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413 Wmo Begeleiding 2026/6. Beschrijvend doc/"/>
    </mc:Choice>
  </mc:AlternateContent>
  <xr:revisionPtr revIDLastSave="55" documentId="8_{ECC13C2D-AF58-40A4-A829-14B01D6F8C68}" xr6:coauthVersionLast="47" xr6:coauthVersionMax="47" xr10:uidLastSave="{B030DFDC-912B-4942-9CF6-8221DAA685FE}"/>
  <bookViews>
    <workbookView xWindow="-120" yWindow="-120" windowWidth="29040" windowHeight="15720" xr2:uid="{4EE929D4-9F7E-4E29-ACBA-F252E0A1B6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F21" i="1"/>
  <c r="G21" i="1" s="1"/>
  <c r="K21" i="1" s="1"/>
  <c r="J34" i="1"/>
  <c r="F34" i="1"/>
  <c r="G34" i="1" s="1"/>
  <c r="K34" i="1" s="1"/>
  <c r="J33" i="1"/>
  <c r="F33" i="1"/>
  <c r="G33" i="1" s="1"/>
  <c r="K33" i="1" s="1"/>
  <c r="J31" i="1"/>
  <c r="F31" i="1"/>
  <c r="G31" i="1" s="1"/>
  <c r="K31" i="1" s="1"/>
  <c r="J30" i="1"/>
  <c r="F30" i="1"/>
  <c r="G30" i="1" s="1"/>
  <c r="K30" i="1" s="1"/>
  <c r="J28" i="1"/>
  <c r="F28" i="1"/>
  <c r="G28" i="1" s="1"/>
  <c r="K28" i="1" s="1"/>
  <c r="J27" i="1"/>
  <c r="F27" i="1"/>
  <c r="G27" i="1" s="1"/>
  <c r="K27" i="1" s="1"/>
  <c r="J26" i="1"/>
  <c r="F26" i="1"/>
  <c r="G26" i="1" s="1"/>
  <c r="K26" i="1" s="1"/>
  <c r="J25" i="1"/>
  <c r="F25" i="1"/>
  <c r="G25" i="1" s="1"/>
  <c r="K25" i="1" s="1"/>
  <c r="J24" i="1"/>
  <c r="F24" i="1"/>
  <c r="G24" i="1" s="1"/>
  <c r="K24" i="1" s="1"/>
  <c r="J22" i="1"/>
  <c r="F22" i="1"/>
  <c r="G22" i="1" s="1"/>
  <c r="K22" i="1" s="1"/>
  <c r="J20" i="1"/>
  <c r="F20" i="1"/>
  <c r="G20" i="1" s="1"/>
  <c r="K20" i="1" s="1"/>
  <c r="J19" i="1"/>
  <c r="F19" i="1"/>
  <c r="G19" i="1" s="1"/>
  <c r="K19" i="1" s="1"/>
  <c r="J18" i="1"/>
  <c r="F18" i="1"/>
  <c r="G18" i="1" s="1"/>
  <c r="K18" i="1" s="1"/>
  <c r="J10" i="1"/>
  <c r="J6" i="1"/>
  <c r="J7" i="1"/>
  <c r="J8" i="1"/>
  <c r="J9" i="1"/>
  <c r="J5" i="1"/>
  <c r="F5" i="1"/>
  <c r="G5" i="1"/>
  <c r="K5" i="1" s="1"/>
  <c r="F10" i="1"/>
  <c r="G10" i="1" s="1"/>
  <c r="K10" i="1" s="1"/>
  <c r="F6" i="1"/>
  <c r="G6" i="1" s="1"/>
  <c r="K6" i="1" s="1"/>
  <c r="F7" i="1"/>
  <c r="G7" i="1" s="1"/>
  <c r="K7" i="1" s="1"/>
  <c r="F8" i="1"/>
  <c r="G8" i="1" s="1"/>
  <c r="K8" i="1" s="1"/>
  <c r="F9" i="1"/>
  <c r="G9" i="1" s="1"/>
  <c r="K9" i="1" s="1"/>
</calcChain>
</file>

<file path=xl/sharedStrings.xml><?xml version="1.0" encoding="utf-8"?>
<sst xmlns="http://schemas.openxmlformats.org/spreadsheetml/2006/main" count="64" uniqueCount="41">
  <si>
    <t>Tarieven 2023</t>
  </si>
  <si>
    <t>Beschermd Thuis: Licht</t>
  </si>
  <si>
    <t>Beschermd Thuis: Midden</t>
  </si>
  <si>
    <t>Beschermd Thuis: Zwaar</t>
  </si>
  <si>
    <t>Beschermd Wonen</t>
  </si>
  <si>
    <t>Bouwsteen Dagbesteding</t>
  </si>
  <si>
    <t>Bouwsteen Wonen</t>
  </si>
  <si>
    <t>Product</t>
  </si>
  <si>
    <t>Indexatieregel</t>
  </si>
  <si>
    <t>90% OVA &amp; 10% PPC</t>
  </si>
  <si>
    <t>100% PPC</t>
  </si>
  <si>
    <t>Gewogen gemiddelde</t>
  </si>
  <si>
    <t>OVA indexcijfer 2023</t>
  </si>
  <si>
    <t>PPC indexcijfer 2023</t>
  </si>
  <si>
    <t>Basistarief voor indexatie</t>
  </si>
  <si>
    <t>OVA voorlopig indexcijfer 2024</t>
  </si>
  <si>
    <t>PPC voorlopig indexcijfer 2024</t>
  </si>
  <si>
    <t>Tarieven 2024</t>
  </si>
  <si>
    <t>Berekening op basis van definitief 2023 en voorlopig 2024</t>
  </si>
  <si>
    <t>Indexatie gepubliceerde tarieven conform art. 2.2 van de conceptovereenkomst</t>
  </si>
  <si>
    <t>Gepubliceerde tarieven</t>
  </si>
  <si>
    <t>OVA indexcijfer 2025 (definitief)</t>
  </si>
  <si>
    <t>PPC indexcijfer 2025 (definitief)</t>
  </si>
  <si>
    <t>Basistarief 2025</t>
  </si>
  <si>
    <t>OVA indexcijfer 2026 (voorlopig)</t>
  </si>
  <si>
    <t>PPC indexcijfer 2026 (voorlopig)</t>
  </si>
  <si>
    <t>Tarieven 2026</t>
  </si>
  <si>
    <t>Begeleiding individueel Basis: Waakvlam</t>
  </si>
  <si>
    <t>Begeleiding individueel Specialistisch: Waakvlam</t>
  </si>
  <si>
    <t>Begeleiding individueel Basis: Licht</t>
  </si>
  <si>
    <t>Begeleiding individueel Basis: Midden</t>
  </si>
  <si>
    <t>Begeleiding individueel Basis: Zwaar</t>
  </si>
  <si>
    <t>Begeleiding individueel Basis: Maatwerk</t>
  </si>
  <si>
    <t>Begeleiding individueel Specialistisch: Licht</t>
  </si>
  <si>
    <t>Begeleiding individueel Specialistisch: Midden</t>
  </si>
  <si>
    <t>Begeleiding individueel Specialistisch: Zwaar</t>
  </si>
  <si>
    <t>Begeleiding individueel Specialistisch: Maatwerk</t>
  </si>
  <si>
    <t>Begeleiding Groep Basis: Licht</t>
  </si>
  <si>
    <t>Begeleiding Groep Basis: Zwaar</t>
  </si>
  <si>
    <t>Begeleiding Groep Specialistisch: Licht</t>
  </si>
  <si>
    <t>Begeleiding Groep Specialistisch:Zwaar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</si>
</sst>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4" fontId="0" fillId="0" borderId="0" xfId="1" applyFont="1"/>
    <xf numFmtId="10" fontId="0" fillId="0" borderId="0" xfId="2" applyNumberFormat="1" applyFont="1"/>
    <xf numFmtId="10" fontId="0" fillId="0" borderId="0" xfId="0" applyNumberFormat="1"/>
    <xf numFmtId="44" fontId="0" fillId="0" borderId="0" xfId="0" applyNumberFormat="1"/>
    <xf numFmtId="10" fontId="0" fillId="0" borderId="0" xfId="2" applyNumberFormat="1" applyFont="1" applyFill="1"/>
    <xf numFmtId="44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7853-5A4A-4594-8304-09A0331CAACE}">
  <dimension ref="A1:K34"/>
  <sheetViews>
    <sheetView tabSelected="1" topLeftCell="A14" zoomScaleNormal="100" workbookViewId="0">
      <selection activeCell="B29" sqref="B29"/>
    </sheetView>
  </sheetViews>
  <sheetFormatPr defaultRowHeight="15" x14ac:dyDescent="0.25"/>
  <cols>
    <col min="1" max="1" width="38.5703125" customWidth="1"/>
    <col min="2" max="2" width="23.85546875" customWidth="1"/>
    <col min="3" max="3" width="19" bestFit="1" customWidth="1"/>
    <col min="4" max="4" width="29.85546875" customWidth="1"/>
    <col min="5" max="5" width="30.7109375" customWidth="1"/>
    <col min="6" max="6" width="21" bestFit="1" customWidth="1"/>
    <col min="7" max="7" width="24" bestFit="1" customWidth="1"/>
    <col min="8" max="8" width="28.85546875" bestFit="1" customWidth="1"/>
    <col min="9" max="9" width="28.28515625" bestFit="1" customWidth="1"/>
    <col min="10" max="10" width="21" bestFit="1" customWidth="1"/>
    <col min="11" max="11" width="13.28515625" bestFit="1" customWidth="1"/>
  </cols>
  <sheetData>
    <row r="1" spans="1:11" hidden="1" x14ac:dyDescent="0.25">
      <c r="A1" s="8" t="s">
        <v>18</v>
      </c>
      <c r="B1" s="8"/>
      <c r="C1" s="8"/>
      <c r="D1" s="8"/>
      <c r="E1" s="8"/>
    </row>
    <row r="2" spans="1:11" hidden="1" x14ac:dyDescent="0.25">
      <c r="A2" s="8"/>
      <c r="B2" s="8"/>
      <c r="C2" s="8"/>
      <c r="D2" s="8"/>
      <c r="E2" s="8"/>
    </row>
    <row r="3" spans="1:11" hidden="1" x14ac:dyDescent="0.25"/>
    <row r="4" spans="1:11" hidden="1" x14ac:dyDescent="0.25">
      <c r="A4" s="1" t="s">
        <v>7</v>
      </c>
      <c r="B4" s="1" t="s">
        <v>0</v>
      </c>
      <c r="C4" s="1" t="s">
        <v>8</v>
      </c>
      <c r="D4" s="1" t="s">
        <v>12</v>
      </c>
      <c r="E4" s="1" t="s">
        <v>13</v>
      </c>
      <c r="F4" s="1" t="s">
        <v>11</v>
      </c>
      <c r="G4" s="1" t="s">
        <v>14</v>
      </c>
      <c r="H4" s="1" t="s">
        <v>15</v>
      </c>
      <c r="I4" s="1" t="s">
        <v>16</v>
      </c>
      <c r="J4" s="1" t="s">
        <v>11</v>
      </c>
      <c r="K4" s="1" t="s">
        <v>17</v>
      </c>
    </row>
    <row r="5" spans="1:11" hidden="1" x14ac:dyDescent="0.25">
      <c r="A5" t="s">
        <v>1</v>
      </c>
      <c r="B5" s="2">
        <v>58.24</v>
      </c>
      <c r="C5" t="s">
        <v>9</v>
      </c>
      <c r="D5" s="3">
        <v>6.3600000000000004E-2</v>
      </c>
      <c r="E5" s="3">
        <v>7.0199999999999999E-2</v>
      </c>
      <c r="F5" s="3">
        <f>SUM((D5*0.9)+(E5*0.1))</f>
        <v>6.4260000000000012E-2</v>
      </c>
      <c r="G5" s="5">
        <f>SUM(B5*(1+F5))</f>
        <v>61.982502400000001</v>
      </c>
      <c r="H5" s="3">
        <v>4.9399999999999999E-2</v>
      </c>
      <c r="I5" s="3">
        <v>2.5099999999999997E-2</v>
      </c>
      <c r="J5" s="3">
        <f>SUM((H5*0.9)+(I5*0.1))</f>
        <v>4.6969999999999998E-2</v>
      </c>
      <c r="K5" s="5">
        <f>SUM(G5*(1+J5))</f>
        <v>64.893820537728004</v>
      </c>
    </row>
    <row r="6" spans="1:11" hidden="1" x14ac:dyDescent="0.25">
      <c r="A6" t="s">
        <v>2</v>
      </c>
      <c r="B6" s="2">
        <v>96.06</v>
      </c>
      <c r="C6" t="s">
        <v>9</v>
      </c>
      <c r="D6" s="3">
        <v>6.3600000000000004E-2</v>
      </c>
      <c r="E6" s="3">
        <v>7.0199999999999999E-2</v>
      </c>
      <c r="F6" s="3">
        <f t="shared" ref="F6:F9" si="0">SUM((D6*0.9)+(E6*0.1))</f>
        <v>6.4260000000000012E-2</v>
      </c>
      <c r="G6" s="5">
        <f t="shared" ref="G6:G10" si="1">SUM(B6*(1+F6))</f>
        <v>102.2328156</v>
      </c>
      <c r="H6" s="3">
        <v>4.9399999999999999E-2</v>
      </c>
      <c r="I6" s="3">
        <v>2.5099999999999997E-2</v>
      </c>
      <c r="J6" s="3">
        <f t="shared" ref="J6:J9" si="2">SUM((H6*0.9)+(I6*0.1))</f>
        <v>4.6969999999999998E-2</v>
      </c>
      <c r="K6" s="5">
        <f t="shared" ref="K6:K10" si="3">SUM(G6*(1+J6))</f>
        <v>107.03469094873199</v>
      </c>
    </row>
    <row r="7" spans="1:11" hidden="1" x14ac:dyDescent="0.25">
      <c r="A7" t="s">
        <v>3</v>
      </c>
      <c r="B7" s="2">
        <v>151.26</v>
      </c>
      <c r="C7" t="s">
        <v>9</v>
      </c>
      <c r="D7" s="3">
        <v>6.3600000000000004E-2</v>
      </c>
      <c r="E7" s="3">
        <v>7.0199999999999999E-2</v>
      </c>
      <c r="F7" s="3">
        <f t="shared" si="0"/>
        <v>6.4260000000000012E-2</v>
      </c>
      <c r="G7" s="5">
        <f t="shared" si="1"/>
        <v>160.97996759999998</v>
      </c>
      <c r="H7" s="3">
        <v>4.9399999999999999E-2</v>
      </c>
      <c r="I7" s="3">
        <v>2.5099999999999997E-2</v>
      </c>
      <c r="J7" s="3">
        <f t="shared" si="2"/>
        <v>4.6969999999999998E-2</v>
      </c>
      <c r="K7" s="5">
        <f t="shared" si="3"/>
        <v>168.54119667817199</v>
      </c>
    </row>
    <row r="8" spans="1:11" hidden="1" x14ac:dyDescent="0.25">
      <c r="A8" t="s">
        <v>4</v>
      </c>
      <c r="B8" s="2">
        <v>202.51</v>
      </c>
      <c r="C8" t="s">
        <v>9</v>
      </c>
      <c r="D8" s="3">
        <v>6.3600000000000004E-2</v>
      </c>
      <c r="E8" s="3">
        <v>7.0199999999999999E-2</v>
      </c>
      <c r="F8" s="3">
        <f t="shared" si="0"/>
        <v>6.4260000000000012E-2</v>
      </c>
      <c r="G8" s="5">
        <f t="shared" si="1"/>
        <v>215.52329259999999</v>
      </c>
      <c r="H8" s="3">
        <v>4.9399999999999999E-2</v>
      </c>
      <c r="I8" s="3">
        <v>2.5099999999999997E-2</v>
      </c>
      <c r="J8" s="3">
        <f t="shared" si="2"/>
        <v>4.6969999999999998E-2</v>
      </c>
      <c r="K8" s="5">
        <f t="shared" si="3"/>
        <v>225.64642165342198</v>
      </c>
    </row>
    <row r="9" spans="1:11" hidden="1" x14ac:dyDescent="0.25">
      <c r="A9" t="s">
        <v>5</v>
      </c>
      <c r="B9" s="2">
        <v>58.59</v>
      </c>
      <c r="C9" t="s">
        <v>9</v>
      </c>
      <c r="D9" s="3">
        <v>6.3600000000000004E-2</v>
      </c>
      <c r="E9" s="3">
        <v>7.0199999999999999E-2</v>
      </c>
      <c r="F9" s="3">
        <f t="shared" si="0"/>
        <v>6.4260000000000012E-2</v>
      </c>
      <c r="G9" s="5">
        <f t="shared" si="1"/>
        <v>62.354993400000005</v>
      </c>
      <c r="H9" s="3">
        <v>4.9399999999999999E-2</v>
      </c>
      <c r="I9" s="3">
        <v>2.5099999999999997E-2</v>
      </c>
      <c r="J9" s="3">
        <f t="shared" si="2"/>
        <v>4.6969999999999998E-2</v>
      </c>
      <c r="K9" s="5">
        <f t="shared" si="3"/>
        <v>65.283807439998</v>
      </c>
    </row>
    <row r="10" spans="1:11" hidden="1" x14ac:dyDescent="0.25">
      <c r="A10" t="s">
        <v>6</v>
      </c>
      <c r="B10" s="2">
        <v>51.36</v>
      </c>
      <c r="C10" t="s">
        <v>10</v>
      </c>
      <c r="D10" s="3">
        <v>6.3600000000000004E-2</v>
      </c>
      <c r="E10" s="3">
        <v>7.0199999999999999E-2</v>
      </c>
      <c r="F10" s="4">
        <f>E10</f>
        <v>7.0199999999999999E-2</v>
      </c>
      <c r="G10" s="5">
        <f t="shared" si="1"/>
        <v>54.965471999999998</v>
      </c>
      <c r="H10" s="3">
        <v>4.9399999999999999E-2</v>
      </c>
      <c r="I10" s="3">
        <v>2.5099999999999997E-2</v>
      </c>
      <c r="J10" s="4">
        <f>I10</f>
        <v>2.5099999999999997E-2</v>
      </c>
      <c r="K10" s="5">
        <f t="shared" si="3"/>
        <v>56.34510534719999</v>
      </c>
    </row>
    <row r="11" spans="1:11" hidden="1" x14ac:dyDescent="0.25"/>
    <row r="12" spans="1:11" hidden="1" x14ac:dyDescent="0.25"/>
    <row r="13" spans="1:11" hidden="1" x14ac:dyDescent="0.25"/>
    <row r="14" spans="1:11" x14ac:dyDescent="0.25">
      <c r="A14" s="8" t="s">
        <v>19</v>
      </c>
      <c r="B14" s="8"/>
      <c r="C14" s="8"/>
      <c r="D14" s="8"/>
      <c r="E14" s="8"/>
    </row>
    <row r="15" spans="1:11" x14ac:dyDescent="0.25">
      <c r="A15" s="8"/>
      <c r="B15" s="8"/>
      <c r="C15" s="8"/>
      <c r="D15" s="8"/>
      <c r="E15" s="8"/>
    </row>
    <row r="17" spans="1:11" x14ac:dyDescent="0.25">
      <c r="A17" s="1" t="s">
        <v>7</v>
      </c>
      <c r="B17" s="1" t="s">
        <v>20</v>
      </c>
      <c r="C17" s="1" t="s">
        <v>8</v>
      </c>
      <c r="D17" s="1" t="s">
        <v>21</v>
      </c>
      <c r="E17" s="1" t="s">
        <v>22</v>
      </c>
      <c r="F17" s="1" t="s">
        <v>11</v>
      </c>
      <c r="G17" s="1" t="s">
        <v>23</v>
      </c>
      <c r="H17" s="1" t="s">
        <v>24</v>
      </c>
      <c r="I17" s="1" t="s">
        <v>25</v>
      </c>
      <c r="J17" s="1" t="s">
        <v>11</v>
      </c>
      <c r="K17" s="1" t="s">
        <v>26</v>
      </c>
    </row>
    <row r="18" spans="1:11" ht="30" x14ac:dyDescent="0.25">
      <c r="A18" s="9" t="s">
        <v>27</v>
      </c>
      <c r="B18" s="2">
        <v>313.83</v>
      </c>
      <c r="C18" t="s">
        <v>9</v>
      </c>
      <c r="D18" s="3">
        <v>5.1799999999999999E-2</v>
      </c>
      <c r="E18" s="3">
        <v>4.2500000000000003E-2</v>
      </c>
      <c r="F18" s="3">
        <f>SUM((D18*0.9)+(E18*0.1))</f>
        <v>5.0869999999999999E-2</v>
      </c>
      <c r="G18" s="5">
        <f>SUM(B18*(1+F18))</f>
        <v>329.79453209999997</v>
      </c>
      <c r="H18" s="6">
        <v>4.24E-2</v>
      </c>
      <c r="I18" s="6">
        <v>2.1000000000000001E-2</v>
      </c>
      <c r="J18" s="6">
        <f>SUM((H18*0.9)+(I18*0.1))</f>
        <v>4.0259999999999997E-2</v>
      </c>
      <c r="K18" s="7">
        <f>SUM(G18*(1+J18))</f>
        <v>343.07205996234597</v>
      </c>
    </row>
    <row r="19" spans="1:11" x14ac:dyDescent="0.25">
      <c r="A19" s="9" t="s">
        <v>29</v>
      </c>
      <c r="B19" s="2">
        <v>662.54</v>
      </c>
      <c r="C19" t="s">
        <v>9</v>
      </c>
      <c r="D19" s="3">
        <v>5.1799999999999999E-2</v>
      </c>
      <c r="E19" s="3">
        <v>4.2500000000000003E-2</v>
      </c>
      <c r="F19" s="3">
        <f t="shared" ref="F19:F22" si="4">SUM((D19*0.9)+(E19*0.1))</f>
        <v>5.0869999999999999E-2</v>
      </c>
      <c r="G19" s="5">
        <f t="shared" ref="G19:G22" si="5">SUM(B19*(1+F19))</f>
        <v>696.24340979999999</v>
      </c>
      <c r="H19" s="6">
        <v>4.24E-2</v>
      </c>
      <c r="I19" s="6">
        <v>2.1000000000000001E-2</v>
      </c>
      <c r="J19" s="6">
        <f t="shared" ref="J19:J22" si="6">SUM((H19*0.9)+(I19*0.1))</f>
        <v>4.0259999999999997E-2</v>
      </c>
      <c r="K19" s="7">
        <f t="shared" ref="K19:K22" si="7">SUM(G19*(1+J19))</f>
        <v>724.27416947854795</v>
      </c>
    </row>
    <row r="20" spans="1:11" ht="30" x14ac:dyDescent="0.25">
      <c r="A20" s="9" t="s">
        <v>30</v>
      </c>
      <c r="B20" s="2">
        <v>1203.03</v>
      </c>
      <c r="C20" t="s">
        <v>9</v>
      </c>
      <c r="D20" s="3">
        <v>5.1799999999999999E-2</v>
      </c>
      <c r="E20" s="3">
        <v>4.2500000000000003E-2</v>
      </c>
      <c r="F20" s="3">
        <f t="shared" si="4"/>
        <v>5.0869999999999999E-2</v>
      </c>
      <c r="G20" s="5">
        <f t="shared" si="5"/>
        <v>1264.2281361</v>
      </c>
      <c r="H20" s="6">
        <v>4.24E-2</v>
      </c>
      <c r="I20" s="6">
        <v>2.1000000000000001E-2</v>
      </c>
      <c r="J20" s="6">
        <f t="shared" si="6"/>
        <v>4.0259999999999997E-2</v>
      </c>
      <c r="K20" s="7">
        <f t="shared" si="7"/>
        <v>1315.1259608593859</v>
      </c>
    </row>
    <row r="21" spans="1:11" ht="30" x14ac:dyDescent="0.25">
      <c r="A21" s="9" t="s">
        <v>31</v>
      </c>
      <c r="B21" s="2">
        <v>2284.0100000000002</v>
      </c>
      <c r="C21" t="s">
        <v>9</v>
      </c>
      <c r="D21" s="3">
        <v>5.1799999999999999E-2</v>
      </c>
      <c r="E21" s="3">
        <v>4.2500000000000003E-2</v>
      </c>
      <c r="F21" s="3">
        <f t="shared" ref="F21" si="8">SUM((D21*0.9)+(E21*0.1))</f>
        <v>5.0869999999999999E-2</v>
      </c>
      <c r="G21" s="5">
        <f t="shared" ref="G21" si="9">SUM(B21*(1+F21))</f>
        <v>2400.1975887000003</v>
      </c>
      <c r="H21" s="6">
        <v>4.24E-2</v>
      </c>
      <c r="I21" s="6">
        <v>2.1000000000000001E-2</v>
      </c>
      <c r="J21" s="6">
        <f t="shared" ref="J21" si="10">SUM((H21*0.9)+(I21*0.1))</f>
        <v>4.0259999999999997E-2</v>
      </c>
      <c r="K21" s="7">
        <f t="shared" ref="K21" si="11">SUM(G21*(1+J21))</f>
        <v>2496.8295436210624</v>
      </c>
    </row>
    <row r="22" spans="1:11" ht="30" x14ac:dyDescent="0.25">
      <c r="A22" s="9" t="s">
        <v>32</v>
      </c>
      <c r="B22" s="2">
        <v>80.47</v>
      </c>
      <c r="C22" t="s">
        <v>9</v>
      </c>
      <c r="D22" s="3">
        <v>5.1799999999999999E-2</v>
      </c>
      <c r="E22" s="3">
        <v>4.2500000000000003E-2</v>
      </c>
      <c r="F22" s="3">
        <f t="shared" si="4"/>
        <v>5.0869999999999999E-2</v>
      </c>
      <c r="G22" s="5">
        <f t="shared" si="5"/>
        <v>84.563508900000002</v>
      </c>
      <c r="H22" s="6">
        <v>4.24E-2</v>
      </c>
      <c r="I22" s="6">
        <v>2.1000000000000001E-2</v>
      </c>
      <c r="J22" s="6">
        <f t="shared" si="6"/>
        <v>4.0259999999999997E-2</v>
      </c>
      <c r="K22" s="7">
        <f t="shared" si="7"/>
        <v>87.968035768313996</v>
      </c>
    </row>
    <row r="23" spans="1:11" ht="56.25" customHeight="1" x14ac:dyDescent="0.25">
      <c r="A23" s="9"/>
      <c r="G23" s="5"/>
      <c r="K23" s="5"/>
    </row>
    <row r="24" spans="1:11" ht="30" x14ac:dyDescent="0.25">
      <c r="A24" s="9" t="s">
        <v>28</v>
      </c>
      <c r="B24" s="2">
        <v>344.02</v>
      </c>
      <c r="C24" t="s">
        <v>9</v>
      </c>
      <c r="D24" s="3">
        <v>5.1799999999999999E-2</v>
      </c>
      <c r="E24" s="3">
        <v>4.2500000000000003E-2</v>
      </c>
      <c r="F24" s="3">
        <f>SUM((D24*0.9)+(E24*0.1))</f>
        <v>5.0869999999999999E-2</v>
      </c>
      <c r="G24" s="5">
        <f>SUM(B24*(1+F24))</f>
        <v>361.52029739999995</v>
      </c>
      <c r="H24" s="6">
        <v>4.24E-2</v>
      </c>
      <c r="I24" s="6">
        <v>2.1000000000000001E-2</v>
      </c>
      <c r="J24" s="6">
        <f>SUM((H24*0.9)+(I24*0.1))</f>
        <v>4.0259999999999997E-2</v>
      </c>
      <c r="K24" s="7">
        <f>SUM(G24*(1+J24))</f>
        <v>376.07510457332393</v>
      </c>
    </row>
    <row r="25" spans="1:11" ht="30" x14ac:dyDescent="0.25">
      <c r="A25" s="9" t="s">
        <v>33</v>
      </c>
      <c r="B25" s="2">
        <v>726.26</v>
      </c>
      <c r="C25" t="s">
        <v>9</v>
      </c>
      <c r="D25" s="3">
        <v>5.1799999999999999E-2</v>
      </c>
      <c r="E25" s="3">
        <v>4.2500000000000003E-2</v>
      </c>
      <c r="F25" s="3">
        <f>SUM((D25*0.9)+(E25*0.1))</f>
        <v>5.0869999999999999E-2</v>
      </c>
      <c r="G25" s="5">
        <f>SUM(B25*(1+F25))</f>
        <v>763.20484620000002</v>
      </c>
      <c r="H25" s="6">
        <v>4.24E-2</v>
      </c>
      <c r="I25" s="6">
        <v>2.1000000000000001E-2</v>
      </c>
      <c r="J25" s="6">
        <f>SUM((H25*0.9)+(I25*0.1))</f>
        <v>4.0259999999999997E-2</v>
      </c>
      <c r="K25" s="7">
        <f>SUM(G25*(1+J25))</f>
        <v>793.93147330801196</v>
      </c>
    </row>
    <row r="26" spans="1:11" ht="30" x14ac:dyDescent="0.25">
      <c r="A26" s="9" t="s">
        <v>34</v>
      </c>
      <c r="B26" s="2">
        <v>1318.74</v>
      </c>
      <c r="C26" t="s">
        <v>9</v>
      </c>
      <c r="D26" s="3">
        <v>5.1799999999999999E-2</v>
      </c>
      <c r="E26" s="3">
        <v>4.2500000000000003E-2</v>
      </c>
      <c r="F26" s="3">
        <f>SUM((D26*0.9)+(E26*0.1))</f>
        <v>5.0869999999999999E-2</v>
      </c>
      <c r="G26" s="5">
        <f>SUM(B26*(1+F26))</f>
        <v>1385.8243038000001</v>
      </c>
      <c r="H26" s="6">
        <v>4.24E-2</v>
      </c>
      <c r="I26" s="6">
        <v>2.1000000000000001E-2</v>
      </c>
      <c r="J26" s="6">
        <f>SUM((H26*0.9)+(I26*0.1))</f>
        <v>4.0259999999999997E-2</v>
      </c>
      <c r="K26" s="7">
        <f>SUM(G26*(1+J26))</f>
        <v>1441.6175902709881</v>
      </c>
    </row>
    <row r="27" spans="1:11" ht="30" x14ac:dyDescent="0.25">
      <c r="A27" s="9" t="s">
        <v>35</v>
      </c>
      <c r="B27" s="2">
        <v>2503.69</v>
      </c>
      <c r="C27" t="s">
        <v>9</v>
      </c>
      <c r="D27" s="3">
        <v>5.1799999999999999E-2</v>
      </c>
      <c r="E27" s="3">
        <v>4.2500000000000003E-2</v>
      </c>
      <c r="F27" s="3">
        <f>SUM((D27*0.9)+(E27*0.1))</f>
        <v>5.0869999999999999E-2</v>
      </c>
      <c r="G27" s="5">
        <f>SUM(B27*(1+F27))</f>
        <v>2631.0527102999999</v>
      </c>
      <c r="H27" s="6">
        <v>4.24E-2</v>
      </c>
      <c r="I27" s="6">
        <v>2.1000000000000001E-2</v>
      </c>
      <c r="J27" s="6">
        <f>SUM((H27*0.9)+(I27*0.1))</f>
        <v>4.0259999999999997E-2</v>
      </c>
      <c r="K27" s="7">
        <f>SUM(G27*(1+J27))</f>
        <v>2736.9788924166778</v>
      </c>
    </row>
    <row r="28" spans="1:11" ht="30" x14ac:dyDescent="0.25">
      <c r="A28" s="9" t="s">
        <v>36</v>
      </c>
      <c r="B28" s="2">
        <v>88.21</v>
      </c>
      <c r="C28" t="s">
        <v>9</v>
      </c>
      <c r="D28" s="3">
        <v>5.1799999999999999E-2</v>
      </c>
      <c r="E28" s="3">
        <v>4.2500000000000003E-2</v>
      </c>
      <c r="F28" s="3">
        <f>SUM((D28*0.9)+(E28*0.1))</f>
        <v>5.0869999999999999E-2</v>
      </c>
      <c r="G28" s="5">
        <f>SUM(B28*(1+F28))</f>
        <v>92.69724269999999</v>
      </c>
      <c r="H28" s="6">
        <v>4.24E-2</v>
      </c>
      <c r="I28" s="6">
        <v>2.1000000000000001E-2</v>
      </c>
      <c r="J28" s="6">
        <f>SUM((H28*0.9)+(I28*0.1))</f>
        <v>4.0259999999999997E-2</v>
      </c>
      <c r="K28" s="7">
        <f>SUM(G28*(1+J28))</f>
        <v>96.429233691101985</v>
      </c>
    </row>
    <row r="29" spans="1:11" ht="65.25" customHeight="1" x14ac:dyDescent="0.25">
      <c r="A29" s="9"/>
    </row>
    <row r="30" spans="1:11" x14ac:dyDescent="0.25">
      <c r="A30" s="9" t="s">
        <v>37</v>
      </c>
      <c r="B30" s="2">
        <v>612.16</v>
      </c>
      <c r="C30" t="s">
        <v>9</v>
      </c>
      <c r="D30" s="3">
        <v>5.1799999999999999E-2</v>
      </c>
      <c r="E30" s="3">
        <v>4.2500000000000003E-2</v>
      </c>
      <c r="F30" s="3">
        <f>SUM((D30*0.9)+(E30*0.1))</f>
        <v>5.0869999999999999E-2</v>
      </c>
      <c r="G30" s="5">
        <f>SUM(B30*(1+F30))</f>
        <v>643.3005791999999</v>
      </c>
      <c r="H30" s="6">
        <v>4.24E-2</v>
      </c>
      <c r="I30" s="6">
        <v>2.1000000000000001E-2</v>
      </c>
      <c r="J30" s="6">
        <f>SUM((H30*0.9)+(I30*0.1))</f>
        <v>4.0259999999999997E-2</v>
      </c>
      <c r="K30" s="7">
        <f>SUM(G30*(1+J30))</f>
        <v>669.19986051859189</v>
      </c>
    </row>
    <row r="31" spans="1:11" x14ac:dyDescent="0.25">
      <c r="A31" s="9" t="s">
        <v>38</v>
      </c>
      <c r="B31" s="2">
        <v>1458.05</v>
      </c>
      <c r="C31" t="s">
        <v>9</v>
      </c>
      <c r="D31" s="3">
        <v>5.1799999999999999E-2</v>
      </c>
      <c r="E31" s="3">
        <v>4.2500000000000003E-2</v>
      </c>
      <c r="F31" s="3">
        <f>SUM((D31*0.9)+(E31*0.1))</f>
        <v>5.0869999999999999E-2</v>
      </c>
      <c r="G31" s="5">
        <f>SUM(B31*(1+F31))</f>
        <v>1532.2210034999998</v>
      </c>
      <c r="H31" s="6">
        <v>4.24E-2</v>
      </c>
      <c r="I31" s="6">
        <v>2.1000000000000001E-2</v>
      </c>
      <c r="J31" s="6">
        <f>SUM((H31*0.9)+(I31*0.1))</f>
        <v>4.0259999999999997E-2</v>
      </c>
      <c r="K31" s="7">
        <f>SUM(G31*(1+J31))</f>
        <v>1593.9082211009097</v>
      </c>
    </row>
    <row r="32" spans="1:11" ht="65.25" customHeight="1" x14ac:dyDescent="0.25">
      <c r="A32" s="9"/>
    </row>
    <row r="33" spans="1:11" ht="30" x14ac:dyDescent="0.25">
      <c r="A33" s="9" t="s">
        <v>39</v>
      </c>
      <c r="B33" s="2">
        <v>953.45</v>
      </c>
      <c r="C33" t="s">
        <v>9</v>
      </c>
      <c r="D33" s="3">
        <v>5.1799999999999999E-2</v>
      </c>
      <c r="E33" s="3">
        <v>4.2500000000000003E-2</v>
      </c>
      <c r="F33" s="3">
        <f>SUM((D33*0.9)+(E33*0.1))</f>
        <v>5.0869999999999999E-2</v>
      </c>
      <c r="G33" s="5">
        <f>SUM(B33*(1+F33))</f>
        <v>1001.9520015000001</v>
      </c>
      <c r="H33" s="6">
        <v>4.24E-2</v>
      </c>
      <c r="I33" s="6">
        <v>2.1000000000000001E-2</v>
      </c>
      <c r="J33" s="6">
        <f>SUM((H33*0.9)+(I33*0.1))</f>
        <v>4.0259999999999997E-2</v>
      </c>
      <c r="K33" s="7">
        <f>SUM(G33*(1+J33))</f>
        <v>1042.29058908039</v>
      </c>
    </row>
    <row r="34" spans="1:11" ht="30" x14ac:dyDescent="0.25">
      <c r="A34" s="9" t="s">
        <v>40</v>
      </c>
      <c r="B34" s="2">
        <v>2270.9499999999998</v>
      </c>
      <c r="C34" t="s">
        <v>9</v>
      </c>
      <c r="D34" s="3">
        <v>5.1799999999999999E-2</v>
      </c>
      <c r="E34" s="3">
        <v>4.2500000000000003E-2</v>
      </c>
      <c r="F34" s="3">
        <f>SUM((D34*0.9)+(E34*0.1))</f>
        <v>5.0869999999999999E-2</v>
      </c>
      <c r="G34" s="5">
        <f>SUM(B34*(1+F34))</f>
        <v>2386.4732264999998</v>
      </c>
      <c r="H34" s="6">
        <v>4.24E-2</v>
      </c>
      <c r="I34" s="6">
        <v>2.1000000000000001E-2</v>
      </c>
      <c r="J34" s="6">
        <f>SUM((H34*0.9)+(I34*0.1))</f>
        <v>4.0259999999999997E-2</v>
      </c>
      <c r="K34" s="7">
        <f>SUM(G34*(1+J34))</f>
        <v>2482.5526385988896</v>
      </c>
    </row>
  </sheetData>
  <sheetProtection algorithmName="SHA-512" hashValue="+n7JWZwDysYFk1xuAqADPEQ+mYIPiBdGvLpJDwRuAkKP09mQTVGyn7SEeSbXLqfHDJdE0gqMxPcDv0yiTw8qZQ==" saltValue="8oc1hSzhVRSRfRYBgwOsWA==" spinCount="100000" sheet="1" objects="1" scenarios="1"/>
  <mergeCells count="2">
    <mergeCell ref="A14:E15"/>
    <mergeCell ref="A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52a93644525db91997d28a99d7d8666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e26cc7d959db975cc28b26443839271e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b01c24-d259-42ef-916e-8e37d4824ecc">
      <Terms xmlns="http://schemas.microsoft.com/office/infopath/2007/PartnerControls"/>
    </lcf76f155ced4ddcb4097134ff3c332f>
    <TaxCatchAll xmlns="64297260-20d5-4be0-a077-da14183757b5" xsi:nil="true"/>
  </documentManagement>
</p:properties>
</file>

<file path=customXml/itemProps1.xml><?xml version="1.0" encoding="utf-8"?>
<ds:datastoreItem xmlns:ds="http://schemas.openxmlformats.org/officeDocument/2006/customXml" ds:itemID="{3330CD03-E3CE-4CC3-B189-B33BC565E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838EDE-4FED-4CD4-838E-0E6B7FC315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071BE9-8FA8-44F2-BB85-B5BB34651160}">
  <ds:schemaRefs>
    <ds:schemaRef ds:uri="http://schemas.microsoft.com/office/2006/metadata/properties"/>
    <ds:schemaRef ds:uri="http://schemas.microsoft.com/office/infopath/2007/PartnerControls"/>
    <ds:schemaRef ds:uri="fbb01c24-d259-42ef-916e-8e37d4824ecc"/>
    <ds:schemaRef ds:uri="64297260-20d5-4be0-a077-da14183757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Heijnen, T. (Tom)</dc:creator>
  <cp:lastModifiedBy>Heijnen, T. (Tom)</cp:lastModifiedBy>
  <dcterms:created xsi:type="dcterms:W3CDTF">2023-10-16T08:05:35Z</dcterms:created>
  <dcterms:modified xsi:type="dcterms:W3CDTF">2025-04-09T14:03:38Z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0x010100821D59B82C4ABF439D9E2D818EE679BB</vt:lpwstr>
  </property>
</Properties>
</file>