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https://gemeentegroningen.sharepoint.com/teams/Mobielehardware/Gedeelde documenten/General/Nota van inlichtingen/Tweede nota van inlichtingen/"/>
    </mc:Choice>
  </mc:AlternateContent>
  <xr:revisionPtr revIDLastSave="232" documentId="13_ncr:1_{8B793665-76E5-458D-8D2E-6200DE347F09}" xr6:coauthVersionLast="47" xr6:coauthVersionMax="47" xr10:uidLastSave="{C9575879-3A64-4255-B4BF-BCCC3B51B87B}"/>
  <workbookProtection workbookAlgorithmName="SHA-512" workbookHashValue="1m5T111f6WmWh0upR6cJVZt3LmJ9uTLrAomn+gDEI9pLWf1RvA95COnxewvlL82vHyZn6zCT/2pUxwosBaR3dA==" workbookSaltValue="kGbsPu1QH9FgLcKlhbgkLQ==" workbookSpinCount="100000" lockStructure="1"/>
  <bookViews>
    <workbookView xWindow="-90" yWindow="-90" windowWidth="19380" windowHeight="10380" activeTab="1" xr2:uid="{91A78057-35EC-4217-BBAD-4B75A02824CF}"/>
  </bookViews>
  <sheets>
    <sheet name="PERCEEL 1" sheetId="1" r:id="rId1"/>
    <sheet name="PERCEEL 2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5" i="1" l="1"/>
  <c r="B38" i="2"/>
  <c r="B47" i="2"/>
  <c r="J14" i="2"/>
  <c r="K14" i="2" s="1"/>
  <c r="J15" i="2"/>
  <c r="K15" i="2" s="1"/>
  <c r="J13" i="2"/>
  <c r="K13" i="2" s="1"/>
  <c r="J16" i="2"/>
  <c r="K16" i="2" s="1"/>
  <c r="J17" i="2"/>
  <c r="K17" i="2" s="1"/>
  <c r="J18" i="2"/>
  <c r="K18" i="2" s="1"/>
  <c r="J19" i="2"/>
  <c r="K19" i="2" s="1"/>
  <c r="J20" i="2"/>
  <c r="K20" i="2" s="1"/>
  <c r="J21" i="2"/>
  <c r="K21" i="2" s="1"/>
  <c r="J22" i="2"/>
  <c r="K22" i="2" s="1"/>
  <c r="J12" i="2"/>
  <c r="K12" i="2" s="1"/>
  <c r="I12" i="1"/>
  <c r="J12" i="1" s="1"/>
  <c r="I14" i="1"/>
  <c r="J14" i="1" s="1"/>
  <c r="I16" i="1"/>
  <c r="J16" i="1" s="1"/>
  <c r="I17" i="1"/>
  <c r="J17" i="1" s="1"/>
  <c r="I19" i="1"/>
  <c r="J19" i="1" s="1"/>
  <c r="J21" i="1" l="1"/>
  <c r="K23" i="2"/>
</calcChain>
</file>

<file path=xl/sharedStrings.xml><?xml version="1.0" encoding="utf-8"?>
<sst xmlns="http://schemas.openxmlformats.org/spreadsheetml/2006/main" count="94" uniqueCount="78">
  <si>
    <t>Perceel 1 Smartphones, tablets en accessoires</t>
  </si>
  <si>
    <t>Inschrijver dient een all-in opslagpercentage en inkoopprijs op te geven per product gebasseerd op de verwachten afname, maar kan hier geen rechten aan ontlenen.</t>
  </si>
  <si>
    <t>De opslagpercentages zijn all- in, dus inclusief verpakkings- en bezorgkosten, administratieve handelingen.</t>
  </si>
  <si>
    <t>De aangeboden netto inkoopprijs voor de toestellen en tablets is exclusief thuiskopieheffing</t>
  </si>
  <si>
    <t>De door Inschrijver afgegeven opslagpercentages voor de productgroepen zijn geldig voor de gehele productielijn</t>
  </si>
  <si>
    <r>
      <t>De Inschrijver dient een opslagepercentage van</t>
    </r>
    <r>
      <rPr>
        <b/>
        <sz val="10"/>
        <color rgb="FFFF0000"/>
        <rFont val="Arial"/>
        <family val="2"/>
      </rPr>
      <t xml:space="preserve"> minimaal 2,5% tot een maximum van 6,0%</t>
    </r>
    <r>
      <rPr>
        <b/>
        <sz val="10"/>
        <color rgb="FF000000"/>
        <rFont val="Arial"/>
        <family val="2"/>
      </rPr>
      <t xml:space="preserve"> in te vullen </t>
    </r>
  </si>
  <si>
    <t>U dient de roze gearceerde cellen in te vullen</t>
  </si>
  <si>
    <t>Fabrikant</t>
  </si>
  <si>
    <t>Referentiemodel op basis van 128 GB, standaard maat scherm (niet extra klein of extra groot), standaard uitvoering (niet instap model, niet Pro-model). Geen inruil - kale bruto verkoopprijs (geen betaalde extra's, zoals pluspakket en accessoires)
nieuwste en voorlaatste model (n-1)</t>
  </si>
  <si>
    <t>aantal stuks per kalenderjaar</t>
  </si>
  <si>
    <t xml:space="preserve">Inkoopprijs per stuk excl. BTW </t>
  </si>
  <si>
    <t xml:space="preserve">Mark-up op de netto-inkoopprijs </t>
  </si>
  <si>
    <t>Minimale mark-up (bandbreedte)</t>
  </si>
  <si>
    <t>Maximale mark up
(bandbreedte)</t>
  </si>
  <si>
    <t>Totaalprijs per stuk</t>
  </si>
  <si>
    <t>Totaalprijs per merk</t>
  </si>
  <si>
    <t>Apple</t>
  </si>
  <si>
    <t>Samsung</t>
  </si>
  <si>
    <t>Totaal fictieve inschrijfprijs</t>
  </si>
  <si>
    <t>Accessoires (op basis van een afname van 200 stuks per type accessoire per kalenderjaar )</t>
  </si>
  <si>
    <t>Opslagmarge</t>
  </si>
  <si>
    <t>Screenprotector kunststof</t>
  </si>
  <si>
    <t>Screenprotector glas</t>
  </si>
  <si>
    <t>TPU case</t>
  </si>
  <si>
    <t>Tri-fold case</t>
  </si>
  <si>
    <t>Rugged cover</t>
  </si>
  <si>
    <t>Waterproof cover (IP68 certified)</t>
  </si>
  <si>
    <t>Bedrade oordopjes</t>
  </si>
  <si>
    <t>Adapter</t>
  </si>
  <si>
    <t>USB-C oplaadkabel</t>
  </si>
  <si>
    <t>Naam ondertekenaar</t>
  </si>
  <si>
    <t>Handtekening</t>
  </si>
  <si>
    <t>Datum</t>
  </si>
  <si>
    <t>Perceel 2 Werkplek- en randapparatuur</t>
  </si>
  <si>
    <r>
      <t>De Inschrijver dient een opslagepercentage va</t>
    </r>
    <r>
      <rPr>
        <b/>
        <sz val="10"/>
        <rFont val="Arial"/>
        <family val="2"/>
      </rPr>
      <t xml:space="preserve">n </t>
    </r>
    <r>
      <rPr>
        <b/>
        <sz val="10"/>
        <color rgb="FFFF0000"/>
        <rFont val="Arial"/>
        <family val="2"/>
      </rPr>
      <t>minimaal 3,0 % tot en met een maximum van 8,0%</t>
    </r>
    <r>
      <rPr>
        <b/>
        <sz val="10"/>
        <color rgb="FF000000"/>
        <rFont val="Arial"/>
        <family val="2"/>
      </rPr>
      <t xml:space="preserve"> in te vullen </t>
    </r>
  </si>
  <si>
    <t>Artikel conform specificaties zoals opgenomen in het Programma van Eisen en bijlage standaard specificaties perceel 2</t>
  </si>
  <si>
    <t>Aantal*</t>
  </si>
  <si>
    <t>Merk</t>
  </si>
  <si>
    <t>Type</t>
  </si>
  <si>
    <t>Opslagmarge**</t>
  </si>
  <si>
    <t>Totaalprijs per stuk merk</t>
  </si>
  <si>
    <t>Laptop 13,3 - 14 inch (aangeboden A merk type 1 zie Eis 77 in het Programma van Eisen)</t>
  </si>
  <si>
    <t>Laptop 13,3 - 14 inch (aangeboden A merk type 2 zie Eis 77 in het Programma van Eisen)</t>
  </si>
  <si>
    <t>Laptop 13,3 - 14 inch met touchscreen (aangeboden A merk type 1 zie Eis 77 in het Programma van Eisen)</t>
  </si>
  <si>
    <t>Desktop</t>
  </si>
  <si>
    <t>CAD PC</t>
  </si>
  <si>
    <t>Monitor</t>
  </si>
  <si>
    <t>Monitor met webcam</t>
  </si>
  <si>
    <t>USB-C Port-replicator</t>
  </si>
  <si>
    <t>Kabels (op basis van een afname van 200 stuks per type kabel per kalenderjaar)</t>
  </si>
  <si>
    <t>Displayport to Displayport</t>
  </si>
  <si>
    <t>HDMI to HDMI</t>
  </si>
  <si>
    <t>Displayport to HDMI</t>
  </si>
  <si>
    <t>DVI to DVI</t>
  </si>
  <si>
    <t>Displayport to DVI</t>
  </si>
  <si>
    <t>DVI to HDMI</t>
  </si>
  <si>
    <t>Mini Displayport to HDMI</t>
  </si>
  <si>
    <t>Mini Displayport to DVI</t>
  </si>
  <si>
    <t>U/UTP</t>
  </si>
  <si>
    <t>DVI male to VGA female convertor</t>
  </si>
  <si>
    <t>USB-C to HDMI convertor</t>
  </si>
  <si>
    <t>Mini Displayport to Displayport convertor</t>
  </si>
  <si>
    <t>Artikel conform specificaties zoals opgenomen in het Programma van Eisen en bijlage standaard specificaties perceel 2 (op bass van afname 200 stuks per kalenderjaar)</t>
  </si>
  <si>
    <t>Laptoptas</t>
  </si>
  <si>
    <t>Muis bedraad</t>
  </si>
  <si>
    <t>Toetsenbord bedraad</t>
  </si>
  <si>
    <t>Draadloze muis/toetsebord combi met dongel</t>
  </si>
  <si>
    <t>Kensington-slot</t>
  </si>
  <si>
    <t>Mini Kensington-slot</t>
  </si>
  <si>
    <t xml:space="preserve">* Aan de opgegeven aantallen kunnen geen rechten worden ontleend. Deze dienen om inschrijvers op gelijke uitgangspunten te vergelijken. Definitieve aantallen per type zijn nog niet vastgesteld. </t>
  </si>
  <si>
    <t>Cover met geïntegreerd oplaadbaar toetsenbord ten behoeve van iPad</t>
  </si>
  <si>
    <t>Laptop 13,3 - 14 inch met touchscreen (aangeboden A merk type 2 zie Eis 77 in het Programma van Eisen)</t>
  </si>
  <si>
    <r>
      <rPr>
        <sz val="10"/>
        <rFont val="Arial"/>
        <family val="2"/>
      </rPr>
      <t>Apple iPhone 16e 128GB</t>
    </r>
    <r>
      <rPr>
        <sz val="10"/>
        <color rgb="FFFF0000"/>
        <rFont val="Arial"/>
        <family val="2"/>
      </rPr>
      <t xml:space="preserve"> – Zwart (MD1Q4ZD/A)</t>
    </r>
  </si>
  <si>
    <r>
      <rPr>
        <sz val="10"/>
        <rFont val="Arial"/>
        <family val="2"/>
      </rPr>
      <t>Samsung Galaxy A56 128GB Enterprise Edition</t>
    </r>
    <r>
      <rPr>
        <sz val="10"/>
        <color rgb="FFFF0000"/>
        <rFont val="Arial"/>
        <family val="2"/>
      </rPr>
      <t xml:space="preserve"> – Zwart c) (SM-A566BZKAEEB)</t>
    </r>
  </si>
  <si>
    <r>
      <t xml:space="preserve">Apple iPad </t>
    </r>
    <r>
      <rPr>
        <sz val="10"/>
        <color rgb="FFFF0000"/>
        <rFont val="Arial"/>
        <family val="2"/>
      </rPr>
      <t>11-inch</t>
    </r>
    <r>
      <rPr>
        <sz val="10"/>
        <color rgb="FF000000"/>
        <rFont val="Arial"/>
        <family val="2"/>
      </rPr>
      <t xml:space="preserve"> Wi-Fi 128GB </t>
    </r>
    <r>
      <rPr>
        <sz val="10"/>
        <color rgb="FFFF0000"/>
        <rFont val="Arial"/>
        <family val="2"/>
      </rPr>
      <t>– Zilver (MD3Y4TY/A)</t>
    </r>
  </si>
  <si>
    <r>
      <t xml:space="preserve">Laptop 15,6 </t>
    </r>
    <r>
      <rPr>
        <sz val="10"/>
        <color rgb="FFFF0000"/>
        <rFont val="Arial"/>
        <family val="2"/>
      </rPr>
      <t>- 16</t>
    </r>
    <r>
      <rPr>
        <sz val="10"/>
        <color rgb="FF000000"/>
        <rFont val="Arial"/>
        <family val="2"/>
      </rPr>
      <t xml:space="preserve"> inch (aangeboden A merk type 1 zie Eis 77 in het Programma van Eisen)</t>
    </r>
  </si>
  <si>
    <r>
      <t xml:space="preserve">Laptop 15,6 </t>
    </r>
    <r>
      <rPr>
        <sz val="10"/>
        <color rgb="FFFF0000"/>
        <rFont val="Arial"/>
        <family val="2"/>
      </rPr>
      <t xml:space="preserve">- 16 </t>
    </r>
    <r>
      <rPr>
        <sz val="10"/>
        <color rgb="FF000000"/>
        <rFont val="Arial"/>
        <family val="2"/>
      </rPr>
      <t>inch (aangeboden A merk type 2 zie Eis 77 in het Programma van Eisen)</t>
    </r>
  </si>
  <si>
    <r>
      <t>Apple iPad</t>
    </r>
    <r>
      <rPr>
        <sz val="10"/>
        <color rgb="FFFF0000"/>
        <rFont val="Arial"/>
        <family val="2"/>
      </rPr>
      <t xml:space="preserve"> 11-inch</t>
    </r>
    <r>
      <rPr>
        <sz val="10"/>
        <color rgb="FF000000"/>
        <rFont val="Arial"/>
        <family val="2"/>
      </rPr>
      <t xml:space="preserve"> Wi-Fi + Cellular 128GB </t>
    </r>
    <r>
      <rPr>
        <sz val="10"/>
        <color rgb="FFFF0000"/>
        <rFont val="Arial"/>
        <family val="2"/>
      </rPr>
      <t>– Zilver (MD7F4TY/A)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</si>
</sst>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 &quot;€&quot;\ * #,##0.00_ ;_ &quot;€&quot;\ * \-#,##0.00_ ;_ &quot;€&quot;\ * &quot;-&quot;??_ ;_ @_ "/>
    <numFmt numFmtId="164" formatCode="0.0%"/>
    <numFmt numFmtId="165" formatCode="#,##0_ ;\-#,##0\ "/>
    <numFmt numFmtId="166" formatCode="&quot;€&quot;\ #,##0.00"/>
  </numFmts>
  <fonts count="12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10"/>
      <color rgb="FFFF000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CC00"/>
        <bgColor rgb="FF000000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8CE"/>
        <bgColor indexed="64"/>
      </patternFill>
    </fill>
    <fill>
      <patternFill patternType="solid">
        <fgColor rgb="FFFFC8CE"/>
        <bgColor rgb="FF000000"/>
      </patternFill>
    </fill>
    <fill>
      <patternFill patternType="solid">
        <fgColor rgb="FF92D050"/>
        <bgColor rgb="FF000000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/>
  </cellStyleXfs>
  <cellXfs count="70">
    <xf numFmtId="0" fontId="0" fillId="0" borderId="0" xfId="0"/>
    <xf numFmtId="0" fontId="4" fillId="0" borderId="0" xfId="0" applyFont="1"/>
    <xf numFmtId="0" fontId="5" fillId="0" borderId="0" xfId="0" applyFont="1"/>
    <xf numFmtId="0" fontId="7" fillId="0" borderId="0" xfId="0" applyFont="1"/>
    <xf numFmtId="0" fontId="3" fillId="0" borderId="0" xfId="0" applyFont="1"/>
    <xf numFmtId="0" fontId="8" fillId="0" borderId="0" xfId="0" applyFont="1"/>
    <xf numFmtId="0" fontId="8" fillId="0" borderId="0" xfId="0" applyFont="1" applyAlignment="1">
      <alignment wrapText="1"/>
    </xf>
    <xf numFmtId="0" fontId="9" fillId="0" borderId="0" xfId="0" applyFont="1"/>
    <xf numFmtId="0" fontId="9" fillId="0" borderId="0" xfId="0" applyFont="1" applyAlignment="1">
      <alignment wrapText="1"/>
    </xf>
    <xf numFmtId="0" fontId="8" fillId="2" borderId="1" xfId="0" applyFont="1" applyFill="1" applyBorder="1" applyAlignment="1">
      <alignment horizontal="left" vertical="top" wrapText="1" readingOrder="1"/>
    </xf>
    <xf numFmtId="0" fontId="3" fillId="6" borderId="1" xfId="0" applyFont="1" applyFill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 readingOrder="1"/>
    </xf>
    <xf numFmtId="0" fontId="8" fillId="0" borderId="1" xfId="0" applyFont="1" applyBorder="1" applyAlignment="1">
      <alignment horizontal="left" vertical="top" wrapText="1" readingOrder="1"/>
    </xf>
    <xf numFmtId="164" fontId="8" fillId="0" borderId="1" xfId="0" applyNumberFormat="1" applyFont="1" applyBorder="1" applyAlignment="1">
      <alignment horizontal="left" vertical="top" wrapText="1" readingOrder="1"/>
    </xf>
    <xf numFmtId="44" fontId="3" fillId="0" borderId="1" xfId="0" applyNumberFormat="1" applyFont="1" applyBorder="1" applyAlignment="1">
      <alignment horizontal="center" vertical="center"/>
    </xf>
    <xf numFmtId="0" fontId="8" fillId="3" borderId="1" xfId="0" applyFont="1" applyFill="1" applyBorder="1" applyAlignment="1">
      <alignment horizontal="left" vertical="top" wrapText="1" readingOrder="1"/>
    </xf>
    <xf numFmtId="165" fontId="8" fillId="3" borderId="1" xfId="0" applyNumberFormat="1" applyFont="1" applyFill="1" applyBorder="1" applyAlignment="1">
      <alignment horizontal="left" vertical="top" wrapText="1" readingOrder="1"/>
    </xf>
    <xf numFmtId="44" fontId="8" fillId="3" borderId="1" xfId="0" applyNumberFormat="1" applyFont="1" applyFill="1" applyBorder="1" applyAlignment="1">
      <alignment horizontal="left" vertical="top" wrapText="1" readingOrder="1"/>
    </xf>
    <xf numFmtId="164" fontId="8" fillId="3" borderId="1" xfId="0" applyNumberFormat="1" applyFont="1" applyFill="1" applyBorder="1" applyAlignment="1">
      <alignment horizontal="left" vertical="top" wrapText="1" readingOrder="1"/>
    </xf>
    <xf numFmtId="9" fontId="8" fillId="3" borderId="1" xfId="0" applyNumberFormat="1" applyFont="1" applyFill="1" applyBorder="1" applyAlignment="1">
      <alignment horizontal="left" vertical="top" wrapText="1" readingOrder="1"/>
    </xf>
    <xf numFmtId="44" fontId="3" fillId="3" borderId="1" xfId="0" applyNumberFormat="1" applyFont="1" applyFill="1" applyBorder="1" applyAlignment="1">
      <alignment vertical="top"/>
    </xf>
    <xf numFmtId="0" fontId="3" fillId="3" borderId="1" xfId="0" applyFont="1" applyFill="1" applyBorder="1" applyAlignment="1">
      <alignment vertical="center"/>
    </xf>
    <xf numFmtId="0" fontId="8" fillId="3" borderId="1" xfId="0" applyFont="1" applyFill="1" applyBorder="1" applyAlignment="1">
      <alignment horizontal="center" vertical="top" wrapText="1" readingOrder="1"/>
    </xf>
    <xf numFmtId="0" fontId="8" fillId="0" borderId="0" xfId="0" applyFont="1" applyAlignment="1">
      <alignment horizontal="left" vertical="top" wrapText="1" readingOrder="1"/>
    </xf>
    <xf numFmtId="44" fontId="3" fillId="0" borderId="0" xfId="0" applyNumberFormat="1" applyFont="1"/>
    <xf numFmtId="0" fontId="8" fillId="7" borderId="1" xfId="0" applyFont="1" applyFill="1" applyBorder="1" applyAlignment="1">
      <alignment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left" vertical="top" wrapText="1" readingOrder="1"/>
    </xf>
    <xf numFmtId="0" fontId="7" fillId="0" borderId="6" xfId="0" applyFont="1" applyBorder="1" applyAlignment="1">
      <alignment horizontal="left" vertical="top"/>
    </xf>
    <xf numFmtId="0" fontId="3" fillId="6" borderId="1" xfId="0" applyFont="1" applyFill="1" applyBorder="1" applyAlignment="1">
      <alignment horizontal="left" vertical="center"/>
    </xf>
    <xf numFmtId="0" fontId="8" fillId="0" borderId="1" xfId="0" applyFont="1" applyBorder="1" applyAlignment="1">
      <alignment wrapText="1"/>
    </xf>
    <xf numFmtId="0" fontId="2" fillId="4" borderId="1" xfId="0" applyFont="1" applyFill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/>
    <xf numFmtId="0" fontId="2" fillId="0" borderId="0" xfId="0" applyFont="1" applyAlignment="1">
      <alignment vertical="top"/>
    </xf>
    <xf numFmtId="0" fontId="3" fillId="6" borderId="1" xfId="0" applyFont="1" applyFill="1" applyBorder="1" applyAlignment="1">
      <alignment vertical="center" wrapText="1"/>
    </xf>
    <xf numFmtId="0" fontId="3" fillId="0" borderId="1" xfId="0" applyFont="1" applyBorder="1"/>
    <xf numFmtId="0" fontId="8" fillId="0" borderId="1" xfId="0" applyFont="1" applyBorder="1" applyAlignment="1">
      <alignment vertical="center" wrapText="1"/>
    </xf>
    <xf numFmtId="166" fontId="8" fillId="4" borderId="1" xfId="0" applyNumberFormat="1" applyFont="1" applyFill="1" applyBorder="1" applyAlignment="1">
      <alignment vertical="center"/>
    </xf>
    <xf numFmtId="166" fontId="3" fillId="6" borderId="1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top"/>
    </xf>
    <xf numFmtId="166" fontId="3" fillId="0" borderId="1" xfId="0" applyNumberFormat="1" applyFont="1" applyBorder="1"/>
    <xf numFmtId="166" fontId="7" fillId="8" borderId="1" xfId="0" applyNumberFormat="1" applyFont="1" applyFill="1" applyBorder="1"/>
    <xf numFmtId="0" fontId="8" fillId="0" borderId="5" xfId="0" applyFont="1" applyBorder="1"/>
    <xf numFmtId="10" fontId="8" fillId="9" borderId="1" xfId="0" applyNumberFormat="1" applyFont="1" applyFill="1" applyBorder="1" applyAlignment="1">
      <alignment horizontal="center" vertical="center" wrapText="1"/>
    </xf>
    <xf numFmtId="0" fontId="10" fillId="9" borderId="1" xfId="0" applyFont="1" applyFill="1" applyBorder="1" applyAlignment="1">
      <alignment horizontal="center" vertical="center"/>
    </xf>
    <xf numFmtId="0" fontId="10" fillId="0" borderId="0" xfId="0" applyFont="1"/>
    <xf numFmtId="44" fontId="8" fillId="9" borderId="1" xfId="0" applyNumberFormat="1" applyFont="1" applyFill="1" applyBorder="1" applyAlignment="1">
      <alignment horizontal="left" vertical="top" wrapText="1" readingOrder="1"/>
    </xf>
    <xf numFmtId="164" fontId="8" fillId="9" borderId="1" xfId="1" applyNumberFormat="1" applyFont="1" applyFill="1" applyBorder="1" applyAlignment="1" applyProtection="1">
      <alignment horizontal="left" vertical="top" wrapText="1" readingOrder="1"/>
      <protection locked="0"/>
    </xf>
    <xf numFmtId="0" fontId="10" fillId="0" borderId="0" xfId="0" applyFont="1" applyAlignment="1">
      <alignment wrapText="1"/>
    </xf>
    <xf numFmtId="165" fontId="8" fillId="0" borderId="1" xfId="0" applyNumberFormat="1" applyFont="1" applyFill="1" applyBorder="1" applyAlignment="1">
      <alignment horizontal="left" vertical="top" wrapText="1" readingOrder="1"/>
    </xf>
    <xf numFmtId="44" fontId="3" fillId="0" borderId="1" xfId="0" applyNumberFormat="1" applyFont="1" applyFill="1" applyBorder="1" applyAlignment="1">
      <alignment vertical="top"/>
    </xf>
    <xf numFmtId="44" fontId="11" fillId="11" borderId="1" xfId="0" applyNumberFormat="1" applyFont="1" applyFill="1" applyBorder="1"/>
    <xf numFmtId="10" fontId="3" fillId="12" borderId="1" xfId="2" applyNumberFormat="1" applyFont="1" applyFill="1" applyBorder="1" applyAlignment="1" applyProtection="1">
      <alignment horizontal="center" vertical="center" wrapText="1"/>
      <protection locked="0"/>
    </xf>
    <xf numFmtId="10" fontId="3" fillId="12" borderId="1" xfId="2" applyNumberFormat="1" applyFont="1" applyFill="1" applyBorder="1" applyAlignment="1" applyProtection="1">
      <alignment horizontal="center" vertical="center"/>
      <protection locked="0"/>
    </xf>
    <xf numFmtId="0" fontId="9" fillId="0" borderId="1" xfId="0" applyFont="1" applyBorder="1" applyAlignment="1">
      <alignment horizontal="left" vertical="top" wrapText="1" readingOrder="1"/>
    </xf>
    <xf numFmtId="0" fontId="9" fillId="4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5" fillId="10" borderId="1" xfId="0" applyFont="1" applyFill="1" applyBorder="1" applyAlignment="1">
      <alignment horizontal="center" vertical="center"/>
    </xf>
    <xf numFmtId="0" fontId="11" fillId="5" borderId="2" xfId="0" applyFont="1" applyFill="1" applyBorder="1" applyAlignment="1">
      <alignment horizontal="left"/>
    </xf>
    <xf numFmtId="0" fontId="11" fillId="5" borderId="3" xfId="0" applyFont="1" applyFill="1" applyBorder="1" applyAlignment="1">
      <alignment horizontal="left"/>
    </xf>
    <xf numFmtId="0" fontId="11" fillId="5" borderId="4" xfId="0" applyFont="1" applyFill="1" applyBorder="1" applyAlignment="1">
      <alignment horizontal="left"/>
    </xf>
    <xf numFmtId="0" fontId="5" fillId="10" borderId="2" xfId="0" applyFont="1" applyFill="1" applyBorder="1" applyAlignment="1">
      <alignment horizontal="left" vertical="center"/>
    </xf>
    <xf numFmtId="0" fontId="5" fillId="10" borderId="3" xfId="0" applyFont="1" applyFill="1" applyBorder="1" applyAlignment="1">
      <alignment horizontal="left" vertical="center"/>
    </xf>
    <xf numFmtId="0" fontId="5" fillId="10" borderId="4" xfId="0" applyFont="1" applyFill="1" applyBorder="1" applyAlignment="1">
      <alignment horizontal="left" vertical="center"/>
    </xf>
    <xf numFmtId="0" fontId="4" fillId="5" borderId="2" xfId="0" applyFont="1" applyFill="1" applyBorder="1" applyAlignment="1">
      <alignment horizontal="left"/>
    </xf>
    <xf numFmtId="0" fontId="4" fillId="5" borderId="3" xfId="0" applyFont="1" applyFill="1" applyBorder="1" applyAlignment="1">
      <alignment horizontal="left"/>
    </xf>
    <xf numFmtId="0" fontId="4" fillId="5" borderId="4" xfId="0" applyFont="1" applyFill="1" applyBorder="1" applyAlignment="1">
      <alignment horizontal="left"/>
    </xf>
    <xf numFmtId="0" fontId="8" fillId="9" borderId="1" xfId="0" applyFont="1" applyFill="1" applyBorder="1" applyAlignment="1">
      <alignment horizontal="center" vertical="center" wrapText="1"/>
    </xf>
    <xf numFmtId="166" fontId="8" fillId="9" borderId="1" xfId="0" applyNumberFormat="1" applyFont="1" applyFill="1" applyBorder="1" applyAlignment="1">
      <alignment horizontal="center" vertical="center" wrapText="1"/>
    </xf>
  </cellXfs>
  <cellStyles count="3">
    <cellStyle name="Procent" xfId="1" builtinId="5"/>
    <cellStyle name="Standaard" xfId="0" builtinId="0"/>
    <cellStyle name="Standaard 3" xfId="2" xr:uid="{3C2B596F-E895-4583-B0CD-1BF12981C3D8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782BC0-F3B1-4EFD-A824-3ABC88E2D279}">
  <dimension ref="B2:K40"/>
  <sheetViews>
    <sheetView zoomScale="70" zoomScaleNormal="70" workbookViewId="0">
      <selection activeCell="E12" sqref="E12"/>
    </sheetView>
  </sheetViews>
  <sheetFormatPr defaultColWidth="9.125" defaultRowHeight="13"/>
  <cols>
    <col min="1" max="1" width="9.125" style="4"/>
    <col min="2" max="2" width="10.58203125" style="4" customWidth="1"/>
    <col min="3" max="3" width="86" style="4" bestFit="1" customWidth="1"/>
    <col min="4" max="4" width="14.4140625" style="4" bestFit="1" customWidth="1"/>
    <col min="5" max="5" width="22.70703125" style="4" bestFit="1" customWidth="1"/>
    <col min="6" max="6" width="14.70703125" style="4" bestFit="1" customWidth="1"/>
    <col min="7" max="8" width="16.70703125" style="4" customWidth="1"/>
    <col min="9" max="9" width="14.58203125" style="4" bestFit="1" customWidth="1"/>
    <col min="10" max="10" width="18.70703125" style="4" customWidth="1"/>
    <col min="11" max="11" width="16.125" style="4" customWidth="1"/>
    <col min="12" max="16384" width="9.125" style="4"/>
  </cols>
  <sheetData>
    <row r="2" spans="2:10">
      <c r="B2" s="3" t="s">
        <v>0</v>
      </c>
    </row>
    <row r="3" spans="2:10">
      <c r="B3" s="3"/>
    </row>
    <row r="4" spans="2:10">
      <c r="B4" s="1" t="s">
        <v>1</v>
      </c>
      <c r="C4" s="5"/>
      <c r="D4" s="6"/>
      <c r="E4" s="6"/>
      <c r="F4" s="6"/>
      <c r="G4" s="6"/>
      <c r="H4" s="6"/>
      <c r="I4" s="6"/>
    </row>
    <row r="5" spans="2:10">
      <c r="B5" s="1" t="s">
        <v>2</v>
      </c>
      <c r="C5" s="5"/>
      <c r="D5" s="6"/>
      <c r="E5" s="6"/>
      <c r="F5" s="6"/>
      <c r="G5" s="6"/>
      <c r="H5" s="6"/>
      <c r="I5" s="6"/>
    </row>
    <row r="6" spans="2:10">
      <c r="B6" s="2" t="s">
        <v>3</v>
      </c>
      <c r="C6" s="7"/>
      <c r="D6" s="8"/>
      <c r="E6" s="8"/>
      <c r="F6" s="8"/>
      <c r="G6" s="6"/>
      <c r="H6" s="6"/>
      <c r="I6" s="6"/>
    </row>
    <row r="7" spans="2:10">
      <c r="B7" s="1" t="s">
        <v>4</v>
      </c>
      <c r="C7" s="5"/>
      <c r="D7" s="6"/>
      <c r="E7" s="6"/>
      <c r="F7" s="6"/>
      <c r="G7" s="6"/>
      <c r="H7" s="6"/>
      <c r="I7" s="6"/>
    </row>
    <row r="8" spans="2:10">
      <c r="B8" s="1" t="s">
        <v>5</v>
      </c>
      <c r="C8" s="5"/>
      <c r="D8" s="6"/>
      <c r="E8" s="6"/>
      <c r="F8" s="6"/>
      <c r="G8" s="6"/>
      <c r="H8" s="6"/>
      <c r="I8" s="6"/>
    </row>
    <row r="9" spans="2:10">
      <c r="E9" s="49"/>
      <c r="F9" s="45"/>
      <c r="G9" s="46" t="s">
        <v>6</v>
      </c>
    </row>
    <row r="11" spans="2:10" ht="65">
      <c r="B11" s="9" t="s">
        <v>7</v>
      </c>
      <c r="C11" s="9" t="s">
        <v>8</v>
      </c>
      <c r="D11" s="10" t="s">
        <v>9</v>
      </c>
      <c r="E11" s="10" t="s">
        <v>10</v>
      </c>
      <c r="F11" s="9" t="s">
        <v>11</v>
      </c>
      <c r="G11" s="9" t="s">
        <v>12</v>
      </c>
      <c r="H11" s="9" t="s">
        <v>13</v>
      </c>
      <c r="I11" s="9" t="s">
        <v>14</v>
      </c>
      <c r="J11" s="9" t="s">
        <v>15</v>
      </c>
    </row>
    <row r="12" spans="2:10">
      <c r="B12" s="11" t="s">
        <v>16</v>
      </c>
      <c r="C12" s="55" t="s">
        <v>72</v>
      </c>
      <c r="D12" s="50">
        <v>500</v>
      </c>
      <c r="E12" s="47"/>
      <c r="F12" s="48"/>
      <c r="G12" s="13">
        <v>2.5000000000000001E-2</v>
      </c>
      <c r="H12" s="13">
        <v>0.06</v>
      </c>
      <c r="I12" s="51">
        <f t="shared" ref="I12:I17" si="0">E12+(((E12/100)*F12)*100)</f>
        <v>0</v>
      </c>
      <c r="J12" s="14">
        <f>D12*I12</f>
        <v>0</v>
      </c>
    </row>
    <row r="13" spans="2:10">
      <c r="B13" s="15"/>
      <c r="C13" s="15"/>
      <c r="D13" s="16"/>
      <c r="E13" s="17"/>
      <c r="F13" s="18"/>
      <c r="G13" s="19"/>
      <c r="H13" s="19"/>
      <c r="I13" s="20"/>
      <c r="J13" s="21"/>
    </row>
    <row r="14" spans="2:10">
      <c r="B14" s="11" t="s">
        <v>17</v>
      </c>
      <c r="C14" s="55" t="s">
        <v>73</v>
      </c>
      <c r="D14" s="50">
        <v>800</v>
      </c>
      <c r="E14" s="47"/>
      <c r="F14" s="48"/>
      <c r="G14" s="13">
        <v>2.5000000000000001E-2</v>
      </c>
      <c r="H14" s="13">
        <v>0.06</v>
      </c>
      <c r="I14" s="51">
        <f t="shared" si="0"/>
        <v>0</v>
      </c>
      <c r="J14" s="14">
        <f>D14*I14</f>
        <v>0</v>
      </c>
    </row>
    <row r="15" spans="2:10">
      <c r="B15" s="22"/>
      <c r="C15" s="15"/>
      <c r="D15" s="16"/>
      <c r="E15" s="17"/>
      <c r="F15" s="18"/>
      <c r="G15" s="19"/>
      <c r="H15" s="19"/>
      <c r="I15" s="20"/>
      <c r="J15" s="21"/>
    </row>
    <row r="16" spans="2:10">
      <c r="B16" s="11" t="s">
        <v>16</v>
      </c>
      <c r="C16" s="12" t="s">
        <v>74</v>
      </c>
      <c r="D16" s="50">
        <v>280</v>
      </c>
      <c r="E16" s="47"/>
      <c r="F16" s="48"/>
      <c r="G16" s="13">
        <v>2.5000000000000001E-2</v>
      </c>
      <c r="H16" s="13">
        <v>0.06</v>
      </c>
      <c r="I16" s="51">
        <f t="shared" si="0"/>
        <v>0</v>
      </c>
      <c r="J16" s="14">
        <f>D16*I16</f>
        <v>0</v>
      </c>
    </row>
    <row r="17" spans="2:11">
      <c r="B17" s="11" t="s">
        <v>16</v>
      </c>
      <c r="C17" s="12" t="s">
        <v>77</v>
      </c>
      <c r="D17" s="50">
        <v>70</v>
      </c>
      <c r="E17" s="47"/>
      <c r="F17" s="48"/>
      <c r="G17" s="13">
        <v>2.5000000000000001E-2</v>
      </c>
      <c r="H17" s="13">
        <v>0.06</v>
      </c>
      <c r="I17" s="51">
        <f t="shared" si="0"/>
        <v>0</v>
      </c>
      <c r="J17" s="14">
        <f>D17*I17</f>
        <v>0</v>
      </c>
    </row>
    <row r="18" spans="2:11">
      <c r="B18" s="15"/>
      <c r="C18" s="15"/>
      <c r="D18" s="16"/>
      <c r="E18" s="17"/>
      <c r="F18" s="18">
        <v>0.03</v>
      </c>
      <c r="G18" s="19"/>
      <c r="H18" s="19"/>
      <c r="I18" s="20"/>
      <c r="J18" s="21"/>
    </row>
    <row r="19" spans="2:11">
      <c r="B19" s="11"/>
      <c r="C19" s="12" t="s">
        <v>70</v>
      </c>
      <c r="D19" s="50">
        <v>350</v>
      </c>
      <c r="E19" s="47"/>
      <c r="F19" s="48"/>
      <c r="G19" s="13">
        <v>2.5000000000000001E-2</v>
      </c>
      <c r="H19" s="13">
        <v>0.06</v>
      </c>
      <c r="I19" s="51">
        <f>E19+(((E19/100)*F19)*100)</f>
        <v>0</v>
      </c>
      <c r="J19" s="14">
        <f>D19*I19</f>
        <v>0</v>
      </c>
    </row>
    <row r="20" spans="2:11">
      <c r="B20" s="23"/>
      <c r="C20" s="23"/>
      <c r="D20" s="23"/>
    </row>
    <row r="21" spans="2:11">
      <c r="G21" s="59" t="s">
        <v>18</v>
      </c>
      <c r="H21" s="60"/>
      <c r="I21" s="61"/>
      <c r="J21" s="52">
        <f>SUM(J12:J19)</f>
        <v>0</v>
      </c>
      <c r="K21" s="24"/>
    </row>
    <row r="25" spans="2:11">
      <c r="C25" s="25" t="s">
        <v>19</v>
      </c>
      <c r="D25" s="26" t="s">
        <v>20</v>
      </c>
    </row>
    <row r="26" spans="2:11">
      <c r="C26" s="12" t="s">
        <v>21</v>
      </c>
      <c r="D26" s="53">
        <v>0</v>
      </c>
    </row>
    <row r="27" spans="2:11">
      <c r="C27" s="12" t="s">
        <v>22</v>
      </c>
      <c r="D27" s="53">
        <v>0</v>
      </c>
    </row>
    <row r="28" spans="2:11">
      <c r="C28" s="12" t="s">
        <v>23</v>
      </c>
      <c r="D28" s="53">
        <v>0</v>
      </c>
    </row>
    <row r="29" spans="2:11">
      <c r="C29" s="12" t="s">
        <v>24</v>
      </c>
      <c r="D29" s="53">
        <v>0</v>
      </c>
    </row>
    <row r="30" spans="2:11">
      <c r="C30" s="27" t="s">
        <v>25</v>
      </c>
      <c r="D30" s="53">
        <v>0</v>
      </c>
    </row>
    <row r="31" spans="2:11">
      <c r="C31" s="12" t="s">
        <v>26</v>
      </c>
      <c r="D31" s="53">
        <v>0</v>
      </c>
    </row>
    <row r="32" spans="2:11">
      <c r="C32" s="12" t="s">
        <v>27</v>
      </c>
      <c r="D32" s="53">
        <v>0</v>
      </c>
    </row>
    <row r="33" spans="3:10">
      <c r="C33" s="12" t="s">
        <v>28</v>
      </c>
      <c r="D33" s="53">
        <v>0</v>
      </c>
    </row>
    <row r="34" spans="3:10">
      <c r="C34" s="12" t="s">
        <v>29</v>
      </c>
      <c r="D34" s="53">
        <v>0</v>
      </c>
    </row>
    <row r="35" spans="3:10" ht="13.75" thickBot="1">
      <c r="C35" s="28" t="str">
        <f>IF(OR(MIN(D26:D34)&lt;0.025,MAX(D26:D34)&gt;0.06),"Ongeldige Inschrijving, geef minimaal 2,5% opslagpercentage op tot een maximum van 6%","Geldig")</f>
        <v>Ongeldige Inschrijving, geef minimaal 2,5% opslagpercentage op tot een maximum van 6%</v>
      </c>
      <c r="D35" s="5"/>
    </row>
    <row r="38" spans="3:10">
      <c r="C38" s="29" t="s">
        <v>30</v>
      </c>
      <c r="D38" s="58"/>
      <c r="E38" s="58"/>
      <c r="F38" s="58"/>
      <c r="G38" s="58"/>
      <c r="H38" s="58"/>
      <c r="I38" s="58"/>
      <c r="J38" s="58"/>
    </row>
    <row r="39" spans="3:10">
      <c r="C39" s="29" t="s">
        <v>31</v>
      </c>
      <c r="D39" s="58"/>
      <c r="E39" s="58"/>
      <c r="F39" s="58"/>
      <c r="G39" s="58"/>
      <c r="H39" s="58"/>
      <c r="I39" s="58"/>
      <c r="J39" s="58"/>
    </row>
    <row r="40" spans="3:10">
      <c r="C40" s="29" t="s">
        <v>32</v>
      </c>
      <c r="D40" s="58"/>
      <c r="E40" s="58"/>
      <c r="F40" s="58"/>
      <c r="G40" s="58"/>
      <c r="H40" s="58"/>
      <c r="I40" s="58"/>
      <c r="J40" s="58"/>
    </row>
  </sheetData>
  <sheetProtection algorithmName="SHA-512" hashValue="MaF+1rjOf36n68S0BfCod5RwesNqWsZE9/Te7+sDxgToeAD+58GoPWUfWatBHt1bsLOdfy88/1xHJiK2WmwkxQ==" saltValue="DXw4+e08xmnmYl02/ckxKA==" spinCount="100000" sheet="1" objects="1" scenarios="1"/>
  <protectedRanges>
    <protectedRange sqref="E12 F12 E14 F14 E16 F16 E17 F17 E19 F19 D26:D34 D38:J40" name="Bereik1"/>
  </protectedRanges>
  <mergeCells count="4">
    <mergeCell ref="D38:J38"/>
    <mergeCell ref="D40:J40"/>
    <mergeCell ref="D39:J39"/>
    <mergeCell ref="G21:I21"/>
  </mergeCells>
  <conditionalFormatting sqref="C35">
    <cfRule type="cellIs" dxfId="9" priority="2" operator="equal">
      <formula>"Geldig"</formula>
    </cfRule>
    <cfRule type="containsText" dxfId="8" priority="3" operator="containsText" text="Ongeldig">
      <formula>NOT(ISERROR(SEARCH("Ongeldig",C35)))</formula>
    </cfRule>
  </conditionalFormatting>
  <conditionalFormatting sqref="D26:D34">
    <cfRule type="cellIs" dxfId="7" priority="1" operator="greaterThan">
      <formula>0.06</formula>
    </cfRule>
    <cfRule type="cellIs" dxfId="6" priority="4" operator="lessThan">
      <formula>0.025</formula>
    </cfRule>
  </conditionalFormatting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ABB507-54EC-4E72-99CD-6F629CA346D6}">
  <dimension ref="B2:K53"/>
  <sheetViews>
    <sheetView tabSelected="1" zoomScale="70" zoomScaleNormal="70" workbookViewId="0">
      <selection activeCell="E22" sqref="E22"/>
    </sheetView>
  </sheetViews>
  <sheetFormatPr defaultColWidth="9.125" defaultRowHeight="13"/>
  <cols>
    <col min="1" max="1" width="9.125" style="4"/>
    <col min="2" max="2" width="91.4140625" style="4" customWidth="1"/>
    <col min="3" max="3" width="11.875" style="4" customWidth="1"/>
    <col min="4" max="7" width="16" style="4" customWidth="1"/>
    <col min="8" max="9" width="16.4140625" style="4" customWidth="1"/>
    <col min="10" max="10" width="15" style="4" customWidth="1"/>
    <col min="11" max="11" width="15.70703125" style="4" customWidth="1"/>
    <col min="12" max="16384" width="9.125" style="4"/>
  </cols>
  <sheetData>
    <row r="2" spans="2:11">
      <c r="B2" s="3" t="s">
        <v>33</v>
      </c>
      <c r="C2" s="5"/>
      <c r="D2" s="6"/>
      <c r="E2" s="6"/>
      <c r="F2" s="6"/>
      <c r="G2" s="6"/>
      <c r="H2" s="6"/>
      <c r="I2" s="6"/>
      <c r="J2" s="6"/>
    </row>
    <row r="3" spans="2:11">
      <c r="B3" s="1"/>
      <c r="C3" s="5"/>
      <c r="D3" s="6"/>
      <c r="E3" s="6"/>
      <c r="F3" s="6"/>
      <c r="G3" s="6"/>
      <c r="H3" s="6"/>
      <c r="I3" s="6"/>
      <c r="J3" s="6"/>
    </row>
    <row r="4" spans="2:11">
      <c r="B4" s="1" t="s">
        <v>1</v>
      </c>
      <c r="C4" s="5"/>
      <c r="D4" s="6"/>
      <c r="E4" s="6"/>
      <c r="F4" s="6"/>
      <c r="G4" s="6"/>
      <c r="H4" s="6"/>
      <c r="I4" s="6"/>
      <c r="J4" s="6"/>
    </row>
    <row r="5" spans="2:11">
      <c r="B5" s="1" t="s">
        <v>2</v>
      </c>
      <c r="C5" s="5"/>
      <c r="D5" s="6"/>
      <c r="E5" s="6"/>
      <c r="F5" s="6"/>
      <c r="G5" s="6"/>
      <c r="H5" s="6"/>
      <c r="I5" s="6"/>
      <c r="J5" s="6"/>
    </row>
    <row r="6" spans="2:11">
      <c r="B6" s="1" t="s">
        <v>4</v>
      </c>
      <c r="C6" s="5"/>
      <c r="D6" s="6"/>
      <c r="E6" s="6"/>
      <c r="F6" s="6"/>
      <c r="G6" s="6"/>
      <c r="H6" s="6"/>
      <c r="I6" s="6"/>
      <c r="J6" s="6"/>
    </row>
    <row r="7" spans="2:11">
      <c r="B7" s="1" t="s">
        <v>34</v>
      </c>
      <c r="C7" s="5"/>
      <c r="D7" s="6"/>
      <c r="E7" s="6"/>
      <c r="F7" s="6"/>
      <c r="G7" s="6"/>
      <c r="H7" s="6"/>
      <c r="I7" s="6"/>
      <c r="J7" s="6"/>
    </row>
    <row r="8" spans="2:11">
      <c r="B8" s="1"/>
      <c r="C8" s="5"/>
      <c r="D8" s="6"/>
      <c r="E8" s="6"/>
      <c r="F8" s="6"/>
      <c r="G8" s="6"/>
      <c r="H8" s="6"/>
      <c r="I8" s="6"/>
      <c r="J8" s="6"/>
    </row>
    <row r="9" spans="2:11">
      <c r="B9" s="5"/>
      <c r="F9" s="45"/>
      <c r="G9" s="5" t="s">
        <v>6</v>
      </c>
      <c r="H9" s="5"/>
      <c r="I9" s="5"/>
      <c r="J9" s="6"/>
    </row>
    <row r="10" spans="2:11">
      <c r="B10" s="5"/>
      <c r="C10" s="5"/>
      <c r="D10" s="6"/>
      <c r="E10" s="6"/>
      <c r="F10" s="6"/>
      <c r="G10" s="6"/>
      <c r="H10" s="6"/>
      <c r="I10" s="6"/>
      <c r="J10" s="6"/>
    </row>
    <row r="11" spans="2:11" ht="26">
      <c r="B11" s="35" t="s">
        <v>35</v>
      </c>
      <c r="C11" s="26" t="s">
        <v>36</v>
      </c>
      <c r="D11" s="26" t="s">
        <v>37</v>
      </c>
      <c r="E11" s="26" t="s">
        <v>38</v>
      </c>
      <c r="F11" s="39" t="s">
        <v>10</v>
      </c>
      <c r="G11" s="26" t="s">
        <v>39</v>
      </c>
      <c r="H11" s="9" t="s">
        <v>12</v>
      </c>
      <c r="I11" s="9" t="s">
        <v>13</v>
      </c>
      <c r="J11" s="26" t="s">
        <v>14</v>
      </c>
      <c r="K11" s="26" t="s">
        <v>40</v>
      </c>
    </row>
    <row r="12" spans="2:11">
      <c r="B12" s="30" t="s">
        <v>41</v>
      </c>
      <c r="C12" s="56">
        <v>450</v>
      </c>
      <c r="D12" s="68"/>
      <c r="E12" s="68"/>
      <c r="F12" s="69"/>
      <c r="G12" s="44"/>
      <c r="H12" s="32">
        <v>0.03</v>
      </c>
      <c r="I12" s="32">
        <v>0.08</v>
      </c>
      <c r="J12" s="38">
        <f>(F12+(((F12/100)*G12)*100))</f>
        <v>0</v>
      </c>
      <c r="K12" s="41">
        <f>J12*C12</f>
        <v>0</v>
      </c>
    </row>
    <row r="13" spans="2:11">
      <c r="B13" s="30" t="s">
        <v>42</v>
      </c>
      <c r="C13" s="56">
        <v>450</v>
      </c>
      <c r="D13" s="68"/>
      <c r="E13" s="68"/>
      <c r="F13" s="69"/>
      <c r="G13" s="44"/>
      <c r="H13" s="32">
        <v>0.03</v>
      </c>
      <c r="I13" s="32">
        <v>0.08</v>
      </c>
      <c r="J13" s="38">
        <f t="shared" ref="J13:J22" si="0">(F13+(((F13/100)*G13)*100))</f>
        <v>0</v>
      </c>
      <c r="K13" s="41">
        <f t="shared" ref="K13:K22" si="1">J13*C13</f>
        <v>0</v>
      </c>
    </row>
    <row r="14" spans="2:11" ht="12.75" customHeight="1">
      <c r="B14" s="30" t="s">
        <v>43</v>
      </c>
      <c r="C14" s="57">
        <v>50</v>
      </c>
      <c r="D14" s="68"/>
      <c r="E14" s="68"/>
      <c r="F14" s="69"/>
      <c r="G14" s="44"/>
      <c r="H14" s="32">
        <v>0.03</v>
      </c>
      <c r="I14" s="32">
        <v>0.08</v>
      </c>
      <c r="J14" s="38">
        <f t="shared" si="0"/>
        <v>0</v>
      </c>
      <c r="K14" s="41">
        <f t="shared" si="1"/>
        <v>0</v>
      </c>
    </row>
    <row r="15" spans="2:11" ht="12" customHeight="1">
      <c r="B15" s="30" t="s">
        <v>71</v>
      </c>
      <c r="C15" s="57">
        <v>50</v>
      </c>
      <c r="D15" s="68"/>
      <c r="E15" s="68"/>
      <c r="F15" s="69"/>
      <c r="G15" s="44"/>
      <c r="H15" s="32">
        <v>0.03</v>
      </c>
      <c r="I15" s="32">
        <v>0.08</v>
      </c>
      <c r="J15" s="38">
        <f t="shared" si="0"/>
        <v>0</v>
      </c>
      <c r="K15" s="41">
        <f t="shared" si="1"/>
        <v>0</v>
      </c>
    </row>
    <row r="16" spans="2:11">
      <c r="B16" s="33" t="s">
        <v>75</v>
      </c>
      <c r="C16" s="56">
        <v>300</v>
      </c>
      <c r="D16" s="68"/>
      <c r="E16" s="68"/>
      <c r="F16" s="69"/>
      <c r="G16" s="44"/>
      <c r="H16" s="32">
        <v>0.03</v>
      </c>
      <c r="I16" s="32">
        <v>0.08</v>
      </c>
      <c r="J16" s="38">
        <f t="shared" si="0"/>
        <v>0</v>
      </c>
      <c r="K16" s="41">
        <f t="shared" si="1"/>
        <v>0</v>
      </c>
    </row>
    <row r="17" spans="2:11">
      <c r="B17" s="33" t="s">
        <v>76</v>
      </c>
      <c r="C17" s="56">
        <v>300</v>
      </c>
      <c r="D17" s="68"/>
      <c r="E17" s="68"/>
      <c r="F17" s="69"/>
      <c r="G17" s="44"/>
      <c r="H17" s="32">
        <v>0.03</v>
      </c>
      <c r="I17" s="32">
        <v>0.08</v>
      </c>
      <c r="J17" s="38">
        <f t="shared" si="0"/>
        <v>0</v>
      </c>
      <c r="K17" s="41">
        <f t="shared" si="1"/>
        <v>0</v>
      </c>
    </row>
    <row r="18" spans="2:11">
      <c r="B18" s="36" t="s">
        <v>44</v>
      </c>
      <c r="C18" s="56">
        <v>50</v>
      </c>
      <c r="D18" s="68"/>
      <c r="E18" s="68"/>
      <c r="F18" s="69"/>
      <c r="G18" s="44"/>
      <c r="H18" s="32">
        <v>0.03</v>
      </c>
      <c r="I18" s="32">
        <v>0.08</v>
      </c>
      <c r="J18" s="38">
        <f t="shared" si="0"/>
        <v>0</v>
      </c>
      <c r="K18" s="41">
        <f t="shared" si="1"/>
        <v>0</v>
      </c>
    </row>
    <row r="19" spans="2:11">
      <c r="B19" s="33" t="s">
        <v>45</v>
      </c>
      <c r="C19" s="31">
        <v>10</v>
      </c>
      <c r="D19" s="68"/>
      <c r="E19" s="68"/>
      <c r="F19" s="69"/>
      <c r="G19" s="44"/>
      <c r="H19" s="32">
        <v>0.03</v>
      </c>
      <c r="I19" s="32">
        <v>0.08</v>
      </c>
      <c r="J19" s="38">
        <f t="shared" si="0"/>
        <v>0</v>
      </c>
      <c r="K19" s="41">
        <f t="shared" si="1"/>
        <v>0</v>
      </c>
    </row>
    <row r="20" spans="2:11">
      <c r="B20" s="33" t="s">
        <v>46</v>
      </c>
      <c r="C20" s="56">
        <v>400</v>
      </c>
      <c r="D20" s="68"/>
      <c r="E20" s="68"/>
      <c r="F20" s="69"/>
      <c r="G20" s="44"/>
      <c r="H20" s="32">
        <v>0.03</v>
      </c>
      <c r="I20" s="32">
        <v>0.08</v>
      </c>
      <c r="J20" s="38">
        <f t="shared" si="0"/>
        <v>0</v>
      </c>
      <c r="K20" s="41">
        <f t="shared" si="1"/>
        <v>0</v>
      </c>
    </row>
    <row r="21" spans="2:11">
      <c r="B21" s="43" t="s">
        <v>47</v>
      </c>
      <c r="C21" s="56">
        <v>50</v>
      </c>
      <c r="D21" s="68"/>
      <c r="E21" s="68"/>
      <c r="F21" s="69"/>
      <c r="G21" s="44"/>
      <c r="H21" s="32">
        <v>0.03</v>
      </c>
      <c r="I21" s="32">
        <v>0.08</v>
      </c>
      <c r="J21" s="38">
        <f t="shared" si="0"/>
        <v>0</v>
      </c>
      <c r="K21" s="41">
        <f t="shared" si="1"/>
        <v>0</v>
      </c>
    </row>
    <row r="22" spans="2:11">
      <c r="B22" s="33" t="s">
        <v>48</v>
      </c>
      <c r="C22" s="31">
        <v>500</v>
      </c>
      <c r="D22" s="68"/>
      <c r="E22" s="68"/>
      <c r="F22" s="69"/>
      <c r="G22" s="44"/>
      <c r="H22" s="32">
        <v>0.03</v>
      </c>
      <c r="I22" s="32">
        <v>0.08</v>
      </c>
      <c r="J22" s="38">
        <f t="shared" si="0"/>
        <v>0</v>
      </c>
      <c r="K22" s="41">
        <f t="shared" si="1"/>
        <v>0</v>
      </c>
    </row>
    <row r="23" spans="2:11">
      <c r="H23" s="65" t="s">
        <v>18</v>
      </c>
      <c r="I23" s="66"/>
      <c r="J23" s="67"/>
      <c r="K23" s="42">
        <f>SUM(K12:K22)</f>
        <v>0</v>
      </c>
    </row>
    <row r="24" spans="2:11">
      <c r="B24" s="5"/>
      <c r="C24" s="5"/>
      <c r="D24" s="6"/>
      <c r="E24" s="6"/>
      <c r="F24" s="6"/>
      <c r="G24" s="6"/>
      <c r="H24" s="6"/>
      <c r="I24" s="6"/>
      <c r="J24" s="6"/>
    </row>
    <row r="25" spans="2:11">
      <c r="B25" s="25" t="s">
        <v>49</v>
      </c>
      <c r="C25" s="26" t="s">
        <v>20</v>
      </c>
      <c r="D25" s="6"/>
      <c r="E25" s="6"/>
      <c r="F25" s="6"/>
      <c r="G25" s="6"/>
      <c r="H25" s="6"/>
      <c r="I25" s="6"/>
      <c r="J25" s="6"/>
    </row>
    <row r="26" spans="2:11">
      <c r="B26" s="37" t="s">
        <v>50</v>
      </c>
      <c r="C26" s="54">
        <v>0</v>
      </c>
      <c r="D26" s="6"/>
      <c r="E26" s="6"/>
      <c r="F26" s="6"/>
      <c r="G26" s="6"/>
      <c r="H26" s="6"/>
      <c r="I26" s="6"/>
      <c r="J26" s="6"/>
    </row>
    <row r="27" spans="2:11">
      <c r="B27" s="37" t="s">
        <v>51</v>
      </c>
      <c r="C27" s="54">
        <v>0</v>
      </c>
      <c r="D27" s="6"/>
      <c r="E27" s="6"/>
      <c r="F27" s="6"/>
      <c r="G27" s="6"/>
      <c r="H27" s="6"/>
      <c r="I27" s="6"/>
      <c r="J27" s="6"/>
    </row>
    <row r="28" spans="2:11">
      <c r="B28" s="37" t="s">
        <v>52</v>
      </c>
      <c r="C28" s="54">
        <v>0</v>
      </c>
      <c r="D28" s="6"/>
      <c r="E28" s="6"/>
      <c r="F28" s="6"/>
      <c r="G28" s="6"/>
      <c r="H28" s="6"/>
      <c r="I28" s="6"/>
      <c r="J28" s="6"/>
    </row>
    <row r="29" spans="2:11">
      <c r="B29" s="37" t="s">
        <v>53</v>
      </c>
      <c r="C29" s="54">
        <v>0</v>
      </c>
      <c r="D29" s="6"/>
      <c r="E29" s="6"/>
      <c r="F29" s="6"/>
      <c r="G29" s="6"/>
      <c r="H29" s="6"/>
      <c r="I29" s="6"/>
      <c r="J29" s="6"/>
    </row>
    <row r="30" spans="2:11">
      <c r="B30" s="37" t="s">
        <v>54</v>
      </c>
      <c r="C30" s="54">
        <v>0</v>
      </c>
      <c r="D30" s="6"/>
      <c r="E30" s="6"/>
      <c r="F30" s="6"/>
      <c r="G30" s="6"/>
      <c r="H30" s="6"/>
      <c r="I30" s="6"/>
      <c r="J30" s="6"/>
    </row>
    <row r="31" spans="2:11">
      <c r="B31" s="37" t="s">
        <v>55</v>
      </c>
      <c r="C31" s="54">
        <v>0</v>
      </c>
      <c r="D31" s="6"/>
      <c r="E31" s="6"/>
      <c r="F31" s="6"/>
      <c r="G31" s="6"/>
      <c r="H31" s="6"/>
      <c r="I31" s="6"/>
      <c r="J31" s="6"/>
    </row>
    <row r="32" spans="2:11">
      <c r="B32" s="37" t="s">
        <v>56</v>
      </c>
      <c r="C32" s="54">
        <v>0</v>
      </c>
      <c r="D32" s="6"/>
      <c r="E32" s="6"/>
      <c r="F32" s="6"/>
      <c r="G32" s="6"/>
      <c r="H32" s="6"/>
      <c r="I32" s="6"/>
      <c r="J32" s="6"/>
    </row>
    <row r="33" spans="2:10">
      <c r="B33" s="37" t="s">
        <v>57</v>
      </c>
      <c r="C33" s="54">
        <v>0</v>
      </c>
      <c r="D33" s="6"/>
      <c r="E33" s="6"/>
      <c r="F33" s="6"/>
      <c r="G33" s="6"/>
      <c r="H33" s="6"/>
      <c r="I33" s="6"/>
      <c r="J33" s="6"/>
    </row>
    <row r="34" spans="2:10">
      <c r="B34" s="37" t="s">
        <v>58</v>
      </c>
      <c r="C34" s="54">
        <v>0</v>
      </c>
      <c r="D34" s="6"/>
      <c r="E34" s="6"/>
      <c r="F34" s="6"/>
      <c r="G34" s="6"/>
      <c r="H34" s="6"/>
      <c r="I34" s="6"/>
      <c r="J34" s="6"/>
    </row>
    <row r="35" spans="2:10">
      <c r="B35" s="37" t="s">
        <v>59</v>
      </c>
      <c r="C35" s="54">
        <v>0</v>
      </c>
      <c r="D35" s="6"/>
      <c r="E35" s="6"/>
      <c r="F35" s="6"/>
      <c r="G35" s="6"/>
      <c r="H35" s="6"/>
      <c r="I35" s="6"/>
      <c r="J35" s="6"/>
    </row>
    <row r="36" spans="2:10">
      <c r="B36" s="37" t="s">
        <v>60</v>
      </c>
      <c r="C36" s="54">
        <v>0</v>
      </c>
      <c r="D36" s="6"/>
      <c r="E36" s="6"/>
      <c r="F36" s="6"/>
      <c r="G36" s="6"/>
      <c r="H36" s="6"/>
      <c r="I36" s="6"/>
      <c r="J36" s="6"/>
    </row>
    <row r="37" spans="2:10" ht="13.75" thickBot="1">
      <c r="B37" s="37" t="s">
        <v>61</v>
      </c>
      <c r="C37" s="54">
        <v>0</v>
      </c>
      <c r="D37" s="6"/>
      <c r="E37" s="6"/>
      <c r="F37" s="6"/>
      <c r="G37" s="6"/>
      <c r="H37" s="6"/>
      <c r="I37" s="6"/>
      <c r="J37" s="6"/>
    </row>
    <row r="38" spans="2:10" ht="13.75" thickBot="1">
      <c r="B38" s="28" t="str">
        <f>IF(OR(MIN(C26:C37)&lt;0.03,MAX(C26:C37)&gt;0.08),"Ongeldige Inschrijving, geef minimaal 3% opslagpercentage op tot een maximum van 8%","Geldig")</f>
        <v>Ongeldige Inschrijving, geef minimaal 3% opslagpercentage op tot een maximum van 8%</v>
      </c>
      <c r="C38" s="5"/>
      <c r="D38" s="6"/>
      <c r="E38" s="6"/>
      <c r="F38" s="6"/>
      <c r="G38" s="6"/>
      <c r="H38" s="6"/>
      <c r="I38" s="6"/>
      <c r="J38" s="6"/>
    </row>
    <row r="39" spans="2:10">
      <c r="B39" s="5"/>
      <c r="C39" s="5"/>
      <c r="D39" s="6"/>
      <c r="E39" s="6"/>
      <c r="F39" s="6"/>
      <c r="G39" s="6"/>
      <c r="H39" s="6"/>
      <c r="I39" s="6"/>
      <c r="J39" s="6"/>
    </row>
    <row r="40" spans="2:10" ht="26">
      <c r="B40" s="35" t="s">
        <v>62</v>
      </c>
      <c r="C40" s="26" t="s">
        <v>20</v>
      </c>
      <c r="D40" s="6"/>
      <c r="E40" s="6"/>
      <c r="F40" s="6"/>
      <c r="G40" s="6"/>
      <c r="H40" s="6"/>
      <c r="I40" s="6"/>
      <c r="J40" s="6"/>
    </row>
    <row r="41" spans="2:10">
      <c r="B41" s="37" t="s">
        <v>63</v>
      </c>
      <c r="C41" s="54">
        <v>0</v>
      </c>
      <c r="D41" s="6"/>
      <c r="E41" s="6"/>
      <c r="F41" s="6"/>
      <c r="G41" s="6"/>
      <c r="H41" s="6"/>
      <c r="I41" s="6"/>
      <c r="J41" s="6"/>
    </row>
    <row r="42" spans="2:10">
      <c r="B42" s="37" t="s">
        <v>64</v>
      </c>
      <c r="C42" s="53">
        <v>0</v>
      </c>
      <c r="D42" s="6"/>
      <c r="E42" s="6"/>
      <c r="F42" s="6"/>
      <c r="G42" s="6"/>
      <c r="H42" s="6"/>
      <c r="I42" s="6"/>
      <c r="J42" s="6"/>
    </row>
    <row r="43" spans="2:10">
      <c r="B43" s="37" t="s">
        <v>65</v>
      </c>
      <c r="C43" s="54">
        <v>0</v>
      </c>
      <c r="D43" s="6"/>
      <c r="E43" s="6"/>
      <c r="F43" s="6"/>
      <c r="G43" s="6"/>
      <c r="H43" s="6"/>
      <c r="I43" s="6"/>
      <c r="J43" s="6"/>
    </row>
    <row r="44" spans="2:10">
      <c r="B44" s="37" t="s">
        <v>66</v>
      </c>
      <c r="C44" s="53">
        <v>0</v>
      </c>
      <c r="D44" s="6"/>
      <c r="E44" s="6"/>
      <c r="F44" s="6"/>
      <c r="G44" s="6"/>
      <c r="H44" s="6"/>
      <c r="I44" s="6"/>
      <c r="J44" s="6"/>
    </row>
    <row r="45" spans="2:10">
      <c r="B45" s="37" t="s">
        <v>67</v>
      </c>
      <c r="C45" s="54">
        <v>0</v>
      </c>
      <c r="D45" s="6"/>
      <c r="E45" s="6"/>
      <c r="F45" s="6"/>
      <c r="G45" s="6"/>
      <c r="H45" s="6"/>
      <c r="I45" s="6"/>
      <c r="J45" s="6"/>
    </row>
    <row r="46" spans="2:10" ht="13.75" thickBot="1">
      <c r="B46" s="37" t="s">
        <v>68</v>
      </c>
      <c r="C46" s="53">
        <v>0</v>
      </c>
      <c r="D46" s="6"/>
      <c r="E46" s="6"/>
      <c r="F46" s="6"/>
      <c r="G46" s="6"/>
      <c r="H46" s="6"/>
      <c r="I46" s="6"/>
      <c r="J46" s="6"/>
    </row>
    <row r="47" spans="2:10" ht="13.75" thickBot="1">
      <c r="B47" s="28" t="str">
        <f>IF(OR(MIN(C41:C46)&lt;0.03,MAX(C41:C46)&gt;0.08),"Ongeldige Inschrijving, geef minimaal 3% opslagpercentage op tot een maximum van 8%","Geldig")</f>
        <v>Ongeldige Inschrijving, geef minimaal 3% opslagpercentage op tot een maximum van 8%</v>
      </c>
      <c r="C47" s="5"/>
      <c r="D47" s="6"/>
      <c r="E47" s="6"/>
      <c r="F47" s="6"/>
      <c r="G47" s="6"/>
      <c r="H47" s="6"/>
      <c r="I47" s="6"/>
      <c r="J47" s="6"/>
    </row>
    <row r="48" spans="2:10">
      <c r="B48" s="40"/>
      <c r="C48" s="5"/>
      <c r="D48" s="6"/>
      <c r="E48" s="6"/>
      <c r="F48" s="6"/>
      <c r="G48" s="6"/>
      <c r="H48" s="6"/>
      <c r="I48" s="6"/>
      <c r="J48" s="6"/>
    </row>
    <row r="49" spans="2:10">
      <c r="B49" s="34" t="s">
        <v>69</v>
      </c>
      <c r="C49" s="34"/>
      <c r="D49" s="34"/>
      <c r="E49" s="34"/>
      <c r="F49" s="34"/>
      <c r="G49" s="34"/>
      <c r="H49" s="34"/>
      <c r="I49" s="34"/>
      <c r="J49" s="34"/>
    </row>
    <row r="51" spans="2:10">
      <c r="B51" s="29" t="s">
        <v>30</v>
      </c>
      <c r="C51" s="62"/>
      <c r="D51" s="63"/>
      <c r="E51" s="63"/>
      <c r="F51" s="63"/>
      <c r="G51" s="63"/>
      <c r="H51" s="63"/>
      <c r="I51" s="63"/>
      <c r="J51" s="64"/>
    </row>
    <row r="52" spans="2:10">
      <c r="B52" s="29" t="s">
        <v>31</v>
      </c>
      <c r="C52" s="62"/>
      <c r="D52" s="63"/>
      <c r="E52" s="63"/>
      <c r="F52" s="63"/>
      <c r="G52" s="63"/>
      <c r="H52" s="63"/>
      <c r="I52" s="63"/>
      <c r="J52" s="64"/>
    </row>
    <row r="53" spans="2:10">
      <c r="B53" s="29" t="s">
        <v>32</v>
      </c>
      <c r="C53" s="62"/>
      <c r="D53" s="63"/>
      <c r="E53" s="63"/>
      <c r="F53" s="63"/>
      <c r="G53" s="63"/>
      <c r="H53" s="63"/>
      <c r="I53" s="63"/>
      <c r="J53" s="64"/>
    </row>
  </sheetData>
  <sheetProtection algorithmName="SHA-512" hashValue="nm5zkMXtZ0ChOmOx+mLOQRsyKo8zkOj22ZeaV71hZwr1as4FRmYhewJUtBo+dV3Lc8Vbhon6bWahQsfrkiiWaw==" saltValue="WMwEO8qCMsT8ZTjdWg3AVg==" spinCount="100000" sheet="1" objects="1" scenarios="1"/>
  <protectedRanges>
    <protectedRange sqref="D12:G22 C26:C37 C41:C46 C51:J53" name="Bereik1"/>
  </protectedRanges>
  <mergeCells count="4">
    <mergeCell ref="C51:J51"/>
    <mergeCell ref="C52:J52"/>
    <mergeCell ref="C53:J53"/>
    <mergeCell ref="H23:J23"/>
  </mergeCells>
  <conditionalFormatting sqref="B38 B47:B48">
    <cfRule type="cellIs" dxfId="5" priority="4" operator="equal">
      <formula>"Geldig"</formula>
    </cfRule>
    <cfRule type="containsText" dxfId="4" priority="5" operator="containsText" text="Ongeldig">
      <formula>NOT(ISERROR(SEARCH("Ongeldig",B38)))</formula>
    </cfRule>
  </conditionalFormatting>
  <conditionalFormatting sqref="C26:C37">
    <cfRule type="cellIs" dxfId="3" priority="2" operator="greaterThan">
      <formula>0.08</formula>
    </cfRule>
    <cfRule type="cellIs" dxfId="2" priority="3" operator="lessThan">
      <formula>0.03</formula>
    </cfRule>
  </conditionalFormatting>
  <conditionalFormatting sqref="C41:C46">
    <cfRule type="cellIs" dxfId="1" priority="1" operator="greaterThan">
      <formula>0.08</formula>
    </cfRule>
    <cfRule type="cellIs" dxfId="0" priority="7" operator="lessThan">
      <formula>0.03</formula>
    </cfRule>
  </conditionalFormatting>
  <pageMargins left="0.7" right="0.7" top="0.75" bottom="0.75" header="0.3" footer="0.3"/>
  <pageSetup paperSize="9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C244E867CADD4B8636F818D1DDDE26" ma:contentTypeVersion="3" ma:contentTypeDescription="Een nieuw document maken." ma:contentTypeScope="" ma:versionID="1f880526c489ac26860961f8a626c6ec">
  <xsd:schema xmlns:xsd="http://www.w3.org/2001/XMLSchema" xmlns:xs="http://www.w3.org/2001/XMLSchema" xmlns:p="http://schemas.microsoft.com/office/2006/metadata/properties" xmlns:ns2="8511c604-4140-4a28-9df2-9cd17cafac69" targetNamespace="http://schemas.microsoft.com/office/2006/metadata/properties" ma:root="true" ma:fieldsID="88348032d1b2e15416b0cb86bee55f1d" ns2:_="">
    <xsd:import namespace="8511c604-4140-4a28-9df2-9cd17cafac6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11c604-4140-4a28-9df2-9cd17cafac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9A61108-3519-45A8-A152-5D414C0C96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11c604-4140-4a28-9df2-9cd17cafac6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AA9D6A4-EA6F-45A2-B5AD-8F72BA7B175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C7DB686-40C2-4EFF-BC72-5B48BD3C3A6F}">
  <ds:schemaRefs>
    <ds:schemaRef ds:uri="http://purl.org/dc/dcmitype/"/>
    <ds:schemaRef ds:uri="http://purl.org/dc/terms/"/>
    <ds:schemaRef ds:uri="http://schemas.microsoft.com/office/infopath/2007/PartnerControls"/>
    <ds:schemaRef ds:uri="http://purl.org/dc/elements/1.1/"/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8511c604-4140-4a28-9df2-9cd17cafac6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PERCEEL 1</vt:lpstr>
      <vt:lpstr>PERCEEL 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Quinten Geut</dc:creator>
  <cp:keywords/>
  <dc:description/>
  <cp:lastModifiedBy>Lissa Veenstra</cp:lastModifiedBy>
  <cp:revision/>
  <dcterms:created xsi:type="dcterms:W3CDTF">2025-08-28T08:54:18Z</dcterms:created>
  <dcterms:modified xsi:type="dcterms:W3CDTF">2025-11-24T14:13:52Z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0x01010079C244E867CADD4B8636F818D1DDDE26</vt:lpwstr>
  </property>
</Properties>
</file>