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6"/>
  <workbookPr filterPrivacy="1" codeName="ThisWorkbook" autoCompressPictures="0"/>
  <xr:revisionPtr revIDLastSave="1134" documentId="13_ncr:1_{D2ADBFED-E1F2-C747-89B3-2096B474B694}" xr6:coauthVersionLast="47" xr6:coauthVersionMax="47" xr10:uidLastSave="{07295148-4132-C54E-AA41-326269816526}"/>
  <bookViews>
    <workbookView xWindow="0" yWindow="500" windowWidth="24860" windowHeight="15580" firstSheet="2" activeTab="6" xr2:uid="{00000000-000D-0000-FFFF-FFFF00000000}"/>
  </bookViews>
  <sheets>
    <sheet name="Beoordelen open vragen" sheetId="6" r:id="rId1"/>
    <sheet name="Beoordelaar 1" sheetId="7" r:id="rId2"/>
    <sheet name="Beoordelaar 2" sheetId="15" r:id="rId3"/>
    <sheet name="Beoordelaar 3" sheetId="16" r:id="rId4"/>
    <sheet name="Beoordelaar 4" sheetId="17" r:id="rId5"/>
    <sheet name="Beoordelaar 5" sheetId="19" r:id="rId6"/>
    <sheet name="Consensus" sheetId="9" r:id="rId7"/>
    <sheet name="Eindscores" sheetId="18" r:id="rId8"/>
  </sheets>
  <definedNames>
    <definedName name="SCORE">'Beoordelen open vragen'!$A$17:$A$17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37" i="9" l="1"/>
  <c r="G37" i="9"/>
  <c r="D37" i="9"/>
  <c r="J23" i="9"/>
  <c r="G23" i="9"/>
  <c r="D23" i="9"/>
  <c r="J51" i="9"/>
  <c r="G51" i="9"/>
  <c r="D51" i="9"/>
  <c r="J9" i="9"/>
  <c r="J16" i="9"/>
  <c r="J30" i="9"/>
  <c r="J44" i="9"/>
  <c r="G9" i="9"/>
  <c r="G16" i="9"/>
  <c r="G30" i="9"/>
  <c r="G44" i="9"/>
  <c r="D9" i="9"/>
  <c r="D16" i="9"/>
  <c r="D30" i="9"/>
  <c r="D44" i="9"/>
  <c r="A5" i="7"/>
  <c r="D45" i="9"/>
  <c r="D49" i="9"/>
  <c r="D48" i="9"/>
  <c r="D47" i="9"/>
  <c r="D46" i="9"/>
  <c r="D42" i="9"/>
  <c r="D41" i="9"/>
  <c r="D40" i="9"/>
  <c r="D39" i="9"/>
  <c r="D38" i="9"/>
  <c r="G49" i="9"/>
  <c r="G48" i="9"/>
  <c r="G47" i="9"/>
  <c r="G46" i="9"/>
  <c r="G45" i="9"/>
  <c r="G42" i="9"/>
  <c r="G41" i="9"/>
  <c r="G40" i="9"/>
  <c r="G38" i="9"/>
  <c r="G39" i="9"/>
  <c r="J49" i="9"/>
  <c r="J48" i="9"/>
  <c r="J47" i="9"/>
  <c r="J46" i="9"/>
  <c r="J45" i="9"/>
  <c r="J42" i="9"/>
  <c r="J41" i="9"/>
  <c r="J40" i="9"/>
  <c r="J39" i="9"/>
  <c r="J38" i="9"/>
  <c r="J35" i="9"/>
  <c r="J34" i="9"/>
  <c r="J33" i="9"/>
  <c r="J32" i="9"/>
  <c r="J31" i="9"/>
  <c r="G31" i="9"/>
  <c r="G35" i="9"/>
  <c r="G34" i="9"/>
  <c r="G33" i="9"/>
  <c r="G32" i="9"/>
  <c r="D35" i="9"/>
  <c r="D34" i="9"/>
  <c r="D33" i="9"/>
  <c r="D32" i="9"/>
  <c r="D31" i="9"/>
  <c r="A45" i="9"/>
  <c r="A38" i="9"/>
  <c r="A31" i="9"/>
  <c r="A16" i="19"/>
  <c r="A15" i="19"/>
  <c r="A14" i="19"/>
  <c r="A13" i="19"/>
  <c r="A12" i="19"/>
  <c r="A11" i="19"/>
  <c r="A16" i="17"/>
  <c r="A15" i="17"/>
  <c r="A14" i="17"/>
  <c r="A13" i="17"/>
  <c r="A12" i="17"/>
  <c r="A11" i="17"/>
  <c r="A16" i="16"/>
  <c r="A15" i="16"/>
  <c r="A14" i="16"/>
  <c r="A13" i="16"/>
  <c r="A12" i="16"/>
  <c r="A11" i="16"/>
  <c r="A16" i="15"/>
  <c r="A15" i="15"/>
  <c r="A14" i="15"/>
  <c r="A13" i="15"/>
  <c r="A12" i="15"/>
  <c r="A11" i="15"/>
  <c r="A16" i="7"/>
  <c r="A15" i="7"/>
  <c r="A14" i="7"/>
  <c r="A13" i="7"/>
  <c r="A12" i="7"/>
  <c r="A11" i="7"/>
  <c r="J28" i="9"/>
  <c r="G28" i="9"/>
  <c r="D28" i="9"/>
  <c r="J21" i="9"/>
  <c r="G21" i="9"/>
  <c r="D21" i="9"/>
  <c r="J14" i="9"/>
  <c r="G14" i="9"/>
  <c r="D14" i="9"/>
  <c r="J7" i="9"/>
  <c r="G7" i="9"/>
  <c r="D7" i="9"/>
  <c r="A10" i="19"/>
  <c r="A9" i="19"/>
  <c r="A8" i="19"/>
  <c r="A7" i="19"/>
  <c r="A6" i="19"/>
  <c r="A5" i="19"/>
  <c r="A4" i="19"/>
  <c r="A3" i="19"/>
  <c r="J27" i="9"/>
  <c r="J26" i="9"/>
  <c r="J25" i="9"/>
  <c r="J24" i="9"/>
  <c r="G27" i="9"/>
  <c r="G26" i="9"/>
  <c r="G25" i="9"/>
  <c r="G24" i="9"/>
  <c r="D27" i="9"/>
  <c r="D26" i="9"/>
  <c r="D25" i="9"/>
  <c r="D24" i="9"/>
  <c r="J20" i="9"/>
  <c r="J19" i="9"/>
  <c r="J18" i="9"/>
  <c r="J17" i="9"/>
  <c r="G20" i="9"/>
  <c r="G19" i="9"/>
  <c r="G18" i="9"/>
  <c r="G17" i="9"/>
  <c r="D20" i="9"/>
  <c r="D19" i="9"/>
  <c r="D18" i="9"/>
  <c r="D17" i="9"/>
  <c r="A24" i="9"/>
  <c r="A17" i="9"/>
  <c r="A10" i="17"/>
  <c r="A9" i="17"/>
  <c r="A8" i="17"/>
  <c r="A7" i="17"/>
  <c r="A6" i="17"/>
  <c r="A5" i="17"/>
  <c r="A4" i="17"/>
  <c r="A3" i="17"/>
  <c r="A10" i="16"/>
  <c r="A9" i="16"/>
  <c r="A8" i="16"/>
  <c r="A7" i="16"/>
  <c r="A6" i="16"/>
  <c r="A5" i="16"/>
  <c r="A4" i="16"/>
  <c r="A3" i="16"/>
  <c r="A10" i="15"/>
  <c r="A9" i="15"/>
  <c r="A8" i="15"/>
  <c r="A7" i="15"/>
  <c r="A6" i="15"/>
  <c r="A5" i="15"/>
  <c r="A4" i="15"/>
  <c r="A3" i="15"/>
  <c r="A10" i="7"/>
  <c r="A9" i="7"/>
  <c r="A8" i="7"/>
  <c r="A7" i="7"/>
  <c r="J13" i="9"/>
  <c r="J12" i="9"/>
  <c r="J11" i="9"/>
  <c r="J10" i="9"/>
  <c r="J6" i="9"/>
  <c r="J5" i="9"/>
  <c r="J4" i="9"/>
  <c r="J3" i="9"/>
  <c r="G13" i="9"/>
  <c r="G12" i="9"/>
  <c r="G11" i="9"/>
  <c r="G10" i="9"/>
  <c r="G6" i="9"/>
  <c r="G5" i="9"/>
  <c r="G4" i="9"/>
  <c r="G3" i="9"/>
  <c r="J2" i="9"/>
  <c r="D13" i="9"/>
  <c r="D12" i="9"/>
  <c r="D11" i="9"/>
  <c r="D10" i="9"/>
  <c r="A10" i="9"/>
  <c r="A3" i="9"/>
  <c r="A6" i="7"/>
  <c r="A3" i="7"/>
  <c r="A4" i="7"/>
  <c r="G2" i="9"/>
  <c r="D2" i="9"/>
  <c r="D3" i="9"/>
  <c r="D4" i="9"/>
  <c r="D5" i="9"/>
  <c r="D6" i="9"/>
  <c r="G2" i="18"/>
  <c r="E2" i="18"/>
  <c r="C2" i="18"/>
  <c r="J53" i="9" l="1"/>
  <c r="G3" i="18" s="1"/>
  <c r="G4" i="18" s="1"/>
  <c r="G8" i="18" s="1"/>
  <c r="G53" i="9"/>
  <c r="E3" i="18" s="1"/>
  <c r="E4" i="18" s="1"/>
  <c r="E8" i="18" s="1"/>
  <c r="D53" i="9"/>
  <c r="C3" i="18" s="1"/>
  <c r="C4" i="18" s="1"/>
  <c r="C8" i="18" s="1"/>
</calcChain>
</file>

<file path=xl/sharedStrings.xml><?xml version="1.0" encoding="utf-8"?>
<sst xmlns="http://schemas.openxmlformats.org/spreadsheetml/2006/main" count="369" uniqueCount="45">
  <si>
    <t>Beoordelaar 1: &lt;&lt;&gt;&gt;</t>
  </si>
  <si>
    <t>Beoordelaar 2: &lt;&lt;&gt;&gt;</t>
  </si>
  <si>
    <t>Beoordelaar 3: &lt;&lt;&gt;&gt;</t>
  </si>
  <si>
    <t>&lt;MOTIVATIE&gt;</t>
  </si>
  <si>
    <t>Consensus</t>
  </si>
  <si>
    <t>SCORE</t>
  </si>
  <si>
    <t>Beoordelaar 1</t>
  </si>
  <si>
    <t>Beoordelaar 2</t>
  </si>
  <si>
    <t>Beoordelaar 3</t>
  </si>
  <si>
    <t>Totaal behaalde waarde open vragen:</t>
  </si>
  <si>
    <t>Score:</t>
  </si>
  <si>
    <t>Beoordelaar 4</t>
  </si>
  <si>
    <t>MOTIVATIE CONSENSUS</t>
  </si>
  <si>
    <t>Totaalwaardes</t>
  </si>
  <si>
    <t>Open vraag</t>
  </si>
  <si>
    <t>Totaalwaarde criterium kwaliteit</t>
  </si>
  <si>
    <t>Onderdeel</t>
  </si>
  <si>
    <t>Totaal behaalde waarde criterium kwaliteit:</t>
  </si>
  <si>
    <t>Totaal behaalde waarde criterium prijs:</t>
  </si>
  <si>
    <t>FICTIEVE EINDWAARDE (prijs -/- kwaliteit):</t>
  </si>
  <si>
    <t>6.1 Open vragen + toelichting</t>
  </si>
  <si>
    <t>Open vragen</t>
  </si>
  <si>
    <t>&lt;&lt;motivatie CONSENSUS&gt;&gt;</t>
  </si>
  <si>
    <t>Inschrijver 1</t>
  </si>
  <si>
    <t>Inschrijver 2</t>
  </si>
  <si>
    <t>Inschrijver 3</t>
  </si>
  <si>
    <t>Wijze van beoordeling van de open vragen:</t>
  </si>
  <si>
    <t>Uitmuntend</t>
  </si>
  <si>
    <t>Goed</t>
  </si>
  <si>
    <t>Voldoende</t>
  </si>
  <si>
    <t>Matig</t>
  </si>
  <si>
    <t>Onvoldoende</t>
  </si>
  <si>
    <t>Beoordelaar 4: &lt;&lt;&gt;&gt;</t>
  </si>
  <si>
    <t>Beoordelaar 5: &lt;&lt;&gt;&gt;</t>
  </si>
  <si>
    <t>Beoordelaar 5</t>
  </si>
  <si>
    <t>Om de kwaliteit en toegevoegde waarde van de Inschrijver(s) te kunnen beoordelen dient Inschrijver haar kwaliteit aan te tonen en meerwaarde uit te werken conform onderstaande open vragen.</t>
  </si>
  <si>
    <t>Zie bijlage 7 'kwaliteit'.</t>
  </si>
  <si>
    <t>1.  Duurzaamheid en MVO</t>
  </si>
  <si>
    <t>1. OPEN VRAGEN AVA25SA</t>
  </si>
  <si>
    <t>2. Plan van aanpak aanvang dienstverlening</t>
  </si>
  <si>
    <t>3. Concrete diensten en partnerschap</t>
  </si>
  <si>
    <t>4. Casus kennis van Afas</t>
  </si>
  <si>
    <t>5. Kennis van CAO en specifieke bijzondere arbeidsvoorwaarden</t>
  </si>
  <si>
    <t>6. Snelheid herstelactie</t>
  </si>
  <si>
    <t>7. Continuïteit in de teamsamenstelling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</si>
</sst>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\ #,##0.00_-;&quot;€&quot;\ #,##0.00\-"/>
    <numFmt numFmtId="165" formatCode="&quot;€&quot;\ #,##0_-"/>
    <numFmt numFmtId="166" formatCode="&quot;€&quot;\ #,##0.00"/>
    <numFmt numFmtId="167" formatCode="&quot;€&quot;\ #,##0.0000"/>
  </numFmts>
  <fonts count="26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0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Verdana"/>
      <family val="2"/>
    </font>
    <font>
      <b/>
      <sz val="11"/>
      <color indexed="8"/>
      <name val="Verdana"/>
      <family val="2"/>
    </font>
    <font>
      <b/>
      <sz val="11"/>
      <color theme="0"/>
      <name val="Verdana"/>
      <family val="2"/>
    </font>
    <font>
      <sz val="11"/>
      <color theme="6" tint="-0.249977111117893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Calibri"/>
      <family val="2"/>
      <scheme val="minor"/>
    </font>
    <font>
      <sz val="10"/>
      <color rgb="FF454545"/>
      <name val="Helvetica Neue"/>
      <family val="2"/>
    </font>
    <font>
      <sz val="8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4"/>
      <color theme="0"/>
      <name val="Verdana"/>
      <family val="2"/>
    </font>
    <font>
      <b/>
      <sz val="16"/>
      <color theme="0"/>
      <name val="Verdana"/>
      <family val="2"/>
    </font>
    <font>
      <b/>
      <sz val="14"/>
      <color theme="1"/>
      <name val="Verdana"/>
      <family val="2"/>
    </font>
    <font>
      <sz val="10"/>
      <color rgb="FF000000"/>
      <name val="Verdana"/>
      <family val="2"/>
    </font>
    <font>
      <sz val="12"/>
      <color theme="1"/>
      <name val="Verdana"/>
      <family val="2"/>
    </font>
    <font>
      <b/>
      <sz val="11"/>
      <name val="Verdana"/>
      <family val="2"/>
    </font>
    <font>
      <i/>
      <sz val="12"/>
      <color theme="1"/>
      <name val="Verdana"/>
      <family val="2"/>
    </font>
    <font>
      <b/>
      <sz val="12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</borders>
  <cellStyleXfs count="5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165" fontId="2" fillId="0" borderId="0" xfId="0" applyNumberFormat="1" applyFont="1" applyAlignment="1">
      <alignment horizontal="center"/>
    </xf>
    <xf numFmtId="0" fontId="2" fillId="2" borderId="0" xfId="0" applyFont="1" applyFill="1"/>
    <xf numFmtId="0" fontId="2" fillId="2" borderId="7" xfId="0" applyFont="1" applyFill="1" applyBorder="1" applyAlignment="1">
      <alignment horizontal="left" vertical="center" wrapText="1" indent="1"/>
    </xf>
    <xf numFmtId="0" fontId="7" fillId="0" borderId="0" xfId="0" applyFont="1"/>
    <xf numFmtId="0" fontId="4" fillId="2" borderId="7" xfId="0" applyFont="1" applyFill="1" applyBorder="1" applyAlignment="1">
      <alignment horizontal="left" vertical="center" indent="1"/>
    </xf>
    <xf numFmtId="0" fontId="8" fillId="2" borderId="7" xfId="0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11" fillId="3" borderId="1" xfId="0" applyFont="1" applyFill="1" applyBorder="1"/>
    <xf numFmtId="0" fontId="3" fillId="5" borderId="1" xfId="0" applyFont="1" applyFill="1" applyBorder="1" applyAlignment="1">
      <alignment vertical="center" wrapText="1"/>
    </xf>
    <xf numFmtId="164" fontId="12" fillId="7" borderId="3" xfId="0" applyNumberFormat="1" applyFont="1" applyFill="1" applyBorder="1" applyAlignment="1">
      <alignment vertical="center"/>
    </xf>
    <xf numFmtId="0" fontId="3" fillId="6" borderId="2" xfId="0" applyFont="1" applyFill="1" applyBorder="1" applyAlignment="1">
      <alignment vertical="center"/>
    </xf>
    <xf numFmtId="0" fontId="12" fillId="0" borderId="7" xfId="0" applyFont="1" applyBorder="1" applyAlignment="1">
      <alignment horizontal="left" vertical="center" indent="1"/>
    </xf>
    <xf numFmtId="0" fontId="12" fillId="6" borderId="3" xfId="0" applyFont="1" applyFill="1" applyBorder="1" applyAlignment="1">
      <alignment vertical="center"/>
    </xf>
    <xf numFmtId="0" fontId="13" fillId="0" borderId="0" xfId="0" applyFont="1"/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left" vertical="center"/>
    </xf>
    <xf numFmtId="166" fontId="3" fillId="5" borderId="1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3" fillId="3" borderId="1" xfId="0" applyFont="1" applyFill="1" applyBorder="1" applyAlignment="1">
      <alignment horizontal="right" vertical="center"/>
    </xf>
    <xf numFmtId="166" fontId="3" fillId="3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right" vertical="center"/>
    </xf>
    <xf numFmtId="166" fontId="3" fillId="5" borderId="1" xfId="0" applyNumberFormat="1" applyFont="1" applyFill="1" applyBorder="1" applyAlignment="1" applyProtection="1">
      <alignment horizontal="center" vertical="center"/>
      <protection locked="0"/>
    </xf>
    <xf numFmtId="166" fontId="3" fillId="9" borderId="1" xfId="0" applyNumberFormat="1" applyFont="1" applyFill="1" applyBorder="1" applyAlignment="1">
      <alignment horizontal="center" vertical="center"/>
    </xf>
    <xf numFmtId="167" fontId="12" fillId="0" borderId="7" xfId="0" applyNumberFormat="1" applyFont="1" applyBorder="1" applyAlignment="1">
      <alignment horizontal="left" vertical="center"/>
    </xf>
    <xf numFmtId="0" fontId="14" fillId="0" borderId="0" xfId="0" applyFont="1"/>
    <xf numFmtId="0" fontId="3" fillId="9" borderId="1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/>
    </xf>
    <xf numFmtId="0" fontId="18" fillId="3" borderId="1" xfId="0" applyFont="1" applyFill="1" applyBorder="1" applyAlignment="1" applyProtection="1">
      <alignment horizontal="left" vertical="center" indent="1"/>
      <protection locked="0"/>
    </xf>
    <xf numFmtId="0" fontId="18" fillId="2" borderId="7" xfId="0" applyFont="1" applyFill="1" applyBorder="1" applyAlignment="1">
      <alignment horizontal="left" vertical="center" indent="1"/>
    </xf>
    <xf numFmtId="0" fontId="1" fillId="2" borderId="7" xfId="0" applyFont="1" applyFill="1" applyBorder="1" applyAlignment="1">
      <alignment horizontal="left" vertical="center" indent="1"/>
    </xf>
    <xf numFmtId="0" fontId="18" fillId="7" borderId="1" xfId="0" applyFont="1" applyFill="1" applyBorder="1" applyAlignment="1">
      <alignment horizontal="left" vertical="center" indent="1"/>
    </xf>
    <xf numFmtId="0" fontId="20" fillId="2" borderId="7" xfId="0" applyFont="1" applyFill="1" applyBorder="1" applyAlignment="1">
      <alignment horizontal="left" vertical="center" indent="1"/>
    </xf>
    <xf numFmtId="0" fontId="21" fillId="0" borderId="0" xfId="0" applyFont="1"/>
    <xf numFmtId="0" fontId="1" fillId="6" borderId="10" xfId="0" applyFont="1" applyFill="1" applyBorder="1" applyAlignment="1">
      <alignment vertical="center" wrapText="1"/>
    </xf>
    <xf numFmtId="0" fontId="22" fillId="5" borderId="10" xfId="0" applyFont="1" applyFill="1" applyBorder="1" applyAlignment="1">
      <alignment vertical="center" wrapText="1"/>
    </xf>
    <xf numFmtId="165" fontId="22" fillId="0" borderId="0" xfId="0" applyNumberFormat="1" applyFont="1" applyAlignment="1">
      <alignment horizontal="center"/>
    </xf>
    <xf numFmtId="0" fontId="22" fillId="2" borderId="7" xfId="0" applyFont="1" applyFill="1" applyBorder="1" applyAlignment="1">
      <alignment horizontal="left" vertical="center" wrapText="1" indent="1"/>
    </xf>
    <xf numFmtId="164" fontId="22" fillId="2" borderId="7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 wrapText="1"/>
    </xf>
    <xf numFmtId="164" fontId="17" fillId="8" borderId="10" xfId="0" applyNumberFormat="1" applyFont="1" applyFill="1" applyBorder="1" applyAlignment="1">
      <alignment horizontal="center" vertical="center" wrapText="1"/>
    </xf>
    <xf numFmtId="164" fontId="17" fillId="8" borderId="1" xfId="0" applyNumberFormat="1" applyFont="1" applyFill="1" applyBorder="1" applyAlignment="1">
      <alignment horizontal="center" vertical="center" wrapText="1"/>
    </xf>
    <xf numFmtId="164" fontId="17" fillId="8" borderId="2" xfId="0" applyNumberFormat="1" applyFont="1" applyFill="1" applyBorder="1" applyAlignment="1">
      <alignment horizontal="center" vertical="center" wrapText="1"/>
    </xf>
    <xf numFmtId="0" fontId="23" fillId="9" borderId="2" xfId="0" applyFont="1" applyFill="1" applyBorder="1" applyAlignment="1" applyProtection="1">
      <alignment horizontal="center" vertical="center" wrapText="1"/>
      <protection locked="0"/>
    </xf>
    <xf numFmtId="0" fontId="10" fillId="7" borderId="2" xfId="0" applyFont="1" applyFill="1" applyBorder="1" applyAlignment="1">
      <alignment horizontal="center" vertical="center" wrapText="1"/>
    </xf>
    <xf numFmtId="164" fontId="22" fillId="0" borderId="7" xfId="0" applyNumberFormat="1" applyFont="1" applyBorder="1" applyAlignment="1">
      <alignment horizontal="center" vertical="center" wrapText="1"/>
    </xf>
    <xf numFmtId="0" fontId="25" fillId="2" borderId="7" xfId="0" applyFont="1" applyFill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2" borderId="0" xfId="0" applyFont="1" applyFill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164" fontId="4" fillId="7" borderId="3" xfId="0" applyNumberFormat="1" applyFont="1" applyFill="1" applyBorder="1" applyAlignment="1">
      <alignment vertical="center"/>
    </xf>
    <xf numFmtId="0" fontId="17" fillId="6" borderId="1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vertical="center"/>
    </xf>
    <xf numFmtId="0" fontId="20" fillId="5" borderId="1" xfId="0" applyFont="1" applyFill="1" applyBorder="1" applyAlignment="1">
      <alignment horizontal="center" vertical="center" wrapText="1"/>
    </xf>
    <xf numFmtId="166" fontId="4" fillId="7" borderId="2" xfId="0" applyNumberFormat="1" applyFont="1" applyFill="1" applyBorder="1" applyAlignment="1">
      <alignment vertical="center"/>
    </xf>
    <xf numFmtId="165" fontId="1" fillId="4" borderId="2" xfId="0" applyNumberFormat="1" applyFont="1" applyFill="1" applyBorder="1" applyAlignment="1" applyProtection="1">
      <alignment horizontal="center" vertical="center" wrapText="1"/>
      <protection locked="0"/>
    </xf>
    <xf numFmtId="165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165" fontId="1" fillId="6" borderId="2" xfId="0" applyNumberFormat="1" applyFont="1" applyFill="1" applyBorder="1" applyAlignment="1" applyProtection="1">
      <alignment horizontal="center" vertical="center"/>
      <protection locked="0"/>
    </xf>
    <xf numFmtId="165" fontId="1" fillId="6" borderId="3" xfId="0" applyNumberFormat="1" applyFont="1" applyFill="1" applyBorder="1" applyAlignment="1" applyProtection="1">
      <alignment horizontal="center" vertical="center"/>
      <protection locked="0"/>
    </xf>
    <xf numFmtId="165" fontId="18" fillId="3" borderId="2" xfId="0" applyNumberFormat="1" applyFont="1" applyFill="1" applyBorder="1" applyAlignment="1" applyProtection="1">
      <alignment horizontal="center" vertical="center"/>
      <protection locked="0"/>
    </xf>
    <xf numFmtId="165" fontId="18" fillId="3" borderId="3" xfId="0" applyNumberFormat="1" applyFont="1" applyFill="1" applyBorder="1" applyAlignment="1" applyProtection="1">
      <alignment horizontal="center" vertical="center"/>
      <protection locked="0"/>
    </xf>
    <xf numFmtId="165" fontId="18" fillId="7" borderId="2" xfId="0" applyNumberFormat="1" applyFont="1" applyFill="1" applyBorder="1" applyAlignment="1">
      <alignment horizontal="center" vertical="center"/>
    </xf>
    <xf numFmtId="165" fontId="18" fillId="7" borderId="3" xfId="0" applyNumberFormat="1" applyFont="1" applyFill="1" applyBorder="1" applyAlignment="1">
      <alignment horizontal="center" vertical="center"/>
    </xf>
    <xf numFmtId="164" fontId="24" fillId="4" borderId="11" xfId="0" applyNumberFormat="1" applyFont="1" applyFill="1" applyBorder="1" applyAlignment="1" applyProtection="1">
      <alignment horizontal="center" vertical="center" wrapText="1"/>
      <protection locked="0"/>
    </xf>
    <xf numFmtId="164" fontId="24" fillId="4" borderId="7" xfId="0" applyNumberFormat="1" applyFont="1" applyFill="1" applyBorder="1" applyAlignment="1" applyProtection="1">
      <alignment horizontal="center" vertical="center" wrapText="1"/>
      <protection locked="0"/>
    </xf>
    <xf numFmtId="164" fontId="2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9" fillId="9" borderId="5" xfId="0" applyFont="1" applyFill="1" applyBorder="1" applyAlignment="1">
      <alignment horizontal="right" vertical="center" wrapText="1"/>
    </xf>
    <xf numFmtId="0" fontId="9" fillId="9" borderId="9" xfId="0" applyFont="1" applyFill="1" applyBorder="1" applyAlignment="1">
      <alignment horizontal="right" vertical="center" wrapText="1"/>
    </xf>
    <xf numFmtId="0" fontId="10" fillId="7" borderId="6" xfId="0" applyFont="1" applyFill="1" applyBorder="1" applyAlignment="1">
      <alignment horizontal="right" vertical="center" wrapText="1"/>
    </xf>
    <xf numFmtId="0" fontId="10" fillId="7" borderId="12" xfId="0" applyFont="1" applyFill="1" applyBorder="1" applyAlignment="1">
      <alignment horizontal="right" vertical="center" wrapText="1"/>
    </xf>
    <xf numFmtId="0" fontId="16" fillId="5" borderId="11" xfId="0" applyFont="1" applyFill="1" applyBorder="1" applyAlignment="1">
      <alignment horizontal="left" vertical="center" wrapText="1"/>
    </xf>
    <xf numFmtId="0" fontId="16" fillId="5" borderId="7" xfId="0" applyFont="1" applyFill="1" applyBorder="1" applyAlignment="1">
      <alignment horizontal="left" vertical="center" wrapText="1"/>
    </xf>
    <xf numFmtId="0" fontId="16" fillId="5" borderId="10" xfId="0" applyFont="1" applyFill="1" applyBorder="1" applyAlignment="1">
      <alignment horizontal="left" vertical="center" wrapText="1"/>
    </xf>
    <xf numFmtId="0" fontId="18" fillId="7" borderId="2" xfId="0" applyFont="1" applyFill="1" applyBorder="1" applyAlignment="1">
      <alignment horizontal="right" vertical="center" wrapText="1"/>
    </xf>
    <xf numFmtId="0" fontId="18" fillId="7" borderId="3" xfId="0" applyFont="1" applyFill="1" applyBorder="1" applyAlignment="1">
      <alignment horizontal="right" vertical="center" wrapText="1"/>
    </xf>
    <xf numFmtId="0" fontId="4" fillId="7" borderId="2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left" vertical="center"/>
    </xf>
    <xf numFmtId="0" fontId="10" fillId="7" borderId="8" xfId="0" applyFont="1" applyFill="1" applyBorder="1" applyAlignment="1">
      <alignment horizontal="right" vertical="center" wrapText="1"/>
    </xf>
    <xf numFmtId="0" fontId="10" fillId="7" borderId="4" xfId="0" applyFont="1" applyFill="1" applyBorder="1" applyAlignment="1">
      <alignment horizontal="right" vertical="center" wrapText="1"/>
    </xf>
    <xf numFmtId="0" fontId="19" fillId="7" borderId="2" xfId="0" applyFont="1" applyFill="1" applyBorder="1" applyAlignment="1">
      <alignment horizontal="left" vertical="center"/>
    </xf>
    <xf numFmtId="0" fontId="19" fillId="7" borderId="3" xfId="0" applyFont="1" applyFill="1" applyBorder="1" applyAlignment="1">
      <alignment horizontal="left" vertical="center"/>
    </xf>
  </cellXfs>
  <cellStyles count="57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Standaard" xfId="0" builtinId="0"/>
  </cellStyles>
  <dxfs count="0"/>
  <tableStyles count="0" defaultTableStyle="TableStyleMedium2" defaultPivotStyle="PivotStyleMedium9"/>
  <colors>
    <mruColors>
      <color rgb="FF76933C"/>
      <color rgb="FFC5D79C"/>
      <color rgb="FFFF9A02"/>
      <color rgb="FFFFCC99"/>
      <color rgb="FFFDE9D9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215901</xdr:colOff>
      <xdr:row>0</xdr:row>
      <xdr:rowOff>71396</xdr:rowOff>
    </xdr:from>
    <xdr:to>
      <xdr:col>6</xdr:col>
      <xdr:colOff>342901</xdr:colOff>
      <xdr:row>1</xdr:row>
      <xdr:rowOff>620104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1FAF8C8-A06A-AA4D-843D-14B6074164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57" t="30792" r="18314" b="31185"/>
        <a:stretch/>
      </xdr:blipFill>
      <xdr:spPr bwMode="auto">
        <a:xfrm>
          <a:off x="9423401" y="71396"/>
          <a:ext cx="3492500" cy="117989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381000</xdr:colOff>
      <xdr:row>0</xdr:row>
      <xdr:rowOff>70556</xdr:rowOff>
    </xdr:from>
    <xdr:to>
      <xdr:col>15</xdr:col>
      <xdr:colOff>593073</xdr:colOff>
      <xdr:row>1</xdr:row>
      <xdr:rowOff>383944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057180C-10EE-D348-9559-AF131AA761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57" t="30792" r="18314" b="31185"/>
        <a:stretch/>
      </xdr:blipFill>
      <xdr:spPr bwMode="auto">
        <a:xfrm>
          <a:off x="20531667" y="70556"/>
          <a:ext cx="3880891" cy="12447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381000</xdr:colOff>
      <xdr:row>0</xdr:row>
      <xdr:rowOff>84667</xdr:rowOff>
    </xdr:from>
    <xdr:to>
      <xdr:col>15</xdr:col>
      <xdr:colOff>593073</xdr:colOff>
      <xdr:row>1</xdr:row>
      <xdr:rowOff>398055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4FEE02C-F5AE-F040-8854-F5B342B161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57" t="30792" r="18314" b="31185"/>
        <a:stretch/>
      </xdr:blipFill>
      <xdr:spPr bwMode="auto">
        <a:xfrm>
          <a:off x="20517556" y="84667"/>
          <a:ext cx="3880891" cy="12447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380999</xdr:colOff>
      <xdr:row>0</xdr:row>
      <xdr:rowOff>70556</xdr:rowOff>
    </xdr:from>
    <xdr:to>
      <xdr:col>15</xdr:col>
      <xdr:colOff>593072</xdr:colOff>
      <xdr:row>1</xdr:row>
      <xdr:rowOff>383944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A0DC569-938D-6E44-A375-7A1A09C589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57" t="30792" r="18314" b="31185"/>
        <a:stretch/>
      </xdr:blipFill>
      <xdr:spPr bwMode="auto">
        <a:xfrm>
          <a:off x="20517555" y="70556"/>
          <a:ext cx="3880891" cy="12447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381000</xdr:colOff>
      <xdr:row>0</xdr:row>
      <xdr:rowOff>56444</xdr:rowOff>
    </xdr:from>
    <xdr:to>
      <xdr:col>15</xdr:col>
      <xdr:colOff>593073</xdr:colOff>
      <xdr:row>1</xdr:row>
      <xdr:rowOff>364117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0AE2198-F320-EB4D-92E5-1DB699569D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57" t="30792" r="18314" b="31185"/>
        <a:stretch/>
      </xdr:blipFill>
      <xdr:spPr bwMode="auto">
        <a:xfrm>
          <a:off x="20517556" y="56444"/>
          <a:ext cx="3880891" cy="12447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380999</xdr:colOff>
      <xdr:row>0</xdr:row>
      <xdr:rowOff>56445</xdr:rowOff>
    </xdr:from>
    <xdr:to>
      <xdr:col>15</xdr:col>
      <xdr:colOff>593072</xdr:colOff>
      <xdr:row>1</xdr:row>
      <xdr:rowOff>364118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B521724-2B56-9548-B1FD-459EB16F23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57" t="30792" r="18314" b="31185"/>
        <a:stretch/>
      </xdr:blipFill>
      <xdr:spPr bwMode="auto">
        <a:xfrm>
          <a:off x="20517555" y="56445"/>
          <a:ext cx="3880891" cy="12447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310444</xdr:colOff>
      <xdr:row>0</xdr:row>
      <xdr:rowOff>25401</xdr:rowOff>
    </xdr:from>
    <xdr:to>
      <xdr:col>16</xdr:col>
      <xdr:colOff>363785</xdr:colOff>
      <xdr:row>2</xdr:row>
      <xdr:rowOff>1197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B57CF71-1F49-7A45-B446-E1C64E9CB5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57" t="32538" r="18452" b="31667"/>
        <a:stretch/>
      </xdr:blipFill>
      <xdr:spPr bwMode="auto">
        <a:xfrm>
          <a:off x="19233444" y="25401"/>
          <a:ext cx="3424767" cy="10341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219364</xdr:colOff>
      <xdr:row>0</xdr:row>
      <xdr:rowOff>138546</xdr:rowOff>
    </xdr:from>
    <xdr:to>
      <xdr:col>11</xdr:col>
      <xdr:colOff>319040</xdr:colOff>
      <xdr:row>2</xdr:row>
      <xdr:rowOff>410675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08F466C-CCA2-6D4A-ADB3-BDE9F2ED61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57" t="32538" r="18452" b="31667"/>
        <a:stretch/>
      </xdr:blipFill>
      <xdr:spPr bwMode="auto">
        <a:xfrm>
          <a:off x="11533909" y="138546"/>
          <a:ext cx="3424767" cy="10341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theme="8"/>
    <pageSetUpPr fitToPage="1"/>
  </sheetPr>
  <dimension ref="A1:A23"/>
  <sheetViews>
    <sheetView showGridLines="0" topLeftCell="A9" zoomScaleNormal="100" workbookViewId="0">
      <selection activeCell="C12" sqref="C12"/>
    </sheetView>
  </sheetViews>
  <sheetFormatPr baseColWidth="10" defaultColWidth="8.83203125" defaultRowHeight="15" x14ac:dyDescent="0.2"/>
  <cols>
    <col min="1" max="1" width="124" customWidth="1"/>
  </cols>
  <sheetData>
    <row r="1" spans="1:1" s="15" customFormat="1" ht="50" customHeight="1" x14ac:dyDescent="0.2">
      <c r="A1" s="39" t="s">
        <v>38</v>
      </c>
    </row>
    <row r="2" spans="1:1" s="1" customFormat="1" ht="78" customHeight="1" x14ac:dyDescent="0.2">
      <c r="A2" s="69" t="s">
        <v>35</v>
      </c>
    </row>
    <row r="3" spans="1:1" s="1" customFormat="1" ht="30" customHeight="1" x14ac:dyDescent="0.2">
      <c r="A3" s="37" t="s">
        <v>37</v>
      </c>
    </row>
    <row r="4" spans="1:1" s="1" customFormat="1" ht="60" customHeight="1" x14ac:dyDescent="0.2">
      <c r="A4" s="38" t="s">
        <v>36</v>
      </c>
    </row>
    <row r="5" spans="1:1" s="1" customFormat="1" ht="30" customHeight="1" x14ac:dyDescent="0.2">
      <c r="A5" s="37" t="s">
        <v>39</v>
      </c>
    </row>
    <row r="6" spans="1:1" s="1" customFormat="1" ht="60" customHeight="1" x14ac:dyDescent="0.2">
      <c r="A6" s="38" t="s">
        <v>36</v>
      </c>
    </row>
    <row r="7" spans="1:1" s="1" customFormat="1" ht="30" customHeight="1" x14ac:dyDescent="0.2">
      <c r="A7" s="37" t="s">
        <v>40</v>
      </c>
    </row>
    <row r="8" spans="1:1" s="1" customFormat="1" ht="60" customHeight="1" x14ac:dyDescent="0.2">
      <c r="A8" s="38" t="s">
        <v>36</v>
      </c>
    </row>
    <row r="9" spans="1:1" s="1" customFormat="1" ht="30" customHeight="1" x14ac:dyDescent="0.2">
      <c r="A9" s="37" t="s">
        <v>41</v>
      </c>
    </row>
    <row r="10" spans="1:1" s="1" customFormat="1" ht="60" customHeight="1" x14ac:dyDescent="0.2">
      <c r="A10" s="38" t="s">
        <v>36</v>
      </c>
    </row>
    <row r="11" spans="1:1" s="1" customFormat="1" ht="30" customHeight="1" x14ac:dyDescent="0.2">
      <c r="A11" s="37" t="s">
        <v>42</v>
      </c>
    </row>
    <row r="12" spans="1:1" s="1" customFormat="1" ht="60" customHeight="1" x14ac:dyDescent="0.2">
      <c r="A12" s="38" t="s">
        <v>36</v>
      </c>
    </row>
    <row r="13" spans="1:1" s="1" customFormat="1" ht="30" customHeight="1" x14ac:dyDescent="0.2">
      <c r="A13" s="37" t="s">
        <v>43</v>
      </c>
    </row>
    <row r="14" spans="1:1" s="1" customFormat="1" ht="60" customHeight="1" x14ac:dyDescent="0.2">
      <c r="A14" s="38" t="s">
        <v>36</v>
      </c>
    </row>
    <row r="15" spans="1:1" s="1" customFormat="1" ht="30" customHeight="1" x14ac:dyDescent="0.2">
      <c r="A15" s="37" t="s">
        <v>44</v>
      </c>
    </row>
    <row r="16" spans="1:1" s="1" customFormat="1" ht="60" customHeight="1" x14ac:dyDescent="0.2">
      <c r="A16" s="38" t="s">
        <v>36</v>
      </c>
    </row>
    <row r="17" spans="1:1" ht="40" customHeight="1" x14ac:dyDescent="0.2">
      <c r="A17" s="40" t="s">
        <v>26</v>
      </c>
    </row>
    <row r="18" spans="1:1" ht="23" customHeight="1" x14ac:dyDescent="0.2">
      <c r="A18" s="68" t="s">
        <v>27</v>
      </c>
    </row>
    <row r="19" spans="1:1" ht="23" customHeight="1" x14ac:dyDescent="0.2">
      <c r="A19" s="68" t="s">
        <v>28</v>
      </c>
    </row>
    <row r="20" spans="1:1" ht="23" customHeight="1" x14ac:dyDescent="0.2">
      <c r="A20" s="68" t="s">
        <v>29</v>
      </c>
    </row>
    <row r="21" spans="1:1" ht="23" customHeight="1" x14ac:dyDescent="0.2">
      <c r="A21" s="68" t="s">
        <v>30</v>
      </c>
    </row>
    <row r="22" spans="1:1" ht="23" customHeight="1" x14ac:dyDescent="0.2">
      <c r="A22" s="68" t="s">
        <v>31</v>
      </c>
    </row>
    <row r="23" spans="1:1" x14ac:dyDescent="0.2">
      <c r="A23" s="16" t="s">
        <v>5</v>
      </c>
    </row>
  </sheetData>
  <sheetProtection algorithmName="SHA-512" hashValue="PftHrcXGWs3PkZVxQJ69jBoPe2wMy69wQaEiRaV6rZRC9sfzkLSK3Ma5iSlziNOef5etkbEgY0Gwg47+4aZXpw==" saltValue="0EOKnuznTrzc2jV9y+t5lQ==" spinCount="100000" sheet="1" objects="1" scenarios="1"/>
  <pageMargins left="0.31496062992125984" right="0.31496062992125984" top="0.35433070866141736" bottom="0.35433070866141736" header="0.31496062992125984" footer="0.31496062992125984"/>
  <pageSetup paperSize="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theme="6"/>
    <pageSetUpPr fitToPage="1"/>
  </sheetPr>
  <dimension ref="A1:M16"/>
  <sheetViews>
    <sheetView showGridLines="0" zoomScale="90" zoomScaleNormal="90" zoomScalePageLayoutView="85" workbookViewId="0">
      <pane xSplit="1" ySplit="2" topLeftCell="B14" activePane="bottomRight" state="frozen"/>
      <selection pane="topRight" activeCell="B1" sqref="B1"/>
      <selection pane="bottomLeft" activeCell="A3" sqref="A3"/>
      <selection pane="bottomRight" activeCell="C7" sqref="C7:D7"/>
    </sheetView>
  </sheetViews>
  <sheetFormatPr baseColWidth="10" defaultColWidth="8.83203125" defaultRowHeight="13" x14ac:dyDescent="0.15"/>
  <cols>
    <col min="1" max="1" width="130.83203125" style="3" customWidth="1"/>
    <col min="2" max="2" width="2.83203125" style="5" customWidth="1"/>
    <col min="3" max="3" width="34.83203125" style="4" customWidth="1"/>
    <col min="4" max="4" width="6.83203125" style="4" customWidth="1"/>
    <col min="5" max="5" width="2.83203125" style="4" customWidth="1"/>
    <col min="6" max="6" width="34.83203125" style="4" customWidth="1"/>
    <col min="7" max="7" width="7" style="4" customWidth="1"/>
    <col min="8" max="8" width="2.83203125" style="4" customWidth="1"/>
    <col min="9" max="9" width="34.83203125" style="3" customWidth="1"/>
    <col min="10" max="10" width="6.83203125" style="3" customWidth="1"/>
    <col min="11" max="11" width="11.6640625" style="3" bestFit="1" customWidth="1"/>
    <col min="12" max="16384" width="8.83203125" style="3"/>
  </cols>
  <sheetData>
    <row r="1" spans="1:13" ht="73" customHeight="1" x14ac:dyDescent="0.2">
      <c r="A1" s="41" t="s">
        <v>0</v>
      </c>
      <c r="B1" s="42"/>
      <c r="C1" s="75" t="s">
        <v>23</v>
      </c>
      <c r="D1" s="76"/>
      <c r="E1" s="42"/>
      <c r="F1" s="75" t="s">
        <v>24</v>
      </c>
      <c r="G1" s="76"/>
      <c r="H1" s="42"/>
      <c r="I1" s="75" t="s">
        <v>25</v>
      </c>
      <c r="J1" s="76"/>
      <c r="K1" s="2"/>
    </row>
    <row r="2" spans="1:13" ht="38" customHeight="1" x14ac:dyDescent="0.15">
      <c r="A2" s="44" t="s">
        <v>21</v>
      </c>
      <c r="B2" s="45"/>
      <c r="C2" s="77" t="s">
        <v>10</v>
      </c>
      <c r="D2" s="78"/>
      <c r="E2" s="45"/>
      <c r="F2" s="77" t="s">
        <v>10</v>
      </c>
      <c r="G2" s="78"/>
      <c r="H2" s="45"/>
      <c r="I2" s="77" t="s">
        <v>10</v>
      </c>
      <c r="J2" s="78"/>
    </row>
    <row r="3" spans="1:13" ht="34" customHeight="1" x14ac:dyDescent="0.15">
      <c r="A3" s="47" t="str">
        <f>_xlfn.SINGLE('Beoordelen open vragen'!A3)</f>
        <v>1.  Duurzaamheid en MVO</v>
      </c>
      <c r="B3" s="6"/>
      <c r="C3" s="73" t="s">
        <v>5</v>
      </c>
      <c r="D3" s="74"/>
      <c r="E3" s="50"/>
      <c r="F3" s="73" t="s">
        <v>5</v>
      </c>
      <c r="G3" s="74"/>
      <c r="H3" s="50"/>
      <c r="I3" s="73" t="s">
        <v>5</v>
      </c>
      <c r="J3" s="74"/>
    </row>
    <row r="4" spans="1:13" ht="150" customHeight="1" x14ac:dyDescent="0.15">
      <c r="A4" s="48" t="str">
        <f>_xlfn.SINGLE('Beoordelen open vragen'!A4)</f>
        <v>Zie bijlage 7 'kwaliteit'.</v>
      </c>
      <c r="B4" s="6"/>
      <c r="C4" s="71" t="s">
        <v>3</v>
      </c>
      <c r="D4" s="72"/>
      <c r="E4" s="50"/>
      <c r="F4" s="71" t="s">
        <v>3</v>
      </c>
      <c r="G4" s="72"/>
      <c r="H4" s="50"/>
      <c r="I4" s="71" t="s">
        <v>3</v>
      </c>
      <c r="J4" s="72"/>
      <c r="M4" s="46"/>
    </row>
    <row r="5" spans="1:13" ht="34" customHeight="1" x14ac:dyDescent="0.15">
      <c r="A5" s="47" t="str">
        <f>_xlfn.SINGLE('Beoordelen open vragen'!A5)</f>
        <v>2. Plan van aanpak aanvang dienstverlening</v>
      </c>
      <c r="B5" s="6"/>
      <c r="C5" s="73" t="s">
        <v>5</v>
      </c>
      <c r="D5" s="74"/>
      <c r="E5" s="50"/>
      <c r="F5" s="73" t="s">
        <v>5</v>
      </c>
      <c r="G5" s="74"/>
      <c r="H5" s="50"/>
      <c r="I5" s="73" t="s">
        <v>5</v>
      </c>
      <c r="J5" s="74"/>
    </row>
    <row r="6" spans="1:13" ht="150" customHeight="1" x14ac:dyDescent="0.15">
      <c r="A6" s="48" t="str">
        <f>_xlfn.SINGLE('Beoordelen open vragen'!A6)</f>
        <v>Zie bijlage 7 'kwaliteit'.</v>
      </c>
      <c r="B6" s="6"/>
      <c r="C6" s="71" t="s">
        <v>3</v>
      </c>
      <c r="D6" s="72"/>
      <c r="E6" s="50"/>
      <c r="F6" s="71" t="s">
        <v>3</v>
      </c>
      <c r="G6" s="72"/>
      <c r="H6" s="50"/>
      <c r="I6" s="71" t="s">
        <v>3</v>
      </c>
      <c r="J6" s="72"/>
    </row>
    <row r="7" spans="1:13" ht="34" customHeight="1" x14ac:dyDescent="0.2">
      <c r="A7" s="47" t="str">
        <f>'Beoordelen open vragen'!A7</f>
        <v>3. Concrete diensten en partnerschap</v>
      </c>
      <c r="C7" s="73" t="s">
        <v>5</v>
      </c>
      <c r="D7" s="74"/>
      <c r="E7" s="49"/>
      <c r="F7" s="73" t="s">
        <v>5</v>
      </c>
      <c r="G7" s="74"/>
      <c r="H7" s="49"/>
      <c r="I7" s="73" t="s">
        <v>5</v>
      </c>
      <c r="J7" s="74"/>
    </row>
    <row r="8" spans="1:13" ht="150" customHeight="1" x14ac:dyDescent="0.2">
      <c r="A8" s="48" t="str">
        <f>'Beoordelen open vragen'!A8</f>
        <v>Zie bijlage 7 'kwaliteit'.</v>
      </c>
      <c r="C8" s="71" t="s">
        <v>3</v>
      </c>
      <c r="D8" s="72"/>
      <c r="E8" s="49"/>
      <c r="F8" s="71" t="s">
        <v>3</v>
      </c>
      <c r="G8" s="72"/>
      <c r="H8" s="49"/>
      <c r="I8" s="71" t="s">
        <v>3</v>
      </c>
      <c r="J8" s="72"/>
    </row>
    <row r="9" spans="1:13" ht="34" customHeight="1" x14ac:dyDescent="0.2">
      <c r="A9" s="47" t="str">
        <f>'Beoordelen open vragen'!A9</f>
        <v>4. Casus kennis van Afas</v>
      </c>
      <c r="C9" s="73" t="s">
        <v>5</v>
      </c>
      <c r="D9" s="74"/>
      <c r="E9" s="49"/>
      <c r="F9" s="73" t="s">
        <v>5</v>
      </c>
      <c r="G9" s="74"/>
      <c r="H9" s="49"/>
      <c r="I9" s="73" t="s">
        <v>5</v>
      </c>
      <c r="J9" s="74"/>
    </row>
    <row r="10" spans="1:13" ht="150" customHeight="1" x14ac:dyDescent="0.2">
      <c r="A10" s="48" t="str">
        <f>'Beoordelen open vragen'!A10</f>
        <v>Zie bijlage 7 'kwaliteit'.</v>
      </c>
      <c r="C10" s="71" t="s">
        <v>3</v>
      </c>
      <c r="D10" s="72"/>
      <c r="E10" s="49"/>
      <c r="F10" s="71" t="s">
        <v>3</v>
      </c>
      <c r="G10" s="72"/>
      <c r="H10" s="49"/>
      <c r="I10" s="71" t="s">
        <v>3</v>
      </c>
      <c r="J10" s="72"/>
    </row>
    <row r="11" spans="1:13" ht="35" customHeight="1" x14ac:dyDescent="0.2">
      <c r="A11" s="47" t="str">
        <f>'Beoordelen open vragen'!A11</f>
        <v>5. Kennis van CAO en specifieke bijzondere arbeidsvoorwaarden</v>
      </c>
      <c r="C11" s="73" t="s">
        <v>5</v>
      </c>
      <c r="D11" s="74"/>
      <c r="E11" s="49"/>
      <c r="F11" s="73" t="s">
        <v>5</v>
      </c>
      <c r="G11" s="74"/>
      <c r="H11" s="49"/>
      <c r="I11" s="73" t="s">
        <v>5</v>
      </c>
      <c r="J11" s="74"/>
    </row>
    <row r="12" spans="1:13" ht="150" customHeight="1" x14ac:dyDescent="0.2">
      <c r="A12" s="48" t="str">
        <f>'Beoordelen open vragen'!A12</f>
        <v>Zie bijlage 7 'kwaliteit'.</v>
      </c>
      <c r="C12" s="71" t="s">
        <v>3</v>
      </c>
      <c r="D12" s="72"/>
      <c r="E12" s="49"/>
      <c r="F12" s="71" t="s">
        <v>3</v>
      </c>
      <c r="G12" s="72"/>
      <c r="H12" s="49"/>
      <c r="I12" s="71" t="s">
        <v>3</v>
      </c>
      <c r="J12" s="72"/>
    </row>
    <row r="13" spans="1:13" ht="34" customHeight="1" x14ac:dyDescent="0.2">
      <c r="A13" s="47" t="str">
        <f>'Beoordelen open vragen'!A13</f>
        <v>6. Snelheid herstelactie</v>
      </c>
      <c r="C13" s="73" t="s">
        <v>5</v>
      </c>
      <c r="D13" s="74"/>
      <c r="E13" s="49"/>
      <c r="F13" s="73" t="s">
        <v>5</v>
      </c>
      <c r="G13" s="74"/>
      <c r="H13" s="49"/>
      <c r="I13" s="73" t="s">
        <v>5</v>
      </c>
      <c r="J13" s="74"/>
    </row>
    <row r="14" spans="1:13" ht="150" customHeight="1" x14ac:dyDescent="0.2">
      <c r="A14" s="48" t="str">
        <f>'Beoordelen open vragen'!A14</f>
        <v>Zie bijlage 7 'kwaliteit'.</v>
      </c>
      <c r="C14" s="71" t="s">
        <v>3</v>
      </c>
      <c r="D14" s="72"/>
      <c r="E14" s="49"/>
      <c r="F14" s="71" t="s">
        <v>3</v>
      </c>
      <c r="G14" s="72"/>
      <c r="H14" s="49"/>
      <c r="I14" s="71" t="s">
        <v>3</v>
      </c>
      <c r="J14" s="72"/>
    </row>
    <row r="15" spans="1:13" ht="34" customHeight="1" x14ac:dyDescent="0.2">
      <c r="A15" s="47" t="str">
        <f>'Beoordelen open vragen'!A15</f>
        <v>7. Continuïteit in de teamsamenstelling</v>
      </c>
      <c r="C15" s="73" t="s">
        <v>5</v>
      </c>
      <c r="D15" s="74"/>
      <c r="E15" s="49"/>
      <c r="F15" s="73" t="s">
        <v>5</v>
      </c>
      <c r="G15" s="74"/>
      <c r="H15" s="49"/>
      <c r="I15" s="73" t="s">
        <v>5</v>
      </c>
      <c r="J15" s="74"/>
    </row>
    <row r="16" spans="1:13" ht="150" customHeight="1" x14ac:dyDescent="0.2">
      <c r="A16" s="48" t="str">
        <f>'Beoordelen open vragen'!A16</f>
        <v>Zie bijlage 7 'kwaliteit'.</v>
      </c>
      <c r="C16" s="71" t="s">
        <v>3</v>
      </c>
      <c r="D16" s="72"/>
      <c r="E16" s="49"/>
      <c r="F16" s="71" t="s">
        <v>3</v>
      </c>
      <c r="G16" s="72"/>
      <c r="H16" s="49"/>
      <c r="I16" s="71" t="s">
        <v>3</v>
      </c>
      <c r="J16" s="72"/>
    </row>
  </sheetData>
  <sheetProtection algorithmName="SHA-512" hashValue="T3NigAJgDcnaT6i/YaTS/ztz3oicMwPmwSEW8T+4g2/eHiXUuPbUh2qRAsCFq4/57pUHk0FG1E23WDv+qHjoXQ==" saltValue="jHMvgB8stzFGVoNX+HQcdQ==" spinCount="100000" sheet="1" objects="1" scenarios="1"/>
  <mergeCells count="48">
    <mergeCell ref="I1:J1"/>
    <mergeCell ref="C2:D2"/>
    <mergeCell ref="I2:J2"/>
    <mergeCell ref="C1:D1"/>
    <mergeCell ref="F1:G1"/>
    <mergeCell ref="F2:G2"/>
    <mergeCell ref="I10:J10"/>
    <mergeCell ref="C10:D10"/>
    <mergeCell ref="F10:G10"/>
    <mergeCell ref="C6:D6"/>
    <mergeCell ref="F6:G6"/>
    <mergeCell ref="I6:J6"/>
    <mergeCell ref="C8:D8"/>
    <mergeCell ref="F8:G8"/>
    <mergeCell ref="I8:J8"/>
    <mergeCell ref="I9:J9"/>
    <mergeCell ref="F9:G9"/>
    <mergeCell ref="C7:D7"/>
    <mergeCell ref="C9:D9"/>
    <mergeCell ref="I3:J3"/>
    <mergeCell ref="I5:J5"/>
    <mergeCell ref="I7:J7"/>
    <mergeCell ref="F7:G7"/>
    <mergeCell ref="F5:G5"/>
    <mergeCell ref="I4:J4"/>
    <mergeCell ref="F4:G4"/>
    <mergeCell ref="C5:D5"/>
    <mergeCell ref="C3:D3"/>
    <mergeCell ref="C11:D11"/>
    <mergeCell ref="F11:G11"/>
    <mergeCell ref="F3:G3"/>
    <mergeCell ref="C4:D4"/>
    <mergeCell ref="C14:D14"/>
    <mergeCell ref="F14:G14"/>
    <mergeCell ref="I14:J14"/>
    <mergeCell ref="I11:J11"/>
    <mergeCell ref="C12:D12"/>
    <mergeCell ref="F12:G12"/>
    <mergeCell ref="I12:J12"/>
    <mergeCell ref="C13:D13"/>
    <mergeCell ref="F13:G13"/>
    <mergeCell ref="I13:J13"/>
    <mergeCell ref="C16:D16"/>
    <mergeCell ref="F16:G16"/>
    <mergeCell ref="I16:J16"/>
    <mergeCell ref="C15:D15"/>
    <mergeCell ref="F15:G15"/>
    <mergeCell ref="I15:J15"/>
  </mergeCells>
  <pageMargins left="0.7" right="0.7" top="0.75" bottom="0.75" header="0.3" footer="0.3"/>
  <pageSetup paperSize="8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ErrorMessage="1" error="Voer juiste waarde in. " xr:uid="{3CCE796F-C632-5A49-93AF-54A4D18A8304}">
          <x14:formula1>
            <xm:f>'Beoordelen open vragen'!$A$18:$A$23</xm:f>
          </x14:formula1>
          <xm:sqref>F7 I9 C7 I5 I7 F9 C9 I3 F5 C5 F3 C3 I11 F11 C11 I13 F13 C13 I15 F15 C15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  <pageSetUpPr fitToPage="1"/>
  </sheetPr>
  <dimension ref="A1:K16"/>
  <sheetViews>
    <sheetView showGridLines="0" zoomScale="90" zoomScaleNormal="90" zoomScalePageLayoutView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1" sqref="C1:D1"/>
    </sheetView>
  </sheetViews>
  <sheetFormatPr baseColWidth="10" defaultColWidth="8.83203125" defaultRowHeight="13" x14ac:dyDescent="0.15"/>
  <cols>
    <col min="1" max="1" width="130.83203125" style="3" customWidth="1"/>
    <col min="2" max="2" width="2.83203125" style="5" customWidth="1"/>
    <col min="3" max="3" width="34.83203125" style="4" customWidth="1"/>
    <col min="4" max="4" width="6.83203125" style="4" customWidth="1"/>
    <col min="5" max="5" width="2.83203125" style="4" customWidth="1"/>
    <col min="6" max="6" width="34.83203125" style="4" customWidth="1"/>
    <col min="7" max="7" width="6.83203125" style="4" customWidth="1"/>
    <col min="8" max="8" width="2.83203125" style="4" customWidth="1"/>
    <col min="9" max="9" width="34.83203125" style="3" customWidth="1"/>
    <col min="10" max="10" width="6.83203125" style="3" customWidth="1"/>
    <col min="11" max="11" width="11.6640625" style="3" bestFit="1" customWidth="1"/>
    <col min="12" max="16384" width="8.83203125" style="3"/>
  </cols>
  <sheetData>
    <row r="1" spans="1:11" ht="73" customHeight="1" x14ac:dyDescent="0.2">
      <c r="A1" s="41" t="s">
        <v>1</v>
      </c>
      <c r="B1" s="42"/>
      <c r="C1" s="75" t="s">
        <v>23</v>
      </c>
      <c r="D1" s="76"/>
      <c r="E1" s="42"/>
      <c r="F1" s="75" t="s">
        <v>24</v>
      </c>
      <c r="G1" s="76"/>
      <c r="H1" s="42"/>
      <c r="I1" s="75" t="s">
        <v>25</v>
      </c>
      <c r="J1" s="76"/>
      <c r="K1" s="2"/>
    </row>
    <row r="2" spans="1:11" ht="38" customHeight="1" x14ac:dyDescent="0.15">
      <c r="A2" s="44" t="s">
        <v>21</v>
      </c>
      <c r="B2" s="43"/>
      <c r="C2" s="77" t="s">
        <v>10</v>
      </c>
      <c r="D2" s="78"/>
      <c r="E2" s="45"/>
      <c r="F2" s="77" t="s">
        <v>10</v>
      </c>
      <c r="G2" s="78"/>
      <c r="H2" s="45"/>
      <c r="I2" s="77" t="s">
        <v>10</v>
      </c>
      <c r="J2" s="78"/>
    </row>
    <row r="3" spans="1:11" ht="34" customHeight="1" x14ac:dyDescent="0.15">
      <c r="A3" s="47" t="str">
        <f>_xlfn.SINGLE('Beoordelen open vragen'!A3)</f>
        <v>1.  Duurzaamheid en MVO</v>
      </c>
      <c r="B3" s="6"/>
      <c r="C3" s="73" t="s">
        <v>5</v>
      </c>
      <c r="D3" s="74"/>
      <c r="E3" s="50"/>
      <c r="F3" s="73" t="s">
        <v>5</v>
      </c>
      <c r="G3" s="74"/>
      <c r="H3" s="50"/>
      <c r="I3" s="73" t="s">
        <v>5</v>
      </c>
      <c r="J3" s="74"/>
    </row>
    <row r="4" spans="1:11" ht="150" customHeight="1" x14ac:dyDescent="0.15">
      <c r="A4" s="48" t="str">
        <f>_xlfn.SINGLE('Beoordelen open vragen'!A4)</f>
        <v>Zie bijlage 7 'kwaliteit'.</v>
      </c>
      <c r="B4" s="6"/>
      <c r="C4" s="71" t="s">
        <v>3</v>
      </c>
      <c r="D4" s="72"/>
      <c r="E4" s="50"/>
      <c r="F4" s="71" t="s">
        <v>3</v>
      </c>
      <c r="G4" s="72"/>
      <c r="H4" s="50"/>
      <c r="I4" s="71" t="s">
        <v>3</v>
      </c>
      <c r="J4" s="72"/>
    </row>
    <row r="5" spans="1:11" ht="34" customHeight="1" x14ac:dyDescent="0.15">
      <c r="A5" s="47" t="str">
        <f>_xlfn.SINGLE('Beoordelen open vragen'!A5)</f>
        <v>2. Plan van aanpak aanvang dienstverlening</v>
      </c>
      <c r="B5" s="6"/>
      <c r="C5" s="73" t="s">
        <v>5</v>
      </c>
      <c r="D5" s="74"/>
      <c r="E5" s="50"/>
      <c r="F5" s="73" t="s">
        <v>5</v>
      </c>
      <c r="G5" s="74"/>
      <c r="H5" s="50"/>
      <c r="I5" s="73" t="s">
        <v>5</v>
      </c>
      <c r="J5" s="74"/>
    </row>
    <row r="6" spans="1:11" ht="150" customHeight="1" x14ac:dyDescent="0.15">
      <c r="A6" s="48" t="str">
        <f>_xlfn.SINGLE('Beoordelen open vragen'!A6)</f>
        <v>Zie bijlage 7 'kwaliteit'.</v>
      </c>
      <c r="B6" s="6"/>
      <c r="C6" s="71" t="s">
        <v>3</v>
      </c>
      <c r="D6" s="72"/>
      <c r="E6" s="50"/>
      <c r="F6" s="71" t="s">
        <v>3</v>
      </c>
      <c r="G6" s="72"/>
      <c r="H6" s="50"/>
      <c r="I6" s="71" t="s">
        <v>3</v>
      </c>
      <c r="J6" s="72"/>
    </row>
    <row r="7" spans="1:11" ht="34" customHeight="1" x14ac:dyDescent="0.2">
      <c r="A7" s="47" t="str">
        <f>'Beoordelen open vragen'!A7</f>
        <v>3. Concrete diensten en partnerschap</v>
      </c>
      <c r="C7" s="73" t="s">
        <v>5</v>
      </c>
      <c r="D7" s="74"/>
      <c r="E7" s="49"/>
      <c r="F7" s="73" t="s">
        <v>5</v>
      </c>
      <c r="G7" s="74"/>
      <c r="H7" s="49"/>
      <c r="I7" s="73" t="s">
        <v>5</v>
      </c>
      <c r="J7" s="74"/>
    </row>
    <row r="8" spans="1:11" ht="150" customHeight="1" x14ac:dyDescent="0.2">
      <c r="A8" s="48" t="str">
        <f>'Beoordelen open vragen'!A8</f>
        <v>Zie bijlage 7 'kwaliteit'.</v>
      </c>
      <c r="C8" s="71" t="s">
        <v>3</v>
      </c>
      <c r="D8" s="72"/>
      <c r="E8" s="49"/>
      <c r="F8" s="71" t="s">
        <v>3</v>
      </c>
      <c r="G8" s="72"/>
      <c r="H8" s="49"/>
      <c r="I8" s="71" t="s">
        <v>3</v>
      </c>
      <c r="J8" s="72"/>
    </row>
    <row r="9" spans="1:11" ht="34" customHeight="1" x14ac:dyDescent="0.2">
      <c r="A9" s="47" t="str">
        <f>'Beoordelen open vragen'!A9</f>
        <v>4. Casus kennis van Afas</v>
      </c>
      <c r="C9" s="73" t="s">
        <v>5</v>
      </c>
      <c r="D9" s="74"/>
      <c r="E9" s="49"/>
      <c r="F9" s="73" t="s">
        <v>5</v>
      </c>
      <c r="G9" s="74"/>
      <c r="H9" s="49"/>
      <c r="I9" s="73" t="s">
        <v>5</v>
      </c>
      <c r="J9" s="74"/>
    </row>
    <row r="10" spans="1:11" ht="150" customHeight="1" x14ac:dyDescent="0.2">
      <c r="A10" s="48" t="str">
        <f>'Beoordelen open vragen'!A10</f>
        <v>Zie bijlage 7 'kwaliteit'.</v>
      </c>
      <c r="C10" s="71" t="s">
        <v>3</v>
      </c>
      <c r="D10" s="72"/>
      <c r="E10" s="49"/>
      <c r="F10" s="71" t="s">
        <v>3</v>
      </c>
      <c r="G10" s="72"/>
      <c r="H10" s="49"/>
      <c r="I10" s="71" t="s">
        <v>3</v>
      </c>
      <c r="J10" s="72"/>
    </row>
    <row r="11" spans="1:11" ht="34" customHeight="1" x14ac:dyDescent="0.2">
      <c r="A11" s="47" t="str">
        <f>'Beoordelen open vragen'!A11</f>
        <v>5. Kennis van CAO en specifieke bijzondere arbeidsvoorwaarden</v>
      </c>
      <c r="C11" s="73" t="s">
        <v>5</v>
      </c>
      <c r="D11" s="74"/>
      <c r="E11" s="49"/>
      <c r="F11" s="73" t="s">
        <v>5</v>
      </c>
      <c r="G11" s="74"/>
      <c r="H11" s="49"/>
      <c r="I11" s="73" t="s">
        <v>5</v>
      </c>
      <c r="J11" s="74"/>
    </row>
    <row r="12" spans="1:11" ht="150" customHeight="1" x14ac:dyDescent="0.2">
      <c r="A12" s="48" t="str">
        <f>'Beoordelen open vragen'!A12</f>
        <v>Zie bijlage 7 'kwaliteit'.</v>
      </c>
      <c r="C12" s="71" t="s">
        <v>3</v>
      </c>
      <c r="D12" s="72"/>
      <c r="E12" s="49"/>
      <c r="F12" s="71" t="s">
        <v>3</v>
      </c>
      <c r="G12" s="72"/>
      <c r="H12" s="49"/>
      <c r="I12" s="71" t="s">
        <v>3</v>
      </c>
      <c r="J12" s="72"/>
    </row>
    <row r="13" spans="1:11" ht="34" customHeight="1" x14ac:dyDescent="0.2">
      <c r="A13" s="47" t="str">
        <f>'Beoordelen open vragen'!A13</f>
        <v>6. Snelheid herstelactie</v>
      </c>
      <c r="C13" s="73" t="s">
        <v>5</v>
      </c>
      <c r="D13" s="74"/>
      <c r="E13" s="49"/>
      <c r="F13" s="73" t="s">
        <v>5</v>
      </c>
      <c r="G13" s="74"/>
      <c r="H13" s="49"/>
      <c r="I13" s="73" t="s">
        <v>5</v>
      </c>
      <c r="J13" s="74"/>
    </row>
    <row r="14" spans="1:11" ht="150" customHeight="1" x14ac:dyDescent="0.2">
      <c r="A14" s="48" t="str">
        <f>'Beoordelen open vragen'!A14</f>
        <v>Zie bijlage 7 'kwaliteit'.</v>
      </c>
      <c r="C14" s="71" t="s">
        <v>3</v>
      </c>
      <c r="D14" s="72"/>
      <c r="E14" s="49"/>
      <c r="F14" s="71" t="s">
        <v>3</v>
      </c>
      <c r="G14" s="72"/>
      <c r="H14" s="49"/>
      <c r="I14" s="71" t="s">
        <v>3</v>
      </c>
      <c r="J14" s="72"/>
    </row>
    <row r="15" spans="1:11" ht="34" customHeight="1" x14ac:dyDescent="0.2">
      <c r="A15" s="47" t="str">
        <f>'Beoordelen open vragen'!A15</f>
        <v>7. Continuïteit in de teamsamenstelling</v>
      </c>
      <c r="C15" s="73" t="s">
        <v>5</v>
      </c>
      <c r="D15" s="74"/>
      <c r="E15" s="49"/>
      <c r="F15" s="73" t="s">
        <v>5</v>
      </c>
      <c r="G15" s="74"/>
      <c r="H15" s="49"/>
      <c r="I15" s="73" t="s">
        <v>5</v>
      </c>
      <c r="J15" s="74"/>
    </row>
    <row r="16" spans="1:11" ht="150" customHeight="1" x14ac:dyDescent="0.2">
      <c r="A16" s="48" t="str">
        <f>'Beoordelen open vragen'!A16</f>
        <v>Zie bijlage 7 'kwaliteit'.</v>
      </c>
      <c r="C16" s="71" t="s">
        <v>3</v>
      </c>
      <c r="D16" s="72"/>
      <c r="E16" s="49"/>
      <c r="F16" s="71" t="s">
        <v>3</v>
      </c>
      <c r="G16" s="72"/>
      <c r="H16" s="49"/>
      <c r="I16" s="71" t="s">
        <v>3</v>
      </c>
      <c r="J16" s="72"/>
    </row>
  </sheetData>
  <sheetProtection algorithmName="SHA-512" hashValue="H2L2nr0Nde9nrY2qGqBTMrltbY85vWxluzG6kxCzTgisywIXx7orH0ZX/mRFHr6VGGAmkLl2snLrLtoDE70Kyw==" saltValue="MXpePye7tok37r9m/c5zfQ==" spinCount="100000" sheet="1" objects="1" scenarios="1"/>
  <mergeCells count="48">
    <mergeCell ref="I1:J1"/>
    <mergeCell ref="C1:D1"/>
    <mergeCell ref="F1:G1"/>
    <mergeCell ref="C2:D2"/>
    <mergeCell ref="F2:G2"/>
    <mergeCell ref="I2:J2"/>
    <mergeCell ref="C3:D3"/>
    <mergeCell ref="F3:G3"/>
    <mergeCell ref="I3:J3"/>
    <mergeCell ref="C10:D10"/>
    <mergeCell ref="F10:G10"/>
    <mergeCell ref="I10:J10"/>
    <mergeCell ref="C6:D6"/>
    <mergeCell ref="F6:G6"/>
    <mergeCell ref="I6:J6"/>
    <mergeCell ref="C8:D8"/>
    <mergeCell ref="F8:G8"/>
    <mergeCell ref="I8:J8"/>
    <mergeCell ref="C4:D4"/>
    <mergeCell ref="F4:G4"/>
    <mergeCell ref="I4:J4"/>
    <mergeCell ref="C5:D5"/>
    <mergeCell ref="F5:G5"/>
    <mergeCell ref="I5:J5"/>
    <mergeCell ref="I7:J7"/>
    <mergeCell ref="I9:J9"/>
    <mergeCell ref="F9:G9"/>
    <mergeCell ref="C9:D9"/>
    <mergeCell ref="C7:D7"/>
    <mergeCell ref="F7:G7"/>
    <mergeCell ref="C11:D11"/>
    <mergeCell ref="F11:G11"/>
    <mergeCell ref="I11:J11"/>
    <mergeCell ref="C12:D12"/>
    <mergeCell ref="F12:G12"/>
    <mergeCell ref="I12:J12"/>
    <mergeCell ref="C13:D13"/>
    <mergeCell ref="F13:G13"/>
    <mergeCell ref="I13:J13"/>
    <mergeCell ref="C16:D16"/>
    <mergeCell ref="F16:G16"/>
    <mergeCell ref="I16:J16"/>
    <mergeCell ref="C14:D14"/>
    <mergeCell ref="F14:G14"/>
    <mergeCell ref="I14:J14"/>
    <mergeCell ref="C15:D15"/>
    <mergeCell ref="F15:G15"/>
    <mergeCell ref="I15:J15"/>
  </mergeCells>
  <pageMargins left="0.7" right="0.7" top="0.75" bottom="0.75" header="0.3" footer="0.3"/>
  <pageSetup paperSize="8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ErrorMessage="1" error="Voer juiste waarde in. " xr:uid="{6053BB49-DFAD-7341-81B0-BD768BABF0A9}">
          <x14:formula1>
            <xm:f>'Beoordelen open vragen'!$A$18:$A$23</xm:f>
          </x14:formula1>
          <xm:sqref>C3 I9 F9 C9 I7 F7 C7 I5 F5 C5 I3 F3 I11 F11 C11 I13 F13 C13 I15 F15 C15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  <pageSetUpPr fitToPage="1"/>
  </sheetPr>
  <dimension ref="A1:K16"/>
  <sheetViews>
    <sheetView showGridLines="0" zoomScale="90" zoomScaleNormal="90" zoomScalePageLayoutView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15" sqref="A15:XFD16"/>
    </sheetView>
  </sheetViews>
  <sheetFormatPr baseColWidth="10" defaultColWidth="8.83203125" defaultRowHeight="13" x14ac:dyDescent="0.15"/>
  <cols>
    <col min="1" max="1" width="130.83203125" style="3" customWidth="1"/>
    <col min="2" max="2" width="2.83203125" style="5" customWidth="1"/>
    <col min="3" max="3" width="34.83203125" style="4" customWidth="1"/>
    <col min="4" max="4" width="6.83203125" style="4" customWidth="1"/>
    <col min="5" max="5" width="2.83203125" style="4" customWidth="1"/>
    <col min="6" max="6" width="34.83203125" style="4" customWidth="1"/>
    <col min="7" max="7" width="6.83203125" style="4" customWidth="1"/>
    <col min="8" max="8" width="2.83203125" style="4" customWidth="1"/>
    <col min="9" max="9" width="34.83203125" style="3" customWidth="1"/>
    <col min="10" max="10" width="6.83203125" style="3" customWidth="1"/>
    <col min="11" max="11" width="11.6640625" style="3" bestFit="1" customWidth="1"/>
    <col min="12" max="16384" width="8.83203125" style="3"/>
  </cols>
  <sheetData>
    <row r="1" spans="1:11" ht="73" customHeight="1" x14ac:dyDescent="0.2">
      <c r="A1" s="41" t="s">
        <v>2</v>
      </c>
      <c r="B1" s="42"/>
      <c r="C1" s="75" t="s">
        <v>23</v>
      </c>
      <c r="D1" s="76"/>
      <c r="E1" s="42"/>
      <c r="F1" s="75" t="s">
        <v>24</v>
      </c>
      <c r="G1" s="76"/>
      <c r="H1" s="42"/>
      <c r="I1" s="75" t="s">
        <v>25</v>
      </c>
      <c r="J1" s="76"/>
      <c r="K1" s="2"/>
    </row>
    <row r="2" spans="1:11" ht="38" customHeight="1" x14ac:dyDescent="0.15">
      <c r="A2" s="44" t="s">
        <v>21</v>
      </c>
      <c r="B2" s="45"/>
      <c r="C2" s="77" t="s">
        <v>10</v>
      </c>
      <c r="D2" s="78"/>
      <c r="E2" s="45"/>
      <c r="F2" s="77" t="s">
        <v>10</v>
      </c>
      <c r="G2" s="78"/>
      <c r="H2" s="45"/>
      <c r="I2" s="77" t="s">
        <v>10</v>
      </c>
      <c r="J2" s="78"/>
    </row>
    <row r="3" spans="1:11" ht="34" customHeight="1" x14ac:dyDescent="0.15">
      <c r="A3" s="47" t="str">
        <f>_xlfn.SINGLE('Beoordelen open vragen'!A3)</f>
        <v>1.  Duurzaamheid en MVO</v>
      </c>
      <c r="B3" s="6"/>
      <c r="C3" s="73" t="s">
        <v>5</v>
      </c>
      <c r="D3" s="74"/>
      <c r="E3" s="50"/>
      <c r="F3" s="73" t="s">
        <v>5</v>
      </c>
      <c r="G3" s="74"/>
      <c r="H3" s="50"/>
      <c r="I3" s="73" t="s">
        <v>5</v>
      </c>
      <c r="J3" s="74"/>
    </row>
    <row r="4" spans="1:11" ht="150" customHeight="1" x14ac:dyDescent="0.15">
      <c r="A4" s="48" t="str">
        <f>_xlfn.SINGLE('Beoordelen open vragen'!A4)</f>
        <v>Zie bijlage 7 'kwaliteit'.</v>
      </c>
      <c r="B4" s="6"/>
      <c r="C4" s="71" t="s">
        <v>3</v>
      </c>
      <c r="D4" s="72"/>
      <c r="E4" s="50"/>
      <c r="F4" s="71" t="s">
        <v>3</v>
      </c>
      <c r="G4" s="72"/>
      <c r="H4" s="50"/>
      <c r="I4" s="71" t="s">
        <v>3</v>
      </c>
      <c r="J4" s="72"/>
    </row>
    <row r="5" spans="1:11" ht="34" customHeight="1" x14ac:dyDescent="0.15">
      <c r="A5" s="47" t="str">
        <f>_xlfn.SINGLE('Beoordelen open vragen'!A5)</f>
        <v>2. Plan van aanpak aanvang dienstverlening</v>
      </c>
      <c r="B5" s="6"/>
      <c r="C5" s="73" t="s">
        <v>5</v>
      </c>
      <c r="D5" s="74"/>
      <c r="E5" s="50"/>
      <c r="F5" s="73" t="s">
        <v>5</v>
      </c>
      <c r="G5" s="74"/>
      <c r="H5" s="50"/>
      <c r="I5" s="73" t="s">
        <v>5</v>
      </c>
      <c r="J5" s="74"/>
    </row>
    <row r="6" spans="1:11" ht="150" customHeight="1" x14ac:dyDescent="0.15">
      <c r="A6" s="48" t="str">
        <f>_xlfn.SINGLE('Beoordelen open vragen'!A6)</f>
        <v>Zie bijlage 7 'kwaliteit'.</v>
      </c>
      <c r="B6" s="6"/>
      <c r="C6" s="71" t="s">
        <v>3</v>
      </c>
      <c r="D6" s="72"/>
      <c r="E6" s="50"/>
      <c r="F6" s="71" t="s">
        <v>3</v>
      </c>
      <c r="G6" s="72"/>
      <c r="H6" s="50"/>
      <c r="I6" s="71" t="s">
        <v>3</v>
      </c>
      <c r="J6" s="72"/>
    </row>
    <row r="7" spans="1:11" ht="34" customHeight="1" x14ac:dyDescent="0.2">
      <c r="A7" s="47" t="str">
        <f>'Beoordelen open vragen'!A7</f>
        <v>3. Concrete diensten en partnerschap</v>
      </c>
      <c r="C7" s="73" t="s">
        <v>5</v>
      </c>
      <c r="D7" s="74"/>
      <c r="E7" s="49"/>
      <c r="F7" s="73" t="s">
        <v>5</v>
      </c>
      <c r="G7" s="74"/>
      <c r="H7" s="49"/>
      <c r="I7" s="73" t="s">
        <v>5</v>
      </c>
      <c r="J7" s="74"/>
    </row>
    <row r="8" spans="1:11" ht="150" customHeight="1" x14ac:dyDescent="0.2">
      <c r="A8" s="48" t="str">
        <f>'Beoordelen open vragen'!A8</f>
        <v>Zie bijlage 7 'kwaliteit'.</v>
      </c>
      <c r="C8" s="71" t="s">
        <v>3</v>
      </c>
      <c r="D8" s="72"/>
      <c r="E8" s="49"/>
      <c r="F8" s="71" t="s">
        <v>3</v>
      </c>
      <c r="G8" s="72"/>
      <c r="H8" s="49"/>
      <c r="I8" s="71" t="s">
        <v>3</v>
      </c>
      <c r="J8" s="72"/>
    </row>
    <row r="9" spans="1:11" ht="34" customHeight="1" x14ac:dyDescent="0.2">
      <c r="A9" s="47" t="str">
        <f>'Beoordelen open vragen'!A9</f>
        <v>4. Casus kennis van Afas</v>
      </c>
      <c r="C9" s="73" t="s">
        <v>5</v>
      </c>
      <c r="D9" s="74"/>
      <c r="E9" s="49"/>
      <c r="F9" s="73" t="s">
        <v>5</v>
      </c>
      <c r="G9" s="74"/>
      <c r="H9" s="49"/>
      <c r="I9" s="73" t="s">
        <v>5</v>
      </c>
      <c r="J9" s="74"/>
    </row>
    <row r="10" spans="1:11" ht="150" customHeight="1" x14ac:dyDescent="0.2">
      <c r="A10" s="48" t="str">
        <f>'Beoordelen open vragen'!A10</f>
        <v>Zie bijlage 7 'kwaliteit'.</v>
      </c>
      <c r="C10" s="71" t="s">
        <v>3</v>
      </c>
      <c r="D10" s="72"/>
      <c r="E10" s="49"/>
      <c r="F10" s="71" t="s">
        <v>3</v>
      </c>
      <c r="G10" s="72"/>
      <c r="H10" s="49"/>
      <c r="I10" s="71" t="s">
        <v>3</v>
      </c>
      <c r="J10" s="72"/>
    </row>
    <row r="11" spans="1:11" ht="34" customHeight="1" x14ac:dyDescent="0.2">
      <c r="A11" s="47" t="str">
        <f>'Beoordelen open vragen'!A11</f>
        <v>5. Kennis van CAO en specifieke bijzondere arbeidsvoorwaarden</v>
      </c>
      <c r="C11" s="73" t="s">
        <v>5</v>
      </c>
      <c r="D11" s="74"/>
      <c r="E11" s="49"/>
      <c r="F11" s="73" t="s">
        <v>5</v>
      </c>
      <c r="G11" s="74"/>
      <c r="H11" s="49"/>
      <c r="I11" s="73" t="s">
        <v>5</v>
      </c>
      <c r="J11" s="74"/>
    </row>
    <row r="12" spans="1:11" ht="150" customHeight="1" x14ac:dyDescent="0.2">
      <c r="A12" s="48" t="str">
        <f>'Beoordelen open vragen'!A12</f>
        <v>Zie bijlage 7 'kwaliteit'.</v>
      </c>
      <c r="C12" s="71" t="s">
        <v>3</v>
      </c>
      <c r="D12" s="72"/>
      <c r="E12" s="49"/>
      <c r="F12" s="71" t="s">
        <v>3</v>
      </c>
      <c r="G12" s="72"/>
      <c r="H12" s="49"/>
      <c r="I12" s="71" t="s">
        <v>3</v>
      </c>
      <c r="J12" s="72"/>
    </row>
    <row r="13" spans="1:11" ht="34" customHeight="1" x14ac:dyDescent="0.2">
      <c r="A13" s="47" t="str">
        <f>'Beoordelen open vragen'!A13</f>
        <v>6. Snelheid herstelactie</v>
      </c>
      <c r="C13" s="73" t="s">
        <v>5</v>
      </c>
      <c r="D13" s="74"/>
      <c r="E13" s="49"/>
      <c r="F13" s="73" t="s">
        <v>5</v>
      </c>
      <c r="G13" s="74"/>
      <c r="H13" s="49"/>
      <c r="I13" s="73" t="s">
        <v>5</v>
      </c>
      <c r="J13" s="74"/>
    </row>
    <row r="14" spans="1:11" ht="150" customHeight="1" x14ac:dyDescent="0.2">
      <c r="A14" s="48" t="str">
        <f>'Beoordelen open vragen'!A14</f>
        <v>Zie bijlage 7 'kwaliteit'.</v>
      </c>
      <c r="C14" s="71" t="s">
        <v>3</v>
      </c>
      <c r="D14" s="72"/>
      <c r="E14" s="49"/>
      <c r="F14" s="71" t="s">
        <v>3</v>
      </c>
      <c r="G14" s="72"/>
      <c r="H14" s="49"/>
      <c r="I14" s="71" t="s">
        <v>3</v>
      </c>
      <c r="J14" s="72"/>
    </row>
    <row r="15" spans="1:11" ht="34" customHeight="1" x14ac:dyDescent="0.2">
      <c r="A15" s="47" t="str">
        <f>'Beoordelen open vragen'!A15</f>
        <v>7. Continuïteit in de teamsamenstelling</v>
      </c>
      <c r="C15" s="73" t="s">
        <v>5</v>
      </c>
      <c r="D15" s="74"/>
      <c r="E15" s="49"/>
      <c r="F15" s="73" t="s">
        <v>5</v>
      </c>
      <c r="G15" s="74"/>
      <c r="H15" s="49"/>
      <c r="I15" s="73" t="s">
        <v>5</v>
      </c>
      <c r="J15" s="74"/>
    </row>
    <row r="16" spans="1:11" ht="150" customHeight="1" x14ac:dyDescent="0.2">
      <c r="A16" s="48" t="str">
        <f>'Beoordelen open vragen'!A16</f>
        <v>Zie bijlage 7 'kwaliteit'.</v>
      </c>
      <c r="C16" s="71" t="s">
        <v>3</v>
      </c>
      <c r="D16" s="72"/>
      <c r="E16" s="49"/>
      <c r="F16" s="71" t="s">
        <v>3</v>
      </c>
      <c r="G16" s="72"/>
      <c r="H16" s="49"/>
      <c r="I16" s="71" t="s">
        <v>3</v>
      </c>
      <c r="J16" s="72"/>
    </row>
  </sheetData>
  <sheetProtection algorithmName="SHA-512" hashValue="F/MfO8t28/lJvB3GEQHgGgnYfauoN9Z7HYjB7VFAdTbQ6liidY04Ujhvqpxzm8OvZ08iyJPMGGwUT0xhifxXtw==" saltValue="rtz1aMEPHzoO7kp759ODoA==" spinCount="100000" sheet="1" objects="1" scenarios="1"/>
  <mergeCells count="48">
    <mergeCell ref="I1:J1"/>
    <mergeCell ref="C1:D1"/>
    <mergeCell ref="F1:G1"/>
    <mergeCell ref="C2:D2"/>
    <mergeCell ref="F2:G2"/>
    <mergeCell ref="I2:J2"/>
    <mergeCell ref="F3:G3"/>
    <mergeCell ref="C3:D3"/>
    <mergeCell ref="I3:J3"/>
    <mergeCell ref="C10:D10"/>
    <mergeCell ref="F10:G10"/>
    <mergeCell ref="I10:J10"/>
    <mergeCell ref="C8:D8"/>
    <mergeCell ref="F8:G8"/>
    <mergeCell ref="I8:J8"/>
    <mergeCell ref="I9:J9"/>
    <mergeCell ref="F9:G9"/>
    <mergeCell ref="C9:D9"/>
    <mergeCell ref="C4:D4"/>
    <mergeCell ref="F4:G4"/>
    <mergeCell ref="I4:J4"/>
    <mergeCell ref="I5:J5"/>
    <mergeCell ref="F5:G5"/>
    <mergeCell ref="C5:D5"/>
    <mergeCell ref="C7:D7"/>
    <mergeCell ref="F7:G7"/>
    <mergeCell ref="I7:J7"/>
    <mergeCell ref="C6:D6"/>
    <mergeCell ref="F6:G6"/>
    <mergeCell ref="I6:J6"/>
    <mergeCell ref="C11:D11"/>
    <mergeCell ref="F11:G11"/>
    <mergeCell ref="I11:J11"/>
    <mergeCell ref="C12:D12"/>
    <mergeCell ref="F12:G12"/>
    <mergeCell ref="I12:J12"/>
    <mergeCell ref="C13:D13"/>
    <mergeCell ref="F13:G13"/>
    <mergeCell ref="I13:J13"/>
    <mergeCell ref="C14:D14"/>
    <mergeCell ref="F14:G14"/>
    <mergeCell ref="I14:J14"/>
    <mergeCell ref="C15:D15"/>
    <mergeCell ref="F15:G15"/>
    <mergeCell ref="I15:J15"/>
    <mergeCell ref="C16:D16"/>
    <mergeCell ref="F16:G16"/>
    <mergeCell ref="I16:J16"/>
  </mergeCells>
  <pageMargins left="0.7" right="0.7" top="0.75" bottom="0.75" header="0.3" footer="0.3"/>
  <pageSetup paperSize="8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ErrorMessage="1" error="Voer juiste waarde in. " xr:uid="{8BFCD20F-8DFA-EC4E-BB4C-66496C0C7B3B}">
          <x14:formula1>
            <xm:f>'Beoordelen open vragen'!$A$18:$A$23</xm:f>
          </x14:formula1>
          <xm:sqref>F3 I7 I9 F9 F7 C7 C5 I5 F5 C3 I3 C9 I11 F11 C11 I13 F13 C13 I15 F15 C15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9A684-3402-094D-B2A8-B30B8AE7F18E}">
  <sheetPr>
    <tabColor theme="6"/>
  </sheetPr>
  <dimension ref="A1:K16"/>
  <sheetViews>
    <sheetView showGridLines="0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15" sqref="A15:XFD16"/>
    </sheetView>
  </sheetViews>
  <sheetFormatPr baseColWidth="10" defaultColWidth="8.83203125" defaultRowHeight="13" x14ac:dyDescent="0.15"/>
  <cols>
    <col min="1" max="1" width="130.83203125" style="3" customWidth="1"/>
    <col min="2" max="2" width="2.83203125" style="5" customWidth="1"/>
    <col min="3" max="3" width="34.83203125" style="4" customWidth="1"/>
    <col min="4" max="4" width="6.83203125" style="4" customWidth="1"/>
    <col min="5" max="5" width="2.83203125" style="4" customWidth="1"/>
    <col min="6" max="6" width="34.83203125" style="4" customWidth="1"/>
    <col min="7" max="7" width="6.83203125" style="4" customWidth="1"/>
    <col min="8" max="8" width="2.83203125" style="4" customWidth="1"/>
    <col min="9" max="9" width="34.83203125" style="3" customWidth="1"/>
    <col min="10" max="10" width="6.83203125" style="3" customWidth="1"/>
    <col min="11" max="11" width="11.6640625" style="3" bestFit="1" customWidth="1"/>
    <col min="12" max="16384" width="8.83203125" style="3"/>
  </cols>
  <sheetData>
    <row r="1" spans="1:11" ht="73" customHeight="1" x14ac:dyDescent="0.2">
      <c r="A1" s="41" t="s">
        <v>32</v>
      </c>
      <c r="B1" s="42"/>
      <c r="C1" s="75" t="s">
        <v>23</v>
      </c>
      <c r="D1" s="76"/>
      <c r="E1" s="42"/>
      <c r="F1" s="75" t="s">
        <v>24</v>
      </c>
      <c r="G1" s="76"/>
      <c r="H1" s="42"/>
      <c r="I1" s="75" t="s">
        <v>25</v>
      </c>
      <c r="J1" s="76"/>
      <c r="K1" s="2"/>
    </row>
    <row r="2" spans="1:11" ht="38" customHeight="1" x14ac:dyDescent="0.15">
      <c r="A2" s="44" t="s">
        <v>21</v>
      </c>
      <c r="B2" s="45"/>
      <c r="C2" s="77" t="s">
        <v>10</v>
      </c>
      <c r="D2" s="78"/>
      <c r="E2" s="45"/>
      <c r="F2" s="77" t="s">
        <v>10</v>
      </c>
      <c r="G2" s="78"/>
      <c r="H2" s="45"/>
      <c r="I2" s="77" t="s">
        <v>10</v>
      </c>
      <c r="J2" s="78"/>
    </row>
    <row r="3" spans="1:11" ht="34" customHeight="1" x14ac:dyDescent="0.15">
      <c r="A3" s="47" t="str">
        <f>_xlfn.SINGLE('Beoordelen open vragen'!A3)</f>
        <v>1.  Duurzaamheid en MVO</v>
      </c>
      <c r="B3" s="6"/>
      <c r="C3" s="73" t="s">
        <v>5</v>
      </c>
      <c r="D3" s="74"/>
      <c r="E3" s="50"/>
      <c r="F3" s="73" t="s">
        <v>5</v>
      </c>
      <c r="G3" s="74"/>
      <c r="H3" s="50"/>
      <c r="I3" s="73" t="s">
        <v>5</v>
      </c>
      <c r="J3" s="74"/>
    </row>
    <row r="4" spans="1:11" ht="150" customHeight="1" x14ac:dyDescent="0.15">
      <c r="A4" s="48" t="str">
        <f>_xlfn.SINGLE('Beoordelen open vragen'!A4)</f>
        <v>Zie bijlage 7 'kwaliteit'.</v>
      </c>
      <c r="B4" s="6"/>
      <c r="C4" s="71" t="s">
        <v>3</v>
      </c>
      <c r="D4" s="72"/>
      <c r="E4" s="50"/>
      <c r="F4" s="71" t="s">
        <v>3</v>
      </c>
      <c r="G4" s="72"/>
      <c r="H4" s="50"/>
      <c r="I4" s="71" t="s">
        <v>3</v>
      </c>
      <c r="J4" s="72"/>
    </row>
    <row r="5" spans="1:11" ht="34" customHeight="1" x14ac:dyDescent="0.15">
      <c r="A5" s="47" t="str">
        <f>_xlfn.SINGLE('Beoordelen open vragen'!A5)</f>
        <v>2. Plan van aanpak aanvang dienstverlening</v>
      </c>
      <c r="B5" s="6"/>
      <c r="C5" s="73" t="s">
        <v>5</v>
      </c>
      <c r="D5" s="74"/>
      <c r="E5" s="50"/>
      <c r="F5" s="73" t="s">
        <v>5</v>
      </c>
      <c r="G5" s="74"/>
      <c r="H5" s="50"/>
      <c r="I5" s="73" t="s">
        <v>5</v>
      </c>
      <c r="J5" s="74"/>
    </row>
    <row r="6" spans="1:11" ht="150" customHeight="1" x14ac:dyDescent="0.15">
      <c r="A6" s="48" t="str">
        <f>_xlfn.SINGLE('Beoordelen open vragen'!A6)</f>
        <v>Zie bijlage 7 'kwaliteit'.</v>
      </c>
      <c r="B6" s="6"/>
      <c r="C6" s="71" t="s">
        <v>3</v>
      </c>
      <c r="D6" s="72"/>
      <c r="E6" s="50"/>
      <c r="F6" s="71" t="s">
        <v>3</v>
      </c>
      <c r="G6" s="72"/>
      <c r="H6" s="50"/>
      <c r="I6" s="71" t="s">
        <v>3</v>
      </c>
      <c r="J6" s="72"/>
    </row>
    <row r="7" spans="1:11" ht="34" customHeight="1" x14ac:dyDescent="0.2">
      <c r="A7" s="47" t="str">
        <f>'Beoordelen open vragen'!A7</f>
        <v>3. Concrete diensten en partnerschap</v>
      </c>
      <c r="C7" s="73" t="s">
        <v>5</v>
      </c>
      <c r="D7" s="74"/>
      <c r="E7" s="49"/>
      <c r="F7" s="73" t="s">
        <v>5</v>
      </c>
      <c r="G7" s="74"/>
      <c r="H7" s="49"/>
      <c r="I7" s="73" t="s">
        <v>5</v>
      </c>
      <c r="J7" s="74"/>
    </row>
    <row r="8" spans="1:11" ht="150" customHeight="1" x14ac:dyDescent="0.2">
      <c r="A8" s="48" t="str">
        <f>'Beoordelen open vragen'!A8</f>
        <v>Zie bijlage 7 'kwaliteit'.</v>
      </c>
      <c r="C8" s="71" t="s">
        <v>3</v>
      </c>
      <c r="D8" s="72"/>
      <c r="E8" s="49"/>
      <c r="F8" s="71" t="s">
        <v>3</v>
      </c>
      <c r="G8" s="72"/>
      <c r="H8" s="49"/>
      <c r="I8" s="71" t="s">
        <v>3</v>
      </c>
      <c r="J8" s="72"/>
    </row>
    <row r="9" spans="1:11" ht="34" customHeight="1" x14ac:dyDescent="0.2">
      <c r="A9" s="47" t="str">
        <f>'Beoordelen open vragen'!A9</f>
        <v>4. Casus kennis van Afas</v>
      </c>
      <c r="C9" s="73" t="s">
        <v>5</v>
      </c>
      <c r="D9" s="74"/>
      <c r="E9" s="49"/>
      <c r="F9" s="73" t="s">
        <v>5</v>
      </c>
      <c r="G9" s="74"/>
      <c r="H9" s="49"/>
      <c r="I9" s="73" t="s">
        <v>5</v>
      </c>
      <c r="J9" s="74"/>
    </row>
    <row r="10" spans="1:11" ht="150" customHeight="1" x14ac:dyDescent="0.2">
      <c r="A10" s="48" t="str">
        <f>'Beoordelen open vragen'!A10</f>
        <v>Zie bijlage 7 'kwaliteit'.</v>
      </c>
      <c r="C10" s="71" t="s">
        <v>3</v>
      </c>
      <c r="D10" s="72"/>
      <c r="E10" s="49"/>
      <c r="F10" s="71" t="s">
        <v>3</v>
      </c>
      <c r="G10" s="72"/>
      <c r="H10" s="49"/>
      <c r="I10" s="71" t="s">
        <v>3</v>
      </c>
      <c r="J10" s="72"/>
    </row>
    <row r="11" spans="1:11" ht="34" customHeight="1" x14ac:dyDescent="0.2">
      <c r="A11" s="47" t="str">
        <f>'Beoordelen open vragen'!A11</f>
        <v>5. Kennis van CAO en specifieke bijzondere arbeidsvoorwaarden</v>
      </c>
      <c r="C11" s="73" t="s">
        <v>5</v>
      </c>
      <c r="D11" s="74"/>
      <c r="E11" s="49"/>
      <c r="F11" s="73" t="s">
        <v>5</v>
      </c>
      <c r="G11" s="74"/>
      <c r="H11" s="49"/>
      <c r="I11" s="73" t="s">
        <v>5</v>
      </c>
      <c r="J11" s="74"/>
    </row>
    <row r="12" spans="1:11" ht="150" customHeight="1" x14ac:dyDescent="0.2">
      <c r="A12" s="48" t="str">
        <f>'Beoordelen open vragen'!A12</f>
        <v>Zie bijlage 7 'kwaliteit'.</v>
      </c>
      <c r="C12" s="71" t="s">
        <v>3</v>
      </c>
      <c r="D12" s="72"/>
      <c r="E12" s="49"/>
      <c r="F12" s="71" t="s">
        <v>3</v>
      </c>
      <c r="G12" s="72"/>
      <c r="H12" s="49"/>
      <c r="I12" s="71" t="s">
        <v>3</v>
      </c>
      <c r="J12" s="72"/>
    </row>
    <row r="13" spans="1:11" ht="34" customHeight="1" x14ac:dyDescent="0.2">
      <c r="A13" s="47" t="str">
        <f>'Beoordelen open vragen'!A13</f>
        <v>6. Snelheid herstelactie</v>
      </c>
      <c r="C13" s="73" t="s">
        <v>5</v>
      </c>
      <c r="D13" s="74"/>
      <c r="E13" s="49"/>
      <c r="F13" s="73" t="s">
        <v>5</v>
      </c>
      <c r="G13" s="74"/>
      <c r="H13" s="49"/>
      <c r="I13" s="73" t="s">
        <v>5</v>
      </c>
      <c r="J13" s="74"/>
    </row>
    <row r="14" spans="1:11" ht="150" customHeight="1" x14ac:dyDescent="0.2">
      <c r="A14" s="48" t="str">
        <f>'Beoordelen open vragen'!A14</f>
        <v>Zie bijlage 7 'kwaliteit'.</v>
      </c>
      <c r="C14" s="71" t="s">
        <v>3</v>
      </c>
      <c r="D14" s="72"/>
      <c r="E14" s="49"/>
      <c r="F14" s="71" t="s">
        <v>3</v>
      </c>
      <c r="G14" s="72"/>
      <c r="H14" s="49"/>
      <c r="I14" s="71" t="s">
        <v>3</v>
      </c>
      <c r="J14" s="72"/>
    </row>
    <row r="15" spans="1:11" ht="34" customHeight="1" x14ac:dyDescent="0.2">
      <c r="A15" s="47" t="str">
        <f>'Beoordelen open vragen'!A15</f>
        <v>7. Continuïteit in de teamsamenstelling</v>
      </c>
      <c r="C15" s="73" t="s">
        <v>5</v>
      </c>
      <c r="D15" s="74"/>
      <c r="E15" s="49"/>
      <c r="F15" s="73" t="s">
        <v>5</v>
      </c>
      <c r="G15" s="74"/>
      <c r="H15" s="49"/>
      <c r="I15" s="73" t="s">
        <v>5</v>
      </c>
      <c r="J15" s="74"/>
    </row>
    <row r="16" spans="1:11" ht="150" customHeight="1" x14ac:dyDescent="0.2">
      <c r="A16" s="48" t="str">
        <f>'Beoordelen open vragen'!A16</f>
        <v>Zie bijlage 7 'kwaliteit'.</v>
      </c>
      <c r="C16" s="71" t="s">
        <v>3</v>
      </c>
      <c r="D16" s="72"/>
      <c r="E16" s="49"/>
      <c r="F16" s="71" t="s">
        <v>3</v>
      </c>
      <c r="G16" s="72"/>
      <c r="H16" s="49"/>
      <c r="I16" s="71" t="s">
        <v>3</v>
      </c>
      <c r="J16" s="72"/>
    </row>
  </sheetData>
  <sheetProtection algorithmName="SHA-512" hashValue="yUIRp3v0w8j59QIEk3OApNwLtz9/ltis7p051gcrjofMwGzHsLba1OPnPNz2+TziFu+TSR41ou9n3YmQ7Vo+QQ==" saltValue="yAowlMFfaEiSGjzAh0K0Tg==" spinCount="100000" sheet="1" objects="1" scenarios="1"/>
  <mergeCells count="48">
    <mergeCell ref="C5:D5"/>
    <mergeCell ref="F5:G5"/>
    <mergeCell ref="C3:D3"/>
    <mergeCell ref="F3:G3"/>
    <mergeCell ref="I3:J3"/>
    <mergeCell ref="C4:D4"/>
    <mergeCell ref="F4:G4"/>
    <mergeCell ref="I4:J4"/>
    <mergeCell ref="I5:J5"/>
    <mergeCell ref="C1:D1"/>
    <mergeCell ref="F1:G1"/>
    <mergeCell ref="I1:J1"/>
    <mergeCell ref="C2:D2"/>
    <mergeCell ref="F2:G2"/>
    <mergeCell ref="I2:J2"/>
    <mergeCell ref="C10:D10"/>
    <mergeCell ref="F10:G10"/>
    <mergeCell ref="I10:J10"/>
    <mergeCell ref="C6:D6"/>
    <mergeCell ref="F6:G6"/>
    <mergeCell ref="I6:J6"/>
    <mergeCell ref="C8:D8"/>
    <mergeCell ref="F8:G8"/>
    <mergeCell ref="I8:J8"/>
    <mergeCell ref="C9:D9"/>
    <mergeCell ref="F9:G9"/>
    <mergeCell ref="I9:J9"/>
    <mergeCell ref="I7:J7"/>
    <mergeCell ref="F7:G7"/>
    <mergeCell ref="C7:D7"/>
    <mergeCell ref="C11:D11"/>
    <mergeCell ref="F11:G11"/>
    <mergeCell ref="I11:J11"/>
    <mergeCell ref="C12:D12"/>
    <mergeCell ref="F12:G12"/>
    <mergeCell ref="I12:J12"/>
    <mergeCell ref="C13:D13"/>
    <mergeCell ref="F13:G13"/>
    <mergeCell ref="I13:J13"/>
    <mergeCell ref="C14:D14"/>
    <mergeCell ref="F14:G14"/>
    <mergeCell ref="I14:J14"/>
    <mergeCell ref="C15:D15"/>
    <mergeCell ref="F15:G15"/>
    <mergeCell ref="I15:J15"/>
    <mergeCell ref="C16:D16"/>
    <mergeCell ref="F16:G16"/>
    <mergeCell ref="I16:J1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ErrorMessage="1" error="Voer juiste waarde in. " xr:uid="{8A556C31-34EA-B54E-8CDE-1B4EB543ECB8}">
          <x14:formula1>
            <xm:f>'Beoordelen open vragen'!$A$18:$A$23</xm:f>
          </x14:formula1>
          <xm:sqref>C3 F9 C9 C7 I5 I7 F7 F5 C5 I3 F3 I9 F11 C11 I11 F13 C13 I13 F15 C15 I15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8AAC1-50CA-E240-9EEE-553E4E4784E1}">
  <sheetPr>
    <tabColor theme="6"/>
  </sheetPr>
  <dimension ref="A1:K16"/>
  <sheetViews>
    <sheetView showGridLines="0" zoomScale="90" zoomScaleNormal="90" workbookViewId="0">
      <pane xSplit="1" ySplit="2" topLeftCell="C12" activePane="bottomRight" state="frozen"/>
      <selection pane="topRight" activeCell="B1" sqref="B1"/>
      <selection pane="bottomLeft" activeCell="A3" sqref="A3"/>
      <selection pane="bottomRight" activeCell="A15" sqref="A15:XFD16"/>
    </sheetView>
  </sheetViews>
  <sheetFormatPr baseColWidth="10" defaultColWidth="8.83203125" defaultRowHeight="13" x14ac:dyDescent="0.15"/>
  <cols>
    <col min="1" max="1" width="130.83203125" style="3" customWidth="1"/>
    <col min="2" max="2" width="2.83203125" style="5" customWidth="1"/>
    <col min="3" max="3" width="34.83203125" style="4" customWidth="1"/>
    <col min="4" max="4" width="6.83203125" style="4" customWidth="1"/>
    <col min="5" max="5" width="2.83203125" style="4" customWidth="1"/>
    <col min="6" max="6" width="34.83203125" style="4" customWidth="1"/>
    <col min="7" max="7" width="6.83203125" style="4" customWidth="1"/>
    <col min="8" max="8" width="2.83203125" style="4" customWidth="1"/>
    <col min="9" max="9" width="34.83203125" style="3" customWidth="1"/>
    <col min="10" max="10" width="6.83203125" style="3" customWidth="1"/>
    <col min="11" max="11" width="11.6640625" style="3" bestFit="1" customWidth="1"/>
    <col min="12" max="16384" width="8.83203125" style="3"/>
  </cols>
  <sheetData>
    <row r="1" spans="1:11" ht="73" customHeight="1" x14ac:dyDescent="0.2">
      <c r="A1" s="41" t="s">
        <v>33</v>
      </c>
      <c r="B1" s="42"/>
      <c r="C1" s="75" t="s">
        <v>23</v>
      </c>
      <c r="D1" s="76"/>
      <c r="E1" s="42"/>
      <c r="F1" s="75" t="s">
        <v>24</v>
      </c>
      <c r="G1" s="76"/>
      <c r="H1" s="42"/>
      <c r="I1" s="75" t="s">
        <v>25</v>
      </c>
      <c r="J1" s="76"/>
      <c r="K1" s="2"/>
    </row>
    <row r="2" spans="1:11" ht="38" customHeight="1" x14ac:dyDescent="0.15">
      <c r="A2" s="44" t="s">
        <v>21</v>
      </c>
      <c r="B2" s="45"/>
      <c r="C2" s="77" t="s">
        <v>10</v>
      </c>
      <c r="D2" s="78"/>
      <c r="E2" s="45"/>
      <c r="F2" s="77" t="s">
        <v>10</v>
      </c>
      <c r="G2" s="78"/>
      <c r="H2" s="45"/>
      <c r="I2" s="77" t="s">
        <v>10</v>
      </c>
      <c r="J2" s="78"/>
    </row>
    <row r="3" spans="1:11" ht="34" customHeight="1" x14ac:dyDescent="0.15">
      <c r="A3" s="47" t="str">
        <f>_xlfn.SINGLE('Beoordelen open vragen'!A3)</f>
        <v>1.  Duurzaamheid en MVO</v>
      </c>
      <c r="B3" s="50"/>
      <c r="C3" s="73" t="s">
        <v>5</v>
      </c>
      <c r="D3" s="74"/>
      <c r="E3" s="50"/>
      <c r="F3" s="73" t="s">
        <v>5</v>
      </c>
      <c r="G3" s="74"/>
      <c r="H3" s="50"/>
      <c r="I3" s="73" t="s">
        <v>5</v>
      </c>
      <c r="J3" s="74"/>
    </row>
    <row r="4" spans="1:11" ht="150" customHeight="1" x14ac:dyDescent="0.15">
      <c r="A4" s="48" t="str">
        <f>_xlfn.SINGLE('Beoordelen open vragen'!A4)</f>
        <v>Zie bijlage 7 'kwaliteit'.</v>
      </c>
      <c r="B4" s="6"/>
      <c r="C4" s="71" t="s">
        <v>3</v>
      </c>
      <c r="D4" s="72"/>
      <c r="E4" s="50"/>
      <c r="F4" s="71" t="s">
        <v>3</v>
      </c>
      <c r="G4" s="72"/>
      <c r="H4" s="50"/>
      <c r="I4" s="71" t="s">
        <v>3</v>
      </c>
      <c r="J4" s="72"/>
    </row>
    <row r="5" spans="1:11" ht="34" customHeight="1" x14ac:dyDescent="0.15">
      <c r="A5" s="47" t="str">
        <f>_xlfn.SINGLE('Beoordelen open vragen'!A5)</f>
        <v>2. Plan van aanpak aanvang dienstverlening</v>
      </c>
      <c r="B5" s="6"/>
      <c r="C5" s="73" t="s">
        <v>5</v>
      </c>
      <c r="D5" s="74"/>
      <c r="E5" s="50"/>
      <c r="F5" s="73" t="s">
        <v>5</v>
      </c>
      <c r="G5" s="74"/>
      <c r="H5" s="50"/>
      <c r="I5" s="73" t="s">
        <v>5</v>
      </c>
      <c r="J5" s="74"/>
    </row>
    <row r="6" spans="1:11" ht="150" customHeight="1" x14ac:dyDescent="0.15">
      <c r="A6" s="48" t="str">
        <f>_xlfn.SINGLE('Beoordelen open vragen'!A6)</f>
        <v>Zie bijlage 7 'kwaliteit'.</v>
      </c>
      <c r="B6" s="6"/>
      <c r="C6" s="71" t="s">
        <v>3</v>
      </c>
      <c r="D6" s="72"/>
      <c r="E6" s="50"/>
      <c r="F6" s="71" t="s">
        <v>3</v>
      </c>
      <c r="G6" s="72"/>
      <c r="H6" s="50"/>
      <c r="I6" s="71" t="s">
        <v>3</v>
      </c>
      <c r="J6" s="72"/>
    </row>
    <row r="7" spans="1:11" ht="34" customHeight="1" x14ac:dyDescent="0.2">
      <c r="A7" s="47" t="str">
        <f>'Beoordelen open vragen'!A7</f>
        <v>3. Concrete diensten en partnerschap</v>
      </c>
      <c r="C7" s="73" t="s">
        <v>5</v>
      </c>
      <c r="D7" s="74"/>
      <c r="E7" s="49"/>
      <c r="F7" s="73" t="s">
        <v>5</v>
      </c>
      <c r="G7" s="74"/>
      <c r="H7" s="49"/>
      <c r="I7" s="73" t="s">
        <v>5</v>
      </c>
      <c r="J7" s="74"/>
    </row>
    <row r="8" spans="1:11" ht="150" customHeight="1" x14ac:dyDescent="0.2">
      <c r="A8" s="48" t="str">
        <f>'Beoordelen open vragen'!A8</f>
        <v>Zie bijlage 7 'kwaliteit'.</v>
      </c>
      <c r="C8" s="71" t="s">
        <v>3</v>
      </c>
      <c r="D8" s="72"/>
      <c r="E8" s="49"/>
      <c r="F8" s="71" t="s">
        <v>3</v>
      </c>
      <c r="G8" s="72"/>
      <c r="H8" s="49"/>
      <c r="I8" s="71" t="s">
        <v>3</v>
      </c>
      <c r="J8" s="72"/>
    </row>
    <row r="9" spans="1:11" ht="34" customHeight="1" x14ac:dyDescent="0.2">
      <c r="A9" s="47" t="str">
        <f>'Beoordelen open vragen'!A9</f>
        <v>4. Casus kennis van Afas</v>
      </c>
      <c r="C9" s="73" t="s">
        <v>5</v>
      </c>
      <c r="D9" s="74"/>
      <c r="E9" s="49"/>
      <c r="F9" s="73" t="s">
        <v>5</v>
      </c>
      <c r="G9" s="74"/>
      <c r="H9" s="49"/>
      <c r="I9" s="73" t="s">
        <v>5</v>
      </c>
      <c r="J9" s="74"/>
    </row>
    <row r="10" spans="1:11" ht="150" customHeight="1" x14ac:dyDescent="0.2">
      <c r="A10" s="48" t="str">
        <f>'Beoordelen open vragen'!A10</f>
        <v>Zie bijlage 7 'kwaliteit'.</v>
      </c>
      <c r="C10" s="71" t="s">
        <v>3</v>
      </c>
      <c r="D10" s="72"/>
      <c r="E10" s="49"/>
      <c r="F10" s="71" t="s">
        <v>3</v>
      </c>
      <c r="G10" s="72"/>
      <c r="H10" s="49"/>
      <c r="I10" s="71" t="s">
        <v>3</v>
      </c>
      <c r="J10" s="72"/>
    </row>
    <row r="11" spans="1:11" ht="34" customHeight="1" x14ac:dyDescent="0.2">
      <c r="A11" s="47" t="str">
        <f>'Beoordelen open vragen'!A11</f>
        <v>5. Kennis van CAO en specifieke bijzondere arbeidsvoorwaarden</v>
      </c>
      <c r="C11" s="73" t="s">
        <v>5</v>
      </c>
      <c r="D11" s="74"/>
      <c r="E11" s="49"/>
      <c r="F11" s="73" t="s">
        <v>5</v>
      </c>
      <c r="G11" s="74"/>
      <c r="H11" s="49"/>
      <c r="I11" s="73" t="s">
        <v>5</v>
      </c>
      <c r="J11" s="74"/>
    </row>
    <row r="12" spans="1:11" ht="150" customHeight="1" x14ac:dyDescent="0.2">
      <c r="A12" s="48" t="str">
        <f>'Beoordelen open vragen'!A12</f>
        <v>Zie bijlage 7 'kwaliteit'.</v>
      </c>
      <c r="C12" s="71" t="s">
        <v>3</v>
      </c>
      <c r="D12" s="72"/>
      <c r="E12" s="49"/>
      <c r="F12" s="71" t="s">
        <v>3</v>
      </c>
      <c r="G12" s="72"/>
      <c r="H12" s="49"/>
      <c r="I12" s="71" t="s">
        <v>3</v>
      </c>
      <c r="J12" s="72"/>
    </row>
    <row r="13" spans="1:11" ht="34" customHeight="1" x14ac:dyDescent="0.2">
      <c r="A13" s="47" t="str">
        <f>'Beoordelen open vragen'!A13</f>
        <v>6. Snelheid herstelactie</v>
      </c>
      <c r="C13" s="73" t="s">
        <v>5</v>
      </c>
      <c r="D13" s="74"/>
      <c r="E13" s="49"/>
      <c r="F13" s="73" t="s">
        <v>5</v>
      </c>
      <c r="G13" s="74"/>
      <c r="H13" s="49"/>
      <c r="I13" s="73" t="s">
        <v>5</v>
      </c>
      <c r="J13" s="74"/>
    </row>
    <row r="14" spans="1:11" ht="150" customHeight="1" x14ac:dyDescent="0.2">
      <c r="A14" s="48" t="str">
        <f>'Beoordelen open vragen'!A14</f>
        <v>Zie bijlage 7 'kwaliteit'.</v>
      </c>
      <c r="C14" s="71" t="s">
        <v>3</v>
      </c>
      <c r="D14" s="72"/>
      <c r="E14" s="49"/>
      <c r="F14" s="71" t="s">
        <v>3</v>
      </c>
      <c r="G14" s="72"/>
      <c r="H14" s="49"/>
      <c r="I14" s="71" t="s">
        <v>3</v>
      </c>
      <c r="J14" s="72"/>
    </row>
    <row r="15" spans="1:11" ht="34" customHeight="1" x14ac:dyDescent="0.2">
      <c r="A15" s="47" t="str">
        <f>'Beoordelen open vragen'!A15</f>
        <v>7. Continuïteit in de teamsamenstelling</v>
      </c>
      <c r="C15" s="73" t="s">
        <v>5</v>
      </c>
      <c r="D15" s="74"/>
      <c r="E15" s="49"/>
      <c r="F15" s="73" t="s">
        <v>5</v>
      </c>
      <c r="G15" s="74"/>
      <c r="H15" s="49"/>
      <c r="I15" s="73" t="s">
        <v>5</v>
      </c>
      <c r="J15" s="74"/>
    </row>
    <row r="16" spans="1:11" ht="150" customHeight="1" x14ac:dyDescent="0.2">
      <c r="A16" s="48" t="str">
        <f>'Beoordelen open vragen'!A16</f>
        <v>Zie bijlage 7 'kwaliteit'.</v>
      </c>
      <c r="C16" s="71" t="s">
        <v>3</v>
      </c>
      <c r="D16" s="72"/>
      <c r="E16" s="49"/>
      <c r="F16" s="71" t="s">
        <v>3</v>
      </c>
      <c r="G16" s="72"/>
      <c r="H16" s="49"/>
      <c r="I16" s="71" t="s">
        <v>3</v>
      </c>
      <c r="J16" s="72"/>
    </row>
  </sheetData>
  <sheetProtection algorithmName="SHA-512" hashValue="j5vAywA9mkPdCUgjE0gj5VHXCkRyBYC23jqA/eacqL6zHrYGH37lQ+H7xr4Aw0WkGUGq1Ie8xSevqEQSG1BaCw==" saltValue="YQQTt5LCdngbQFRbZFtk3A==" spinCount="100000" sheet="1" objects="1" scenarios="1"/>
  <mergeCells count="48">
    <mergeCell ref="C5:D5"/>
    <mergeCell ref="F5:G5"/>
    <mergeCell ref="C3:D3"/>
    <mergeCell ref="F3:G3"/>
    <mergeCell ref="I3:J3"/>
    <mergeCell ref="C4:D4"/>
    <mergeCell ref="F4:G4"/>
    <mergeCell ref="I4:J4"/>
    <mergeCell ref="I5:J5"/>
    <mergeCell ref="C1:D1"/>
    <mergeCell ref="F1:G1"/>
    <mergeCell ref="I1:J1"/>
    <mergeCell ref="C2:D2"/>
    <mergeCell ref="F2:G2"/>
    <mergeCell ref="I2:J2"/>
    <mergeCell ref="C10:D10"/>
    <mergeCell ref="F10:G10"/>
    <mergeCell ref="I10:J10"/>
    <mergeCell ref="C6:D6"/>
    <mergeCell ref="F6:G6"/>
    <mergeCell ref="I6:J6"/>
    <mergeCell ref="C8:D8"/>
    <mergeCell ref="F8:G8"/>
    <mergeCell ref="I8:J8"/>
    <mergeCell ref="C9:D9"/>
    <mergeCell ref="F9:G9"/>
    <mergeCell ref="I9:J9"/>
    <mergeCell ref="I7:J7"/>
    <mergeCell ref="F7:G7"/>
    <mergeCell ref="C7:D7"/>
    <mergeCell ref="C11:D11"/>
    <mergeCell ref="F11:G11"/>
    <mergeCell ref="I11:J11"/>
    <mergeCell ref="C12:D12"/>
    <mergeCell ref="F12:G12"/>
    <mergeCell ref="I12:J12"/>
    <mergeCell ref="C13:D13"/>
    <mergeCell ref="F13:G13"/>
    <mergeCell ref="I13:J13"/>
    <mergeCell ref="C14:D14"/>
    <mergeCell ref="F14:G14"/>
    <mergeCell ref="I14:J14"/>
    <mergeCell ref="C15:D15"/>
    <mergeCell ref="F15:G15"/>
    <mergeCell ref="I15:J15"/>
    <mergeCell ref="C16:D16"/>
    <mergeCell ref="F16:G16"/>
    <mergeCell ref="I16:J16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ErrorMessage="1" error="Voer juiste waarde in. " xr:uid="{D8B9D513-AFA8-394B-A1CA-30AA8EE1B12C}">
          <x14:formula1>
            <xm:f>'Beoordelen open vragen'!$A$18:$A$23</xm:f>
          </x14:formula1>
          <xm:sqref>C3 F9 C9 C7 I5 I7 F7 F5 C5 I3 F3 I9 F11 C11 I11 F13 C13 I13 F15 C15 I15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>
    <tabColor theme="9"/>
    <pageSetUpPr fitToPage="1"/>
  </sheetPr>
  <dimension ref="A1:K55"/>
  <sheetViews>
    <sheetView showGridLines="0" tabSelected="1" zoomScale="90" zoomScaleNormal="90" workbookViewId="0">
      <pane xSplit="3" ySplit="2" topLeftCell="D34" activePane="bottomRight" state="frozen"/>
      <selection pane="topRight" activeCell="D1" sqref="D1"/>
      <selection pane="bottomLeft" activeCell="A3" sqref="A3"/>
      <selection pane="bottomRight" activeCell="K45" sqref="K45:K51"/>
    </sheetView>
  </sheetViews>
  <sheetFormatPr baseColWidth="10" defaultColWidth="8.83203125" defaultRowHeight="15" x14ac:dyDescent="0.2"/>
  <cols>
    <col min="1" max="1" width="51" customWidth="1"/>
    <col min="2" max="2" width="17.83203125" customWidth="1"/>
    <col min="3" max="3" width="2.83203125" customWidth="1"/>
    <col min="4" max="4" width="26.1640625" customWidth="1"/>
    <col min="5" max="5" width="38.33203125" customWidth="1"/>
    <col min="6" max="6" width="2.83203125" customWidth="1"/>
    <col min="7" max="7" width="26.1640625" customWidth="1"/>
    <col min="8" max="8" width="38.33203125" customWidth="1"/>
    <col min="9" max="9" width="5" customWidth="1"/>
    <col min="10" max="10" width="26.1640625" customWidth="1"/>
    <col min="11" max="11" width="38.33203125" customWidth="1"/>
  </cols>
  <sheetData>
    <row r="1" spans="1:11" ht="50" customHeight="1" x14ac:dyDescent="0.2">
      <c r="A1" s="96" t="s">
        <v>13</v>
      </c>
      <c r="B1" s="97"/>
      <c r="C1" s="8"/>
      <c r="D1" s="91"/>
      <c r="E1" s="92"/>
      <c r="F1" s="11"/>
      <c r="G1" s="91"/>
      <c r="H1" s="92"/>
      <c r="I1" s="12"/>
      <c r="J1" s="91"/>
      <c r="K1" s="92"/>
    </row>
    <row r="2" spans="1:11" ht="33" customHeight="1" x14ac:dyDescent="0.2">
      <c r="A2" s="93" t="s">
        <v>14</v>
      </c>
      <c r="B2" s="93"/>
      <c r="C2" s="51"/>
      <c r="D2" s="52" t="str">
        <f>'Beoordelaar 1'!C1</f>
        <v>Inschrijver 1</v>
      </c>
      <c r="E2" s="52" t="s">
        <v>12</v>
      </c>
      <c r="F2" s="53"/>
      <c r="G2" s="54" t="str">
        <f>'Beoordelaar 1'!F1</f>
        <v>Inschrijver 2</v>
      </c>
      <c r="H2" s="52" t="s">
        <v>12</v>
      </c>
      <c r="I2" s="55"/>
      <c r="J2" s="52" t="str">
        <f>'Beoordelaar 1'!I1</f>
        <v>Inschrijver 3</v>
      </c>
      <c r="K2" s="52" t="s">
        <v>12</v>
      </c>
    </row>
    <row r="3" spans="1:11" ht="25" customHeight="1" x14ac:dyDescent="0.2">
      <c r="A3" s="86" t="str">
        <f>'Beoordelen open vragen'!A3</f>
        <v>1.  Duurzaamheid en MVO</v>
      </c>
      <c r="B3" s="67" t="s">
        <v>6</v>
      </c>
      <c r="C3" s="10"/>
      <c r="D3" s="56" t="str">
        <f>'Beoordelaar 1'!C3</f>
        <v>SCORE</v>
      </c>
      <c r="E3" s="79" t="s">
        <v>22</v>
      </c>
      <c r="F3" s="51"/>
      <c r="G3" s="56" t="str">
        <f>'Beoordelaar 1'!F3</f>
        <v>SCORE</v>
      </c>
      <c r="H3" s="79" t="s">
        <v>22</v>
      </c>
      <c r="I3" s="61"/>
      <c r="J3" s="56" t="str">
        <f>'Beoordelaar 1'!I3</f>
        <v>SCORE</v>
      </c>
      <c r="K3" s="80" t="s">
        <v>22</v>
      </c>
    </row>
    <row r="4" spans="1:11" ht="25" customHeight="1" x14ac:dyDescent="0.2">
      <c r="A4" s="87"/>
      <c r="B4" s="67" t="s">
        <v>7</v>
      </c>
      <c r="C4" s="10"/>
      <c r="D4" s="57" t="str">
        <f>'Beoordelaar 2'!C3</f>
        <v>SCORE</v>
      </c>
      <c r="E4" s="80"/>
      <c r="F4" s="51"/>
      <c r="G4" s="57" t="str">
        <f>'Beoordelaar 2'!F3</f>
        <v>SCORE</v>
      </c>
      <c r="H4" s="80"/>
      <c r="I4" s="61"/>
      <c r="J4" s="57" t="str">
        <f>'Beoordelaar 2'!I3</f>
        <v>SCORE</v>
      </c>
      <c r="K4" s="80"/>
    </row>
    <row r="5" spans="1:11" ht="25" customHeight="1" x14ac:dyDescent="0.2">
      <c r="A5" s="87"/>
      <c r="B5" s="67" t="s">
        <v>8</v>
      </c>
      <c r="C5" s="10"/>
      <c r="D5" s="57" t="str">
        <f>'Beoordelaar 3'!C3</f>
        <v>SCORE</v>
      </c>
      <c r="E5" s="80"/>
      <c r="F5" s="51"/>
      <c r="G5" s="57" t="str">
        <f>'Beoordelaar 3'!F3</f>
        <v>SCORE</v>
      </c>
      <c r="H5" s="80"/>
      <c r="I5" s="61"/>
      <c r="J5" s="57" t="str">
        <f>'Beoordelaar 3'!I3</f>
        <v>SCORE</v>
      </c>
      <c r="K5" s="80"/>
    </row>
    <row r="6" spans="1:11" ht="25" customHeight="1" x14ac:dyDescent="0.2">
      <c r="A6" s="87"/>
      <c r="B6" s="67" t="s">
        <v>11</v>
      </c>
      <c r="C6" s="10"/>
      <c r="D6" s="58" t="str">
        <f>'Beoordelaar 4'!C3</f>
        <v>SCORE</v>
      </c>
      <c r="E6" s="80"/>
      <c r="F6" s="51"/>
      <c r="G6" s="58" t="str">
        <f>'Beoordelaar 4'!F3</f>
        <v>SCORE</v>
      </c>
      <c r="H6" s="80"/>
      <c r="I6" s="61"/>
      <c r="J6" s="58" t="str">
        <f>'Beoordelaar 4'!I3</f>
        <v>SCORE</v>
      </c>
      <c r="K6" s="80"/>
    </row>
    <row r="7" spans="1:11" ht="25" customHeight="1" x14ac:dyDescent="0.2">
      <c r="A7" s="88"/>
      <c r="B7" s="67" t="s">
        <v>34</v>
      </c>
      <c r="C7" s="10"/>
      <c r="D7" s="58" t="str">
        <f>'Beoordelaar 5'!C3</f>
        <v>SCORE</v>
      </c>
      <c r="E7" s="80"/>
      <c r="F7" s="51"/>
      <c r="G7" s="58" t="str">
        <f>'Beoordelaar 5'!F3</f>
        <v>SCORE</v>
      </c>
      <c r="H7" s="80"/>
      <c r="I7" s="61"/>
      <c r="J7" s="58" t="str">
        <f>'Beoordelaar 5'!I3</f>
        <v>SCORE</v>
      </c>
      <c r="K7" s="80"/>
    </row>
    <row r="8" spans="1:11" ht="20" customHeight="1" x14ac:dyDescent="0.2">
      <c r="A8" s="82" t="s">
        <v>4</v>
      </c>
      <c r="B8" s="83"/>
      <c r="C8" s="10"/>
      <c r="D8" s="59" t="s">
        <v>5</v>
      </c>
      <c r="E8" s="80"/>
      <c r="F8" s="51"/>
      <c r="G8" s="59" t="s">
        <v>5</v>
      </c>
      <c r="H8" s="80"/>
      <c r="I8" s="61"/>
      <c r="J8" s="59" t="s">
        <v>5</v>
      </c>
      <c r="K8" s="80"/>
    </row>
    <row r="9" spans="1:11" ht="22" customHeight="1" x14ac:dyDescent="0.2">
      <c r="A9" s="94"/>
      <c r="B9" s="95"/>
      <c r="C9" s="9"/>
      <c r="D9" s="60" t="str">
        <f>IF(D8="Uitmuntend","€ 4.375",IF(D8="Goed","€ 2.187,5",IF(D8="Voldoende","€ 0",IF(D8="Matig"," - € 13.125",IF(D8="Onvoldoende","-26.250"," ")))))</f>
        <v xml:space="preserve"> </v>
      </c>
      <c r="E9" s="81"/>
      <c r="F9" s="62"/>
      <c r="G9" s="60" t="str">
        <f>IF(G8="Uitmuntend","€ 4.375",IF(G8="Goed","€ 2.187,5",IF(G8="Voldoende","€ 0",IF(G8="Matig"," - € 13.125",IF(G8="Onvoldoende","-26.250"," ")))))</f>
        <v xml:space="preserve"> </v>
      </c>
      <c r="H9" s="81"/>
      <c r="I9" s="63"/>
      <c r="J9" s="60" t="str">
        <f>IF(J8="Uitmuntend","€ 4.375",IF(J8="Goed","€ 2.187,5",IF(J8="Voldoende","€ 0",IF(J8="Matig"," - € 13.125",IF(J8="Onvoldoende","-26.250"," ")))))</f>
        <v xml:space="preserve"> </v>
      </c>
      <c r="K9" s="81"/>
    </row>
    <row r="10" spans="1:11" ht="25" customHeight="1" x14ac:dyDescent="0.2">
      <c r="A10" s="86" t="str">
        <f>'Beoordelen open vragen'!A5</f>
        <v>2. Plan van aanpak aanvang dienstverlening</v>
      </c>
      <c r="B10" s="67" t="s">
        <v>6</v>
      </c>
      <c r="C10" s="10"/>
      <c r="D10" s="57" t="str">
        <f>'Beoordelaar 1'!C5</f>
        <v>SCORE</v>
      </c>
      <c r="E10" s="79" t="s">
        <v>22</v>
      </c>
      <c r="F10" s="51"/>
      <c r="G10" s="57" t="str">
        <f>'Beoordelaar 1'!F5</f>
        <v>SCORE</v>
      </c>
      <c r="H10" s="79" t="s">
        <v>22</v>
      </c>
      <c r="I10" s="61"/>
      <c r="J10" s="57" t="str">
        <f>'Beoordelaar 1'!I5</f>
        <v>SCORE</v>
      </c>
      <c r="K10" s="79" t="s">
        <v>22</v>
      </c>
    </row>
    <row r="11" spans="1:11" ht="25" customHeight="1" x14ac:dyDescent="0.2">
      <c r="A11" s="87"/>
      <c r="B11" s="67" t="s">
        <v>7</v>
      </c>
      <c r="C11" s="10"/>
      <c r="D11" s="57" t="str">
        <f>'Beoordelaar 2'!C5</f>
        <v>SCORE</v>
      </c>
      <c r="E11" s="80"/>
      <c r="F11" s="51"/>
      <c r="G11" s="57" t="str">
        <f>'Beoordelaar 2'!F5</f>
        <v>SCORE</v>
      </c>
      <c r="H11" s="80"/>
      <c r="I11" s="61"/>
      <c r="J11" s="57" t="str">
        <f>'Beoordelaar 2'!I5</f>
        <v>SCORE</v>
      </c>
      <c r="K11" s="80"/>
    </row>
    <row r="12" spans="1:11" ht="25" customHeight="1" x14ac:dyDescent="0.2">
      <c r="A12" s="87"/>
      <c r="B12" s="67" t="s">
        <v>8</v>
      </c>
      <c r="C12" s="10"/>
      <c r="D12" s="57" t="str">
        <f>'Beoordelaar 3'!C5</f>
        <v>SCORE</v>
      </c>
      <c r="E12" s="80"/>
      <c r="F12" s="51"/>
      <c r="G12" s="57" t="str">
        <f>'Beoordelaar 3'!F5</f>
        <v>SCORE</v>
      </c>
      <c r="H12" s="80"/>
      <c r="I12" s="61"/>
      <c r="J12" s="57" t="str">
        <f>'Beoordelaar 3'!I5</f>
        <v>SCORE</v>
      </c>
      <c r="K12" s="80"/>
    </row>
    <row r="13" spans="1:11" ht="25" customHeight="1" x14ac:dyDescent="0.2">
      <c r="A13" s="87"/>
      <c r="B13" s="67" t="s">
        <v>11</v>
      </c>
      <c r="C13" s="10"/>
      <c r="D13" s="58" t="str">
        <f>'Beoordelaar 4'!C5</f>
        <v>SCORE</v>
      </c>
      <c r="E13" s="80"/>
      <c r="F13" s="51"/>
      <c r="G13" s="58" t="str">
        <f>'Beoordelaar 4'!F5</f>
        <v>SCORE</v>
      </c>
      <c r="H13" s="80"/>
      <c r="I13" s="61"/>
      <c r="J13" s="58" t="str">
        <f>'Beoordelaar 4'!I5</f>
        <v>SCORE</v>
      </c>
      <c r="K13" s="80"/>
    </row>
    <row r="14" spans="1:11" ht="25" customHeight="1" x14ac:dyDescent="0.2">
      <c r="A14" s="88"/>
      <c r="B14" s="67" t="s">
        <v>34</v>
      </c>
      <c r="C14" s="10"/>
      <c r="D14" s="58" t="str">
        <f>'Beoordelaar 5'!C5</f>
        <v>SCORE</v>
      </c>
      <c r="E14" s="80"/>
      <c r="F14" s="51"/>
      <c r="G14" s="58" t="str">
        <f>'Beoordelaar 5'!F5</f>
        <v>SCORE</v>
      </c>
      <c r="H14" s="80"/>
      <c r="I14" s="61"/>
      <c r="J14" s="58" t="str">
        <f>'Beoordelaar 5'!I5</f>
        <v>SCORE</v>
      </c>
      <c r="K14" s="80"/>
    </row>
    <row r="15" spans="1:11" ht="19.5" customHeight="1" x14ac:dyDescent="0.2">
      <c r="A15" s="82" t="s">
        <v>4</v>
      </c>
      <c r="B15" s="83"/>
      <c r="C15" s="9"/>
      <c r="D15" s="59" t="s">
        <v>5</v>
      </c>
      <c r="E15" s="80"/>
      <c r="F15" s="62"/>
      <c r="G15" s="59" t="s">
        <v>5</v>
      </c>
      <c r="H15" s="80"/>
      <c r="I15" s="63"/>
      <c r="J15" s="59" t="s">
        <v>5</v>
      </c>
      <c r="K15" s="80"/>
    </row>
    <row r="16" spans="1:11" ht="22" customHeight="1" x14ac:dyDescent="0.2">
      <c r="A16" s="84"/>
      <c r="B16" s="85"/>
      <c r="C16" s="36"/>
      <c r="D16" s="60" t="str">
        <f>IF(D15="Uitmuntend","€ 8.750",IF(D15="Goed","€ 4.375",IF(D15="Voldoende","€ 0",IF(D15="Matig"," - € 26.250",IF(D15="Onvoldoende","KO"," ")))))</f>
        <v xml:space="preserve"> </v>
      </c>
      <c r="E16" s="81"/>
      <c r="F16" s="64"/>
      <c r="G16" s="60" t="str">
        <f>IF(G15="Uitmuntend","€ 8.750",IF(G15="Goed","€ 4.375",IF(G15="Voldoende","€ 0",IF(G15="Matig"," - € 26.250",IF(G15="Onvoldoende","KO"," ")))))</f>
        <v xml:space="preserve"> </v>
      </c>
      <c r="H16" s="81"/>
      <c r="I16" s="65"/>
      <c r="J16" s="60" t="str">
        <f>IF(J15="Uitmuntend","€ 8.750",IF(J15="Goed","€ 4.375",IF(J15="Voldoende","€ 0",IF(J15="Matig"," - € 26.250",IF(J15="Onvoldoende","KO"," ")))))</f>
        <v xml:space="preserve"> </v>
      </c>
      <c r="K16" s="81"/>
    </row>
    <row r="17" spans="1:11" ht="20" customHeight="1" x14ac:dyDescent="0.2">
      <c r="A17" s="86" t="str">
        <f>'Beoordelen open vragen'!A7</f>
        <v>3. Concrete diensten en partnerschap</v>
      </c>
      <c r="B17" s="67" t="s">
        <v>6</v>
      </c>
      <c r="C17" s="36"/>
      <c r="D17" s="57" t="str">
        <f>'Beoordelaar 1'!C7</f>
        <v>SCORE</v>
      </c>
      <c r="E17" s="79" t="s">
        <v>22</v>
      </c>
      <c r="F17" s="64"/>
      <c r="G17" s="57" t="str">
        <f>'Beoordelaar 1'!F7</f>
        <v>SCORE</v>
      </c>
      <c r="H17" s="79" t="s">
        <v>22</v>
      </c>
      <c r="I17" s="65"/>
      <c r="J17" s="57" t="str">
        <f>'Beoordelaar 1'!I7</f>
        <v>SCORE</v>
      </c>
      <c r="K17" s="79" t="s">
        <v>22</v>
      </c>
    </row>
    <row r="18" spans="1:11" ht="20" customHeight="1" x14ac:dyDescent="0.2">
      <c r="A18" s="87"/>
      <c r="B18" s="67" t="s">
        <v>7</v>
      </c>
      <c r="C18" s="36"/>
      <c r="D18" s="57" t="str">
        <f>'Beoordelaar 2'!C7</f>
        <v>SCORE</v>
      </c>
      <c r="E18" s="80"/>
      <c r="F18" s="64"/>
      <c r="G18" s="57" t="str">
        <f>'Beoordelaar 2'!F7</f>
        <v>SCORE</v>
      </c>
      <c r="H18" s="80"/>
      <c r="I18" s="65"/>
      <c r="J18" s="57" t="str">
        <f>'Beoordelaar 2'!I7</f>
        <v>SCORE</v>
      </c>
      <c r="K18" s="80"/>
    </row>
    <row r="19" spans="1:11" ht="20" customHeight="1" x14ac:dyDescent="0.2">
      <c r="A19" s="87"/>
      <c r="B19" s="67" t="s">
        <v>8</v>
      </c>
      <c r="C19" s="36"/>
      <c r="D19" s="57" t="str">
        <f>'Beoordelaar 3'!C7</f>
        <v>SCORE</v>
      </c>
      <c r="E19" s="80"/>
      <c r="F19" s="64"/>
      <c r="G19" s="57" t="str">
        <f>'Beoordelaar 3'!F7</f>
        <v>SCORE</v>
      </c>
      <c r="H19" s="80"/>
      <c r="I19" s="65"/>
      <c r="J19" s="57" t="str">
        <f>'Beoordelaar 3'!I7</f>
        <v>SCORE</v>
      </c>
      <c r="K19" s="80"/>
    </row>
    <row r="20" spans="1:11" ht="20" customHeight="1" x14ac:dyDescent="0.2">
      <c r="A20" s="87"/>
      <c r="B20" s="67" t="s">
        <v>11</v>
      </c>
      <c r="C20" s="36"/>
      <c r="D20" s="58" t="str">
        <f>'Beoordelaar 4'!C7</f>
        <v>SCORE</v>
      </c>
      <c r="E20" s="80"/>
      <c r="F20" s="64"/>
      <c r="G20" s="58" t="str">
        <f>'Beoordelaar 4'!F7</f>
        <v>SCORE</v>
      </c>
      <c r="H20" s="80"/>
      <c r="I20" s="65"/>
      <c r="J20" s="58" t="str">
        <f>'Beoordelaar 4'!I7</f>
        <v>SCORE</v>
      </c>
      <c r="K20" s="80"/>
    </row>
    <row r="21" spans="1:11" ht="20" customHeight="1" x14ac:dyDescent="0.2">
      <c r="A21" s="88"/>
      <c r="B21" s="67" t="s">
        <v>34</v>
      </c>
      <c r="C21" s="36"/>
      <c r="D21" s="58" t="str">
        <f>'Beoordelaar 5'!C7</f>
        <v>SCORE</v>
      </c>
      <c r="E21" s="80"/>
      <c r="F21" s="64"/>
      <c r="G21" s="58" t="str">
        <f>'Beoordelaar 5'!F7</f>
        <v>SCORE</v>
      </c>
      <c r="H21" s="80"/>
      <c r="I21" s="65"/>
      <c r="J21" s="58" t="str">
        <f>'Beoordelaar 5'!I7</f>
        <v>SCORE</v>
      </c>
      <c r="K21" s="80"/>
    </row>
    <row r="22" spans="1:11" ht="20" customHeight="1" x14ac:dyDescent="0.2">
      <c r="A22" s="82" t="s">
        <v>4</v>
      </c>
      <c r="B22" s="83"/>
      <c r="C22" s="36"/>
      <c r="D22" s="59" t="s">
        <v>5</v>
      </c>
      <c r="E22" s="80"/>
      <c r="F22" s="64"/>
      <c r="G22" s="59" t="s">
        <v>5</v>
      </c>
      <c r="H22" s="80"/>
      <c r="I22" s="65"/>
      <c r="J22" s="59" t="s">
        <v>5</v>
      </c>
      <c r="K22" s="80"/>
    </row>
    <row r="23" spans="1:11" ht="22" customHeight="1" x14ac:dyDescent="0.2">
      <c r="A23" s="84"/>
      <c r="B23" s="85"/>
      <c r="C23" s="36"/>
      <c r="D23" s="60" t="str">
        <f>IF(D22="Uitmuntend","€ 21.875",IF(D22="Goed","€ 10.937,5",IF(D22="Voldoende","€ 0",IF(D22="Matig"," - € 65.625",IF(D22="Onvoldoende","KO"," ")))))</f>
        <v xml:space="preserve"> </v>
      </c>
      <c r="E23" s="81"/>
      <c r="F23" s="64"/>
      <c r="G23" s="60" t="str">
        <f>IF(G22="Uitmuntend","€ 21.875",IF(G22="Goed","€ 10.937,5",IF(G22="Voldoende","€ 0",IF(G22="Matig"," - € 65.625",IF(G22="Onvoldoende","KO"," ")))))</f>
        <v xml:space="preserve"> </v>
      </c>
      <c r="H23" s="81"/>
      <c r="I23" s="65"/>
      <c r="J23" s="60" t="str">
        <f>IF(J22="Uitmuntend","€ 21.875",IF(J22="Goed","€ 10.937,5",IF(J22="Voldoende","€ 0",IF(J22="Matig"," - € 65.625",IF(J22="Onvoldoende","KO"," ")))))</f>
        <v xml:space="preserve"> </v>
      </c>
      <c r="K23" s="81"/>
    </row>
    <row r="24" spans="1:11" ht="20" customHeight="1" x14ac:dyDescent="0.2">
      <c r="A24" s="86" t="str">
        <f>'Beoordelen open vragen'!A9</f>
        <v>4. Casus kennis van Afas</v>
      </c>
      <c r="B24" s="67" t="s">
        <v>6</v>
      </c>
      <c r="C24" s="36"/>
      <c r="D24" s="57" t="str">
        <f>'Beoordelaar 1'!C9</f>
        <v>SCORE</v>
      </c>
      <c r="E24" s="79" t="s">
        <v>22</v>
      </c>
      <c r="F24" s="64"/>
      <c r="G24" s="57" t="str">
        <f>'Beoordelaar 1'!F9</f>
        <v>SCORE</v>
      </c>
      <c r="H24" s="79" t="s">
        <v>22</v>
      </c>
      <c r="I24" s="65"/>
      <c r="J24" s="57" t="str">
        <f>'Beoordelaar 1'!I9</f>
        <v>SCORE</v>
      </c>
      <c r="K24" s="79" t="s">
        <v>22</v>
      </c>
    </row>
    <row r="25" spans="1:11" ht="20" customHeight="1" x14ac:dyDescent="0.2">
      <c r="A25" s="87"/>
      <c r="B25" s="67" t="s">
        <v>7</v>
      </c>
      <c r="C25" s="36"/>
      <c r="D25" s="57" t="str">
        <f>'Beoordelaar 2'!C9</f>
        <v>SCORE</v>
      </c>
      <c r="E25" s="80"/>
      <c r="F25" s="64"/>
      <c r="G25" s="57" t="str">
        <f>'Beoordelaar 2'!F9</f>
        <v>SCORE</v>
      </c>
      <c r="H25" s="80"/>
      <c r="I25" s="65"/>
      <c r="J25" s="57" t="str">
        <f>'Beoordelaar 2'!I9</f>
        <v>SCORE</v>
      </c>
      <c r="K25" s="80"/>
    </row>
    <row r="26" spans="1:11" ht="20" customHeight="1" x14ac:dyDescent="0.2">
      <c r="A26" s="87"/>
      <c r="B26" s="67" t="s">
        <v>8</v>
      </c>
      <c r="C26" s="36"/>
      <c r="D26" s="57" t="str">
        <f>'Beoordelaar 3'!C9</f>
        <v>SCORE</v>
      </c>
      <c r="E26" s="80"/>
      <c r="F26" s="64"/>
      <c r="G26" s="57" t="str">
        <f>'Beoordelaar 3'!F9</f>
        <v>SCORE</v>
      </c>
      <c r="H26" s="80"/>
      <c r="I26" s="65"/>
      <c r="J26" s="57" t="str">
        <f>'Beoordelaar 3'!I9</f>
        <v>SCORE</v>
      </c>
      <c r="K26" s="80"/>
    </row>
    <row r="27" spans="1:11" ht="20" customHeight="1" x14ac:dyDescent="0.2">
      <c r="A27" s="87"/>
      <c r="B27" s="67" t="s">
        <v>11</v>
      </c>
      <c r="C27" s="36"/>
      <c r="D27" s="58" t="str">
        <f>'Beoordelaar 4'!C9</f>
        <v>SCORE</v>
      </c>
      <c r="E27" s="80"/>
      <c r="F27" s="64"/>
      <c r="G27" s="58" t="str">
        <f>'Beoordelaar 4'!F9</f>
        <v>SCORE</v>
      </c>
      <c r="H27" s="80"/>
      <c r="I27" s="65"/>
      <c r="J27" s="58" t="str">
        <f>'Beoordelaar 4'!I9</f>
        <v>SCORE</v>
      </c>
      <c r="K27" s="80"/>
    </row>
    <row r="28" spans="1:11" ht="20" customHeight="1" x14ac:dyDescent="0.2">
      <c r="A28" s="88"/>
      <c r="B28" s="67" t="s">
        <v>34</v>
      </c>
      <c r="C28" s="36"/>
      <c r="D28" s="58" t="str">
        <f>'Beoordelaar 5'!C9</f>
        <v>SCORE</v>
      </c>
      <c r="E28" s="80"/>
      <c r="F28" s="64"/>
      <c r="G28" s="58" t="str">
        <f>'Beoordelaar 5'!F9</f>
        <v>SCORE</v>
      </c>
      <c r="H28" s="80"/>
      <c r="I28" s="65"/>
      <c r="J28" s="58" t="str">
        <f>'Beoordelaar 5'!I9</f>
        <v>SCORE</v>
      </c>
      <c r="K28" s="80"/>
    </row>
    <row r="29" spans="1:11" ht="20" customHeight="1" x14ac:dyDescent="0.2">
      <c r="A29" s="82" t="s">
        <v>4</v>
      </c>
      <c r="B29" s="83"/>
      <c r="C29" s="14"/>
      <c r="D29" s="59" t="s">
        <v>5</v>
      </c>
      <c r="E29" s="80"/>
      <c r="F29" s="65"/>
      <c r="G29" s="59" t="s">
        <v>5</v>
      </c>
      <c r="H29" s="80"/>
      <c r="I29" s="65"/>
      <c r="J29" s="59" t="s">
        <v>5</v>
      </c>
      <c r="K29" s="80"/>
    </row>
    <row r="30" spans="1:11" ht="22" customHeight="1" x14ac:dyDescent="0.2">
      <c r="A30" s="84"/>
      <c r="B30" s="85"/>
      <c r="C30" s="14"/>
      <c r="D30" s="60" t="str">
        <f>IF(D29="Uitmuntend","€ 13.125",IF(D29="Goed","€ 6.562,5",IF(D29="Voldoende","€ 0",IF(D29="Matig"," - € 39.375",IF(D29="Onvoldoende","KO"," ")))))</f>
        <v xml:space="preserve"> </v>
      </c>
      <c r="E30" s="81"/>
      <c r="F30" s="65"/>
      <c r="G30" s="60" t="str">
        <f>IF(G29="Uitmuntend","€ 13.125",IF(G29="Goed","€ 6.562,5",IF(G29="Voldoende","€ 0",IF(G29="Matig"," - € 39.375",IF(G29="Onvoldoende","KO"," ")))))</f>
        <v xml:space="preserve"> </v>
      </c>
      <c r="H30" s="81"/>
      <c r="I30" s="65"/>
      <c r="J30" s="60" t="str">
        <f>IF(J29="Uitmuntend","€ 13.125",IF(J29="Goed","€ 6.562,5",IF(J29="Voldoende","€ 0",IF(J29="Matig"," - € 39.375",IF(J29="Onvoldoende","KO"," ")))))</f>
        <v xml:space="preserve"> </v>
      </c>
      <c r="K30" s="81"/>
    </row>
    <row r="31" spans="1:11" ht="20" customHeight="1" x14ac:dyDescent="0.2">
      <c r="A31" s="86" t="str">
        <f>'Beoordelen open vragen'!A11</f>
        <v>5. Kennis van CAO en specifieke bijzondere arbeidsvoorwaarden</v>
      </c>
      <c r="B31" s="67" t="s">
        <v>6</v>
      </c>
      <c r="C31" s="36"/>
      <c r="D31" s="57" t="str">
        <f>'Beoordelaar 1'!C11</f>
        <v>SCORE</v>
      </c>
      <c r="E31" s="79" t="s">
        <v>22</v>
      </c>
      <c r="F31" s="64"/>
      <c r="G31" s="57" t="str">
        <f>'Beoordelaar 1'!F11</f>
        <v>SCORE</v>
      </c>
      <c r="H31" s="79" t="s">
        <v>22</v>
      </c>
      <c r="I31" s="65"/>
      <c r="J31" s="57" t="str">
        <f>'Beoordelaar 1'!I11</f>
        <v>SCORE</v>
      </c>
      <c r="K31" s="79" t="s">
        <v>22</v>
      </c>
    </row>
    <row r="32" spans="1:11" ht="20" customHeight="1" x14ac:dyDescent="0.2">
      <c r="A32" s="87"/>
      <c r="B32" s="67" t="s">
        <v>7</v>
      </c>
      <c r="C32" s="36"/>
      <c r="D32" s="57" t="str">
        <f>'Beoordelaar 2'!C11</f>
        <v>SCORE</v>
      </c>
      <c r="E32" s="80"/>
      <c r="F32" s="64"/>
      <c r="G32" s="57" t="str">
        <f>'Beoordelaar 2'!F11</f>
        <v>SCORE</v>
      </c>
      <c r="H32" s="80"/>
      <c r="I32" s="65"/>
      <c r="J32" s="57" t="str">
        <f>'Beoordelaar 2'!I11</f>
        <v>SCORE</v>
      </c>
      <c r="K32" s="80"/>
    </row>
    <row r="33" spans="1:11" ht="20" customHeight="1" x14ac:dyDescent="0.2">
      <c r="A33" s="87"/>
      <c r="B33" s="67" t="s">
        <v>8</v>
      </c>
      <c r="C33" s="36"/>
      <c r="D33" s="57" t="str">
        <f>'Beoordelaar 3'!C11</f>
        <v>SCORE</v>
      </c>
      <c r="E33" s="80"/>
      <c r="F33" s="64"/>
      <c r="G33" s="57" t="str">
        <f>'Beoordelaar 3'!F11</f>
        <v>SCORE</v>
      </c>
      <c r="H33" s="80"/>
      <c r="I33" s="65"/>
      <c r="J33" s="57" t="str">
        <f>'Beoordelaar 3'!I11</f>
        <v>SCORE</v>
      </c>
      <c r="K33" s="80"/>
    </row>
    <row r="34" spans="1:11" ht="20" customHeight="1" x14ac:dyDescent="0.2">
      <c r="A34" s="87"/>
      <c r="B34" s="67" t="s">
        <v>11</v>
      </c>
      <c r="C34" s="36"/>
      <c r="D34" s="58" t="str">
        <f>'Beoordelaar 4'!C11</f>
        <v>SCORE</v>
      </c>
      <c r="E34" s="80"/>
      <c r="F34" s="64"/>
      <c r="G34" s="58" t="str">
        <f>'Beoordelaar 4'!F11</f>
        <v>SCORE</v>
      </c>
      <c r="H34" s="80"/>
      <c r="I34" s="65"/>
      <c r="J34" s="58" t="str">
        <f>'Beoordelaar 4'!I11</f>
        <v>SCORE</v>
      </c>
      <c r="K34" s="80"/>
    </row>
    <row r="35" spans="1:11" ht="20" customHeight="1" x14ac:dyDescent="0.2">
      <c r="A35" s="88"/>
      <c r="B35" s="67" t="s">
        <v>34</v>
      </c>
      <c r="C35" s="36"/>
      <c r="D35" s="58" t="str">
        <f>'Beoordelaar 5'!C11</f>
        <v>SCORE</v>
      </c>
      <c r="E35" s="80"/>
      <c r="F35" s="64"/>
      <c r="G35" s="58" t="str">
        <f>'Beoordelaar 5'!F11</f>
        <v>SCORE</v>
      </c>
      <c r="H35" s="80"/>
      <c r="I35" s="65"/>
      <c r="J35" s="58" t="str">
        <f>'Beoordelaar 5'!I11</f>
        <v>SCORE</v>
      </c>
      <c r="K35" s="80"/>
    </row>
    <row r="36" spans="1:11" ht="20" customHeight="1" x14ac:dyDescent="0.2">
      <c r="A36" s="82" t="s">
        <v>4</v>
      </c>
      <c r="B36" s="83"/>
      <c r="C36" s="14"/>
      <c r="D36" s="59" t="s">
        <v>5</v>
      </c>
      <c r="E36" s="80"/>
      <c r="F36" s="65"/>
      <c r="G36" s="59" t="s">
        <v>5</v>
      </c>
      <c r="H36" s="80"/>
      <c r="I36" s="65"/>
      <c r="J36" s="59" t="s">
        <v>5</v>
      </c>
      <c r="K36" s="80"/>
    </row>
    <row r="37" spans="1:11" ht="22" customHeight="1" x14ac:dyDescent="0.2">
      <c r="A37" s="84"/>
      <c r="B37" s="85"/>
      <c r="C37" s="14"/>
      <c r="D37" s="60" t="str">
        <f>IF(D36="Uitmuntend","€ 21.875",IF(D36="Goed","€ 10.937,5",IF(D36="Voldoende","€ 0",IF(D36="Matig"," - € 65.625",IF(D36="Onvoldoende","KO"," ")))))</f>
        <v xml:space="preserve"> </v>
      </c>
      <c r="E37" s="81"/>
      <c r="F37" s="65"/>
      <c r="G37" s="60" t="str">
        <f>IF(G36="Uitmuntend","€ 21.875",IF(G36="Goed","€ 10.937,5",IF(G36="Voldoende","€ 0",IF(G36="Matig"," - € 65.625",IF(G36="Onvoldoende","KO"," ")))))</f>
        <v xml:space="preserve"> </v>
      </c>
      <c r="H37" s="81"/>
      <c r="I37" s="65"/>
      <c r="J37" s="60" t="str">
        <f>IF(J36="Uitmuntend","€ 21.875",IF(J36="Goed","€ 10.937,5",IF(J36="Voldoende","€ 0",IF(J36="Matig"," - € 65.625",IF(J36="Onvoldoende","KO"," ")))))</f>
        <v xml:space="preserve"> </v>
      </c>
      <c r="K37" s="81"/>
    </row>
    <row r="38" spans="1:11" ht="20" customHeight="1" x14ac:dyDescent="0.2">
      <c r="A38" s="86" t="str">
        <f>'Beoordelen open vragen'!A13</f>
        <v>6. Snelheid herstelactie</v>
      </c>
      <c r="B38" s="67" t="s">
        <v>6</v>
      </c>
      <c r="C38" s="36"/>
      <c r="D38" s="57" t="str">
        <f>'Beoordelaar 1'!C13</f>
        <v>SCORE</v>
      </c>
      <c r="E38" s="79" t="s">
        <v>22</v>
      </c>
      <c r="F38" s="64"/>
      <c r="G38" s="57" t="str">
        <f>'Beoordelaar 1'!F13</f>
        <v>SCORE</v>
      </c>
      <c r="H38" s="79" t="s">
        <v>22</v>
      </c>
      <c r="I38" s="65"/>
      <c r="J38" s="57" t="str">
        <f>'Beoordelaar 1'!I13</f>
        <v>SCORE</v>
      </c>
      <c r="K38" s="79" t="s">
        <v>22</v>
      </c>
    </row>
    <row r="39" spans="1:11" ht="20" customHeight="1" x14ac:dyDescent="0.2">
      <c r="A39" s="87"/>
      <c r="B39" s="67" t="s">
        <v>7</v>
      </c>
      <c r="C39" s="36"/>
      <c r="D39" s="57" t="str">
        <f>'Beoordelaar 2'!C13</f>
        <v>SCORE</v>
      </c>
      <c r="E39" s="80"/>
      <c r="F39" s="64"/>
      <c r="G39" s="57" t="str">
        <f>'Beoordelaar 2'!F13</f>
        <v>SCORE</v>
      </c>
      <c r="H39" s="80"/>
      <c r="I39" s="65"/>
      <c r="J39" s="57" t="str">
        <f>'Beoordelaar 2'!I13</f>
        <v>SCORE</v>
      </c>
      <c r="K39" s="80"/>
    </row>
    <row r="40" spans="1:11" ht="20" customHeight="1" x14ac:dyDescent="0.2">
      <c r="A40" s="87"/>
      <c r="B40" s="67" t="s">
        <v>8</v>
      </c>
      <c r="C40" s="36"/>
      <c r="D40" s="57" t="str">
        <f>'Beoordelaar 3'!C13</f>
        <v>SCORE</v>
      </c>
      <c r="E40" s="80"/>
      <c r="F40" s="64"/>
      <c r="G40" s="57" t="str">
        <f>'Beoordelaar 3'!F13</f>
        <v>SCORE</v>
      </c>
      <c r="H40" s="80"/>
      <c r="I40" s="65"/>
      <c r="J40" s="57" t="str">
        <f>'Beoordelaar 3'!I13</f>
        <v>SCORE</v>
      </c>
      <c r="K40" s="80"/>
    </row>
    <row r="41" spans="1:11" ht="20" customHeight="1" x14ac:dyDescent="0.2">
      <c r="A41" s="87"/>
      <c r="B41" s="67" t="s">
        <v>11</v>
      </c>
      <c r="C41" s="36"/>
      <c r="D41" s="58" t="str">
        <f>'Beoordelaar 4'!C13</f>
        <v>SCORE</v>
      </c>
      <c r="E41" s="80"/>
      <c r="F41" s="64"/>
      <c r="G41" s="58" t="str">
        <f>'Beoordelaar 4'!F13</f>
        <v>SCORE</v>
      </c>
      <c r="H41" s="80"/>
      <c r="I41" s="65"/>
      <c r="J41" s="58" t="str">
        <f>'Beoordelaar 4'!I13</f>
        <v>SCORE</v>
      </c>
      <c r="K41" s="80"/>
    </row>
    <row r="42" spans="1:11" ht="20" customHeight="1" x14ac:dyDescent="0.2">
      <c r="A42" s="88"/>
      <c r="B42" s="67" t="s">
        <v>34</v>
      </c>
      <c r="C42" s="36"/>
      <c r="D42" s="58" t="str">
        <f>'Beoordelaar 5'!C13</f>
        <v>SCORE</v>
      </c>
      <c r="E42" s="80"/>
      <c r="F42" s="64"/>
      <c r="G42" s="58" t="str">
        <f>'Beoordelaar 5'!F13</f>
        <v>SCORE</v>
      </c>
      <c r="H42" s="80"/>
      <c r="I42" s="65"/>
      <c r="J42" s="58" t="str">
        <f>'Beoordelaar 5'!I13</f>
        <v>SCORE</v>
      </c>
      <c r="K42" s="80"/>
    </row>
    <row r="43" spans="1:11" ht="20" customHeight="1" x14ac:dyDescent="0.2">
      <c r="A43" s="82" t="s">
        <v>4</v>
      </c>
      <c r="B43" s="83"/>
      <c r="C43" s="14"/>
      <c r="D43" s="59" t="s">
        <v>5</v>
      </c>
      <c r="E43" s="80"/>
      <c r="F43" s="65"/>
      <c r="G43" s="59" t="s">
        <v>5</v>
      </c>
      <c r="H43" s="80"/>
      <c r="I43" s="65"/>
      <c r="J43" s="59" t="s">
        <v>5</v>
      </c>
      <c r="K43" s="80"/>
    </row>
    <row r="44" spans="1:11" ht="22" customHeight="1" x14ac:dyDescent="0.2">
      <c r="A44" s="84"/>
      <c r="B44" s="85"/>
      <c r="C44" s="14"/>
      <c r="D44" s="60" t="str">
        <f>IF(D43="Uitmuntend","€ 8.750",IF(D43="Goed","€ 4.375",IF(D43="Voldoende","€ 0",IF(D43="Matig"," - € 26.250",IF(D43="Onvoldoende","KO"," ")))))</f>
        <v xml:space="preserve"> </v>
      </c>
      <c r="E44" s="81"/>
      <c r="F44" s="65"/>
      <c r="G44" s="60" t="str">
        <f>IF(G43="Uitmuntend","€ 8.750",IF(G43="Goed","€ 4.375",IF(G43="Voldoende","€ 0",IF(G43="Matig"," - € 26.250",IF(G43="Onvoldoende","KO"," ")))))</f>
        <v xml:space="preserve"> </v>
      </c>
      <c r="H44" s="81"/>
      <c r="I44" s="65"/>
      <c r="J44" s="60" t="str">
        <f>IF(J43="Uitmuntend","€ 8.750",IF(J43="Goed","€ 4.375",IF(J43="Voldoende","€ 0",IF(J43="Matig"," - € 26.250",IF(J43="Onvoldoende","KO"," ")))))</f>
        <v xml:space="preserve"> </v>
      </c>
      <c r="K44" s="81"/>
    </row>
    <row r="45" spans="1:11" ht="20" customHeight="1" x14ac:dyDescent="0.2">
      <c r="A45" s="86" t="str">
        <f>'Beoordelen open vragen'!A15</f>
        <v>7. Continuïteit in de teamsamenstelling</v>
      </c>
      <c r="B45" s="67" t="s">
        <v>6</v>
      </c>
      <c r="C45" s="36"/>
      <c r="D45" s="57" t="str">
        <f>'Beoordelaar 1'!C15</f>
        <v>SCORE</v>
      </c>
      <c r="E45" s="79" t="s">
        <v>22</v>
      </c>
      <c r="F45" s="64"/>
      <c r="G45" s="57" t="str">
        <f>'Beoordelaar 1'!F15</f>
        <v>SCORE</v>
      </c>
      <c r="H45" s="79" t="s">
        <v>22</v>
      </c>
      <c r="I45" s="65"/>
      <c r="J45" s="58" t="str">
        <f>'Beoordelaar 4'!I15</f>
        <v>SCORE</v>
      </c>
      <c r="K45" s="79" t="s">
        <v>22</v>
      </c>
    </row>
    <row r="46" spans="1:11" ht="20" customHeight="1" x14ac:dyDescent="0.2">
      <c r="A46" s="87"/>
      <c r="B46" s="67" t="s">
        <v>7</v>
      </c>
      <c r="C46" s="36"/>
      <c r="D46" s="57" t="str">
        <f>'Beoordelaar 2'!C15</f>
        <v>SCORE</v>
      </c>
      <c r="E46" s="80"/>
      <c r="F46" s="64"/>
      <c r="G46" s="57" t="str">
        <f>'Beoordelaar 2'!F15</f>
        <v>SCORE</v>
      </c>
      <c r="H46" s="80"/>
      <c r="I46" s="65"/>
      <c r="J46" s="57" t="str">
        <f>'Beoordelaar 2'!I15</f>
        <v>SCORE</v>
      </c>
      <c r="K46" s="80"/>
    </row>
    <row r="47" spans="1:11" ht="20" customHeight="1" x14ac:dyDescent="0.2">
      <c r="A47" s="87"/>
      <c r="B47" s="67" t="s">
        <v>8</v>
      </c>
      <c r="C47" s="36"/>
      <c r="D47" s="57" t="str">
        <f>'Beoordelaar 3'!C15</f>
        <v>SCORE</v>
      </c>
      <c r="E47" s="80"/>
      <c r="F47" s="64"/>
      <c r="G47" s="57" t="str">
        <f>'Beoordelaar 3'!F15</f>
        <v>SCORE</v>
      </c>
      <c r="H47" s="80"/>
      <c r="I47" s="65"/>
      <c r="J47" s="57" t="str">
        <f>'Beoordelaar 3'!I15</f>
        <v>SCORE</v>
      </c>
      <c r="K47" s="80"/>
    </row>
    <row r="48" spans="1:11" ht="20" customHeight="1" x14ac:dyDescent="0.2">
      <c r="A48" s="87"/>
      <c r="B48" s="67" t="s">
        <v>11</v>
      </c>
      <c r="C48" s="36"/>
      <c r="D48" s="58" t="str">
        <f>'Beoordelaar 4'!C15</f>
        <v>SCORE</v>
      </c>
      <c r="E48" s="80"/>
      <c r="F48" s="64"/>
      <c r="G48" s="58" t="str">
        <f>'Beoordelaar 4'!F15</f>
        <v>SCORE</v>
      </c>
      <c r="H48" s="80"/>
      <c r="I48" s="65"/>
      <c r="J48" s="58" t="str">
        <f>'Beoordelaar 4'!I15</f>
        <v>SCORE</v>
      </c>
      <c r="K48" s="80"/>
    </row>
    <row r="49" spans="1:11" ht="20" customHeight="1" x14ac:dyDescent="0.2">
      <c r="A49" s="88"/>
      <c r="B49" s="67" t="s">
        <v>34</v>
      </c>
      <c r="C49" s="36"/>
      <c r="D49" s="58" t="str">
        <f>'Beoordelaar 5'!C15</f>
        <v>SCORE</v>
      </c>
      <c r="E49" s="80"/>
      <c r="F49" s="64"/>
      <c r="G49" s="58" t="str">
        <f>'Beoordelaar 5'!F15</f>
        <v>SCORE</v>
      </c>
      <c r="H49" s="80"/>
      <c r="I49" s="65"/>
      <c r="J49" s="58" t="str">
        <f>'Beoordelaar 5'!I15</f>
        <v>SCORE</v>
      </c>
      <c r="K49" s="80"/>
    </row>
    <row r="50" spans="1:11" ht="20" customHeight="1" x14ac:dyDescent="0.2">
      <c r="A50" s="82" t="s">
        <v>4</v>
      </c>
      <c r="B50" s="83"/>
      <c r="C50" s="14"/>
      <c r="D50" s="59" t="s">
        <v>5</v>
      </c>
      <c r="E50" s="80"/>
      <c r="F50" s="65"/>
      <c r="G50" s="59" t="s">
        <v>5</v>
      </c>
      <c r="H50" s="80"/>
      <c r="I50" s="65"/>
      <c r="J50" s="59" t="s">
        <v>5</v>
      </c>
      <c r="K50" s="80"/>
    </row>
    <row r="51" spans="1:11" ht="22" customHeight="1" x14ac:dyDescent="0.2">
      <c r="A51" s="84"/>
      <c r="B51" s="85"/>
      <c r="C51" s="14"/>
      <c r="D51" s="60" t="str">
        <f>IF(D50="Uitmuntend","€ 8.750",IF(D50="Goed","€ 4.375",IF(D50="Voldoende","€ 0",IF(D50="Matig"," - € 26.250",IF(D50="Onvoldoende","KO"," ")))))</f>
        <v xml:space="preserve"> </v>
      </c>
      <c r="E51" s="81"/>
      <c r="F51" s="65"/>
      <c r="G51" s="60" t="str">
        <f>IF(G50="Uitmuntend","€ 8.750",IF(G50="Goed","€ 4.375",IF(G50="Voldoende","€ 0",IF(G50="Matig"," - € 26.250",IF(G50="Onvoldoende","KO"," ")))))</f>
        <v xml:space="preserve"> </v>
      </c>
      <c r="H51" s="81"/>
      <c r="I51" s="65"/>
      <c r="J51" s="60" t="str">
        <f>IF(J50="Uitmuntend","€ 8.750",IF(J50="Goed","€ 4.375",IF(J50="Voldoende","€ 0",IF(J50="Matig"," - € 26.250",IF(J50="Onvoldoende","KO"," ")))))</f>
        <v xml:space="preserve"> </v>
      </c>
      <c r="K51" s="81"/>
    </row>
    <row r="52" spans="1:11" ht="20" customHeight="1" x14ac:dyDescent="0.2">
      <c r="A52" s="13"/>
      <c r="B52" s="13"/>
      <c r="C52" s="14"/>
      <c r="D52" s="14"/>
      <c r="E52" s="14"/>
      <c r="F52" s="14"/>
      <c r="G52" s="14"/>
      <c r="H52" s="14"/>
      <c r="I52" s="14"/>
      <c r="J52" s="14"/>
      <c r="K52" s="14"/>
    </row>
    <row r="53" spans="1:11" s="7" customFormat="1" ht="28" customHeight="1" x14ac:dyDescent="0.2">
      <c r="A53" s="89" t="s">
        <v>9</v>
      </c>
      <c r="B53" s="90"/>
      <c r="C53" s="9"/>
      <c r="D53" s="70" t="e">
        <f>D9+D16+D23+D30+D37+D44+D51</f>
        <v>#VALUE!</v>
      </c>
      <c r="E53" s="66"/>
      <c r="F53" s="62"/>
      <c r="G53" s="70" t="e">
        <f>G9+G16+G23+G30+G37+G44+G51</f>
        <v>#VALUE!</v>
      </c>
      <c r="H53" s="66"/>
      <c r="I53" s="63"/>
      <c r="J53" s="70" t="e">
        <f>J9+J16+J23+J30+J37+J44+J51</f>
        <v>#VALUE!</v>
      </c>
      <c r="K53" s="18"/>
    </row>
    <row r="55" spans="1:11" ht="20" customHeight="1" x14ac:dyDescent="0.2"/>
  </sheetData>
  <sheetProtection algorithmName="SHA-512" hashValue="XXV3BJiSc2i/aif+H0VKH4wciawmL5pjdCmF79xGa3GwtXo2lkFncDXzCnoAU2Lp2BiBTuVTDx7hAQ2+HFvNTw==" saltValue="TH/kSmSQ9SXHT2VVM2KVsw==" spinCount="100000" sheet="1" objects="1" scenarios="1"/>
  <mergeCells count="48">
    <mergeCell ref="J1:K1"/>
    <mergeCell ref="G1:H1"/>
    <mergeCell ref="H3:H9"/>
    <mergeCell ref="A2:B2"/>
    <mergeCell ref="A8:B8"/>
    <mergeCell ref="A9:B9"/>
    <mergeCell ref="A1:B1"/>
    <mergeCell ref="E3:E9"/>
    <mergeCell ref="D1:E1"/>
    <mergeCell ref="K3:K9"/>
    <mergeCell ref="A3:A7"/>
    <mergeCell ref="K10:K16"/>
    <mergeCell ref="A53:B53"/>
    <mergeCell ref="A16:B16"/>
    <mergeCell ref="A22:B22"/>
    <mergeCell ref="A23:B23"/>
    <mergeCell ref="A29:B29"/>
    <mergeCell ref="A30:B30"/>
    <mergeCell ref="A17:A21"/>
    <mergeCell ref="A24:A28"/>
    <mergeCell ref="A31:A35"/>
    <mergeCell ref="A38:A42"/>
    <mergeCell ref="A45:A49"/>
    <mergeCell ref="E24:E30"/>
    <mergeCell ref="H17:H23"/>
    <mergeCell ref="H24:H30"/>
    <mergeCell ref="K17:K23"/>
    <mergeCell ref="K24:K30"/>
    <mergeCell ref="A15:B15"/>
    <mergeCell ref="A10:A14"/>
    <mergeCell ref="E17:E23"/>
    <mergeCell ref="E10:E16"/>
    <mergeCell ref="H10:H16"/>
    <mergeCell ref="E31:E37"/>
    <mergeCell ref="H31:H37"/>
    <mergeCell ref="K31:K37"/>
    <mergeCell ref="A36:B36"/>
    <mergeCell ref="A37:B37"/>
    <mergeCell ref="E38:E44"/>
    <mergeCell ref="H38:H44"/>
    <mergeCell ref="K38:K44"/>
    <mergeCell ref="A43:B43"/>
    <mergeCell ref="A44:B44"/>
    <mergeCell ref="E45:E51"/>
    <mergeCell ref="H45:H51"/>
    <mergeCell ref="K45:K51"/>
    <mergeCell ref="A50:B50"/>
    <mergeCell ref="A51:B51"/>
  </mergeCells>
  <phoneticPr fontId="15" type="noConversion"/>
  <dataValidations count="1">
    <dataValidation type="list" errorStyle="warning" allowBlank="1" showErrorMessage="1" sqref="F8 I8" xr:uid="{00000000-0002-0000-0400-000000000000}">
      <formula1>SCORE</formula1>
    </dataValidation>
  </dataValidations>
  <pageMargins left="0.7" right="0.7" top="0.75" bottom="0.75" header="0.3" footer="0.3"/>
  <pageSetup paperSize="8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ErrorMessage="1" xr:uid="{551DE9D8-175F-2F47-A821-F49606320C64}">
          <x14:formula1>
            <xm:f>'Beoordelen open vragen'!$A$18:$A$23</xm:f>
          </x14:formula1>
          <xm:sqref>D8 J29 G29 D29 J22 G22 D22 J15 J8 D15 G8 G15 J36 G36 D36 J43 G43 D43 J50 G50 D50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17024-C0F0-B44E-941B-87D79D3F4AD4}">
  <sheetPr>
    <tabColor rgb="FFFF0000"/>
  </sheetPr>
  <dimension ref="A1:G18"/>
  <sheetViews>
    <sheetView showGridLines="0" zoomScale="110" zoomScaleNormal="110" workbookViewId="0">
      <selection activeCell="C7" sqref="C7"/>
    </sheetView>
  </sheetViews>
  <sheetFormatPr baseColWidth="10" defaultColWidth="10.83203125" defaultRowHeight="14" x14ac:dyDescent="0.2"/>
  <cols>
    <col min="1" max="1" width="66.1640625" style="22" customWidth="1"/>
    <col min="2" max="2" width="2.83203125" style="22" customWidth="1"/>
    <col min="3" max="3" width="24.5" style="22" customWidth="1"/>
    <col min="4" max="4" width="2.83203125" style="22" customWidth="1"/>
    <col min="5" max="5" width="24.5" style="22" customWidth="1"/>
    <col min="6" max="6" width="2.83203125" style="22" customWidth="1"/>
    <col min="7" max="7" width="24.5" style="22" customWidth="1"/>
    <col min="8" max="16384" width="10.83203125" style="22"/>
  </cols>
  <sheetData>
    <row r="1" spans="1:7" ht="30" customHeight="1" x14ac:dyDescent="0.2">
      <c r="A1" s="19" t="s">
        <v>15</v>
      </c>
      <c r="B1" s="20"/>
      <c r="C1" s="21"/>
      <c r="D1" s="20"/>
      <c r="E1" s="21"/>
      <c r="F1" s="20"/>
      <c r="G1" s="21"/>
    </row>
    <row r="2" spans="1:7" ht="30" customHeight="1" x14ac:dyDescent="0.2">
      <c r="A2" s="23" t="s">
        <v>16</v>
      </c>
      <c r="B2" s="20"/>
      <c r="C2" s="24" t="str">
        <f>'Beoordelaar 1'!C1:D1</f>
        <v>Inschrijver 1</v>
      </c>
      <c r="D2" s="25"/>
      <c r="E2" s="24" t="str">
        <f>'Beoordelaar 1'!F1</f>
        <v>Inschrijver 2</v>
      </c>
      <c r="F2" s="25"/>
      <c r="G2" s="24" t="str">
        <f>'Beoordelaar 1'!I1</f>
        <v>Inschrijver 3</v>
      </c>
    </row>
    <row r="3" spans="1:7" s="27" customFormat="1" ht="35" customHeight="1" x14ac:dyDescent="0.2">
      <c r="A3" s="17" t="s">
        <v>20</v>
      </c>
      <c r="B3" s="20"/>
      <c r="C3" s="26" t="e">
        <f>Consensus!D53</f>
        <v>#VALUE!</v>
      </c>
      <c r="D3" s="25"/>
      <c r="E3" s="26" t="e">
        <f>Consensus!G53</f>
        <v>#VALUE!</v>
      </c>
      <c r="F3" s="25"/>
      <c r="G3" s="26" t="e">
        <f>Consensus!J53</f>
        <v>#VALUE!</v>
      </c>
    </row>
    <row r="4" spans="1:7" ht="30" customHeight="1" x14ac:dyDescent="0.2">
      <c r="A4" s="28" t="s">
        <v>17</v>
      </c>
      <c r="B4" s="20"/>
      <c r="C4" s="29" t="e">
        <f>C3</f>
        <v>#VALUE!</v>
      </c>
      <c r="D4" s="25"/>
      <c r="E4" s="29" t="e">
        <f>E3</f>
        <v>#VALUE!</v>
      </c>
      <c r="F4" s="25"/>
      <c r="G4" s="29" t="e">
        <f>G3</f>
        <v>#VALUE!</v>
      </c>
    </row>
    <row r="5" spans="1:7" ht="15" customHeight="1" x14ac:dyDescent="0.2"/>
    <row r="6" spans="1:7" ht="30" customHeight="1" x14ac:dyDescent="0.2">
      <c r="A6" s="30" t="s">
        <v>18</v>
      </c>
      <c r="B6" s="20"/>
      <c r="C6" s="31">
        <v>0</v>
      </c>
      <c r="D6" s="25"/>
      <c r="E6" s="31">
        <v>0</v>
      </c>
      <c r="F6" s="25"/>
      <c r="G6" s="31">
        <v>0</v>
      </c>
    </row>
    <row r="8" spans="1:7" ht="30" customHeight="1" x14ac:dyDescent="0.2">
      <c r="A8" s="35" t="s">
        <v>19</v>
      </c>
      <c r="B8" s="20"/>
      <c r="C8" s="32" t="e">
        <f>C6-C4</f>
        <v>#VALUE!</v>
      </c>
      <c r="D8" s="33"/>
      <c r="E8" s="32" t="e">
        <f>E6-E4</f>
        <v>#VALUE!</v>
      </c>
      <c r="F8" s="33"/>
      <c r="G8" s="32" t="e">
        <f>G6-G4</f>
        <v>#VALUE!</v>
      </c>
    </row>
    <row r="15" spans="1:7" x14ac:dyDescent="0.2">
      <c r="C15" s="34"/>
    </row>
    <row r="16" spans="1:7" x14ac:dyDescent="0.2">
      <c r="C16" s="34"/>
    </row>
    <row r="17" spans="3:3" x14ac:dyDescent="0.2">
      <c r="C17" s="34"/>
    </row>
    <row r="18" spans="3:3" x14ac:dyDescent="0.2">
      <c r="C18" s="34"/>
    </row>
  </sheetData>
  <sheetProtection algorithmName="SHA-512" hashValue="TYEgF6H3sgwJFdvAftyibr58hRl/ibI1NtbVvlN7j0KSSsZ0QZNJBPiLYzp84leJhSBXiWpHwreAekryWNGuoA==" saltValue="EiJoJw98bhd3eSaaeYDP+Q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3bbc45e1762022e22ca0153a50361aad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16b47c6a34ba05ee4c441637e1b8d82d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E5B76530-6C46-43A7-BF2F-A66BEE080F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0637F6-E3AC-4483-847B-B23CDE575D5B}"/>
</file>

<file path=customXml/itemProps3.xml><?xml version="1.0" encoding="utf-8"?>
<ds:datastoreItem xmlns:ds="http://schemas.openxmlformats.org/officeDocument/2006/customXml" ds:itemID="{01542BC1-3031-4624-BF13-FB02122CCFD6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c782531c-514b-4d9b-b223-d82f4aadb6c5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1</vt:i4>
      </vt:variant>
    </vt:vector>
  </HeadingPairs>
  <TitlesOfParts>
    <vt:vector size="9" baseType="lpstr">
      <vt:lpstr>Beoordelen open vragen</vt:lpstr>
      <vt:lpstr>Beoordelaar 1</vt:lpstr>
      <vt:lpstr>Beoordelaar 2</vt:lpstr>
      <vt:lpstr>Beoordelaar 3</vt:lpstr>
      <vt:lpstr>Beoordelaar 4</vt:lpstr>
      <vt:lpstr>Beoordelaar 5</vt:lpstr>
      <vt:lpstr>Consensus</vt:lpstr>
      <vt:lpstr>Eindscores</vt:lpstr>
      <vt:lpstr>SCORE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BiC!
</dc:description>
  <cp:lastModifiedBy/>
  <dcterms:created xsi:type="dcterms:W3CDTF">2006-09-16T00:00:00Z</dcterms:created>
  <dcterms:modified xsi:type="dcterms:W3CDTF">2025-06-02T07:49:57Z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