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V:\HLNDomein\Organisatie - JUZ\66100 I&amp;A\1A Aanbestedingen\Lopende\7646 Afzet grond, bouwstoffen en asfalt\03. Leidraad &amp; PVE\Gepubliceerd TenderNed\"/>
    </mc:Choice>
  </mc:AlternateContent>
  <xr:revisionPtr revIDLastSave="0" documentId="13_ncr:1_{8B71AD65-907F-4592-A749-A06B6BFAB273}" xr6:coauthVersionLast="47" xr6:coauthVersionMax="47" xr10:uidLastSave="{00000000-0000-0000-0000-000000000000}"/>
  <bookViews>
    <workbookView xWindow="-120" yWindow="-120" windowWidth="29040" windowHeight="15840" xr2:uid="{E9246CA5-91E3-41E8-9433-120780AE4E1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1" l="1"/>
  <c r="H38" i="1"/>
  <c r="H39" i="1"/>
  <c r="H47" i="1"/>
  <c r="H15" i="1"/>
  <c r="H16" i="1"/>
  <c r="H46" i="1"/>
  <c r="H35" i="1"/>
  <c r="H5" i="1"/>
  <c r="E69" i="1"/>
  <c r="H67" i="1"/>
  <c r="H66" i="1"/>
  <c r="H65" i="1"/>
  <c r="H64" i="1"/>
  <c r="H63" i="1"/>
  <c r="H62" i="1"/>
  <c r="H61" i="1"/>
  <c r="H60" i="1"/>
  <c r="E57" i="1"/>
  <c r="H55" i="1"/>
  <c r="H54" i="1"/>
  <c r="H53" i="1"/>
  <c r="H52" i="1"/>
  <c r="H51" i="1"/>
  <c r="H50" i="1"/>
  <c r="H49" i="1"/>
  <c r="H48" i="1"/>
  <c r="H45" i="1"/>
  <c r="H44" i="1"/>
  <c r="H43" i="1"/>
  <c r="H42" i="1"/>
  <c r="H41" i="1"/>
  <c r="H40" i="1"/>
  <c r="H36" i="1"/>
  <c r="H34" i="1"/>
  <c r="H33" i="1"/>
  <c r="H32" i="1"/>
  <c r="H31" i="1"/>
  <c r="H30" i="1"/>
  <c r="H29" i="1"/>
  <c r="H28" i="1"/>
  <c r="H27" i="1"/>
  <c r="H26" i="1"/>
  <c r="H56" i="1" l="1"/>
  <c r="H72" i="1" s="1"/>
  <c r="H68" i="1"/>
  <c r="H73" i="1" s="1"/>
  <c r="E23" i="1"/>
  <c r="E70" i="1" s="1"/>
  <c r="H17" i="1"/>
  <c r="H18" i="1"/>
  <c r="H19" i="1"/>
  <c r="H20" i="1"/>
  <c r="H21" i="1"/>
  <c r="H6" i="1"/>
  <c r="H7" i="1"/>
  <c r="H8" i="1"/>
  <c r="H9" i="1"/>
  <c r="H10" i="1"/>
  <c r="H11" i="1"/>
  <c r="H12" i="1"/>
  <c r="H13" i="1"/>
  <c r="H14" i="1"/>
  <c r="H22" i="1" l="1"/>
  <c r="H71" i="1" s="1"/>
  <c r="H74" i="1" s="1"/>
  <c r="H75" i="1" s="1"/>
</calcChain>
</file>

<file path=xl/sharedStrings.xml><?xml version="1.0" encoding="utf-8"?>
<sst xmlns="http://schemas.openxmlformats.org/spreadsheetml/2006/main" count="380" uniqueCount="164">
  <si>
    <t>Bijlage 7: Inschrijfstaat A Grond ,B  Bouwstoffen en C Asfalt</t>
  </si>
  <si>
    <t>Alleen groene velden  invullen</t>
  </si>
  <si>
    <t>Post-nummer</t>
  </si>
  <si>
    <t>Omschrijving</t>
  </si>
  <si>
    <t>Eenheid</t>
  </si>
  <si>
    <t>Indicatieve hoeveelheid per jaar (Ton) op basis van hoeveelheden in voorgaande jaren</t>
  </si>
  <si>
    <t>Rekenhoeveel-heden (Ton) voor deze aanbesteding</t>
  </si>
  <si>
    <t>Verrekenbaar</t>
  </si>
  <si>
    <t>Prijs per eenheid in euro's (€) exclusief BTW</t>
  </si>
  <si>
    <t>Totaal bedrag in euro's (€) exclusief BTW</t>
  </si>
  <si>
    <t>Innamepunt (adres en huisnummer, postcode, plaatsnaam)</t>
  </si>
  <si>
    <t>A1</t>
  </si>
  <si>
    <t xml:space="preserve">Deponeren grond geleverd met verkennend bodemonderzoek., indicatief  bodemonderzoek of op basis van Bodemkwaliteitskaart Heerlen. Kwaliteitsklasse Landbouw of natuur </t>
  </si>
  <si>
    <t>Ton</t>
  </si>
  <si>
    <t>0 - 17.000</t>
  </si>
  <si>
    <t>V</t>
  </si>
  <si>
    <t>VOORBEELD: Geleenstraat 25, 6411 HP, HEERLEN</t>
  </si>
  <si>
    <t>A2</t>
  </si>
  <si>
    <t xml:space="preserve">Deponeren grond geleverd met verkennend bodemonderzoek, indicatief  bodemonderzoek of op basis van Bodemkwaliteitskaart Heerlen. kwaliteitsklasse Wonen. </t>
  </si>
  <si>
    <t>A3</t>
  </si>
  <si>
    <t>keer</t>
  </si>
  <si>
    <t>0 - 10</t>
  </si>
  <si>
    <t>N.V.T.</t>
  </si>
  <si>
    <t>A4</t>
  </si>
  <si>
    <t>Onderzoek conform standaard stoffenpakket (analyse pakket NEN 5740)</t>
  </si>
  <si>
    <t>A5</t>
  </si>
  <si>
    <t>Inname grond kwaliteitsklasse Landbouw of natuur vanuit depot op basis van partijkeuring AP04</t>
  </si>
  <si>
    <t xml:space="preserve"> 0 - 12.000</t>
  </si>
  <si>
    <t>A6</t>
  </si>
  <si>
    <t>Inname grond kwaliteitsklasse Wonen vanuit depot op basis van partijkeuring AP04</t>
  </si>
  <si>
    <t>0 - 3.000</t>
  </si>
  <si>
    <t>A7</t>
  </si>
  <si>
    <t>Inname grond kwaliteitsklasse Industrie vanuit depot op basis van partijkeuring AP04</t>
  </si>
  <si>
    <t>0 - 1.000</t>
  </si>
  <si>
    <t>A8</t>
  </si>
  <si>
    <t>A9</t>
  </si>
  <si>
    <t>Inname grond verontreinigd in gehalten groter dan of gelijk aan interventiewaarde vanuit depot. Geschikt voor immobilisatie.</t>
  </si>
  <si>
    <t>0 - 250</t>
  </si>
  <si>
    <t>A11</t>
  </si>
  <si>
    <t>Inname van door door de opdrachtgever aangeleverde grond (kwaliteitsklasse Wonen), op basis van een verkennend bodemonderzoek of op basis van de bodemkwaliteitskaart Heerlen.</t>
  </si>
  <si>
    <t>0 - 500</t>
  </si>
  <si>
    <t>A12</t>
  </si>
  <si>
    <t>Inname van de door de opdrachtgever. aangeleverde grond (kwaliteitsklasse Landbouw of natuur ), op basis van een verkennend bodemonderzoek of op basis van de bodemkwaliteitskaart Heerlen.</t>
  </si>
  <si>
    <t>A13</t>
  </si>
  <si>
    <t>Zeven grond naar fractie 0/40, Lutumgehalte varieert 0-20%</t>
  </si>
  <si>
    <t>A14</t>
  </si>
  <si>
    <t>Verlengen depottermijn voor de periode van 1 maand (per afvalstroomnummer)</t>
  </si>
  <si>
    <t>0 - 1</t>
  </si>
  <si>
    <t>A15</t>
  </si>
  <si>
    <t>Uitvoeren PFAS-onderzoek op nadrukkelijk verzoek van de opdrachtgever. Betreft onderzoek buiten wettellijke voorschriften van overheidwege, voor zover deze op de dag van aanbesteding in werking zijn getreden.</t>
  </si>
  <si>
    <t>Totaal  A Grond exclusief BTW</t>
  </si>
  <si>
    <t>Totaal aantal  tonnen A:</t>
  </si>
  <si>
    <t>B1</t>
  </si>
  <si>
    <t>Deponeren vormgegeven en niet vormgegeven bouwstoffen (funderingsmateriaal, puin, bestratingsmateriaal, Hoogovenslakken e.d., niet onderzocht of indicatief NEN 5740 onderzocht)</t>
  </si>
  <si>
    <t>B2</t>
  </si>
  <si>
    <t>Deponeren grond (kwaliteit onbekend verdacht en onverdacht)</t>
  </si>
  <si>
    <t>B3</t>
  </si>
  <si>
    <t>Deponeren grond geleverd met verkennend onderzoek, indicatief onderzoek of op basis van bodemkwaliteitskaart Heerlen, kwaliteitsklasse industrie. Grond moet nog onderzocht worden conform onderzoeksprotocollen Besluit bodemkwaliteit</t>
  </si>
  <si>
    <t>0 - 20.000</t>
  </si>
  <si>
    <t>B4</t>
  </si>
  <si>
    <t>Deponeren grond geleverd met verkennend bodemonderzoek, indicatief bodemonderzoek of op basis van Bodemkwaliteitskaart Heerlen, interventiewaardeoverschrijding.Grond moet nog onderzocht worden conform Besluit bodemkwaliteit.</t>
  </si>
  <si>
    <t>0 - 3.500</t>
  </si>
  <si>
    <t>B5</t>
  </si>
  <si>
    <t>Deponeren zeer natte grond, niet op te zetten, uit post B2, B3, en B4 (meerprijs per ton)</t>
  </si>
  <si>
    <t>B6</t>
  </si>
  <si>
    <t>Onderzoek conform de onderzoeksprotocollen uit het Besluit bodemkwaliteit, (bouwstof, uitloogonderzoek)</t>
  </si>
  <si>
    <t>Keer</t>
  </si>
  <si>
    <t>B7</t>
  </si>
  <si>
    <t>B8</t>
  </si>
  <si>
    <t>0 - 2.000</t>
  </si>
  <si>
    <t>B11</t>
  </si>
  <si>
    <t>Inname grond kwaliteitsklasse Landbouw of natuur vanuit depot op basis van partkeuring AP04</t>
  </si>
  <si>
    <t>B12</t>
  </si>
  <si>
    <t>B13</t>
  </si>
  <si>
    <t>inname grond kwaliteitsklasse Industrie vanuit depot op basis van partijkeuring AP04</t>
  </si>
  <si>
    <t>0 - 9.000</t>
  </si>
  <si>
    <t>B14</t>
  </si>
  <si>
    <t>B15</t>
  </si>
  <si>
    <t xml:space="preserve">Inname grond verontreinigd in gehalten groter dan of gelijk aan interventiewaarde vanuit depot. Geschikt voor immobilisatie </t>
  </si>
  <si>
    <t>B17</t>
  </si>
  <si>
    <t xml:space="preserve">Inname grond verontreinigd in gehalten groter dan of gelijk aan interventiewaarde vanuit depot. Niet reinigbaar. </t>
  </si>
  <si>
    <t>B18</t>
  </si>
  <si>
    <t>Inname grond (niet onderzocht). Grond komt uit veelal kleine partijen uit gemeentelijke projecten zoals rioolrenovatie, groenvoorzieningen.</t>
  </si>
  <si>
    <t>B19</t>
  </si>
  <si>
    <t>Inname grond van de door de opdrachtgever aangeleverde grond (kwaliteitsklasse Industrie), op basis van een verkennend bodemonderzoek of op basis van bodemkwaliteitskaart Heerlen.</t>
  </si>
  <si>
    <t>B20</t>
  </si>
  <si>
    <t>Breken funderingsmateriaal naar fractie 0/31,5 door BRL 2506 gecertificeerde breker (puin e.d.)</t>
  </si>
  <si>
    <t>B21</t>
  </si>
  <si>
    <t>Zeven funderingsmateriaal naar fractie 0/16, 0/22,4, 0/31,5 of 0/45</t>
  </si>
  <si>
    <t>B22</t>
  </si>
  <si>
    <t>Zeven grond naar fractie 0/40</t>
  </si>
  <si>
    <t>B23</t>
  </si>
  <si>
    <t>B24</t>
  </si>
  <si>
    <t>Totaal  B Bouwstoffen exclusief BTW</t>
  </si>
  <si>
    <t>Totaal aantal  tonnen B:</t>
  </si>
  <si>
    <t>C1</t>
  </si>
  <si>
    <t>0 - 100</t>
  </si>
  <si>
    <t>C2</t>
  </si>
  <si>
    <t xml:space="preserve">Inname teerhoudend freesasfalt </t>
  </si>
  <si>
    <t>0 - 1.500</t>
  </si>
  <si>
    <t>C3</t>
  </si>
  <si>
    <t xml:space="preserve">Inname teerhoudende asfaltschollen </t>
  </si>
  <si>
    <t>C4</t>
  </si>
  <si>
    <t xml:space="preserve">Inname teerhoudende asfaltschollen met puinresten </t>
  </si>
  <si>
    <t>C5</t>
  </si>
  <si>
    <t xml:space="preserve">Inname teerhoudend freesasfalt met puinresten </t>
  </si>
  <si>
    <t>C6</t>
  </si>
  <si>
    <t xml:space="preserve">Inname teervrije freesasfalt </t>
  </si>
  <si>
    <t>C7</t>
  </si>
  <si>
    <t>Inname teervrije freesasfalt met puinresten</t>
  </si>
  <si>
    <t>C8</t>
  </si>
  <si>
    <t>Inname teervrije asfaltschollen met puinresten</t>
  </si>
  <si>
    <t>0 -1000</t>
  </si>
  <si>
    <t>Totaal  C Asfalt exclusief BTW</t>
  </si>
  <si>
    <t>Totaal aantal  tonnen  C:</t>
  </si>
  <si>
    <t>Totaal aantal  tonnen A, B  en  C</t>
  </si>
  <si>
    <t>Subtotaal A Grond  exclusief BTW</t>
  </si>
  <si>
    <t>Subtotaal B Bouwstoffen exclusief BTW</t>
  </si>
  <si>
    <t>Subtotaal C Asfalt exclusief BTW</t>
  </si>
  <si>
    <t>Totaal A, B en C exclusief BTW</t>
  </si>
  <si>
    <t>check</t>
  </si>
  <si>
    <t>Het aanbrengen van wijzigingen of toevoegingen in deze tabel is niet toegestaan. Het is uitsluitend toegestaan deze tabel aan te vullen met de prijs per eenheid in euro's (€) en het innamepunt voor deponeren/ inname. Het totaalbedrag wordt automatisch berekend. Prijzen dienen exclusief BTW te worden vermeld.</t>
  </si>
  <si>
    <r>
      <t xml:space="preserve">Het is </t>
    </r>
    <r>
      <rPr>
        <u/>
        <sz val="11"/>
        <rFont val="Aptos Narrow"/>
        <family val="2"/>
        <scheme val="minor"/>
      </rPr>
      <t>niet toegestaan</t>
    </r>
    <r>
      <rPr>
        <sz val="11"/>
        <rFont val="Aptos Narrow"/>
        <family val="2"/>
        <scheme val="minor"/>
      </rPr>
      <t xml:space="preserve"> een overall korting op de totaalprijs te verrekenen. Alle ingediende prijzen dienen netto prijzen te zijn exclusief BTW.</t>
    </r>
  </si>
  <si>
    <r>
      <t xml:space="preserve">Het is </t>
    </r>
    <r>
      <rPr>
        <u/>
        <sz val="11"/>
        <rFont val="Aptos Narrow"/>
        <family val="2"/>
        <scheme val="minor"/>
      </rPr>
      <t>wel toegestaan</t>
    </r>
    <r>
      <rPr>
        <sz val="11"/>
        <rFont val="Aptos Narrow"/>
        <family val="2"/>
        <scheme val="minor"/>
      </rPr>
      <t xml:space="preserve"> met een negatieve prijs per eenheid in euro's (€) te rekenen voor posten die het zou kunnen betreffen.</t>
    </r>
  </si>
  <si>
    <r>
      <t xml:space="preserve">Aldus naar waarheid ingevuld en door </t>
    </r>
    <r>
      <rPr>
        <b/>
        <sz val="11"/>
        <rFont val="Aptos Narrow"/>
        <family val="2"/>
        <scheme val="minor"/>
      </rPr>
      <t xml:space="preserve">inschrijver </t>
    </r>
    <r>
      <rPr>
        <sz val="11"/>
        <rFont val="Aptos Narrow"/>
        <family val="2"/>
        <scheme val="minor"/>
      </rPr>
      <t>ondertekend</t>
    </r>
  </si>
  <si>
    <t>Op</t>
  </si>
  <si>
    <t>[datum]</t>
  </si>
  <si>
    <t>Te</t>
  </si>
  <si>
    <t>[ plaats]</t>
  </si>
  <si>
    <t>Door</t>
  </si>
  <si>
    <r>
      <t xml:space="preserve">[naam rechtgeldige vertegenwoordiger van inschrijver. Ingeval van </t>
    </r>
    <r>
      <rPr>
        <u/>
        <sz val="11"/>
        <rFont val="Aptos Narrow"/>
        <family val="2"/>
        <scheme val="minor"/>
      </rPr>
      <t>samenwerkingsverband</t>
    </r>
    <r>
      <rPr>
        <sz val="11"/>
        <rFont val="Aptos Narrow"/>
        <family val="2"/>
        <scheme val="minor"/>
      </rPr>
      <t xml:space="preserve"> (combinatie) dienen alle deelnemers in het samenwerkingsverband rechtsgeldig te ondertekenen]</t>
    </r>
  </si>
  <si>
    <t>Van</t>
  </si>
  <si>
    <t>[onderneming]</t>
  </si>
  <si>
    <t>[handtekening]</t>
  </si>
  <si>
    <t>RAAMOVEREENKOMST VOOR AFZET VAN GROND, BOUWSTOFFEN EN ASFALT MET KENMERK 66.100/ I&amp;A 7646</t>
  </si>
  <si>
    <t>B9a</t>
  </si>
  <si>
    <t>B9b</t>
  </si>
  <si>
    <t>Hoogovenslakkken (NEN 5740), inname</t>
  </si>
  <si>
    <t>Hoogovenslakkken (NEN 5740). Storten</t>
  </si>
  <si>
    <t xml:space="preserve">Inname grond verontreinigd in gehalten groter dan of gelijk aan interventiewaarde vanuit depot. Extractief reinigbaar. </t>
  </si>
  <si>
    <t>B16a</t>
  </si>
  <si>
    <t>B16b</t>
  </si>
  <si>
    <t xml:space="preserve">Inname grond verontreinigd in gehalten groter dan of gelijk aan interventiewaarde vanuit depot. Thermisch reinigbaar. </t>
  </si>
  <si>
    <t>Inname grond kwaliteitsklasse niet toepasbaar (grond matig verontreinigd) vanuit depot</t>
  </si>
  <si>
    <t>inname grond kwaliteitsklasse niet toepasbaar (grond matig verontreinigd) vanuit depot op basis van partijkeuring AP04</t>
  </si>
  <si>
    <t>A10b</t>
  </si>
  <si>
    <t>A10a</t>
  </si>
  <si>
    <t>A10c</t>
  </si>
  <si>
    <t>Inname grond verontreinigd in gehalten groter dan of gelijk aan interventiewaarde vanuit depot. Biologisch reinigbaar.</t>
  </si>
  <si>
    <t>Inname grond verontreinigd in gehalten groter dan of gelijk aan interventiewaarde vanuit depot. Extractief reinigbaar.</t>
  </si>
  <si>
    <t>Inname grond verontreinigd in gehalten groter dan of gelijk aan interventiewaarde vanuit depot. Thermisch reinigbaar.</t>
  </si>
  <si>
    <t>B16c</t>
  </si>
  <si>
    <t xml:space="preserve">Inname grond verontreinigd in gehalten groter dan of gelijk aan interventiewaarde vanuit depot. Biologisch reinigbaar. </t>
  </si>
  <si>
    <t>B10a</t>
  </si>
  <si>
    <t>B10b</t>
  </si>
  <si>
    <t>B10c</t>
  </si>
  <si>
    <t>B10d</t>
  </si>
  <si>
    <t>Funderingsmateriaal (NEN 5740), inname</t>
  </si>
  <si>
    <t>Funderingsmateriaal (NEN 5740), storten</t>
  </si>
  <si>
    <t>Schoon puin (NEN 5740), inname</t>
  </si>
  <si>
    <t>Schoon puin (NEN 5740), storten</t>
  </si>
  <si>
    <t>Asfalt met kwaliteit onbekend</t>
  </si>
  <si>
    <t>Onderzoek conform de onderzoeksprotocollen uit het Besluit bodemkwaliteit (grond basispakket) AP-04</t>
  </si>
  <si>
    <t>Onderzoek conform de protocollen uit het Besluit bodemkwaliteit, (grond basispakket) AP-04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</si>
</sst>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d/mm/yy;@"/>
  </numFmts>
  <fonts count="11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2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center"/>
    </xf>
    <xf numFmtId="3" fontId="3" fillId="0" borderId="1" xfId="1" applyNumberFormat="1" applyFont="1" applyFill="1" applyBorder="1" applyAlignment="1" applyProtection="1">
      <alignment horizontal="center" vertical="center"/>
    </xf>
    <xf numFmtId="164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1" xfId="1" applyNumberFormat="1" applyFont="1" applyFill="1" applyBorder="1" applyAlignment="1" applyProtection="1">
      <alignment horizontal="center" vertical="center" wrapText="1"/>
    </xf>
    <xf numFmtId="164" fontId="0" fillId="4" borderId="1" xfId="0" applyNumberForma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top"/>
    </xf>
    <xf numFmtId="165" fontId="3" fillId="0" borderId="4" xfId="0" applyNumberFormat="1" applyFont="1" applyBorder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right" vertical="center" wrapText="1"/>
    </xf>
    <xf numFmtId="0" fontId="0" fillId="0" borderId="0" xfId="0" applyAlignment="1" applyProtection="1">
      <alignment vertical="center"/>
    </xf>
    <xf numFmtId="3" fontId="2" fillId="0" borderId="0" xfId="0" applyNumberFormat="1" applyFont="1" applyAlignment="1" applyProtection="1">
      <alignment horizontal="left" vertical="center"/>
    </xf>
    <xf numFmtId="3" fontId="2" fillId="0" borderId="0" xfId="0" applyNumberFormat="1" applyFont="1" applyAlignment="1" applyProtection="1">
      <alignment horizontal="center" vertical="center"/>
    </xf>
    <xf numFmtId="3" fontId="5" fillId="0" borderId="0" xfId="0" applyNumberFormat="1" applyFont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left" vertical="top" wrapText="1"/>
    </xf>
    <xf numFmtId="164" fontId="8" fillId="0" borderId="1" xfId="0" applyNumberFormat="1" applyFont="1" applyBorder="1" applyAlignment="1" applyProtection="1">
      <alignment horizontal="right" vertical="center" wrapText="1"/>
    </xf>
    <xf numFmtId="0" fontId="7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right" vertical="center"/>
    </xf>
    <xf numFmtId="164" fontId="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3" fontId="3" fillId="0" borderId="0" xfId="0" applyNumberFormat="1" applyFont="1" applyAlignment="1" applyProtection="1">
      <alignment horizontal="center" vertical="center"/>
    </xf>
    <xf numFmtId="164" fontId="3" fillId="0" borderId="1" xfId="0" applyNumberFormat="1" applyFont="1" applyBorder="1" applyAlignment="1" applyProtection="1">
      <alignment horizontal="righ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0" fillId="0" borderId="1" xfId="0" applyBorder="1" applyAlignment="1" applyProtection="1">
      <alignment vertical="center"/>
    </xf>
    <xf numFmtId="0" fontId="0" fillId="0" borderId="1" xfId="0" applyBorder="1" applyAlignment="1" applyProtection="1">
      <alignment vertical="center" wrapText="1"/>
    </xf>
    <xf numFmtId="0" fontId="3" fillId="0" borderId="1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 wrapText="1"/>
    </xf>
    <xf numFmtId="0" fontId="5" fillId="3" borderId="1" xfId="0" applyFont="1" applyFill="1" applyBorder="1" applyAlignment="1" applyProtection="1">
      <alignment vertical="top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/>
    </xf>
    <xf numFmtId="3" fontId="2" fillId="3" borderId="1" xfId="0" applyNumberFormat="1" applyFont="1" applyFill="1" applyBorder="1" applyAlignment="1" applyProtection="1">
      <alignment horizontal="center" vertical="top" wrapText="1"/>
    </xf>
    <xf numFmtId="3" fontId="2" fillId="3" borderId="1" xfId="0" applyNumberFormat="1" applyFont="1" applyFill="1" applyBorder="1" applyAlignment="1" applyProtection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164" fontId="2" fillId="0" borderId="2" xfId="0" applyNumberFormat="1" applyFont="1" applyBorder="1" applyAlignment="1" applyProtection="1">
      <alignment horizontal="right" vertical="center" wrapText="1"/>
    </xf>
    <xf numFmtId="0" fontId="5" fillId="3" borderId="1" xfId="0" applyFont="1" applyFill="1" applyBorder="1" applyAlignment="1" applyProtection="1">
      <alignment horizontal="left" vertical="center"/>
    </xf>
    <xf numFmtId="164" fontId="5" fillId="3" borderId="1" xfId="0" applyNumberFormat="1" applyFont="1" applyFill="1" applyBorder="1" applyAlignment="1" applyProtection="1">
      <alignment horizontal="center" vertical="top" wrapText="1"/>
    </xf>
    <xf numFmtId="0" fontId="2" fillId="0" borderId="0" xfId="0" applyFont="1" applyProtection="1"/>
    <xf numFmtId="0" fontId="3" fillId="0" borderId="0" xfId="0" applyFont="1" applyAlignment="1" applyProtection="1">
      <alignment wrapText="1"/>
    </xf>
    <xf numFmtId="0" fontId="3" fillId="0" borderId="0" xfId="0" applyFont="1" applyProtection="1"/>
    <xf numFmtId="3" fontId="3" fillId="0" borderId="0" xfId="0" applyNumberFormat="1" applyFont="1" applyAlignment="1" applyProtection="1">
      <alignment horizontal="center"/>
    </xf>
    <xf numFmtId="0" fontId="5" fillId="4" borderId="0" xfId="0" applyFont="1" applyFill="1" applyProtection="1"/>
    <xf numFmtId="0" fontId="0" fillId="4" borderId="0" xfId="0" applyFill="1" applyAlignment="1" applyProtection="1">
      <alignment wrapText="1"/>
    </xf>
    <xf numFmtId="0" fontId="2" fillId="3" borderId="1" xfId="0" applyFont="1" applyFill="1" applyBorder="1" applyAlignment="1" applyProtection="1">
      <alignment vertical="top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Protection="1"/>
    <xf numFmtId="0" fontId="3" fillId="0" borderId="3" xfId="0" applyFont="1" applyBorder="1" applyAlignment="1" applyProtection="1">
      <alignment horizontal="left" vertical="top"/>
    </xf>
    <xf numFmtId="0" fontId="3" fillId="0" borderId="4" xfId="0" applyFont="1" applyBorder="1" applyAlignment="1" applyProtection="1">
      <alignment horizontal="left" vertical="top"/>
    </xf>
    <xf numFmtId="0" fontId="3" fillId="0" borderId="5" xfId="0" applyFont="1" applyBorder="1" applyAlignment="1" applyProtection="1">
      <alignment horizontal="left" vertical="top"/>
    </xf>
    <xf numFmtId="0" fontId="3" fillId="0" borderId="3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0" fontId="3" fillId="0" borderId="5" xfId="0" applyFont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left" vertical="center"/>
    </xf>
    <xf numFmtId="0" fontId="6" fillId="0" borderId="3" xfId="0" applyFont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left" vertical="center" wrapText="1"/>
    </xf>
    <xf numFmtId="0" fontId="0" fillId="0" borderId="5" xfId="0" applyBorder="1" applyAlignment="1" applyProtection="1">
      <alignment vertical="center" wrapText="1"/>
    </xf>
    <xf numFmtId="165" fontId="3" fillId="4" borderId="3" xfId="0" applyNumberFormat="1" applyFont="1" applyFill="1" applyBorder="1" applyAlignment="1" applyProtection="1">
      <alignment horizontal="center" vertical="center"/>
      <protection locked="0"/>
    </xf>
    <xf numFmtId="165" fontId="3" fillId="4" borderId="4" xfId="0" applyNumberFormat="1" applyFont="1" applyFill="1" applyBorder="1" applyAlignment="1" applyProtection="1">
      <alignment horizontal="center" vertical="center"/>
      <protection locked="0"/>
    </xf>
    <xf numFmtId="165" fontId="3" fillId="4" borderId="5" xfId="0" applyNumberFormat="1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</cellXfs>
  <cellStyles count="2">
    <cellStyle name="Goed" xfId="1" builtinId="26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DB47F-22A3-48A6-B735-E8B7B999D3A6}">
  <sheetPr>
    <pageSetUpPr fitToPage="1"/>
  </sheetPr>
  <dimension ref="A1:J89"/>
  <sheetViews>
    <sheetView tabSelected="1" topLeftCell="A76" zoomScale="120" zoomScaleNormal="120" workbookViewId="0">
      <selection activeCell="B82" sqref="B82:D82"/>
    </sheetView>
  </sheetViews>
  <sheetFormatPr defaultColWidth="9.140625" defaultRowHeight="15" x14ac:dyDescent="0.25"/>
  <cols>
    <col min="1" max="1" width="9.42578125" style="2" customWidth="1"/>
    <col min="2" max="2" width="48" style="1" customWidth="1"/>
    <col min="3" max="3" width="8.85546875" style="2"/>
    <col min="4" max="4" width="18.85546875" style="5" customWidth="1"/>
    <col min="5" max="5" width="17.28515625" style="5" customWidth="1"/>
    <col min="6" max="6" width="8.85546875" style="2"/>
    <col min="7" max="7" width="15.140625" style="1" customWidth="1"/>
    <col min="8" max="8" width="14.85546875" style="1" customWidth="1"/>
    <col min="9" max="9" width="22.28515625" style="1" customWidth="1"/>
    <col min="10" max="16384" width="9.140625" style="2"/>
  </cols>
  <sheetData>
    <row r="1" spans="1:10" x14ac:dyDescent="0.25">
      <c r="A1" s="47" t="s">
        <v>0</v>
      </c>
      <c r="B1" s="48"/>
      <c r="C1" s="49"/>
      <c r="D1" s="50"/>
      <c r="E1" s="50"/>
      <c r="F1" s="49"/>
      <c r="G1" s="48"/>
      <c r="H1" s="48"/>
      <c r="I1" s="48"/>
      <c r="J1" s="49"/>
    </row>
    <row r="2" spans="1:10" x14ac:dyDescent="0.25">
      <c r="A2" s="49" t="s">
        <v>134</v>
      </c>
      <c r="B2" s="48"/>
      <c r="C2" s="49"/>
      <c r="D2" s="50"/>
      <c r="E2" s="50"/>
      <c r="F2" s="49"/>
      <c r="G2" s="51" t="s">
        <v>1</v>
      </c>
      <c r="H2" s="52"/>
      <c r="I2" s="48"/>
      <c r="J2" s="49"/>
    </row>
    <row r="3" spans="1:10" x14ac:dyDescent="0.25">
      <c r="A3" s="49"/>
      <c r="B3" s="48"/>
      <c r="C3" s="49"/>
      <c r="D3" s="50"/>
      <c r="E3" s="50"/>
      <c r="F3" s="49"/>
      <c r="G3" s="48"/>
      <c r="H3" s="48"/>
      <c r="I3" s="48"/>
      <c r="J3" s="49"/>
    </row>
    <row r="4" spans="1:10" ht="75" x14ac:dyDescent="0.25">
      <c r="A4" s="53" t="s">
        <v>2</v>
      </c>
      <c r="B4" s="54" t="s">
        <v>3</v>
      </c>
      <c r="C4" s="55" t="s">
        <v>4</v>
      </c>
      <c r="D4" s="36" t="s">
        <v>5</v>
      </c>
      <c r="E4" s="37" t="s">
        <v>6</v>
      </c>
      <c r="F4" s="20" t="s">
        <v>7</v>
      </c>
      <c r="G4" s="20" t="s">
        <v>8</v>
      </c>
      <c r="H4" s="20" t="s">
        <v>9</v>
      </c>
      <c r="I4" s="20" t="s">
        <v>10</v>
      </c>
      <c r="J4" s="49"/>
    </row>
    <row r="5" spans="1:10" ht="60" x14ac:dyDescent="0.25">
      <c r="A5" s="41" t="s">
        <v>11</v>
      </c>
      <c r="B5" s="42" t="s">
        <v>12</v>
      </c>
      <c r="C5" s="41" t="s">
        <v>13</v>
      </c>
      <c r="D5" s="6" t="s">
        <v>14</v>
      </c>
      <c r="E5" s="6">
        <v>4000</v>
      </c>
      <c r="F5" s="31" t="s">
        <v>15</v>
      </c>
      <c r="G5" s="7"/>
      <c r="H5" s="27">
        <f>E5*G5</f>
        <v>0</v>
      </c>
      <c r="I5" s="28" t="s">
        <v>16</v>
      </c>
      <c r="J5" s="49"/>
    </row>
    <row r="6" spans="1:10" ht="60" x14ac:dyDescent="0.25">
      <c r="A6" s="41" t="s">
        <v>17</v>
      </c>
      <c r="B6" s="42" t="s">
        <v>18</v>
      </c>
      <c r="C6" s="41" t="s">
        <v>13</v>
      </c>
      <c r="D6" s="6" t="s">
        <v>69</v>
      </c>
      <c r="E6" s="6">
        <v>2000</v>
      </c>
      <c r="F6" s="31" t="s">
        <v>15</v>
      </c>
      <c r="G6" s="7"/>
      <c r="H6" s="27">
        <f t="shared" ref="H6:H21" si="0">E6*G6</f>
        <v>0</v>
      </c>
      <c r="I6" s="28" t="s">
        <v>16</v>
      </c>
      <c r="J6" s="57"/>
    </row>
    <row r="7" spans="1:10" ht="30" x14ac:dyDescent="0.25">
      <c r="A7" s="41" t="s">
        <v>19</v>
      </c>
      <c r="B7" s="42" t="s">
        <v>163</v>
      </c>
      <c r="C7" s="41" t="s">
        <v>20</v>
      </c>
      <c r="D7" s="6" t="s">
        <v>21</v>
      </c>
      <c r="E7" s="6">
        <v>5</v>
      </c>
      <c r="F7" s="31" t="s">
        <v>15</v>
      </c>
      <c r="G7" s="7"/>
      <c r="H7" s="27">
        <f t="shared" si="0"/>
        <v>0</v>
      </c>
      <c r="I7" s="40" t="s">
        <v>22</v>
      </c>
      <c r="J7" s="49"/>
    </row>
    <row r="8" spans="1:10" ht="30" x14ac:dyDescent="0.25">
      <c r="A8" s="41" t="s">
        <v>23</v>
      </c>
      <c r="B8" s="42" t="s">
        <v>24</v>
      </c>
      <c r="C8" s="41" t="s">
        <v>20</v>
      </c>
      <c r="D8" s="6" t="s">
        <v>21</v>
      </c>
      <c r="E8" s="6">
        <v>5</v>
      </c>
      <c r="F8" s="31" t="s">
        <v>15</v>
      </c>
      <c r="G8" s="7"/>
      <c r="H8" s="27">
        <f t="shared" si="0"/>
        <v>0</v>
      </c>
      <c r="I8" s="40" t="s">
        <v>22</v>
      </c>
      <c r="J8" s="49"/>
    </row>
    <row r="9" spans="1:10" ht="45" x14ac:dyDescent="0.25">
      <c r="A9" s="41" t="s">
        <v>25</v>
      </c>
      <c r="B9" s="42" t="s">
        <v>26</v>
      </c>
      <c r="C9" s="41" t="s">
        <v>13</v>
      </c>
      <c r="D9" s="6" t="s">
        <v>27</v>
      </c>
      <c r="E9" s="6">
        <v>5000</v>
      </c>
      <c r="F9" s="31" t="s">
        <v>15</v>
      </c>
      <c r="G9" s="7"/>
      <c r="H9" s="27">
        <f t="shared" si="0"/>
        <v>0</v>
      </c>
      <c r="I9" s="28" t="s">
        <v>16</v>
      </c>
      <c r="J9" s="49"/>
    </row>
    <row r="10" spans="1:10" ht="45" x14ac:dyDescent="0.25">
      <c r="A10" s="41" t="s">
        <v>28</v>
      </c>
      <c r="B10" s="42" t="s">
        <v>29</v>
      </c>
      <c r="C10" s="41" t="s">
        <v>13</v>
      </c>
      <c r="D10" s="6" t="s">
        <v>30</v>
      </c>
      <c r="E10" s="6">
        <v>2000</v>
      </c>
      <c r="F10" s="31" t="s">
        <v>15</v>
      </c>
      <c r="G10" s="7"/>
      <c r="H10" s="27">
        <f t="shared" si="0"/>
        <v>0</v>
      </c>
      <c r="I10" s="28" t="s">
        <v>16</v>
      </c>
      <c r="J10" s="49"/>
    </row>
    <row r="11" spans="1:10" ht="45" x14ac:dyDescent="0.25">
      <c r="A11" s="41" t="s">
        <v>31</v>
      </c>
      <c r="B11" s="42" t="s">
        <v>32</v>
      </c>
      <c r="C11" s="41" t="s">
        <v>13</v>
      </c>
      <c r="D11" s="6" t="s">
        <v>33</v>
      </c>
      <c r="E11" s="6">
        <v>500</v>
      </c>
      <c r="F11" s="31" t="s">
        <v>15</v>
      </c>
      <c r="G11" s="7"/>
      <c r="H11" s="27">
        <f t="shared" si="0"/>
        <v>0</v>
      </c>
      <c r="I11" s="28" t="s">
        <v>16</v>
      </c>
      <c r="J11" s="49"/>
    </row>
    <row r="12" spans="1:10" ht="45" x14ac:dyDescent="0.25">
      <c r="A12" s="41" t="s">
        <v>34</v>
      </c>
      <c r="B12" s="42" t="s">
        <v>143</v>
      </c>
      <c r="C12" s="41" t="s">
        <v>13</v>
      </c>
      <c r="D12" s="6" t="s">
        <v>33</v>
      </c>
      <c r="E12" s="6">
        <v>500</v>
      </c>
      <c r="F12" s="31" t="s">
        <v>15</v>
      </c>
      <c r="G12" s="7"/>
      <c r="H12" s="27">
        <f t="shared" si="0"/>
        <v>0</v>
      </c>
      <c r="I12" s="28" t="s">
        <v>16</v>
      </c>
      <c r="J12" s="49"/>
    </row>
    <row r="13" spans="1:10" ht="45" x14ac:dyDescent="0.25">
      <c r="A13" s="41" t="s">
        <v>35</v>
      </c>
      <c r="B13" s="42" t="s">
        <v>36</v>
      </c>
      <c r="C13" s="41" t="s">
        <v>13</v>
      </c>
      <c r="D13" s="6" t="s">
        <v>37</v>
      </c>
      <c r="E13" s="6">
        <v>200</v>
      </c>
      <c r="F13" s="31" t="s">
        <v>15</v>
      </c>
      <c r="G13" s="7"/>
      <c r="H13" s="27">
        <f t="shared" si="0"/>
        <v>0</v>
      </c>
      <c r="I13" s="28" t="s">
        <v>16</v>
      </c>
      <c r="J13" s="49"/>
    </row>
    <row r="14" spans="1:10" ht="45" x14ac:dyDescent="0.25">
      <c r="A14" s="41" t="s">
        <v>146</v>
      </c>
      <c r="B14" s="42" t="s">
        <v>148</v>
      </c>
      <c r="C14" s="41" t="s">
        <v>13</v>
      </c>
      <c r="D14" s="6" t="s">
        <v>37</v>
      </c>
      <c r="E14" s="6">
        <v>50</v>
      </c>
      <c r="F14" s="31" t="s">
        <v>15</v>
      </c>
      <c r="G14" s="7"/>
      <c r="H14" s="27">
        <f t="shared" si="0"/>
        <v>0</v>
      </c>
      <c r="I14" s="28"/>
      <c r="J14" s="49"/>
    </row>
    <row r="15" spans="1:10" ht="45" x14ac:dyDescent="0.25">
      <c r="A15" s="41" t="s">
        <v>145</v>
      </c>
      <c r="B15" s="42" t="s">
        <v>149</v>
      </c>
      <c r="C15" s="41" t="s">
        <v>13</v>
      </c>
      <c r="D15" s="6" t="s">
        <v>37</v>
      </c>
      <c r="E15" s="6">
        <v>75</v>
      </c>
      <c r="F15" s="31" t="s">
        <v>15</v>
      </c>
      <c r="G15" s="7"/>
      <c r="H15" s="27">
        <f t="shared" ref="H15:H16" si="1">E15*G15</f>
        <v>0</v>
      </c>
      <c r="I15" s="28"/>
      <c r="J15" s="49"/>
    </row>
    <row r="16" spans="1:10" ht="45" x14ac:dyDescent="0.25">
      <c r="A16" s="41" t="s">
        <v>147</v>
      </c>
      <c r="B16" s="42" t="s">
        <v>150</v>
      </c>
      <c r="C16" s="41" t="s">
        <v>13</v>
      </c>
      <c r="D16" s="6" t="s">
        <v>37</v>
      </c>
      <c r="E16" s="6">
        <v>75</v>
      </c>
      <c r="F16" s="31" t="s">
        <v>15</v>
      </c>
      <c r="G16" s="7"/>
      <c r="H16" s="27">
        <f t="shared" si="1"/>
        <v>0</v>
      </c>
      <c r="I16" s="28"/>
      <c r="J16" s="49"/>
    </row>
    <row r="17" spans="1:10" ht="60" x14ac:dyDescent="0.25">
      <c r="A17" s="41" t="s">
        <v>38</v>
      </c>
      <c r="B17" s="42" t="s">
        <v>39</v>
      </c>
      <c r="C17" s="41" t="s">
        <v>13</v>
      </c>
      <c r="D17" s="6" t="s">
        <v>40</v>
      </c>
      <c r="E17" s="6">
        <v>250</v>
      </c>
      <c r="F17" s="31" t="s">
        <v>15</v>
      </c>
      <c r="G17" s="7"/>
      <c r="H17" s="27">
        <f>E17*G17</f>
        <v>0</v>
      </c>
      <c r="I17" s="28" t="s">
        <v>16</v>
      </c>
      <c r="J17" s="49"/>
    </row>
    <row r="18" spans="1:10" ht="60" x14ac:dyDescent="0.25">
      <c r="A18" s="41" t="s">
        <v>41</v>
      </c>
      <c r="B18" s="42" t="s">
        <v>42</v>
      </c>
      <c r="C18" s="41" t="s">
        <v>13</v>
      </c>
      <c r="D18" s="6" t="s">
        <v>40</v>
      </c>
      <c r="E18" s="6">
        <v>250</v>
      </c>
      <c r="F18" s="31" t="s">
        <v>15</v>
      </c>
      <c r="G18" s="7"/>
      <c r="H18" s="27">
        <f t="shared" si="0"/>
        <v>0</v>
      </c>
      <c r="I18" s="28" t="s">
        <v>16</v>
      </c>
      <c r="J18" s="57"/>
    </row>
    <row r="19" spans="1:10" ht="30" x14ac:dyDescent="0.25">
      <c r="A19" s="41" t="s">
        <v>43</v>
      </c>
      <c r="B19" s="42" t="s">
        <v>44</v>
      </c>
      <c r="C19" s="41" t="s">
        <v>13</v>
      </c>
      <c r="D19" s="6" t="s">
        <v>33</v>
      </c>
      <c r="E19" s="6">
        <v>500</v>
      </c>
      <c r="F19" s="31" t="s">
        <v>15</v>
      </c>
      <c r="G19" s="7"/>
      <c r="H19" s="27">
        <f t="shared" si="0"/>
        <v>0</v>
      </c>
      <c r="I19" s="40" t="s">
        <v>22</v>
      </c>
      <c r="J19" s="49"/>
    </row>
    <row r="20" spans="1:10" ht="30" x14ac:dyDescent="0.25">
      <c r="A20" s="41" t="s">
        <v>45</v>
      </c>
      <c r="B20" s="42" t="s">
        <v>46</v>
      </c>
      <c r="C20" s="41" t="s">
        <v>20</v>
      </c>
      <c r="D20" s="6" t="s">
        <v>47</v>
      </c>
      <c r="E20" s="6">
        <v>1</v>
      </c>
      <c r="F20" s="31" t="s">
        <v>15</v>
      </c>
      <c r="G20" s="7"/>
      <c r="H20" s="27">
        <f t="shared" si="0"/>
        <v>0</v>
      </c>
      <c r="I20" s="40" t="s">
        <v>22</v>
      </c>
      <c r="J20" s="49"/>
    </row>
    <row r="21" spans="1:10" s="3" customFormat="1" ht="75" x14ac:dyDescent="0.25">
      <c r="A21" s="41" t="s">
        <v>48</v>
      </c>
      <c r="B21" s="42" t="s">
        <v>49</v>
      </c>
      <c r="C21" s="41" t="s">
        <v>20</v>
      </c>
      <c r="D21" s="6" t="s">
        <v>47</v>
      </c>
      <c r="E21" s="6">
        <v>1</v>
      </c>
      <c r="F21" s="31" t="s">
        <v>15</v>
      </c>
      <c r="G21" s="7"/>
      <c r="H21" s="27">
        <f t="shared" si="0"/>
        <v>0</v>
      </c>
      <c r="I21" s="40" t="s">
        <v>22</v>
      </c>
      <c r="J21" s="25"/>
    </row>
    <row r="22" spans="1:10" s="3" customFormat="1" ht="30" customHeight="1" x14ac:dyDescent="0.25">
      <c r="A22" s="66" t="s">
        <v>50</v>
      </c>
      <c r="B22" s="66"/>
      <c r="C22" s="66"/>
      <c r="D22" s="66"/>
      <c r="E22" s="66"/>
      <c r="F22" s="66"/>
      <c r="G22" s="66"/>
      <c r="H22" s="15">
        <f>SUM(H5:H21)</f>
        <v>0</v>
      </c>
      <c r="I22" s="44"/>
      <c r="J22" s="25"/>
    </row>
    <row r="23" spans="1:10" s="3" customFormat="1" ht="30" customHeight="1" x14ac:dyDescent="0.25">
      <c r="A23" s="25"/>
      <c r="B23" s="25"/>
      <c r="C23" s="17" t="s">
        <v>51</v>
      </c>
      <c r="D23" s="18"/>
      <c r="E23" s="18">
        <f>E5+E6+E9+E10+E11+E12+E13+E14+E17+E18+E19</f>
        <v>15250</v>
      </c>
      <c r="F23" s="25"/>
      <c r="G23" s="25"/>
      <c r="H23" s="25"/>
      <c r="I23" s="25"/>
      <c r="J23" s="25"/>
    </row>
    <row r="24" spans="1:10" s="3" customFormat="1" ht="30" customHeight="1" x14ac:dyDescent="0.25">
      <c r="A24" s="25"/>
      <c r="B24" s="25"/>
      <c r="C24" s="25"/>
      <c r="D24" s="26"/>
      <c r="E24" s="26"/>
      <c r="F24" s="25"/>
      <c r="G24" s="25"/>
      <c r="H24" s="25"/>
      <c r="I24" s="25"/>
      <c r="J24" s="25"/>
    </row>
    <row r="25" spans="1:10" s="3" customFormat="1" ht="75" x14ac:dyDescent="0.25">
      <c r="A25" s="33" t="s">
        <v>2</v>
      </c>
      <c r="B25" s="34" t="s">
        <v>3</v>
      </c>
      <c r="C25" s="45" t="s">
        <v>4</v>
      </c>
      <c r="D25" s="36" t="s">
        <v>5</v>
      </c>
      <c r="E25" s="37" t="s">
        <v>6</v>
      </c>
      <c r="F25" s="46" t="s">
        <v>7</v>
      </c>
      <c r="G25" s="38" t="s">
        <v>8</v>
      </c>
      <c r="H25" s="38" t="s">
        <v>9</v>
      </c>
      <c r="I25" s="39" t="s">
        <v>10</v>
      </c>
      <c r="J25" s="25"/>
    </row>
    <row r="26" spans="1:10" s="3" customFormat="1" ht="60" x14ac:dyDescent="0.25">
      <c r="A26" s="41" t="s">
        <v>52</v>
      </c>
      <c r="B26" s="42" t="s">
        <v>53</v>
      </c>
      <c r="C26" s="41" t="s">
        <v>13</v>
      </c>
      <c r="D26" s="6" t="s">
        <v>30</v>
      </c>
      <c r="E26" s="6">
        <v>3000</v>
      </c>
      <c r="F26" s="31" t="s">
        <v>15</v>
      </c>
      <c r="G26" s="7"/>
      <c r="H26" s="27">
        <f>E26*G26</f>
        <v>0</v>
      </c>
      <c r="I26" s="28" t="s">
        <v>16</v>
      </c>
      <c r="J26" s="25"/>
    </row>
    <row r="27" spans="1:10" s="3" customFormat="1" ht="45" x14ac:dyDescent="0.25">
      <c r="A27" s="41" t="s">
        <v>54</v>
      </c>
      <c r="B27" s="42" t="s">
        <v>55</v>
      </c>
      <c r="C27" s="41" t="s">
        <v>13</v>
      </c>
      <c r="D27" s="6" t="s">
        <v>33</v>
      </c>
      <c r="E27" s="6">
        <v>1000</v>
      </c>
      <c r="F27" s="31" t="s">
        <v>15</v>
      </c>
      <c r="G27" s="7"/>
      <c r="H27" s="27">
        <f t="shared" ref="H27:H55" si="2">E27*G27</f>
        <v>0</v>
      </c>
      <c r="I27" s="28" t="s">
        <v>16</v>
      </c>
      <c r="J27" s="25"/>
    </row>
    <row r="28" spans="1:10" s="3" customFormat="1" ht="90" x14ac:dyDescent="0.25">
      <c r="A28" s="41" t="s">
        <v>56</v>
      </c>
      <c r="B28" s="42" t="s">
        <v>57</v>
      </c>
      <c r="C28" s="41" t="s">
        <v>13</v>
      </c>
      <c r="D28" s="6" t="s">
        <v>58</v>
      </c>
      <c r="E28" s="6">
        <v>18000</v>
      </c>
      <c r="F28" s="31" t="s">
        <v>15</v>
      </c>
      <c r="G28" s="7"/>
      <c r="H28" s="27">
        <f t="shared" si="2"/>
        <v>0</v>
      </c>
      <c r="I28" s="28" t="s">
        <v>16</v>
      </c>
      <c r="J28" s="25"/>
    </row>
    <row r="29" spans="1:10" s="3" customFormat="1" ht="75" x14ac:dyDescent="0.25">
      <c r="A29" s="41" t="s">
        <v>59</v>
      </c>
      <c r="B29" s="42" t="s">
        <v>60</v>
      </c>
      <c r="C29" s="41" t="s">
        <v>13</v>
      </c>
      <c r="D29" s="6" t="s">
        <v>61</v>
      </c>
      <c r="E29" s="6">
        <v>2000</v>
      </c>
      <c r="F29" s="31" t="s">
        <v>15</v>
      </c>
      <c r="G29" s="7"/>
      <c r="H29" s="27">
        <f t="shared" si="2"/>
        <v>0</v>
      </c>
      <c r="I29" s="28" t="s">
        <v>16</v>
      </c>
      <c r="J29" s="25"/>
    </row>
    <row r="30" spans="1:10" s="3" customFormat="1" ht="45" x14ac:dyDescent="0.25">
      <c r="A30" s="41" t="s">
        <v>62</v>
      </c>
      <c r="B30" s="43" t="s">
        <v>63</v>
      </c>
      <c r="C30" s="41" t="s">
        <v>13</v>
      </c>
      <c r="D30" s="6" t="s">
        <v>33</v>
      </c>
      <c r="E30" s="6">
        <v>500</v>
      </c>
      <c r="F30" s="31" t="s">
        <v>15</v>
      </c>
      <c r="G30" s="7"/>
      <c r="H30" s="27">
        <f t="shared" si="2"/>
        <v>0</v>
      </c>
      <c r="I30" s="28" t="s">
        <v>16</v>
      </c>
      <c r="J30" s="25"/>
    </row>
    <row r="31" spans="1:10" s="3" customFormat="1" ht="45" x14ac:dyDescent="0.25">
      <c r="A31" s="41" t="s">
        <v>64</v>
      </c>
      <c r="B31" s="42" t="s">
        <v>65</v>
      </c>
      <c r="C31" s="41" t="s">
        <v>66</v>
      </c>
      <c r="D31" s="6" t="s">
        <v>47</v>
      </c>
      <c r="E31" s="6">
        <v>1</v>
      </c>
      <c r="F31" s="31" t="s">
        <v>15</v>
      </c>
      <c r="G31" s="7"/>
      <c r="H31" s="27">
        <f t="shared" si="2"/>
        <v>0</v>
      </c>
      <c r="I31" s="40" t="s">
        <v>22</v>
      </c>
      <c r="J31" s="25"/>
    </row>
    <row r="32" spans="1:10" s="3" customFormat="1" ht="45" x14ac:dyDescent="0.25">
      <c r="A32" s="41" t="s">
        <v>67</v>
      </c>
      <c r="B32" s="42" t="s">
        <v>162</v>
      </c>
      <c r="C32" s="41" t="s">
        <v>20</v>
      </c>
      <c r="D32" s="8" t="s">
        <v>21</v>
      </c>
      <c r="E32" s="8">
        <v>5</v>
      </c>
      <c r="F32" s="31" t="s">
        <v>15</v>
      </c>
      <c r="G32" s="7"/>
      <c r="H32" s="27">
        <f t="shared" si="2"/>
        <v>0</v>
      </c>
      <c r="I32" s="40" t="s">
        <v>22</v>
      </c>
      <c r="J32" s="25"/>
    </row>
    <row r="33" spans="1:10" s="3" customFormat="1" ht="30" x14ac:dyDescent="0.25">
      <c r="A33" s="41" t="s">
        <v>68</v>
      </c>
      <c r="B33" s="42" t="s">
        <v>24</v>
      </c>
      <c r="C33" s="41" t="s">
        <v>20</v>
      </c>
      <c r="D33" s="8" t="s">
        <v>21</v>
      </c>
      <c r="E33" s="8">
        <v>5</v>
      </c>
      <c r="F33" s="31" t="s">
        <v>15</v>
      </c>
      <c r="G33" s="7"/>
      <c r="H33" s="27">
        <f t="shared" si="2"/>
        <v>0</v>
      </c>
      <c r="I33" s="40" t="s">
        <v>22</v>
      </c>
      <c r="J33" s="25"/>
    </row>
    <row r="34" spans="1:10" s="3" customFormat="1" ht="45" x14ac:dyDescent="0.25">
      <c r="A34" s="41" t="s">
        <v>135</v>
      </c>
      <c r="B34" s="42" t="s">
        <v>137</v>
      </c>
      <c r="C34" s="41" t="s">
        <v>13</v>
      </c>
      <c r="D34" s="6" t="s">
        <v>33</v>
      </c>
      <c r="E34" s="6">
        <v>250</v>
      </c>
      <c r="F34" s="31" t="s">
        <v>15</v>
      </c>
      <c r="G34" s="7"/>
      <c r="H34" s="27">
        <f t="shared" si="2"/>
        <v>0</v>
      </c>
      <c r="I34" s="28" t="s">
        <v>16</v>
      </c>
      <c r="J34" s="25"/>
    </row>
    <row r="35" spans="1:10" s="3" customFormat="1" ht="45" x14ac:dyDescent="0.25">
      <c r="A35" s="41" t="s">
        <v>136</v>
      </c>
      <c r="B35" s="42" t="s">
        <v>138</v>
      </c>
      <c r="C35" s="41" t="s">
        <v>13</v>
      </c>
      <c r="D35" s="6" t="s">
        <v>33</v>
      </c>
      <c r="E35" s="6">
        <v>250</v>
      </c>
      <c r="F35" s="31" t="s">
        <v>15</v>
      </c>
      <c r="G35" s="7"/>
      <c r="H35" s="27">
        <f t="shared" ref="H35" si="3">E35*G35</f>
        <v>0</v>
      </c>
      <c r="I35" s="28" t="s">
        <v>16</v>
      </c>
      <c r="J35" s="25"/>
    </row>
    <row r="36" spans="1:10" s="3" customFormat="1" ht="45" x14ac:dyDescent="0.25">
      <c r="A36" s="41" t="s">
        <v>153</v>
      </c>
      <c r="B36" s="42" t="s">
        <v>157</v>
      </c>
      <c r="C36" s="41" t="s">
        <v>13</v>
      </c>
      <c r="D36" s="6" t="s">
        <v>69</v>
      </c>
      <c r="E36" s="6">
        <v>250</v>
      </c>
      <c r="F36" s="31" t="s">
        <v>15</v>
      </c>
      <c r="G36" s="7"/>
      <c r="H36" s="27">
        <f t="shared" si="2"/>
        <v>0</v>
      </c>
      <c r="I36" s="28" t="s">
        <v>16</v>
      </c>
      <c r="J36" s="25"/>
    </row>
    <row r="37" spans="1:10" s="3" customFormat="1" ht="45" x14ac:dyDescent="0.25">
      <c r="A37" s="41" t="s">
        <v>154</v>
      </c>
      <c r="B37" s="42" t="s">
        <v>158</v>
      </c>
      <c r="C37" s="41" t="s">
        <v>13</v>
      </c>
      <c r="D37" s="6" t="s">
        <v>69</v>
      </c>
      <c r="E37" s="6">
        <v>50</v>
      </c>
      <c r="F37" s="31" t="s">
        <v>15</v>
      </c>
      <c r="G37" s="7"/>
      <c r="H37" s="27">
        <f t="shared" ref="H37:H39" si="4">E37*G37</f>
        <v>0</v>
      </c>
      <c r="I37" s="28" t="s">
        <v>16</v>
      </c>
      <c r="J37" s="25"/>
    </row>
    <row r="38" spans="1:10" s="3" customFormat="1" ht="45" x14ac:dyDescent="0.25">
      <c r="A38" s="41" t="s">
        <v>155</v>
      </c>
      <c r="B38" s="42" t="s">
        <v>159</v>
      </c>
      <c r="C38" s="41" t="s">
        <v>13</v>
      </c>
      <c r="D38" s="6" t="s">
        <v>69</v>
      </c>
      <c r="E38" s="6">
        <v>150</v>
      </c>
      <c r="F38" s="31" t="s">
        <v>15</v>
      </c>
      <c r="G38" s="7"/>
      <c r="H38" s="27">
        <f t="shared" si="4"/>
        <v>0</v>
      </c>
      <c r="I38" s="28" t="s">
        <v>16</v>
      </c>
      <c r="J38" s="25"/>
    </row>
    <row r="39" spans="1:10" s="3" customFormat="1" ht="45" x14ac:dyDescent="0.25">
      <c r="A39" s="41" t="s">
        <v>156</v>
      </c>
      <c r="B39" s="42" t="s">
        <v>160</v>
      </c>
      <c r="C39" s="41" t="s">
        <v>13</v>
      </c>
      <c r="D39" s="6" t="s">
        <v>69</v>
      </c>
      <c r="E39" s="6">
        <v>50</v>
      </c>
      <c r="F39" s="31" t="s">
        <v>15</v>
      </c>
      <c r="G39" s="7"/>
      <c r="H39" s="27">
        <f t="shared" si="4"/>
        <v>0</v>
      </c>
      <c r="I39" s="28" t="s">
        <v>16</v>
      </c>
      <c r="J39" s="25"/>
    </row>
    <row r="40" spans="1:10" s="3" customFormat="1" ht="45" x14ac:dyDescent="0.25">
      <c r="A40" s="41" t="s">
        <v>70</v>
      </c>
      <c r="B40" s="42" t="s">
        <v>71</v>
      </c>
      <c r="C40" s="41" t="s">
        <v>13</v>
      </c>
      <c r="D40" s="6" t="s">
        <v>33</v>
      </c>
      <c r="E40" s="6">
        <v>500</v>
      </c>
      <c r="F40" s="31" t="s">
        <v>15</v>
      </c>
      <c r="G40" s="7"/>
      <c r="H40" s="27">
        <f t="shared" si="2"/>
        <v>0</v>
      </c>
      <c r="I40" s="28" t="s">
        <v>16</v>
      </c>
      <c r="J40" s="25"/>
    </row>
    <row r="41" spans="1:10" s="3" customFormat="1" ht="45" x14ac:dyDescent="0.25">
      <c r="A41" s="41" t="s">
        <v>72</v>
      </c>
      <c r="B41" s="42" t="s">
        <v>29</v>
      </c>
      <c r="C41" s="41" t="s">
        <v>13</v>
      </c>
      <c r="D41" s="6" t="s">
        <v>30</v>
      </c>
      <c r="E41" s="6">
        <v>1000</v>
      </c>
      <c r="F41" s="31" t="s">
        <v>15</v>
      </c>
      <c r="G41" s="7"/>
      <c r="H41" s="27">
        <f t="shared" si="2"/>
        <v>0</v>
      </c>
      <c r="I41" s="28" t="s">
        <v>16</v>
      </c>
      <c r="J41" s="25"/>
    </row>
    <row r="42" spans="1:10" s="3" customFormat="1" ht="45" x14ac:dyDescent="0.25">
      <c r="A42" s="41" t="s">
        <v>73</v>
      </c>
      <c r="B42" s="42" t="s">
        <v>74</v>
      </c>
      <c r="C42" s="41" t="s">
        <v>13</v>
      </c>
      <c r="D42" s="6" t="s">
        <v>75</v>
      </c>
      <c r="E42" s="6">
        <v>5000</v>
      </c>
      <c r="F42" s="31" t="s">
        <v>15</v>
      </c>
      <c r="G42" s="7"/>
      <c r="H42" s="27">
        <f t="shared" si="2"/>
        <v>0</v>
      </c>
      <c r="I42" s="28" t="s">
        <v>16</v>
      </c>
      <c r="J42" s="25"/>
    </row>
    <row r="43" spans="1:10" s="3" customFormat="1" ht="45" x14ac:dyDescent="0.25">
      <c r="A43" s="41" t="s">
        <v>76</v>
      </c>
      <c r="B43" s="42" t="s">
        <v>144</v>
      </c>
      <c r="C43" s="41" t="s">
        <v>13</v>
      </c>
      <c r="D43" s="6" t="s">
        <v>40</v>
      </c>
      <c r="E43" s="6">
        <v>500</v>
      </c>
      <c r="F43" s="31" t="s">
        <v>15</v>
      </c>
      <c r="G43" s="7"/>
      <c r="H43" s="27">
        <f t="shared" si="2"/>
        <v>0</v>
      </c>
      <c r="I43" s="28" t="s">
        <v>16</v>
      </c>
      <c r="J43" s="25"/>
    </row>
    <row r="44" spans="1:10" s="3" customFormat="1" ht="45" x14ac:dyDescent="0.25">
      <c r="A44" s="41" t="s">
        <v>77</v>
      </c>
      <c r="B44" s="42" t="s">
        <v>78</v>
      </c>
      <c r="C44" s="41" t="s">
        <v>13</v>
      </c>
      <c r="D44" s="6" t="s">
        <v>33</v>
      </c>
      <c r="E44" s="6">
        <v>500</v>
      </c>
      <c r="F44" s="31" t="s">
        <v>15</v>
      </c>
      <c r="G44" s="7"/>
      <c r="H44" s="27">
        <f t="shared" si="2"/>
        <v>0</v>
      </c>
      <c r="I44" s="28" t="s">
        <v>16</v>
      </c>
      <c r="J44" s="25"/>
    </row>
    <row r="45" spans="1:10" s="3" customFormat="1" ht="45" x14ac:dyDescent="0.25">
      <c r="A45" s="41" t="s">
        <v>140</v>
      </c>
      <c r="B45" s="42" t="s">
        <v>139</v>
      </c>
      <c r="C45" s="41" t="s">
        <v>13</v>
      </c>
      <c r="D45" s="6" t="s">
        <v>37</v>
      </c>
      <c r="E45" s="6">
        <v>20</v>
      </c>
      <c r="F45" s="31" t="s">
        <v>15</v>
      </c>
      <c r="G45" s="7"/>
      <c r="H45" s="27">
        <f t="shared" si="2"/>
        <v>0</v>
      </c>
      <c r="I45" s="28"/>
      <c r="J45" s="25"/>
    </row>
    <row r="46" spans="1:10" s="3" customFormat="1" ht="45" x14ac:dyDescent="0.25">
      <c r="A46" s="41" t="s">
        <v>141</v>
      </c>
      <c r="B46" s="42" t="s">
        <v>142</v>
      </c>
      <c r="C46" s="41" t="s">
        <v>13</v>
      </c>
      <c r="D46" s="6" t="s">
        <v>37</v>
      </c>
      <c r="E46" s="6">
        <v>20</v>
      </c>
      <c r="F46" s="31" t="s">
        <v>15</v>
      </c>
      <c r="G46" s="7"/>
      <c r="H46" s="27">
        <f t="shared" ref="H46" si="5">E46*G46</f>
        <v>0</v>
      </c>
      <c r="I46" s="28"/>
      <c r="J46" s="25"/>
    </row>
    <row r="47" spans="1:10" s="3" customFormat="1" ht="45" x14ac:dyDescent="0.25">
      <c r="A47" s="41" t="s">
        <v>151</v>
      </c>
      <c r="B47" s="42" t="s">
        <v>152</v>
      </c>
      <c r="C47" s="41" t="s">
        <v>13</v>
      </c>
      <c r="D47" s="6" t="s">
        <v>37</v>
      </c>
      <c r="E47" s="6">
        <v>10</v>
      </c>
      <c r="F47" s="31" t="s">
        <v>15</v>
      </c>
      <c r="G47" s="7"/>
      <c r="H47" s="27">
        <f t="shared" ref="H47" si="6">E47*G47</f>
        <v>0</v>
      </c>
      <c r="I47" s="28"/>
      <c r="J47" s="25"/>
    </row>
    <row r="48" spans="1:10" s="3" customFormat="1" ht="45" x14ac:dyDescent="0.25">
      <c r="A48" s="41" t="s">
        <v>79</v>
      </c>
      <c r="B48" s="42" t="s">
        <v>80</v>
      </c>
      <c r="C48" s="41" t="s">
        <v>13</v>
      </c>
      <c r="D48" s="6" t="s">
        <v>37</v>
      </c>
      <c r="E48" s="6">
        <v>100</v>
      </c>
      <c r="F48" s="31" t="s">
        <v>15</v>
      </c>
      <c r="G48" s="7"/>
      <c r="H48" s="27">
        <f t="shared" si="2"/>
        <v>0</v>
      </c>
      <c r="I48" s="28" t="s">
        <v>16</v>
      </c>
      <c r="J48" s="25"/>
    </row>
    <row r="49" spans="1:10" s="3" customFormat="1" ht="45" x14ac:dyDescent="0.25">
      <c r="A49" s="41" t="s">
        <v>81</v>
      </c>
      <c r="B49" s="42" t="s">
        <v>82</v>
      </c>
      <c r="C49" s="41" t="s">
        <v>13</v>
      </c>
      <c r="D49" s="6" t="s">
        <v>33</v>
      </c>
      <c r="E49" s="6">
        <v>500</v>
      </c>
      <c r="F49" s="31" t="s">
        <v>15</v>
      </c>
      <c r="G49" s="7"/>
      <c r="H49" s="27">
        <f t="shared" si="2"/>
        <v>0</v>
      </c>
      <c r="I49" s="28" t="s">
        <v>16</v>
      </c>
      <c r="J49" s="25"/>
    </row>
    <row r="50" spans="1:10" s="3" customFormat="1" ht="60" x14ac:dyDescent="0.25">
      <c r="A50" s="41" t="s">
        <v>83</v>
      </c>
      <c r="B50" s="42" t="s">
        <v>84</v>
      </c>
      <c r="C50" s="41" t="s">
        <v>13</v>
      </c>
      <c r="D50" s="6" t="s">
        <v>40</v>
      </c>
      <c r="E50" s="6">
        <v>250</v>
      </c>
      <c r="F50" s="31" t="s">
        <v>15</v>
      </c>
      <c r="G50" s="7"/>
      <c r="H50" s="27">
        <f t="shared" si="2"/>
        <v>0</v>
      </c>
      <c r="I50" s="28" t="s">
        <v>16</v>
      </c>
      <c r="J50" s="25"/>
    </row>
    <row r="51" spans="1:10" s="3" customFormat="1" ht="30" x14ac:dyDescent="0.25">
      <c r="A51" s="41" t="s">
        <v>85</v>
      </c>
      <c r="B51" s="42" t="s">
        <v>86</v>
      </c>
      <c r="C51" s="41" t="s">
        <v>13</v>
      </c>
      <c r="D51" s="6" t="s">
        <v>33</v>
      </c>
      <c r="E51" s="6">
        <v>500</v>
      </c>
      <c r="F51" s="31" t="s">
        <v>15</v>
      </c>
      <c r="G51" s="7"/>
      <c r="H51" s="27">
        <f t="shared" si="2"/>
        <v>0</v>
      </c>
      <c r="I51" s="40" t="s">
        <v>22</v>
      </c>
      <c r="J51" s="25"/>
    </row>
    <row r="52" spans="1:10" s="3" customFormat="1" ht="30" x14ac:dyDescent="0.25">
      <c r="A52" s="41" t="s">
        <v>87</v>
      </c>
      <c r="B52" s="42" t="s">
        <v>88</v>
      </c>
      <c r="C52" s="41" t="s">
        <v>13</v>
      </c>
      <c r="D52" s="6" t="s">
        <v>33</v>
      </c>
      <c r="E52" s="6">
        <v>500</v>
      </c>
      <c r="F52" s="31" t="s">
        <v>15</v>
      </c>
      <c r="G52" s="7"/>
      <c r="H52" s="27">
        <f t="shared" si="2"/>
        <v>0</v>
      </c>
      <c r="I52" s="40" t="s">
        <v>22</v>
      </c>
      <c r="J52" s="25"/>
    </row>
    <row r="53" spans="1:10" s="3" customFormat="1" x14ac:dyDescent="0.25">
      <c r="A53" s="41" t="s">
        <v>89</v>
      </c>
      <c r="B53" s="42" t="s">
        <v>90</v>
      </c>
      <c r="C53" s="41" t="s">
        <v>13</v>
      </c>
      <c r="D53" s="6" t="s">
        <v>33</v>
      </c>
      <c r="E53" s="6">
        <v>500</v>
      </c>
      <c r="F53" s="31" t="s">
        <v>15</v>
      </c>
      <c r="G53" s="7"/>
      <c r="H53" s="27">
        <f t="shared" si="2"/>
        <v>0</v>
      </c>
      <c r="I53" s="40" t="s">
        <v>22</v>
      </c>
      <c r="J53" s="25"/>
    </row>
    <row r="54" spans="1:10" s="3" customFormat="1" ht="30" x14ac:dyDescent="0.25">
      <c r="A54" s="41" t="s">
        <v>91</v>
      </c>
      <c r="B54" s="42" t="s">
        <v>46</v>
      </c>
      <c r="C54" s="41" t="s">
        <v>20</v>
      </c>
      <c r="D54" s="6" t="s">
        <v>47</v>
      </c>
      <c r="E54" s="6">
        <v>1</v>
      </c>
      <c r="F54" s="31" t="s">
        <v>15</v>
      </c>
      <c r="G54" s="7"/>
      <c r="H54" s="27">
        <f>E54*G54</f>
        <v>0</v>
      </c>
      <c r="I54" s="40" t="s">
        <v>22</v>
      </c>
      <c r="J54" s="25"/>
    </row>
    <row r="55" spans="1:10" s="3" customFormat="1" ht="75" x14ac:dyDescent="0.25">
      <c r="A55" s="41" t="s">
        <v>92</v>
      </c>
      <c r="B55" s="42" t="s">
        <v>49</v>
      </c>
      <c r="C55" s="41" t="s">
        <v>20</v>
      </c>
      <c r="D55" s="6" t="s">
        <v>47</v>
      </c>
      <c r="E55" s="6">
        <v>1</v>
      </c>
      <c r="F55" s="31" t="s">
        <v>15</v>
      </c>
      <c r="G55" s="7"/>
      <c r="H55" s="27">
        <f t="shared" si="2"/>
        <v>0</v>
      </c>
      <c r="I55" s="40" t="s">
        <v>22</v>
      </c>
      <c r="J55" s="25"/>
    </row>
    <row r="56" spans="1:10" s="3" customFormat="1" ht="30" customHeight="1" x14ac:dyDescent="0.25">
      <c r="A56" s="67" t="s">
        <v>93</v>
      </c>
      <c r="B56" s="68"/>
      <c r="C56" s="68"/>
      <c r="D56" s="68"/>
      <c r="E56" s="68"/>
      <c r="F56" s="68"/>
      <c r="G56" s="69"/>
      <c r="H56" s="15">
        <f>SUM(H26:H55)</f>
        <v>0</v>
      </c>
      <c r="I56" s="32"/>
      <c r="J56" s="25"/>
    </row>
    <row r="57" spans="1:10" s="3" customFormat="1" ht="30" customHeight="1" x14ac:dyDescent="0.25">
      <c r="A57" s="16"/>
      <c r="B57" s="16"/>
      <c r="C57" s="17" t="s">
        <v>94</v>
      </c>
      <c r="D57" s="18"/>
      <c r="E57" s="18">
        <f>E26+E27+E28+E29+E30+E34+E36+E40+E41+E42+E43+E44+E45+E48+E49+E50+E51+E52+E53</f>
        <v>34870</v>
      </c>
      <c r="F57" s="16"/>
      <c r="G57" s="16"/>
      <c r="H57" s="16"/>
      <c r="I57" s="16"/>
      <c r="J57" s="25"/>
    </row>
    <row r="58" spans="1:10" s="3" customFormat="1" ht="30" customHeight="1" x14ac:dyDescent="0.25">
      <c r="A58" s="25"/>
      <c r="B58" s="25"/>
      <c r="C58" s="25"/>
      <c r="D58" s="26"/>
      <c r="E58" s="26"/>
      <c r="F58" s="25"/>
      <c r="G58" s="25"/>
      <c r="H58" s="25"/>
      <c r="I58" s="25"/>
      <c r="J58" s="25"/>
    </row>
    <row r="59" spans="1:10" s="3" customFormat="1" ht="75" x14ac:dyDescent="0.25">
      <c r="A59" s="33" t="s">
        <v>2</v>
      </c>
      <c r="B59" s="34" t="s">
        <v>3</v>
      </c>
      <c r="C59" s="35" t="s">
        <v>4</v>
      </c>
      <c r="D59" s="36" t="s">
        <v>5</v>
      </c>
      <c r="E59" s="37" t="s">
        <v>6</v>
      </c>
      <c r="F59" s="38" t="s">
        <v>7</v>
      </c>
      <c r="G59" s="38" t="s">
        <v>8</v>
      </c>
      <c r="H59" s="38" t="s">
        <v>9</v>
      </c>
      <c r="I59" s="39" t="s">
        <v>10</v>
      </c>
      <c r="J59" s="25"/>
    </row>
    <row r="60" spans="1:10" s="3" customFormat="1" ht="45" x14ac:dyDescent="0.25">
      <c r="A60" s="29" t="s">
        <v>95</v>
      </c>
      <c r="B60" s="30" t="s">
        <v>161</v>
      </c>
      <c r="C60" s="29" t="s">
        <v>13</v>
      </c>
      <c r="D60" s="6" t="s">
        <v>96</v>
      </c>
      <c r="E60" s="6">
        <v>100</v>
      </c>
      <c r="F60" s="31" t="s">
        <v>15</v>
      </c>
      <c r="G60" s="9"/>
      <c r="H60" s="27">
        <f>E60*G60</f>
        <v>0</v>
      </c>
      <c r="I60" s="28" t="s">
        <v>16</v>
      </c>
      <c r="J60" s="25"/>
    </row>
    <row r="61" spans="1:10" s="3" customFormat="1" ht="45" x14ac:dyDescent="0.25">
      <c r="A61" s="29" t="s">
        <v>97</v>
      </c>
      <c r="B61" s="30" t="s">
        <v>98</v>
      </c>
      <c r="C61" s="29" t="s">
        <v>13</v>
      </c>
      <c r="D61" s="6" t="s">
        <v>99</v>
      </c>
      <c r="E61" s="6">
        <v>1500</v>
      </c>
      <c r="F61" s="31" t="s">
        <v>15</v>
      </c>
      <c r="G61" s="9"/>
      <c r="H61" s="27">
        <f t="shared" ref="H61:H67" si="7">E61*G61</f>
        <v>0</v>
      </c>
      <c r="I61" s="28" t="s">
        <v>16</v>
      </c>
      <c r="J61" s="25"/>
    </row>
    <row r="62" spans="1:10" s="3" customFormat="1" ht="45" x14ac:dyDescent="0.25">
      <c r="A62" s="29" t="s">
        <v>100</v>
      </c>
      <c r="B62" s="30" t="s">
        <v>101</v>
      </c>
      <c r="C62" s="29" t="s">
        <v>13</v>
      </c>
      <c r="D62" s="6" t="s">
        <v>30</v>
      </c>
      <c r="E62" s="6">
        <v>800</v>
      </c>
      <c r="F62" s="31" t="s">
        <v>15</v>
      </c>
      <c r="G62" s="9"/>
      <c r="H62" s="27">
        <f t="shared" si="7"/>
        <v>0</v>
      </c>
      <c r="I62" s="28" t="s">
        <v>16</v>
      </c>
      <c r="J62" s="25"/>
    </row>
    <row r="63" spans="1:10" s="3" customFormat="1" ht="45" x14ac:dyDescent="0.25">
      <c r="A63" s="29" t="s">
        <v>102</v>
      </c>
      <c r="B63" s="30" t="s">
        <v>103</v>
      </c>
      <c r="C63" s="29" t="s">
        <v>13</v>
      </c>
      <c r="D63" s="6" t="s">
        <v>99</v>
      </c>
      <c r="E63" s="6">
        <v>1000</v>
      </c>
      <c r="F63" s="31" t="s">
        <v>15</v>
      </c>
      <c r="G63" s="9"/>
      <c r="H63" s="27">
        <f t="shared" si="7"/>
        <v>0</v>
      </c>
      <c r="I63" s="28" t="s">
        <v>16</v>
      </c>
      <c r="J63" s="25"/>
    </row>
    <row r="64" spans="1:10" s="3" customFormat="1" ht="45" x14ac:dyDescent="0.25">
      <c r="A64" s="29" t="s">
        <v>104</v>
      </c>
      <c r="B64" s="30" t="s">
        <v>105</v>
      </c>
      <c r="C64" s="29" t="s">
        <v>13</v>
      </c>
      <c r="D64" s="6" t="s">
        <v>99</v>
      </c>
      <c r="E64" s="6">
        <v>1000</v>
      </c>
      <c r="F64" s="31" t="s">
        <v>15</v>
      </c>
      <c r="G64" s="9"/>
      <c r="H64" s="27">
        <f t="shared" si="7"/>
        <v>0</v>
      </c>
      <c r="I64" s="28" t="s">
        <v>16</v>
      </c>
      <c r="J64" s="25"/>
    </row>
    <row r="65" spans="1:10" s="3" customFormat="1" ht="45" x14ac:dyDescent="0.25">
      <c r="A65" s="29" t="s">
        <v>106</v>
      </c>
      <c r="B65" s="30" t="s">
        <v>107</v>
      </c>
      <c r="C65" s="29" t="s">
        <v>13</v>
      </c>
      <c r="D65" s="6" t="s">
        <v>96</v>
      </c>
      <c r="E65" s="6">
        <v>50</v>
      </c>
      <c r="F65" s="31" t="s">
        <v>15</v>
      </c>
      <c r="G65" s="9"/>
      <c r="H65" s="27">
        <f t="shared" si="7"/>
        <v>0</v>
      </c>
      <c r="I65" s="28" t="s">
        <v>16</v>
      </c>
      <c r="J65" s="25"/>
    </row>
    <row r="66" spans="1:10" s="3" customFormat="1" ht="45" x14ac:dyDescent="0.25">
      <c r="A66" s="29" t="s">
        <v>108</v>
      </c>
      <c r="B66" s="30" t="s">
        <v>109</v>
      </c>
      <c r="C66" s="29" t="s">
        <v>13</v>
      </c>
      <c r="D66" s="6" t="s">
        <v>96</v>
      </c>
      <c r="E66" s="6">
        <v>50</v>
      </c>
      <c r="F66" s="31" t="s">
        <v>15</v>
      </c>
      <c r="G66" s="9"/>
      <c r="H66" s="27">
        <f t="shared" si="7"/>
        <v>0</v>
      </c>
      <c r="I66" s="28" t="s">
        <v>16</v>
      </c>
      <c r="J66" s="25"/>
    </row>
    <row r="67" spans="1:10" s="3" customFormat="1" ht="45" x14ac:dyDescent="0.25">
      <c r="A67" s="29" t="s">
        <v>110</v>
      </c>
      <c r="B67" s="30" t="s">
        <v>111</v>
      </c>
      <c r="C67" s="29" t="s">
        <v>13</v>
      </c>
      <c r="D67" s="6" t="s">
        <v>112</v>
      </c>
      <c r="E67" s="6">
        <v>600</v>
      </c>
      <c r="F67" s="31" t="s">
        <v>15</v>
      </c>
      <c r="G67" s="9"/>
      <c r="H67" s="27">
        <f t="shared" si="7"/>
        <v>0</v>
      </c>
      <c r="I67" s="28" t="s">
        <v>16</v>
      </c>
      <c r="J67" s="25"/>
    </row>
    <row r="68" spans="1:10" s="3" customFormat="1" ht="30.6" customHeight="1" x14ac:dyDescent="0.25">
      <c r="A68" s="70" t="s">
        <v>113</v>
      </c>
      <c r="B68" s="71"/>
      <c r="C68" s="71"/>
      <c r="D68" s="71"/>
      <c r="E68" s="71"/>
      <c r="F68" s="71"/>
      <c r="G68" s="72"/>
      <c r="H68" s="15">
        <f>SUM(H60:H67)</f>
        <v>0</v>
      </c>
      <c r="I68" s="16"/>
      <c r="J68" s="25"/>
    </row>
    <row r="69" spans="1:10" s="3" customFormat="1" ht="34.9" customHeight="1" x14ac:dyDescent="0.25">
      <c r="A69" s="16"/>
      <c r="B69" s="16"/>
      <c r="C69" s="17" t="s">
        <v>114</v>
      </c>
      <c r="D69" s="18"/>
      <c r="E69" s="19">
        <f>SUM(E60:E67)</f>
        <v>5100</v>
      </c>
      <c r="F69" s="16"/>
      <c r="G69" s="16"/>
      <c r="H69" s="16"/>
      <c r="I69" s="16"/>
      <c r="J69" s="25"/>
    </row>
    <row r="70" spans="1:10" s="3" customFormat="1" ht="45" x14ac:dyDescent="0.25">
      <c r="A70" s="16"/>
      <c r="B70" s="16"/>
      <c r="C70" s="17" t="s">
        <v>115</v>
      </c>
      <c r="D70" s="17"/>
      <c r="E70" s="19">
        <f>E23+E57+E69</f>
        <v>55220</v>
      </c>
      <c r="F70" s="16"/>
      <c r="G70" s="16"/>
      <c r="H70" s="20" t="s">
        <v>9</v>
      </c>
      <c r="I70" s="16"/>
      <c r="J70" s="25"/>
    </row>
    <row r="71" spans="1:10" s="3" customFormat="1" ht="25.15" customHeight="1" x14ac:dyDescent="0.25">
      <c r="A71" s="73" t="s">
        <v>116</v>
      </c>
      <c r="B71" s="74"/>
      <c r="C71" s="74"/>
      <c r="D71" s="74"/>
      <c r="E71" s="74"/>
      <c r="F71" s="74"/>
      <c r="G71" s="75"/>
      <c r="H71" s="21">
        <f>H22</f>
        <v>0</v>
      </c>
      <c r="I71" s="16"/>
      <c r="J71" s="25"/>
    </row>
    <row r="72" spans="1:10" s="3" customFormat="1" ht="25.15" customHeight="1" x14ac:dyDescent="0.25">
      <c r="A72" s="73" t="s">
        <v>117</v>
      </c>
      <c r="B72" s="74"/>
      <c r="C72" s="74"/>
      <c r="D72" s="74"/>
      <c r="E72" s="74"/>
      <c r="F72" s="74"/>
      <c r="G72" s="75"/>
      <c r="H72" s="21">
        <f>H56</f>
        <v>0</v>
      </c>
      <c r="I72" s="16"/>
      <c r="J72" s="25"/>
    </row>
    <row r="73" spans="1:10" s="3" customFormat="1" ht="25.15" customHeight="1" x14ac:dyDescent="0.25">
      <c r="A73" s="73" t="s">
        <v>118</v>
      </c>
      <c r="B73" s="74"/>
      <c r="C73" s="74"/>
      <c r="D73" s="74"/>
      <c r="E73" s="74"/>
      <c r="F73" s="74"/>
      <c r="G73" s="75"/>
      <c r="H73" s="21">
        <f>H68</f>
        <v>0</v>
      </c>
      <c r="I73" s="16"/>
      <c r="J73" s="25"/>
    </row>
    <row r="74" spans="1:10" s="3" customFormat="1" ht="25.15" customHeight="1" x14ac:dyDescent="0.25">
      <c r="A74" s="67" t="s">
        <v>119</v>
      </c>
      <c r="B74" s="68"/>
      <c r="C74" s="68"/>
      <c r="D74" s="68"/>
      <c r="E74" s="68"/>
      <c r="F74" s="68"/>
      <c r="G74" s="75"/>
      <c r="H74" s="15">
        <f>SUM(H71:H73)</f>
        <v>0</v>
      </c>
      <c r="I74" s="16"/>
      <c r="J74" s="25"/>
    </row>
    <row r="75" spans="1:10" s="3" customFormat="1" ht="30" customHeight="1" x14ac:dyDescent="0.25">
      <c r="A75" s="16"/>
      <c r="B75" s="16"/>
      <c r="C75" s="16"/>
      <c r="D75" s="16"/>
      <c r="E75" s="16"/>
      <c r="F75" s="22"/>
      <c r="G75" s="23" t="s">
        <v>120</v>
      </c>
      <c r="H75" s="24">
        <f>SUM(H5:H21)+SUM(H26:H55)+SUM(H60:H67)-H74</f>
        <v>0</v>
      </c>
      <c r="I75" s="16"/>
      <c r="J75" s="25"/>
    </row>
    <row r="76" spans="1:10" s="3" customFormat="1" ht="10.15" customHeight="1" x14ac:dyDescent="0.25">
      <c r="A76" s="25"/>
      <c r="B76" s="25"/>
      <c r="C76" s="25"/>
      <c r="D76" s="26"/>
      <c r="E76" s="26"/>
      <c r="F76" s="25"/>
      <c r="G76" s="25"/>
      <c r="H76" s="25"/>
      <c r="I76" s="25"/>
      <c r="J76" s="25"/>
    </row>
    <row r="77" spans="1:10" s="4" customFormat="1" ht="44.45" customHeight="1" x14ac:dyDescent="0.25">
      <c r="A77" s="65" t="s">
        <v>121</v>
      </c>
      <c r="B77" s="65"/>
      <c r="C77" s="65"/>
      <c r="D77" s="65"/>
      <c r="E77" s="65"/>
      <c r="F77" s="65"/>
      <c r="G77" s="65"/>
      <c r="H77" s="65"/>
      <c r="I77" s="65"/>
      <c r="J77" s="56"/>
    </row>
    <row r="78" spans="1:10" s="3" customFormat="1" ht="28.9" customHeight="1" x14ac:dyDescent="0.25">
      <c r="A78" s="65" t="s">
        <v>122</v>
      </c>
      <c r="B78" s="65"/>
      <c r="C78" s="65"/>
      <c r="D78" s="65"/>
      <c r="E78" s="65"/>
      <c r="F78" s="65"/>
      <c r="G78" s="65"/>
      <c r="H78" s="65"/>
      <c r="I78" s="65"/>
      <c r="J78" s="25"/>
    </row>
    <row r="79" spans="1:10" s="3" customFormat="1" ht="28.9" customHeight="1" x14ac:dyDescent="0.25">
      <c r="A79" s="64" t="s">
        <v>123</v>
      </c>
      <c r="B79" s="64"/>
      <c r="C79" s="64"/>
      <c r="D79" s="64"/>
      <c r="E79" s="64"/>
      <c r="F79" s="64"/>
      <c r="G79" s="64"/>
      <c r="H79" s="64"/>
      <c r="I79" s="64"/>
      <c r="J79" s="25"/>
    </row>
    <row r="80" spans="1:10" s="3" customFormat="1" ht="30" customHeight="1" x14ac:dyDescent="0.25">
      <c r="A80" s="56"/>
      <c r="B80" s="56"/>
      <c r="C80" s="56"/>
      <c r="D80" s="10"/>
      <c r="E80" s="10"/>
      <c r="F80" s="56"/>
      <c r="G80" s="56"/>
      <c r="H80" s="56"/>
      <c r="I80" s="56"/>
      <c r="J80" s="25"/>
    </row>
    <row r="81" spans="1:10" s="3" customFormat="1" ht="30" customHeight="1" x14ac:dyDescent="0.25">
      <c r="A81" s="56" t="s">
        <v>124</v>
      </c>
      <c r="B81" s="56"/>
      <c r="C81" s="56"/>
      <c r="D81" s="10"/>
      <c r="E81" s="10"/>
      <c r="F81" s="56"/>
      <c r="G81" s="56"/>
      <c r="H81" s="56"/>
      <c r="I81" s="56"/>
      <c r="J81" s="25"/>
    </row>
    <row r="82" spans="1:10" s="3" customFormat="1" ht="68.099999999999994" customHeight="1" x14ac:dyDescent="0.25">
      <c r="A82" s="13" t="s">
        <v>125</v>
      </c>
      <c r="B82" s="76"/>
      <c r="C82" s="77"/>
      <c r="D82" s="78"/>
      <c r="E82" s="14"/>
      <c r="F82" s="58" t="s">
        <v>126</v>
      </c>
      <c r="G82" s="59"/>
      <c r="H82" s="59"/>
      <c r="I82" s="60"/>
      <c r="J82" s="25"/>
    </row>
    <row r="83" spans="1:10" s="3" customFormat="1" ht="68.099999999999994" customHeight="1" x14ac:dyDescent="0.25">
      <c r="A83" s="13" t="s">
        <v>127</v>
      </c>
      <c r="B83" s="79"/>
      <c r="C83" s="80"/>
      <c r="D83" s="81"/>
      <c r="E83" s="11"/>
      <c r="F83" s="61" t="s">
        <v>128</v>
      </c>
      <c r="G83" s="62"/>
      <c r="H83" s="62"/>
      <c r="I83" s="63"/>
      <c r="J83" s="25"/>
    </row>
    <row r="84" spans="1:10" s="3" customFormat="1" ht="68.099999999999994" customHeight="1" x14ac:dyDescent="0.25">
      <c r="A84" s="13" t="s">
        <v>129</v>
      </c>
      <c r="B84" s="79"/>
      <c r="C84" s="80"/>
      <c r="D84" s="81"/>
      <c r="E84" s="11"/>
      <c r="F84" s="61" t="s">
        <v>130</v>
      </c>
      <c r="G84" s="62"/>
      <c r="H84" s="62"/>
      <c r="I84" s="63"/>
      <c r="J84" s="25"/>
    </row>
    <row r="85" spans="1:10" s="3" customFormat="1" ht="68.099999999999994" customHeight="1" x14ac:dyDescent="0.25">
      <c r="A85" s="13" t="s">
        <v>131</v>
      </c>
      <c r="B85" s="79"/>
      <c r="C85" s="80"/>
      <c r="D85" s="81"/>
      <c r="E85" s="11"/>
      <c r="F85" s="58" t="s">
        <v>132</v>
      </c>
      <c r="G85" s="59"/>
      <c r="H85" s="59"/>
      <c r="I85" s="60"/>
      <c r="J85" s="25"/>
    </row>
    <row r="86" spans="1:10" s="3" customFormat="1" ht="68.099999999999994" customHeight="1" x14ac:dyDescent="0.25">
      <c r="A86" s="12"/>
      <c r="B86" s="79"/>
      <c r="C86" s="80"/>
      <c r="D86" s="81"/>
      <c r="E86" s="11"/>
      <c r="F86" s="58" t="s">
        <v>133</v>
      </c>
      <c r="G86" s="59"/>
      <c r="H86" s="59"/>
      <c r="I86" s="60"/>
      <c r="J86" s="25"/>
    </row>
    <row r="87" spans="1:10" s="3" customFormat="1" ht="30" customHeight="1" x14ac:dyDescent="0.25">
      <c r="A87" s="56"/>
      <c r="B87" s="56"/>
      <c r="C87" s="56"/>
      <c r="D87" s="10"/>
      <c r="E87" s="10"/>
      <c r="F87" s="56"/>
      <c r="G87" s="56"/>
      <c r="H87" s="56"/>
      <c r="I87" s="56"/>
      <c r="J87" s="25"/>
    </row>
    <row r="88" spans="1:10" x14ac:dyDescent="0.25">
      <c r="A88" s="49"/>
      <c r="B88" s="48"/>
      <c r="C88" s="49"/>
      <c r="D88" s="50"/>
      <c r="E88" s="50"/>
      <c r="F88" s="49"/>
      <c r="G88" s="48"/>
      <c r="H88" s="48"/>
      <c r="I88" s="48"/>
      <c r="J88" s="49"/>
    </row>
    <row r="89" spans="1:10" x14ac:dyDescent="0.25">
      <c r="A89" s="49"/>
      <c r="B89" s="48"/>
      <c r="C89" s="49"/>
      <c r="D89" s="50"/>
      <c r="E89" s="50"/>
      <c r="F89" s="49"/>
      <c r="G89" s="48"/>
      <c r="H89" s="48"/>
      <c r="I89" s="48"/>
      <c r="J89" s="49"/>
    </row>
  </sheetData>
  <sheetProtection algorithmName="SHA-512" hashValue="cAG1Ez3Eo8GtQYwyxiEhR04/iy9PMI8ErWzTCLKVhQrqZB2443i/cf1r2TWo++EENgMAZUDRtIfPA9TsWVaJ5Q==" saltValue="yiQAwllq0UMMiqTybiriqA==" spinCount="100000" sheet="1" objects="1" scenarios="1"/>
  <mergeCells count="20">
    <mergeCell ref="B82:D82"/>
    <mergeCell ref="A79:I79"/>
    <mergeCell ref="A78:I78"/>
    <mergeCell ref="A77:I77"/>
    <mergeCell ref="A22:G22"/>
    <mergeCell ref="A56:G56"/>
    <mergeCell ref="A68:G68"/>
    <mergeCell ref="A71:G71"/>
    <mergeCell ref="A72:G72"/>
    <mergeCell ref="A73:G73"/>
    <mergeCell ref="A74:G74"/>
    <mergeCell ref="F82:I82"/>
    <mergeCell ref="B86:D86"/>
    <mergeCell ref="F86:I86"/>
    <mergeCell ref="B83:D83"/>
    <mergeCell ref="F83:I83"/>
    <mergeCell ref="B84:D84"/>
    <mergeCell ref="F84:I84"/>
    <mergeCell ref="B85:D85"/>
    <mergeCell ref="F85:I85"/>
  </mergeCells>
  <phoneticPr fontId="10" type="noConversion"/>
  <pageMargins left="0.7" right="0.7" top="0.75" bottom="0.75" header="0.3" footer="0.3"/>
  <pageSetup paperSize="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6390500731484AA84C8E21DEEC8E77" ma:contentTypeVersion="3" ma:contentTypeDescription="Create a new document." ma:contentTypeScope="" ma:versionID="d674b5f5c94a6ce7286261a3682b4356">
  <xsd:schema xmlns:xsd="http://www.w3.org/2001/XMLSchema" xmlns:xs="http://www.w3.org/2001/XMLSchema" xmlns:p="http://schemas.microsoft.com/office/2006/metadata/properties" xmlns:ns2="24183e92-6ae8-4351-ab43-73d2d0cb3aec" targetNamespace="http://schemas.microsoft.com/office/2006/metadata/properties" ma:root="true" ma:fieldsID="bace1eb165fc744d75fddacf0e5580b3" ns2:_="">
    <xsd:import namespace="24183e92-6ae8-4351-ab43-73d2d0cb3a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83e92-6ae8-4351-ab43-73d2d0cb3a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3C6165-3895-41AE-A7BC-7ED59B47B7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183e92-6ae8-4351-ab43-73d2d0cb3a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98ED3A-6563-4345-A3F3-035599303D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700D85-82EA-4820-A0C0-E200274E05E6}">
  <ds:schemaRefs>
    <ds:schemaRef ds:uri="http://schemas.microsoft.com/office/2006/metadata/properties"/>
    <ds:schemaRef ds:uri="24183e92-6ae8-4351-ab43-73d2d0cb3ae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Leerssen, Nina</dc:creator>
  <cp:keywords/>
  <dc:description/>
  <cp:lastModifiedBy>Linssen, Marco</cp:lastModifiedBy>
  <cp:revision/>
  <dcterms:created xsi:type="dcterms:W3CDTF">2025-05-14T12:44:48Z</dcterms:created>
  <dcterms:modified xsi:type="dcterms:W3CDTF">2025-09-09T12:59:38Z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0x0101008F6390500731484AA84C8E21DEEC8E77</vt:lpwstr>
  </property>
</Properties>
</file>