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22CD2983-66C8-45E0-A0A2-7C65E589C1FA}" xr6:coauthVersionLast="47" xr6:coauthVersionMax="47" xr10:uidLastSave="{00000000-0000-0000-0000-000000000000}"/>
  <bookViews>
    <workbookView xWindow="-120" yWindow="-120" windowWidth="23160" windowHeight="12030" xr2:uid="{00000000-000D-0000-FFFF-FFFF00000000}"/>
  </bookViews>
  <sheets>
    <sheet name="Inschrijfstaat" sheetId="15" r:id="rId1"/>
    <sheet name="Legenda" sheetId="18" r:id="rId2"/>
    <sheet name="Arbeid" sheetId="17" r:id="rId3"/>
    <sheet name="Materiaal" sheetId="9" r:id="rId4"/>
    <sheet name="Materieel" sheetId="19" r:id="rId5"/>
    <sheet name="Vaste Vergoeding " sheetId="13" r:id="rId6"/>
    <sheet name="Functionele aanpassingenn" sheetId="16" r:id="rId7"/>
  </sheets>
  <definedNames>
    <definedName name="_xlnm._FilterDatabase" localSheetId="5" hidden="1">'Vaste Vergoeding '!$A$2:$AP$248</definedName>
    <definedName name="aantaljaar">#REF!</definedName>
    <definedName name="aantaljaarVPI">#REF!</definedName>
    <definedName name="Aanvangsdatum_M">#REF!</definedName>
    <definedName name="AV_Onderhoud">#REF!</definedName>
    <definedName name="Eind_AV">#REF!</definedName>
    <definedName name="Eind_M">#REF!</definedName>
    <definedName name="einddatumVPI">#REF!</definedName>
    <definedName name="Index">#REF!</definedName>
    <definedName name="InschrijfpDB">#REF!</definedName>
    <definedName name="InschrijfpP">#REF!</definedName>
    <definedName name="InschrijfpT">#REF!</definedName>
    <definedName name="inschrijfVHG">#REF!</definedName>
    <definedName name="inschrijfVOV">#REF!</definedName>
    <definedName name="inschrijfVPI">#REF!</definedName>
    <definedName name="inschrijfVVI">#REF!</definedName>
    <definedName name="M_Aanvang">#REF!</definedName>
    <definedName name="M_eind">#REF!</definedName>
    <definedName name="M_Overdr">#REF!</definedName>
    <definedName name="Prijspeil_M">#REF!</definedName>
    <definedName name="totaalfunctioneel">#REF!</definedName>
    <definedName name="totaalplanbaar">#REF!</definedName>
    <definedName name="totaalproducten">#REF!</definedName>
    <definedName name="totaalstoringen">#REF!</definedName>
    <definedName name="totaalvariab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5" l="1"/>
  <c r="F17" i="15"/>
  <c r="K17" i="15" s="1"/>
  <c r="K20" i="15"/>
  <c r="B8" i="16"/>
  <c r="S248" i="13"/>
  <c r="F11" i="15" s="1"/>
  <c r="G6" i="9" l="1"/>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5" i="9"/>
  <c r="E5" i="17"/>
  <c r="E32" i="17" l="1"/>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29" i="17"/>
  <c r="E28" i="17"/>
  <c r="E25" i="17"/>
  <c r="E24" i="17"/>
  <c r="E23" i="17"/>
  <c r="E22" i="17"/>
  <c r="E21" i="17"/>
  <c r="E20" i="17"/>
  <c r="E19" i="17"/>
  <c r="E16" i="17"/>
  <c r="E15" i="17"/>
  <c r="E14" i="17"/>
  <c r="E13" i="17"/>
  <c r="E12" i="17"/>
  <c r="E11" i="17"/>
  <c r="E10" i="17"/>
  <c r="E9" i="17"/>
  <c r="E8" i="17"/>
  <c r="E7" i="17"/>
  <c r="E6" i="17"/>
  <c r="E61" i="17" l="1"/>
  <c r="F18" i="15" s="1"/>
  <c r="K18" i="15" s="1"/>
  <c r="G10" i="19"/>
  <c r="G9" i="19"/>
  <c r="G8" i="19"/>
  <c r="G7" i="19"/>
  <c r="G6" i="19"/>
  <c r="G5" i="19"/>
  <c r="G36" i="9" l="1"/>
  <c r="F19" i="15" s="1"/>
  <c r="K19" i="15" s="1"/>
  <c r="G12" i="19"/>
  <c r="K12" i="15"/>
  <c r="K10" i="15"/>
  <c r="K21" i="15" l="1"/>
  <c r="K11" i="15"/>
  <c r="K13" i="15" s="1"/>
  <c r="K23" i="15" l="1"/>
  <c r="K29" i="15" s="1"/>
  <c r="K28" i="15" l="1"/>
  <c r="K27" i="15"/>
  <c r="K3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S2" authorId="0" shapeId="0" xr:uid="{9644E2A7-7F2E-41AE-A7F7-0CFAE02274EE}">
      <text>
        <r>
          <rPr>
            <b/>
            <sz val="9"/>
            <color indexed="81"/>
            <rFont val="Tahoma"/>
            <family val="2"/>
          </rPr>
          <t>In te vullen door inschrijver</t>
        </r>
        <r>
          <rPr>
            <sz val="9"/>
            <color indexed="81"/>
            <rFont val="Tahoma"/>
            <family val="2"/>
          </rPr>
          <t xml:space="preserve">
</t>
        </r>
      </text>
    </comment>
  </commentList>
</comments>
</file>

<file path=xl/sharedStrings.xml><?xml version="1.0" encoding="utf-8"?>
<sst xmlns="http://schemas.openxmlformats.org/spreadsheetml/2006/main" count="3226" uniqueCount="723">
  <si>
    <t>Einde sheet</t>
  </si>
  <si>
    <t>Legenda</t>
  </si>
  <si>
    <t>Werkvoorbereider</t>
  </si>
  <si>
    <t>per jaar</t>
  </si>
  <si>
    <t xml:space="preserve">de inschrijver, </t>
  </si>
  <si>
    <t>naam + datum</t>
  </si>
  <si>
    <t>handtekening</t>
  </si>
  <si>
    <t>functie</t>
  </si>
  <si>
    <t>naam ondertekenaar</t>
  </si>
  <si>
    <t>Opdracht:</t>
  </si>
  <si>
    <t>Inschrijver:</t>
  </si>
  <si>
    <t>Totaal</t>
  </si>
  <si>
    <t>Elementcode</t>
  </si>
  <si>
    <t>Discipline</t>
  </si>
  <si>
    <t>Volgnummer</t>
  </si>
  <si>
    <t>Type</t>
  </si>
  <si>
    <t xml:space="preserve">Eenheidsprijs [€]
</t>
  </si>
  <si>
    <t>BOEI inspecteur</t>
  </si>
  <si>
    <t>BOEI adviseur</t>
  </si>
  <si>
    <t>Uitvoerder</t>
  </si>
  <si>
    <t>Systeem engineer</t>
  </si>
  <si>
    <t>Veiligheidscoördinator (ontwerp/uitvoering)</t>
  </si>
  <si>
    <t>Inspecteren</t>
  </si>
  <si>
    <t>Uitvoering</t>
  </si>
  <si>
    <t>Totaal 
[€]</t>
  </si>
  <si>
    <t>Vakgebied</t>
  </si>
  <si>
    <t>Ontwerp</t>
  </si>
  <si>
    <t>Kosten van arbeid van interne en externe medewerkers. In de uurtarieven van arbeid zijn indien van toepassing de kosten opgenomen van:</t>
  </si>
  <si>
    <t>Fictief aantal
[1 jaar]</t>
  </si>
  <si>
    <t>Eenheid
[m, m2, stuk]</t>
  </si>
  <si>
    <r>
      <t>m</t>
    </r>
    <r>
      <rPr>
        <vertAlign val="superscript"/>
        <sz val="9"/>
        <color theme="1"/>
        <rFont val="Arial"/>
        <family val="2"/>
      </rPr>
      <t>2</t>
    </r>
  </si>
  <si>
    <t>stuk</t>
  </si>
  <si>
    <t xml:space="preserve">Stucadoren </t>
  </si>
  <si>
    <t>Aansluitpunt elektra realiseren</t>
  </si>
  <si>
    <t>Aansluitpunt UTP realiseren</t>
  </si>
  <si>
    <t>Algemene kosten</t>
  </si>
  <si>
    <t>Winst</t>
  </si>
  <si>
    <t>Risico</t>
  </si>
  <si>
    <t>eenmalig</t>
  </si>
  <si>
    <t>Nr</t>
  </si>
  <si>
    <t>Engineer</t>
  </si>
  <si>
    <t>Vergoeding opstartperiode (VOP)</t>
  </si>
  <si>
    <t>Vergoeding Vaste Instandhouding (VVI)</t>
  </si>
  <si>
    <t>I</t>
  </si>
  <si>
    <t>II</t>
  </si>
  <si>
    <t>III</t>
  </si>
  <si>
    <t>IV</t>
  </si>
  <si>
    <t>IV-1</t>
  </si>
  <si>
    <t>IV-2</t>
  </si>
  <si>
    <t>fictief</t>
  </si>
  <si>
    <t>factor</t>
  </si>
  <si>
    <t>component</t>
  </si>
  <si>
    <t>input</t>
  </si>
  <si>
    <t>waarde over 5 jaar</t>
  </si>
  <si>
    <t>Opslagen</t>
  </si>
  <si>
    <t>nr.</t>
  </si>
  <si>
    <t>Vergoeding Vaste Instandhouding:</t>
  </si>
  <si>
    <t>Vergoeding Instandhouding variabel:</t>
  </si>
  <si>
    <t>Software engineer</t>
  </si>
  <si>
    <t xml:space="preserve">•        Het uurtarief inclusief alle directe en indirecte kosten. Dit betreft onder andere: loon, sociale lasten, reis- en voorrijkosten en intern transport. </t>
  </si>
  <si>
    <t>•        Dit is exclusief omzetbelasting en AKWR.</t>
  </si>
  <si>
    <t>verrekenprijzen</t>
  </si>
  <si>
    <t>Objectnummer</t>
  </si>
  <si>
    <t>Postcode</t>
  </si>
  <si>
    <t>Plaats</t>
  </si>
  <si>
    <t>BVO</t>
  </si>
  <si>
    <t>Objectvisie</t>
  </si>
  <si>
    <t>Status</t>
  </si>
  <si>
    <t>Eigendomstatus</t>
  </si>
  <si>
    <t>Omschrijving</t>
  </si>
  <si>
    <t>Fabricaat</t>
  </si>
  <si>
    <t>Omvang</t>
  </si>
  <si>
    <t>Aantal</t>
  </si>
  <si>
    <t>Eigenaar</t>
  </si>
  <si>
    <t>Verantwoordelijke</t>
  </si>
  <si>
    <t>Toelichting en/of details</t>
  </si>
  <si>
    <t>Gevel</t>
  </si>
  <si>
    <t>Verlichtingsarmaturen</t>
  </si>
  <si>
    <t xml:space="preserve">bedrag </t>
  </si>
  <si>
    <t>wordt automatisch berekend</t>
  </si>
  <si>
    <t>Dak</t>
  </si>
  <si>
    <t>Jaarlijkse Vergoeding Vaste Instandhouding
[€/bouwdeel]</t>
  </si>
  <si>
    <t>in te vullen parameters door Inschrijver</t>
  </si>
  <si>
    <t xml:space="preserve">Uitgangspunten uurtarieven </t>
  </si>
  <si>
    <t>Totaal
[€]</t>
  </si>
  <si>
    <t>IV-3</t>
  </si>
  <si>
    <t>Fictief aantal uren
[5 jaar]</t>
  </si>
  <si>
    <t>Subtotaal</t>
  </si>
  <si>
    <t>van subtotaal</t>
  </si>
  <si>
    <t>inschrijfstaat</t>
  </si>
  <si>
    <t>(tab verrekenprijzen)</t>
  </si>
  <si>
    <t>(tab opties)</t>
  </si>
  <si>
    <t>einde</t>
  </si>
  <si>
    <t>totaal</t>
  </si>
  <si>
    <t>Projectmanager</t>
  </si>
  <si>
    <t>Projectleider</t>
  </si>
  <si>
    <t>Contractmanager</t>
  </si>
  <si>
    <t>Inkopers</t>
  </si>
  <si>
    <t>Constructeur</t>
  </si>
  <si>
    <t>Planner</t>
  </si>
  <si>
    <t>Maintenance engineer</t>
  </si>
  <si>
    <t>KAM-coördinator</t>
  </si>
  <si>
    <t>Omgevingsmanager</t>
  </si>
  <si>
    <t>Administrateur</t>
  </si>
  <si>
    <t>BIM modelleur</t>
  </si>
  <si>
    <t>Tekenaar</t>
  </si>
  <si>
    <t>Monteur steigerbouw</t>
  </si>
  <si>
    <t>Metselaar-voeger</t>
  </si>
  <si>
    <t>Gevelreiniger/behandelaar</t>
  </si>
  <si>
    <t>Schilder/spuiter</t>
  </si>
  <si>
    <t>Steller plafond en wand</t>
  </si>
  <si>
    <t>Stucadoor</t>
  </si>
  <si>
    <t>Functie</t>
  </si>
  <si>
    <t>Omschrijving eenheid</t>
  </si>
  <si>
    <t>verf voor het materiaal, inclusief bewerkingsmaterialen en de voorbewerkings- en afwerkingsmaterialen</t>
  </si>
  <si>
    <t>Behangen</t>
  </si>
  <si>
    <t>Schilderen kozijnen binnen</t>
  </si>
  <si>
    <t>Schilderen deuren en houten oppervlakte binnen</t>
  </si>
  <si>
    <t>Schilderen muur en plafond binnen</t>
  </si>
  <si>
    <t>Schilderen kozijnen buiten</t>
  </si>
  <si>
    <t>Schilderen deuren en houten oppervlakte buiten</t>
  </si>
  <si>
    <t>Eenheid</t>
  </si>
  <si>
    <t>Specialist cyber security</t>
  </si>
  <si>
    <t>Inbedrijfsteller( o.a. tester)</t>
  </si>
  <si>
    <t>Variabelen Vergoeding: Materiaal</t>
  </si>
  <si>
    <t>Rolsteiger</t>
  </si>
  <si>
    <t>Variabelen Vergoeding: Materieel</t>
  </si>
  <si>
    <t>Uitgangspunten</t>
  </si>
  <si>
    <t>Fictief totaal arbeidsloon</t>
  </si>
  <si>
    <t>Fictieve inschrijvingssom exclusief omzet belasting (overnemen op inschrijvingsbiljet)</t>
  </si>
  <si>
    <t>De Vergoeding Vaste Instandhouding wordt beprijsd door het invullen van het werkblad "Vaste Vergoeding Instandhouding"</t>
  </si>
  <si>
    <t>De werkbladen "Arbeidsloon, Materiaal en Materieel" genereren een fictieve waarde in de Inschrijfstaat</t>
  </si>
  <si>
    <t xml:space="preserve">Arbeidsloon </t>
  </si>
  <si>
    <t>Pantryblok</t>
  </si>
  <si>
    <t>Kosten van materialen die veel voorkomen. In de tarieven van de materialen zijn indien van toepassing de kosten opgenomen van:</t>
  </si>
  <si>
    <t xml:space="preserve">keukenblok met wasbak en mengkraan van twee tot vier strekkende meter, inclusief aansluitmaterialen en de voorbereidings- en afwerkingsmaterialen. De inbouwapparatuur is een magnetron 1000 W en koelkast van identiek fabrikaat.   </t>
  </si>
  <si>
    <t>Beglazing</t>
  </si>
  <si>
    <t>in te vullen parameters door Aanbesteder</t>
  </si>
  <si>
    <t>Isolatiemateriaal  buitenzijde 100 mm (gevelvullend) kleiner dan 50 vierkante meter</t>
  </si>
  <si>
    <t>Stucwerk van maximaal 50 vierkante meter (standaard 2 persoonskamer)</t>
  </si>
  <si>
    <t>Stucwerk van maximaal 20 vierkante meter (standaard 2 persoonskamers)</t>
  </si>
  <si>
    <t>Isolatiemateriaal 70 mm inclusief bevestiging en afwerkingsmateriaal  binnenzijde dak kleiner dan 20 vierkante meter</t>
  </si>
  <si>
    <t>Isolatiemateriaal 120 mm inclusief bevestiging en afwerkingsmateriaal  buitenzijde dak kleiner dan 20 vierkante meter</t>
  </si>
  <si>
    <t>Deur</t>
  </si>
  <si>
    <t>Opbouwsteiger</t>
  </si>
  <si>
    <t>steiger modules van 3 bij 3 meter</t>
  </si>
  <si>
    <t>Telescope kraan</t>
  </si>
  <si>
    <t>Kraan werkhoogte tot 12 meter</t>
  </si>
  <si>
    <t>Verrijker</t>
  </si>
  <si>
    <t>rijdbare kraan tot 12 meter</t>
  </si>
  <si>
    <t>week</t>
  </si>
  <si>
    <t>gemotoriseerde op hoogte verstelbare steiger tot 12 meter</t>
  </si>
  <si>
    <t>•        Geldt alleen voor de instandhouding variabel</t>
  </si>
  <si>
    <t>•        Kostprijs is exclusief omzetbelasting en opslagen (AKWR)</t>
  </si>
  <si>
    <t>•        Dit is exclusief omzetbelasting en AKWR</t>
  </si>
  <si>
    <t>•        Benodigd materieel (o.a. steigers) en eventuele overige Algemene Bouwplaatskosten</t>
  </si>
  <si>
    <t>Geldt alleen voor de instandhouding variabel</t>
  </si>
  <si>
    <t>fictieve waarde af te prijzen materiaal</t>
  </si>
  <si>
    <t>fictieve waarde af te prijzen materieel</t>
  </si>
  <si>
    <t>behang voor de muur, inclusief benodigdheden de voorbewerking en afwerking</t>
  </si>
  <si>
    <t>beglazing brandwerend 60 minuten met bevestiging tot 4 vierkante meter</t>
  </si>
  <si>
    <t>Vaste vergoeding (te beprijzen BBL)</t>
  </si>
  <si>
    <t>Dichte asfalt verharding (DAB; scheurvorming) kleiner dan 10 vierkante meter inclusief benodigd funderingsmateriaal</t>
  </si>
  <si>
    <t>twee voudige UTP wandcontactdoos(inbouw WCD), bevestigingmateriaal en de bekabeling (WCD tot en met de switch)</t>
  </si>
  <si>
    <t>steiger van maximaal 9 meter werkhoogte</t>
  </si>
  <si>
    <t>steiger van maximaal 12 meter werkhoogte</t>
  </si>
  <si>
    <t xml:space="preserve">Versie </t>
  </si>
  <si>
    <t>Kostencalculator</t>
  </si>
  <si>
    <t xml:space="preserve">Gemiddelde eenheidsprijs [€/uur]
</t>
  </si>
  <si>
    <t>Functionele Aanpassingen</t>
  </si>
  <si>
    <t>bedrag</t>
  </si>
  <si>
    <t>Vergoeding locatieverantwoordelijke</t>
  </si>
  <si>
    <t>Projectbeheersing Deelprojecten</t>
  </si>
  <si>
    <t>Timmerman service</t>
  </si>
  <si>
    <t>Timmerman montage</t>
  </si>
  <si>
    <t>Loodgieter bouwkunde</t>
  </si>
  <si>
    <t>Loodgieter sanitair</t>
  </si>
  <si>
    <t>Isoleerder bouwkunde</t>
  </si>
  <si>
    <t>Isoleerder werktuigbouw</t>
  </si>
  <si>
    <t>Monteur brandwerende doorvoeringen</t>
  </si>
  <si>
    <t>Tegelzetter</t>
  </si>
  <si>
    <t>Behanger</t>
  </si>
  <si>
    <t>vloerbedekking legger</t>
  </si>
  <si>
    <t>Monteur montage werktuigbouw</t>
  </si>
  <si>
    <t>Monteur service werktuigbouw</t>
  </si>
  <si>
    <t>Monteur montage elektra</t>
  </si>
  <si>
    <t>Monteur service elektra</t>
  </si>
  <si>
    <t>Monteur montage ondergrondse infra</t>
  </si>
  <si>
    <t>Monteur service ondergrondse infra</t>
  </si>
  <si>
    <t>Monteur montage data en meet en regeltechniek</t>
  </si>
  <si>
    <t>Monteur service data en meet en regeltechniek</t>
  </si>
  <si>
    <t>Monteur montage ICT en beveiliging</t>
  </si>
  <si>
    <t>Monteur service ICT en beveiliging</t>
  </si>
  <si>
    <t>IND Zevenaar</t>
  </si>
  <si>
    <t>Funderingsconstructie</t>
  </si>
  <si>
    <t>Be</t>
  </si>
  <si>
    <t>Betonnen paalfundering waarop betonbalken zijn gestort voor 2.283m2 bvo. 
Locatie: gebouw A=750m2, gebouw B=762m2 en gebouw C=771m2. 
Aanlegdiepte: 1,46m onder MV (volgens aangeleverd tekenwerk).
Gemiddeld grondwaterpeil onbekend.</t>
  </si>
  <si>
    <t>RVB</t>
  </si>
  <si>
    <t>Gemetselde strokenfundering op staal voor 3.486m2 bvo.
Locatie: gebouw D=2.676m2, gebouw E=610m2.
Aanlegdiepte: 1,6m onder MV (volgens aangeleverd tekenwerk).
Gemiddeld grondwaterpeil onbekend.</t>
  </si>
  <si>
    <t>Gemetselde strokenfundering op staal voor 200m2 bvo.
Locatie: gebouw E.
Aanlegdiepte: 1,6m onder MV (volgens aangeleverd tekenwerk).
Gemiddeld grondwaterpeil onbekend.</t>
  </si>
  <si>
    <t>Spouwmuurconstructie van bakstenen metselwerk staand verband (d=44cm) vzv voegwerk (bjr 1955), rabat delen en 92m1 betonnen lateien. 
Opbouw bi-bu: bakstenen d=15cm, luchtspouw d=14cm, bakstenen d=15cm. T.p.v. binnenblad 1e verdieping metalstudwanden voorgeplaatst geïsoleerd glaswol d=6cm.
Locatie gebouw D: N=172m2, O=42m2, Z=242m2, W=11m2.</t>
  </si>
  <si>
    <t>Spouwmuurconstructie WBDBO 60min van bakstenen metselwerk staand verband (d=44cm) vzv voegwerk (bjr 1955), rabat delen betonnen lateien. 
Opbouw bi-bu: bakstenen d=15cm, luchtspouw d=14cm, bakstenen d=15cm. 
Locatie gebouw D: N=10m2, O=23m2.</t>
  </si>
  <si>
    <t>Spouwmuurconstructie (d=onbekend) met 76m2 gemetselde bakstenen halfsteensverband en 40m2 gemetselde betonstenen vzv voegwerk en 6m1 betonen lateien.
Opbouw bi-bu: gemetselde kalkzandsteenblok binnenwand, luchtspouw met isolatie, gemetseld bakstenen/betonstenen.
Locatie gebouw E: O=5m2, N=74m2, W=37m2.</t>
  </si>
  <si>
    <t>Spouwmuurconstructie (d=onbekend) met gemetselde bakstenen halfsteensverband vzv voegwerk en 106m1 betonnen kozijnomlijsten.
Opbouw bi-bu: beton binnenblad d=20cm (geschat), spouw met isolatie, bakstenen d=10cm.
Locatie gebouw E: N=31m2, W=62m2, Z=109m2, O=108m2.</t>
  </si>
  <si>
    <t>Spouwmuurconstructie (d=43cm) met gemetselde bakstenen halfsteensverband vzv voegwerk, 357m1 betonnen waterslagen en aansluitnaden om de 1,2m1 afgekit. 
Opbouw bi-bu: kalkzandsteenblokken binnenblad d=21cm, spouw met isolatie d=10cm, bakstenen d=10cm.
Locatie gebouw A: N=288m2, W=260m2, Z=287m2, O=213m2.
Locate gebouw B (uitgevoerd als trasraam): N=50m2, O=25m2, Z=40m2, W=17m2.
Locate gebouw C (uitgevoerd als trasraam): N=21m2, O=29m2, Z=30m2, W=43m2.
Locatie waterslag: gebouw A=100m1, gebouw B=157m1, gebouw C=100m1.</t>
  </si>
  <si>
    <t>Spouwmuurconstructie WBDBO 60min (d=43cm) met gemetselde bakstenen halfsteensverband vzv voegwerk, 357m1 betonnen waterslagen en aansluitnaden om de 1,2m1 afgekit. 
Opbouw bi-bu: kalkzandsteenblokken binnenblad d=21cm, spouw met isolatie d=10cm, bakstenen d=10cm.
Locate gebouw B (uitgevoerd als trasraam): W=7m2, Z=9m2..
Locate gebouw C (uitgevoerd als trasraam): 7m2, O=19m2.</t>
  </si>
  <si>
    <t>Spouwmuurconstructie (d=41cm) met keramische geveltegels en rabat delen t.p.v. binnentuin. 
Opbouw bi-bu: kalkzandsteenblokken binnenblad d=21cm, spouw met isolatie d=10cm, keramische geveltegels d=30cm of rabat houten delen.
Locate gebouw B: N=379m2, O=261m2, Z=334m2, W=154m2.
Locate gebouw C: N=146m2, O=92m2, Z=180m2, W=208m2.</t>
  </si>
  <si>
    <t>Spouwmuurconstructie WBDBO 60min (d=41cm) met keramische geveltegels en rabat delen t.p.v. binnentuin. 
Opbouw bi-bu: kalkzandsteenblokken binnenblad d=21cm, spouw met isolatie d=10cm, keramische geveltegels d=30cm of rabat houten delen.
Locate gebouw B: W=89m2, Z=151m2.
Locate gebouw C: W=69m2.</t>
  </si>
  <si>
    <t>Gecoate metalen sandwich beplating vzv dekkend schilderwerk, deels rabatdelen (70m2) en 1st verzinkt stalen ventilatierooster (1,5x1,5m), opbouw onbekend.
Locatie gebouw D: W=57m2, Z=55m2, O=100m2.</t>
  </si>
  <si>
    <t>Binnenwanden</t>
  </si>
  <si>
    <t>Bi</t>
  </si>
  <si>
    <t>Brandscheidende binnenwanden WBDBO 60min, gebouw D. 
Zolder: metalstudwanden beide zijde vzv gipsplaat (d=12,5mm), geïsoleerd met glaswol (d=100mm). Begane grond: gemetselde kalkzandsteenblokken (d=variërend) afgewerkt met stukwerk incl. schilderwerk en tegelwerk t.p.v. sanitair.</t>
  </si>
  <si>
    <t>Brandscheidende binnenwanden WBDBO 60min, gebouw A, B en C.
Gemetselde kalkzandsteenblokken (d=variërend) afgewerkt met stukwerk incl. schilderwerk en tegelwerk t.p.v sanitair.</t>
  </si>
  <si>
    <t>-</t>
  </si>
  <si>
    <t>Constructie binnenwanden onbekend ivm ontbreken van constructietekeningen.</t>
  </si>
  <si>
    <t>Vloeren op grondslag</t>
  </si>
  <si>
    <t xml:space="preserve">In het werk gestorte betonnen begane grondvloer d=15-30cm gelegd op gemetselde strokenfundering, vzv cementdekvloer (bjr 1994) en vloerafwerking (tapijt, tegels en marmoleum).
Isolatie onbekend (vermoedelijk niet aanwezig), geen kruipruimte aanwezig. 
Locatie: gebouw D=2.676m2, gebouw E=610m2.
</t>
  </si>
  <si>
    <t>Binnenvloerconstructie (inclusief balkon)</t>
  </si>
  <si>
    <t xml:space="preserve">Broodjesliggersvloer begane grondvloer geisoleerd met EPS d=10cm, vzv kruipluik met een vrije hoogte van 1m en vloerafwerking (tapijt, tegels en marmoleum).
Locatie begane grond: gebouw E.
</t>
  </si>
  <si>
    <t>Betonnen kanaalplaat begane grondvloer gelegd op palenfundering, vzv cementdekvloer en vloerafwerking (tapijt, tegels en marmoleum).
Opbouw bi-bu: cementdekvloer d=8cm, kanaalplaatvloer d=26cm, isolatie EPS d=10cm.
Kruipruimte via kruipluiken bereikbaar, vrij kruiphoogte is 1m.
Locatie begane grond: gebouw A=750m2, gebouw B=762m, gebouw C=771m2.</t>
  </si>
  <si>
    <t>Betonnen kanaalplaat verdiepingsvloer gelegd op binnenblad en deels binnenwanden, vzv cementdekvloer en vloerafwerking.
Locatie verdiepingen: gebouw A=1.385m2, gebouw B=1,524m2, gebouw C=771m1.</t>
  </si>
  <si>
    <t xml:space="preserve">Vurenhouten balklaagconstructie (65x185mm) verdiepingsvloer, h.o.h. 1m, gelegd op binnenblad en deels binnenwanden. 
Vzv deels onbevloerd, deels underlayment beplating, onderzijde afgewerkt met verlaagd systeemplafond.
Locatie zolder: gebouw D.
</t>
  </si>
  <si>
    <t>Trap binnen</t>
  </si>
  <si>
    <t>Prefab betonnen trappen incl betonnen bordes, onbehandeld. 
Vzv antislipprofiel en rvs leuning. 
Locatie: gebouw A=20m2, gebouw B=20m2, gebouw C=20m2 (5m2/st).</t>
  </si>
  <si>
    <t xml:space="preserve">Verzinkte stalen rechte open trap, vzv anti-slip rubber trapnoppen en rvs leuning.
Locatie: gebouw A naar dakopbouw. </t>
  </si>
  <si>
    <t>Vurenhouten/multiplex rechte open en dichte trap, onbehandeld vzv houten leuning. 
Locatie: gebouw D=2st.</t>
  </si>
  <si>
    <t>Stalen rechte open trap vzv stalen leuning en 5st hardhouten treden, transparante gelakt.
Locatie: gebouw D=1st.</t>
  </si>
  <si>
    <t>Houten rechte open trap, onbehandeld, vzv rubberen slip hoekprofielen en houten leuning.
Locatie: gebouw E=1st.</t>
  </si>
  <si>
    <t>Gemetselde bakstenen trap vzv cementdeklaag en aluminium slip hoekprofielen, onbehandeld.
Locatie: gebouw E naar kelder.
Ivm aanwezigheid van asbest in de kelder niet geïnspecteerd.</t>
  </si>
  <si>
    <t>Trap buiten</t>
  </si>
  <si>
    <t>Prefab betonnen trap met 6st treden vzv rvs leuning en bordes.
Locatie gebouw D: Z=1st, N=1st.
Prefab betonnen trap met 5st treden, 2,5m breed vzv dekkend geschildert stalen leuning en bordes 1,5m2 vzv tegels 15x15cm. 
Locatie gebouw E: N=1st.
Betonnen trap met 4st treden, 4m breed vzv gemetselde betonstenen, voegwerk en bordes vzv tegels.
Locatie gebouw E: O=1st.</t>
  </si>
  <si>
    <t>Gemetselde trap vzv 5st treden en voegwerk.
Locatie gebouw D: Z=1st.</t>
  </si>
  <si>
    <t>Verzinkt stalen trap vzv 25m2 roosterbordes en rvs leuning.
Locatie: gebouw C=2st.</t>
  </si>
  <si>
    <t>Prefab betonnen trap met 6st treden (4st=1,5m breed), 6,5m breed vzv stalen leuning.
Locatie: gebouw A=2st.</t>
  </si>
  <si>
    <t>Helling buiten</t>
  </si>
  <si>
    <t>Hellingbaan vzv verzinkt stalen bordes en leuning.
Locatie: gebouw D=Noordgevel.</t>
  </si>
  <si>
    <t>Valbeveiliging</t>
  </si>
  <si>
    <t>Aluminium ladders met 2,5m2 overbruggingsbordes.
Locatie: gebouw A/B=overbrugging.
Maakt deel uit van bouwdeel 472300 valbeveiling.</t>
  </si>
  <si>
    <t>Aluminium (kooi)ladder (merk Dirks), gemonteerd aan gevel.
Locatie: gebouw C=tussen dak op 5,2m+ en 8,4m+P (type DOG007), gebouw E=dak op 5,6m+P (type DOG007), gebouw E=dak op 7,5m+P (lengte 2 en 3m, type onbekend).
Maakt deel uit van bouwdeel 472300 valbeveiliging.</t>
  </si>
  <si>
    <t>Dak constructie</t>
  </si>
  <si>
    <t>Hellend houten dakconstructie bestaand uit gebogen gelamineerde houten spanten (15x50cm), gelegd op gemetselde buitenmuur, goothoogte 4,8m+P en nokhoogte 8,4m+P.
Vzv 10st lichtstraten en zonnepanelen. 800m2 dakconstructie vingeert als overstek. 
Opbouw bi-bu: zachthouten gordingen (7x20cm), zachthouten dakbeschot (d=13cm), PUR isolatie (d=8cm), bitumenlaag, PIR isolatie (d=8cm), kunststof dakbedekking. 
Locatie: gebouw D.</t>
  </si>
  <si>
    <t xml:space="preserve">Houten dakconstructie, dient als waterafvoer goot tussen de hellende daken.
Opbouw bi-bu (afmetingen onbekend): zachthouten gordingen, dakbeschot, isolatie (geschat d=8cm), SBS dakbedekking.
Locatie: gebouw D.
</t>
  </si>
  <si>
    <t>Hellend verzinkt stalen dakconstructie, zadeldak, goothoogte op 4,2m+P en nokhoogte op 9m+P. 
Opbouw bi-bu (afmetingen onbekend): stalen spanten, houten gordingen, isolatie, dakbeschot, golfplaten dakbekking.
Locatie: gebouw D. 
Golfplaten zijn asbesthoudend conform rapport 100046G02 AIR v1 20190116 R001.</t>
  </si>
  <si>
    <t>Betonnen dakconstructie gelegd op betonnen draagmuren, plat dak.
Opbouw bi-bu (afmetingen onbekend): betonnen dakvloer, isolatie, APP dakbedekking, grind.
Locatie: gebouw E.</t>
  </si>
  <si>
    <t xml:space="preserve">Houten dakconstructie, plat dak.
Opbouw (afmetingen onbekend): houten gordingen, dakbeschot, isolatie, SBS dakbedekking.
Locatie: gebouw E.
</t>
  </si>
  <si>
    <t>Betonnen dakconstructie, plat dak.
Opbouw bi-bu (afmetingen onbekend): betonnen dakvloer, isolatie, APP dakbedekking, grind.
Locatie: gebouw E.</t>
  </si>
  <si>
    <t>Hellend houten dakconstructie, zadeldak, goothoogte op 4,5m+P.
Opbouw bi-bu (afmetingen onbekend): gordingen, dakbeschot, isolatie, zinken roefen dakbedekking (bjr 2011).
Locatie: gebouw E=Noordgevel.</t>
  </si>
  <si>
    <t>Betonnen dakconstructie gelegd op kalkzandsteenmuren, plat dak.
Opbouw bi-bu: verlaagd systeemplafond, betonnen breedplaatvloer (d=26cm), afschotisolatie (d=10-30cm), bitumineuze dakbedekking, grind.
Locatie: gebouw A=675m2, gebouw B=762m2, gebouw C=771m2.</t>
  </si>
  <si>
    <t>Verzinkt stalen dakconstructie, plat dak. 
Opbouw bi-bu: verzinkt stalen kolommen/liggers HEA-200, zachthouten balklagen (7x16,4cm), underlayment dakbeschot, isolatie (afmeting onbekend), bitumineuze dakbedekking, grind.
Locatie: gebouw A=dakopbouw techniek.</t>
  </si>
  <si>
    <t>Luifel</t>
  </si>
  <si>
    <t>Massief betonnen luifelconstructie vzv APP dakbedekking geballast met grind.
Locatie: gebouw E=Oost- en Noordgevel, voormalige ingang.</t>
  </si>
  <si>
    <t>Gootconstructie</t>
  </si>
  <si>
    <t>Boeiboorden van mulitplex (b=35/50cm) vzv dekkend schilderwerk (13m2).
Locatie: gebouw E=Noordgevel.</t>
  </si>
  <si>
    <t>Houten gootconstructie vzv zinken gootbekleding en dekkend schilderwerk.
Locatie: gebouw E=Noordgevel.</t>
  </si>
  <si>
    <t>Boeiboorden van multiplex vzv dekkend schilderwerk (15m2).
Locatie: gebouw B/D verbindingsgang=14m1, gebouw D=1m1.</t>
  </si>
  <si>
    <t>Dakoverstek van gezet gemoffelde stalen beplating (b=1,2m), bevestigd met torx schroeven op regelwerkconstructie. 
Locatie: gebouw A=137m2.</t>
  </si>
  <si>
    <t>Betonnen dakoverstek op gemetselde buitenmuur, geprofileerd.
Locatie: gebouw E.</t>
  </si>
  <si>
    <t>Windveer van multiplex (b=40cm) gemonteerd tegen dakoverstek vzv dekkend schilderwerk (60m2).
Locatie: gebouw D=Oost- en Westgevel.</t>
  </si>
  <si>
    <t>Overstek bestaand uit zinken beplating (b=50cm).
Locatie: gebouw D=Noord- en Zuidgevel, onder bakgoot.</t>
  </si>
  <si>
    <t>Skeletdeel buiten</t>
  </si>
  <si>
    <t>Thermisch verzinkt stalen draagconstructie, bestaand uit 65m1 H-profiel kolommen en 30m1 L-profiel windverbanden.
Locatie: gebouw D.</t>
  </si>
  <si>
    <t>Kozijnwerk buiten</t>
  </si>
  <si>
    <t>Hardhouten kozijnen vzv dekkend schilderwerk, dubbelglas, 55st houten draairamen, 13st houten deuren, 81m2 multiplex geïsoleerde paneelvulling, 20m1 aluminium waterslag, 9m1 keramische waterdorpel, 7,2m1 screens electrisch, 10,8m1 uitval handbediend, 5m1 screens handbediend. Hardhouten kozijnen 
Locatie gebouw D: N=110m2, Z=137m2.
Locatie gebouw E: N=57m2, O=45m2, Z=47m2, W=15m2.</t>
  </si>
  <si>
    <t xml:space="preserve">Hardhouten kozijnen WBDBO 60min vzv dekkend schilderwerk, dubbelglas, 2st houten draairamen, 2st houten deuren, 2m2 multiplex geïsoleerde paneelvulling, 4m1 keramische waterdorpel. 
Locatie gebouw D: N=8m2, O=5m2.
</t>
  </si>
  <si>
    <t xml:space="preserve">Hardhouten kozijnen vzv dekkend schilderwerk, dubbelglas, 6st houten valramen, 5st houten deuren. 
Locatie gebouw A: Z=16m2, O=4m2 dakopbouw.
Locatie gebouw C: Z=9m2.
</t>
  </si>
  <si>
    <t xml:space="preserve">Hardhouten kozijnen WBDBO 60min vzv dekkend schilderwerk, dubbelglas, 3st houten valramen.
Locatie gebouw B: W=5m2.
</t>
  </si>
  <si>
    <t>Kunststof kozijnen, toplaag houtnerf structuur, kleur groen.
Vzv dubbelglas in droge beglazing, 126m2 kunststof sandwich paneelvulling, 262st kunststof valramen, 7st kunststof deuren, 1st autom. schuifdeur, 60m2 vaste lamellen zonwering van 296m1 onbehandeld Red Cedar houten planken gemonteerd op metalen steunen op kozijnstijlen, 195st screens electrisch, 405m1 gemoffelde aluminium waterslagen.
Locatie gebouw A: N=105m2, W=70m2, Z=43m2, W=48m2.
Locatie gebouw B: N=142m2, O=56m2, Z=104m2, W=45m2.
Locatie gebouw C: N=55m2, O=37m2, Z=32m2, W=100m2.</t>
  </si>
  <si>
    <t>Beglazing buiten</t>
  </si>
  <si>
    <t xml:space="preserve">Enkel (draad)glas, gekit in hardhouten kozijnen.
Locatie gebouw E: N=18m2, O=13m2, Z(draadglas)=4m2, W=4m2.
</t>
  </si>
  <si>
    <t>Beglazing isolatieglas buiten</t>
  </si>
  <si>
    <t>Thermisch isolerende dubbelglas, gekit in hardhouten kozijnen. 
Locatie: gebouw D=108m2, gebouw E=95m2.</t>
  </si>
  <si>
    <t>HR++ dubbelglas in kunststof kozijnen, geplaatst in droge beglazingsysteem. Merk: Glavebel Thermobel, type: Thermoplus Starline. 
Locatie: gebouw A=235m2, gebouw B=206m2, gebouw C=150m2.</t>
  </si>
  <si>
    <t>Beglazing veiligheidsglas buiten</t>
  </si>
  <si>
    <t>Thermisch isolerende dubbelglas WBDBO 60min, gekit in hardhouten kozijnen. 
Locatie: gebouw D=11m2.</t>
  </si>
  <si>
    <t>HR++ dubbelglas in kunststof kozijnen WBDBO 60min, geplaatst in droge beglazingsysteem. Merk: Glavebel Thermobel, type: Thermoplus Starline. 
Locatie: gebouw B=4m2.</t>
  </si>
  <si>
    <t>Deuren buiten</t>
  </si>
  <si>
    <t xml:space="preserve">Hardhouten en multiplex deuren vzv dubbelglas en dekkend schilderwerk, gemonteerd in hardhouten kozijnen. 
Locatie: gebouw D=5st, gebouw E=8st.
</t>
  </si>
  <si>
    <t xml:space="preserve">Hardhouten deuren WBDBO 60min vzv dekkend schilderwerk en stalen roosters, gemonteerd in hardhouten kozijnen vzv 6st scharnieren.
Locatie: gebouw D=2st.
</t>
  </si>
  <si>
    <t>Kunststof deuren vzv dubbelglas en deurdranger, gemonteerd in kunststof kozijnen. Locatie gebouw C: N=1st, W=5st, gebouw B: O=1st.
Hardhouten deuren in hardhouten kozijnen vzv dekkend schilderwerk en dubbelglas. Locatie gebouw C: Z=3st.
Multiplex deuren gemonteerd in hardhouten kozijn, vzv dekkend schilderwerk, deurdranger. Locatie gebouw A, dak toegang: W=2st.</t>
  </si>
  <si>
    <t>Kozijnwerk binnen</t>
  </si>
  <si>
    <t>Brandwerende binnenkozijnen WBDBO 60min, gebouw D.
Houten binnen raam- en deurkozijnen vzv dekkend schilderwerk en enkele beglazing vastgezet met glaslatten (deels geschroefd, h.o.h. variërend).</t>
  </si>
  <si>
    <t>Brandwerende binnenkozijnen WBDBO 60min, gebouw A, B en C.
Houten binnen raam- en deurkozijnen vzv dekkend schilderwerk, deuren en enkele beglazing vastgezet met glaslatten (deels geschroefd, h.o.h. variërend).</t>
  </si>
  <si>
    <t>Beglazing binnen</t>
  </si>
  <si>
    <t>Brandwerende beglazing WBDBO 60min, gebouw D. Enkele beglazing in houten binnenkozijnen en -deuren vastgezet met houten glaslatten, afgekit.</t>
  </si>
  <si>
    <t>Brandwerende beglazing WBDBO 60min, gebouw B en C. Enkele beglazing in houten binnenkozijnen en -deuren vastgezet met houten glaslatten, afgekit.</t>
  </si>
  <si>
    <t>Deuren binnen</t>
  </si>
  <si>
    <t>Brandwerende binnendeuren WBDBO 60min, gebouw D. Houten binnendeuren vzv dekkend schilderwerk, deels enkele beglazing vastgezet met glaslatten, deurdrangers en 3st scharnieren per deur. T.p.v. zolder houten binnendeuren afm. 0,8x1,1m (bxh) vzv stalen dagschot en 2st scharnieren per deur.</t>
  </si>
  <si>
    <t>Brandwerende binnendeuren WBDBO 60min, gebouw A, B en C. Houten binnendeuren vzv dekkend schilderwerk en deels enkele beglazing vastgezet met glaslatten.</t>
  </si>
  <si>
    <t>Rvs balustrade (h=1m) vzv leuning (r=4,8cm), gehard veiligheidsglas (d=1cm) gezet in 2st gebogen plaatstalen staanders (d=0,5cm).
Locatie gebouw A: vide 1ste=22m1 en 2de verdieping=22m1.
Aluminium balustrade (h=1m) vzv leuning (4x6cm) en staanders (3x5cm).
Locatie gebouw D: zolder=75m1.</t>
  </si>
  <si>
    <t>Scheiding en hek</t>
  </si>
  <si>
    <t>Aluminium hekwerk (h=1,2m) gemonteerd op kunststof/beton-voeten (merk Latschways, type VersiRail). 
Locatie gebouw B: dak op 14,96m+P=14m1.
Locatie gebouw C: dak op 5,2m+ en 8,4m+P=9m1.
Locatie gebouw D: dak op 8,4m+P (merk Vertic, bjr 2011).
Verzinkt stalen hekwerk. Locatie gebouw E: dak op 7,5m+P=5m1.
Maakt deel uit van bouwdeel 472300 valbeveiliging.</t>
  </si>
  <si>
    <t>Stalen leuning (r=48mm) vzv dekkend schilderwerk, geschroefd aan betonnen trap.
Locatie: gebouw A hoofdingang=5m1, gebouw E ingang=11m1.</t>
  </si>
  <si>
    <t>Schoorsteen/ventilatiekanaal</t>
  </si>
  <si>
    <t>Gemetselde bakstenen schoorsteen vzv voegwerk (buitengebruik).
Locatie: gebouw D=Westgevel, patio.</t>
  </si>
  <si>
    <t>Daglichtvoorziening</t>
  </si>
  <si>
    <t>Lichtstraten van gemoffeld stalen constructie vzv HR++ veiligheidsglas, deels beplakt met PV zoncellen. Afmetingen 3st van 5x4m en 6st 5x2m.
Prefab stalen dakluik tbv dak toetreding (merk Gorter, type RH9024 PC-new-CB, afmeting 1x2,5m) vzv kunststof isolatieglas.
Locatie: hellend dak gebouw D.</t>
  </si>
  <si>
    <t>Dubbelwandig kunststof daglichtpanelen in gemoffeld aluminium kozijnframe hellende constructie. 
Vzv 4st automatisch ventilatieluiken, binnen vzv lamellenzonwering. 
Locatie: plat dak gebouw A.</t>
  </si>
  <si>
    <t>Separatiewand - inbouw</t>
  </si>
  <si>
    <t>Vouwwandsysteem (merk Espero) panelen (d=19cm, b=115cm h=260cm) vzv kunststof toplaag. Locatie: restaurant gebouw C=27m2/ 9st.
Vouwwandsysteem vzv 2st deuren en kunststof toplaag (bjr 1994).
Locatie: vergaderzalen gebouw D=26m2.
Bouwdeel valt buiten de scope van deze inspectie.</t>
  </si>
  <si>
    <t>Afwerklaag gevel</t>
  </si>
  <si>
    <t>Cementgebonden pleisterwerk op gevelmetselwerk, onafgewerkt. 
Locatie: thv maaiveld Zuid/Oost gevel gebouw D naar E.</t>
  </si>
  <si>
    <t>Voegwerk</t>
  </si>
  <si>
    <t>Kalkgebonden platgestreken voegen in bakstenen gevelmetselwerk. 
Locatie: gebouw D=500m2, gebouw E=310m2.</t>
  </si>
  <si>
    <t>Cementgebonden platgestreken voegen in gevelmetselwerk van baksteen en betonsteen. 
Locatie: gebouw E.</t>
  </si>
  <si>
    <t>Cementgebonden platgestreken voegwerk in gevelmetselwerk van baksteen. 
Locatie: gebouw A=1.048m2, gebouw B (t.p.v. trasraam)=148m2, gebouw C (t.p.v. trasraam)=149m2.</t>
  </si>
  <si>
    <t>Bekleding gevel</t>
  </si>
  <si>
    <t>Red Cedar houten planken in potdeksel verband, gespijkerd op een regelwerkconstructie, geïsoleerd en onbehandeld t.p.v. gebouw A behandeld met dekkend beitswerk.
Locatie: gebouw A=71m2, gebouw B=394m2, gebouw C=203m2, gebouw D=30m2.</t>
  </si>
  <si>
    <t>Geelgekleurde keramische geveltegels (40x20cm) gestapeld in messing en groef, bevestigd op een regelwerkconstructie geïsoleerd.
Locatie: gebouw B=974m2, gebouw C=492m2.</t>
  </si>
  <si>
    <t>Cementgebonden golfplaten geschroefd op geïsoleerde gevelconstructie.
Locatie: gebouw D=Oostgevel.
Golfplaten zijn asbesthoudend conform rapport 100046G02 AIR v1 20190116 R001.</t>
  </si>
  <si>
    <t>Zachthouten rabatdelen gemonteerd op geïsoleerde houten regelwerk, vzv dekkende verf en 10m2 vzv dekkende beits.
Locatie: gebouw D=Westgevel.</t>
  </si>
  <si>
    <t>Dilatatie/elastische voeg buitenwand</t>
  </si>
  <si>
    <t>Kitvoeg met rugvulling bij dilatatie metselwerk en gevelbeplating, locatie: gebouw D en E.</t>
  </si>
  <si>
    <t>Kitvoegen om de 1,2m tussen betonnen waterslagen, opgenomen in het gevelmetselwerk.
Locatie: gebouw A= 94m1, gebouw B=104m1, gebouw C=77m1.</t>
  </si>
  <si>
    <t>Cementgebonden voeg om de 2m tussen betonnen dakoverstek, locatie: gebouw E.</t>
  </si>
  <si>
    <t>Bekleding binnenwanden</t>
  </si>
  <si>
    <t xml:space="preserve">Cementgebonden plaat, genageld op een houten regelconstructie (bjr geschat).
</t>
  </si>
  <si>
    <t>Beige of grijs gekleurde keramische wandtegel (15x15cm, bjr geschat) vzv voegwerk.
Locatie: gebouw E=sanitair.
Bouwdeel valt buiten de scope van deze inspectie.</t>
  </si>
  <si>
    <t>Wittgekleurde keramische wandtegels (15x15cm, merk Mosa Global) vzv voegwerk.
Locatie sanitair en werkkast: gebouw C=65m2, gebouw D=420m2, gebouw E=31m2.
Bouwdeel valt buiten de scope van deze inspectie.</t>
  </si>
  <si>
    <t>Geelgekleurde keramische wandtegels (15x15cm, merk Mosa) vzv voegwerk.
Locatie sanitair en werkkast: gebouw A=226m2, gebouw B=143m2, gebouw C=110m2, gebouw C restaurant=316m2 (kleur wit, 10x20cm).
Bouwdeel valt buiten de scope van deze inspectie.</t>
  </si>
  <si>
    <t>Installatievloer</t>
  </si>
  <si>
    <t>Verhoogde houten vloerconstructie (h=20cm) vzv tapijt vloerbedekking, locatie: receptie bg gebouw A.
Bouwdeel valt buiten de scope van deze inspectie.</t>
  </si>
  <si>
    <t>Vaste afwerklaag vloer</t>
  </si>
  <si>
    <t>Betonnen opstorvloer tbv voormalige cv-ketel opstelling vzv cementgebonden platen (bjr geschat).
Locatie: gebouw E=Kelder, ruimte is afgesloten met een hangslot.
Platen zijn asbesthoudend conform rapport 100046G02 AIR v1 20190116 R001.
Bouwdeel valt buiten de scope van deze inspectie.</t>
  </si>
  <si>
    <t>Giettroffelvloer vzv expoxy afwerklaag.
Locatie sanitair: gebouw A=71m2, gebouw B=24m2, gebouw C=24, keuken gebouw C=195m2.
Bouwdeel valt buiten de scope van deze inspectie.</t>
  </si>
  <si>
    <t>Cementdekvloer, onafgewerkt, incidenteel vzv verzinkt stalen roostervloer.
Locatie technische ruimten en schachten: kelder=7m2, bg=144m2, 1e=7m2, 2e=36m2, 3e=60m2.
Bouwdeel valt buiten de scope van deze inspectie.</t>
  </si>
  <si>
    <t>Losse afwerklaag vloer</t>
  </si>
  <si>
    <t>Groen of grijsgekleurde keramische vloertegels (10x20cm) vzv voegwerk (bjr geschat).
Locatie: gebouw E=sanitair.
Bouwdeel valt buiten de scope van deze inspectie.</t>
  </si>
  <si>
    <t>Grijsblauwgekleurde keramische vloertegels (15x15cm, merk Mosa Global) vzv voegwerk.
Locatie sanitair: gebouw C=15m2, gebouw D=140m2, gebouw E=8m2.
Bouwdeel valt buiten de scope van deze inspectie.</t>
  </si>
  <si>
    <t>Marmoleum, merk Forbo, kleur Sahara (real:3174), Purplepassion (real 3415) en blauw (bjr geschat).
Locatie verkeersruimten (gangen):  bg=1.384m2, 1e=467m2, 2e=318m2, overige ruimten=287m2 (geschat).</t>
  </si>
  <si>
    <t>Tapijt vloerbedekking, merk Desso, type Select Plus, kleuren: rood, blauw, groen (bjr 2017-2019).
Locatie kantoren: bg=3.619m2, 1e=1.231m2, 2e=897m2.</t>
  </si>
  <si>
    <t>Coral schoonloopmatten, kleur: blauw/grijs/zwart gestreept.
Locatie: hoofdingang A=21m2, achteringang C=13m2.</t>
  </si>
  <si>
    <t>Groengekleurde linoleumtegels.
Locatie: gebouw E=Kelder, ruimte is afgesloten met een hangslot.
Lijmlaag is asbesthoudend conform rapport 100046G02 AIR v1 20190116 R001.</t>
  </si>
  <si>
    <t>Multiplex vloerbeplating op houten zoldervloer, onafgewerkt, tbv belopen zolder (aantal geschat).
Locatie technische ruimten en zolder: gebouw D.
Bouwdeel valt buiten de scope van deze inspectie.</t>
  </si>
  <si>
    <t>Afwerklaag buitenvloer</t>
  </si>
  <si>
    <t>Deels cementdekvloer en deels asfaltlaag op een betonnen vloer op zand gestort, locatie: perron gebouw D.</t>
  </si>
  <si>
    <t>Afwerklaag plafond buiten</t>
  </si>
  <si>
    <t>Multiplex beplating plafond vzv dekkend schilderwerk, locatie gebouw E: Noordgevel=17m2.
Multiplex strook plafond (b=30cm) als aftimmering dakoverstek, onbehandeld, locatie gebouw D: Zuigevel=7m2/24m1.</t>
  </si>
  <si>
    <t>Volkern kunststof beplating, locatie gebouw A: Noordgevel hoofdentree.</t>
  </si>
  <si>
    <t>Dakbedekking  vlak dak</t>
  </si>
  <si>
    <t>Gemineraliseerd gemodificeerd SBS bitumineuze dakbedekking, als gootbekleding, geïsoleerd, gelegd op houten dakvloer. Locatie: gebouw D=28m2.
Gemodificeerd APP bitumineuze dakbedekking, geïsoleerd en geballast met grind, gelegd op betondakvloer. Locatie: gebouw E=710m2.
Gemineraliseerd gemodificeerd SBS bitumineuze dakbedekking, geïsoleerd, gelegd op houten dakvloer. Locatie gebouw E: voormalige portiersloge=100m2.</t>
  </si>
  <si>
    <t>Gemodificeerde bitumineuze APP dakbedekkingsysteem, geballast met grind, isolatie op afschot, gelegd op 26cm dik beton breedplaatvloer. Vzv gemineraliseerde dakopstanden, 477m1 gemoffelde aluminium afdekkappen, inwendige Dijka hemelwaterafvoeren, 10st. noodoverstorten, valbeveiliging, LBK, koelmachine, dak ventilatoren en schotels. 
Locatie gebouw A: dak op 12m+ en 14,96m+P=750m2.
Locatie gebouw B: dak op 11,8m+P=762m2.
Locatie gebouw C: dak op 8,4m en 5,2m+P=771m2.</t>
  </si>
  <si>
    <t>Dakbedekking hellend dak</t>
  </si>
  <si>
    <t>Cementgebonden golfplaten, geschroefd op zadeldakconstructie.
Locatie: gebouw D. 
Golfplaten zijn asbesthoudend conform rapport 100046G02 AIR v1 20190116 R001.</t>
  </si>
  <si>
    <t>Zinken roefdakbedekking (h.o.h.=55cm) gemonteerd op houten zadeldakconstructie, locatie gebouw E: Noordgevel.</t>
  </si>
  <si>
    <t>Kunststof PVC dakbedekking (kleur: lichtgrijs) gelegd op gebogen houten dakconstructie, vzv 80m1 zwarte antislip loopbaan, PV zoncellen, 10st lichtstraten en valbeveiliging. 
Locatie: gebouw D.</t>
  </si>
  <si>
    <t>Dakgootbekleding</t>
  </si>
  <si>
    <t>Zinken dakgootbekleding (b=27cm, l=8,5cm) op houten gootconstructie, op 4,8m+P. Locate gebouw D: Noord- en Zuidgevel=136m1.
PVC bakgoot gemonteerd in verzinkt stalen gootbeugels, op 4,2m+P. Locatie gebouw D: Zuidgevel=24m1.
Zinken dakgootbekleding (b=15cm, l=15cm) op houten gootconstructie, op 4,5m+P. Locatie gebouw E: Noordgevel=18m1.</t>
  </si>
  <si>
    <t>Valbeveiligingssysteem (merk Latschways) bestaande totaal uit 101st dakankers vzv 474m rvs kabellijn (d=8mm).
Locatie gebouw A: dak op 14,96m+P=4st ankers + 11m lijn.
Locatie gebouw B: dak op 11,8m+P=19st ankers+ 107m lijn, dak op 4,2m+P=1st anker.
Locatie gebouw C: dak op 8,4m+P=21st + 100m lijn, dak op 5,2m+P=7st + 30m lijn, dak op 4,2m+P-4st ankers + 17m lijn.
Locatie gebouw D: hellend dak op 8,4m+P=24st + 135m lijn.
Locatie gebouw E: dak op 4,5m+P=7st ankers + 21,5m lijn, dak op 5,6m+P=6st ankers + 26,5m lijn, dak op 7,5m+P=6st + 23,5m lijn, dak op 4,3m+P=2st + 2,5m lijn.
Bouwdeel 240800-1/2 ladder en klimijzers en 342200-1 hekwerken/leuningen buiten maken deel uit van de valbeveiliging.</t>
  </si>
  <si>
    <t>Buiten dekkend watergedragen</t>
  </si>
  <si>
    <t>Wegbelijning op betonklinker bestrating tussen de parkeervakken. Locatie: terrein=120m1.</t>
  </si>
  <si>
    <t>Buiten dekkend oplosmiddelhoudend</t>
  </si>
  <si>
    <t>Dekkend schilderwerk op houten kozijnwerk buiten.
Locatie gebouw A (onbeschut): Z=16m2, O=4m2 dakopbouw.
Locate gebouw B (onbeschut): W=5m2.
Locatie gebouw C (onbeschut): Z=9m2.
Locatie gebouw D (beschut): N=118m2, O=5m2, Z=137m2.
Locatie gebouw E (onbeschut): N=57m2, O=45m2, Z=47m2, W=15m2.
Dekkend schilderwerk op 20st houten deuren buiten.
Locatie gebouw D (beschut): O=5m2, Z=12m2.
Locatie gebouw E (onbeschut): N=5m2, Z=2m2, W=12m2. 
Locatie gebouw C (onbeschut): Z=7m2.
Locatie gebouw A, dak toegang (onbeschut): W=5m2.
Dekkend schilderwerk op multiplex paneelvulling 83m2 (onbeschut).
Dekkend schilderwerk op metalen overheaddeur, locatie gebouw D: O=8m2 (onbeschut).</t>
  </si>
  <si>
    <t>Dekkend schilderwerk op stalen leuning trapopgang.
Locatie: gebouw A hoofdingang N=5m1, gebouw E ingang N=11m1.</t>
  </si>
  <si>
    <t xml:space="preserve">Dekkend schilderwerk op metalen sandwich gevelbeplating (onbeschut).
Locatie gebouw D: W=57m2, Z=55m2, O=100m2.
Dekkend beitswerk op red Cedar houten planken t.p.v. binnentuin.
Locatie gebouw A (onbeschut): N=15m2, O=19m2, Z=15m2, W=24m2.
Locatie gebouw B (onbeschut): Z=208m2, W=186m2.
Locatie gebouw C (bg beschut, vd onbeschut): N=87m2, O=92m2, W=23m2.
Locatie gebouw D (onbeschut): N=10m2, O=23m2.
Dekkend beitswerk op zachthouten rabatdelen (onbeschut).
Locatie gebouw D: W=70m2. </t>
  </si>
  <si>
    <t>Dekkend schilderwerk op onderzijde houten dak overstek (beschut).
Locatie gebouw D: N=500m2, Z=400m2.
Dekkend schilderwerk op multiplex windveer (onbeschut).
Locatie gebouw D: O=30m2 en W=30m2.
Dekkend schilderwerk op multiplex boeiboord (onbeschut).
Locatie gebouw D: O=7m2, W=7m2.
Locatie gebouw E: N=13m2.
Dekkend schilderwerk op multiplex plafond (beschut).
Locatie gebouw E: N=17m2.</t>
  </si>
  <si>
    <t>Buiten dekkend prepaint</t>
  </si>
  <si>
    <t>Prepaint schilderwerk op 477m1 aluminium dakrand afdekkappen (onbeschut).
Locatie dak: gebouw A, B, C=237m2.
Dekkend prepaint schilderwerk op aluminium lichtstraat (onbeschut).
Locatie dak gebouw A: O=58m2, W=58m2.
Dekkend prepaint schilderwerk op stalen lichtstraten en dakluik (bjr 2011).
Locatie dak gebouw D: N=63m2, Z=60m2.</t>
  </si>
  <si>
    <t>Prepaint schilderwerk op 114m1 stalen dak overstek.
Locatie dak gebouw A: N=37m2, O=32m2, Z=37m2, W=32m2.
Dekkend prepaint schilderwerk op 195st aluminium kappen screenzonwering.
Locatie gebouw A: O=16m2/27st, Z=22m2/36st, W=23m2/39st.
Locatie gebouw B: O=11m2/18st, Z=16m2/27st, W=7m2/12st.
Locatie gebouw C: O=7m2/12st, Z=7m2/12st, W=7m2/12st.</t>
  </si>
  <si>
    <t>Binnen dekkend watergedragen</t>
  </si>
  <si>
    <t>Dekkend schilderwerk op dragende- en systeemwanden. 
Locatie: gebouw A=2.696m2, gebouw B=3.134m2, gebouw C=1.316m2.</t>
  </si>
  <si>
    <t>Dekkend schilderwerk op hardhouten binnen kozijnwerk. 
Locatie gangen: gebouw A=100m2, gebouw B=69m2, gebouw C=50m2.
Dekkend schilderwerk op hardhouten binnen deuren (2-zijdig).
Locatie gangen: gebouw A=64m2/16st, gebouw B=51m2/12st, gebouw C=39m2/9st.</t>
  </si>
  <si>
    <t>Dekkend schilderwerk op dragende- en systeemwanden. 
Locatie: gebouw D=1.887m2, gebouw E=918m2.</t>
  </si>
  <si>
    <t>Dekkend schilderwerk op hardhouten binnen kozijnwerk.
Locatie gangen: gebouw D=39m2, gebouw E=25m2.
Dekkend schilderwerk op hardhouten binnen deuren (2-zijdig).
Locatie gangen: gebouw D=32m2/8st.</t>
  </si>
  <si>
    <t>Dekkend schilderwerk op binnenzijde gevelopeningen, houten kozijnwerk (bjr onbekend).
Locatie: gebouw A=20m2, gebouw C=9m2, gebouw D=260m2, gebouw E=164m2.
Dekkend schilderwerk op binnenzijde gevelopeningen, 20st houten deuren (bjr onbekend).
Locatie: gebouw A=5m2, gebouw C=7m2, gebouw D=17m2, gebouw E=19m2.</t>
  </si>
  <si>
    <t>Binnen dekkend oplosmiddelhoudend</t>
  </si>
  <si>
    <t>Dekkend schilderwerk op stalen leuning, locatie gebouw D: hellingbaan en trap=38m1.</t>
  </si>
  <si>
    <t>Binnen transparant</t>
  </si>
  <si>
    <t>Transparant schilderwerk op hardhouten treden, locatie: gebouw D=5st.</t>
  </si>
  <si>
    <t>Drainage in terrein</t>
  </si>
  <si>
    <t>Straatkolken aangesloten op de buitenriolering, opgenomen in het straatwerk. 
Locatie terrein: parkeerplaatsen en rondom de gebouwen.</t>
  </si>
  <si>
    <t>Opstallen</t>
  </si>
  <si>
    <t>Prefab fietsenstalling bestaand uit verzinkt stalen draagconstructie (2,5x7m) vzv onbehandelde hardhouten rabatdelen wanden en doorzichtige kunststof dak golfplaten.
Locatie: gebouw B=18m2/1st, gebouw C=36m2/1st.
Overkappingen (5x5m) bestaand uit verzinkt stalen draagconstructie vzv geprofileerde verzinkte metalen dakplaten.
Locatie: gebouw D=50m2/2st.</t>
  </si>
  <si>
    <t>Hekwerk (merk Hexta, h=2,3m) bestaand uit verzinkt stalen staanders en liggers vzv geplastificeerde harmonica gaaswerk, 4st verzinkt stalen loopdeuren, 1 elektrisch schuifpoort. 
Locatie: erfgrens terrein.</t>
  </si>
  <si>
    <t>Gemetselde bakstenen steensmuur (h=85cm) vzv 112m2 voegwerk, 24st stalen muurankers, stalen beschermprofiel, dekkend schilderwerk. 
Locatie gebouw D: keermuur perrons.</t>
  </si>
  <si>
    <t>Anderhalfsteens gemetselde baksteenmuur vzv 63m2 voegwerk. 
Locatie: gebouw A=voorgevel hellingsbaan, gebouw C=zijgevel.</t>
  </si>
  <si>
    <t>Terreinafwerkingen</t>
  </si>
  <si>
    <t>Betonnen straatklinkers in visgraatmotief: 6675m2.
Splitgravel halfopen bestrating: 2000m2.
Asfaltbestrating: 1050m2.
Betontegels 30x30cm: 500m2.
Rode betontegels 40x50cm: 150m2.
Betontegels 40x60cm: 56m2.
Baksteenklinkers: 60m2.
Rubberen tegels 50x50cm: 63m2.
Stelcon platen 10st, 1,5x1,5m: 23m2.
Locatie: terrein.</t>
  </si>
  <si>
    <t>Straat- / terreinmeubilair</t>
  </si>
  <si>
    <t>Speeltoestellen: klimtoestel/glijbaan: 2st, prefab betonen tafeltennistoestel: 2st.
Locatie gebouw D: terrein.</t>
  </si>
  <si>
    <t>Zitbanken bestaande uit betonnen staanders en kunststof zitting en leuning: 13st, gecoate metalen prullenbakken op staander: 8st.
Locatie: terrein.</t>
  </si>
  <si>
    <t>Wit gecoate aluminium vlaggenmasten (h=7m). 
Locatie gebouw E: ingang terrein=2st, gemonteerd aan gevel=1st.</t>
  </si>
  <si>
    <t>B90533-001
B90533-002</t>
  </si>
  <si>
    <t>Deuren elektrisch</t>
  </si>
  <si>
    <t>E</t>
  </si>
  <si>
    <t>Besam</t>
  </si>
  <si>
    <t>Dubbelblads schuifdeur</t>
  </si>
  <si>
    <t>Dubbelblads schuifdeur electrisch aangedreven met bewgings sensoren. Deurpanelen bestaande uit glad in metalen frame. In 2017 volledig gereviseerd</t>
  </si>
  <si>
    <t>Elektrische deurdranger</t>
  </si>
  <si>
    <t xml:space="preserve">Electrische deuropeners Besam, aangestuurd via knoppen, bewegingssensoren. </t>
  </si>
  <si>
    <t>Rolluiken</t>
  </si>
  <si>
    <t>Horman</t>
  </si>
  <si>
    <t>Rolluik</t>
  </si>
  <si>
    <t>Rolluiken 6m2 2st en 21 m2, kantine balie, afvalkeuken, afgiftebalie D-zijde.
Stalen lamellen in geleiderail, electrisch aangedreven, besturing in grootkeuken.</t>
  </si>
  <si>
    <t>RK1</t>
  </si>
  <si>
    <t>Verdeel/regelkast klimaat</t>
  </si>
  <si>
    <t>Eldon / Priva</t>
  </si>
  <si>
    <t>Blue ID</t>
  </si>
  <si>
    <t>Regelkast 4 deurs, in 2023 omgebouwd naar Priva Blue ID. aantal IO nog nader te bepalen (als ombouw gereed is). Kast is vorozien van hoofdschakelaar 250A, diverse schakel en aansturings componenten en BlueID regeling met IO modulen</t>
  </si>
  <si>
    <t>RK2</t>
  </si>
  <si>
    <t>Regelkast tbv stookruimte en luchtbehandeling, in 2023 omgebouwd naar Priva BlueID, aantal componenten nog te bepalen na gereedkomen ombouw. diverse schakel en aansturings componenten en BlueID regeling met IO modulen</t>
  </si>
  <si>
    <t>RK3</t>
  </si>
  <si>
    <t>Regelkast lcuhtbehandeling B, stalen kast, in 2023 omgebouwd naar Priva Blue ID, aantallen IO nog te bepalen na gereedkomen ombouw. diverse schakel en aansturings componenten en BlueID regeling met IO modulen</t>
  </si>
  <si>
    <t>RK4</t>
  </si>
  <si>
    <t>Regelkast luchtbehandeling C, in 2023 omgebouwd naar Priva Blue ID, aantallen IO nog te bepalen na gereedkomen ombouw. diverse schakel en aansturings componenten en BlueID regeling met IO modulen</t>
  </si>
  <si>
    <t>Statische no-break</t>
  </si>
  <si>
    <t>Vision</t>
  </si>
  <si>
    <t>Spirit II G</t>
  </si>
  <si>
    <t>1 st bypass kast met 3 st scheidings schakelaren, 1 st statische no break 6 kVa met 16 st droge (lithium) accu 12V 65 Ah.</t>
  </si>
  <si>
    <t>Photovoltaïsch systeem gebouwgebonden</t>
  </si>
  <si>
    <t>W</t>
  </si>
  <si>
    <t>Diversen</t>
  </si>
  <si>
    <t>Betreft proef met diverse soorten solarsystemen: Totaal 13 verschillende systemen:4 st CentroSolar;2 st Flexcell;2 st Scheutehn;1 st SunPower;1 st Solar Moduls;1 st Yingli;1 st Solland;1 st AlfaSolar.Incl. diverse panelen op het dak</t>
  </si>
  <si>
    <t>Statische aarding in gebouw</t>
  </si>
  <si>
    <t>Koper</t>
  </si>
  <si>
    <t>Bouwdelen A/B/C 1999 en bouwdelen D/E bouwjaar 1994. Betrfet veiligheidaarding, voor het grote deel mee verweven met de bekabeling/distributie</t>
  </si>
  <si>
    <t>Laagspanning</t>
  </si>
  <si>
    <t xml:space="preserve">Bouwdelen A/B/C 1999 en bouwdelen D/E bouwjaar 1994. BVO 9167 m2, bekabeling in goten en deels in mantelbuis. </t>
  </si>
  <si>
    <t>HVK1/OVK1</t>
  </si>
  <si>
    <t>Laagspanning verdeelinrichting</t>
  </si>
  <si>
    <t>Hafcom</t>
  </si>
  <si>
    <t>Kunststof</t>
  </si>
  <si>
    <t>HVK1: 1 st HS=630A, 0 st lichtgroep, 0 st aardlekautomaat, 16 st krachtgroep, 0 st relais, 1 st overspanningsbeveiliging. (bj 1994) (D0.30)
OVK-1: HS trafo 630A, HS Generator 630A, afgaandveld gebouw max. 630A en afgaand veld laadpalen max. 400A. fabr. Hager (bj 2021) (Trafogebouw)</t>
  </si>
  <si>
    <t>HVK2/OVK2</t>
  </si>
  <si>
    <t>Merlin Gerin</t>
  </si>
  <si>
    <t>Plaatstaal</t>
  </si>
  <si>
    <t>HVK2: 1 st HS=630A, 0 st lichtgroep, 0 st aardlekautomaat, 4 st krachtgroep, 6 st krachtveld, 0 st relais, 1 st overspanningsbeveiliging (bj 1999). (D0.54)
OVK-2: HS trafo 630A, HS Generator 630A, afgaandveld gebouw max. 630A en afgaand veld laadpalen max. 400A. fabr. Hager (bj 2021) (Trafogebouw)</t>
  </si>
  <si>
    <t>L1</t>
  </si>
  <si>
    <t>L1: 1 st HS=125A, 49 st lichtgroep, 4 st aardlekautomaat, 0 st krachtgroep, 0 st relais, 0 st overspanningsbeveiliging.</t>
  </si>
  <si>
    <t>L2</t>
  </si>
  <si>
    <t>L2: 1 st HS=63A, 35 st lichtgroep, 2 st aardlekautomaat, 5 st krachtgroep, 0 st relais, 1 st overspanningsbeveiliging.</t>
  </si>
  <si>
    <t>L3</t>
  </si>
  <si>
    <t>L3:  st HS=160A, 85 st lichtgroep, 4 st aardlekautomaat, 0 st krachtgroep, 11 st relais, 0 st overspanningsbeveiliging.</t>
  </si>
  <si>
    <t>L4</t>
  </si>
  <si>
    <t>L4: 1 st HS=100A, 54 st lichtgroep, 0 st aardlekautomaat, 0 st krachtgroep, 6 st relais, 0 st overspanningsbeveiliging, 1 st trafo.</t>
  </si>
  <si>
    <t>L5</t>
  </si>
  <si>
    <t>L5: 1 st HS=63A, 9 st lichtgroep, 0 st aardlekautomaat, 7 st krachtgroep, 0 st relais, 0 st overspanningsbeveiliging.</t>
  </si>
  <si>
    <t>L6</t>
  </si>
  <si>
    <t>Hager</t>
  </si>
  <si>
    <t>L6: 1 st HS=125A, 14 st lichtgroep, 4 st aardlekschakelaar, 0 st krachtgroep, 0 st relais, 0 st overspanningsbeveiliging.</t>
  </si>
  <si>
    <t>L7</t>
  </si>
  <si>
    <t>L7: 0 st HS=63A, 17 st lichtgroep, 0 st aardlekautomaat, 0 st krachtgroep, 4 st relais, 1 st overspanningsbeveiliging.</t>
  </si>
  <si>
    <t>L8</t>
  </si>
  <si>
    <t>L8: 1 st HS=40A, 6 st lichtgroep, 0 st aardlekautomaat, 0 st krachtgroep, 0 st relais, 0 st overspanningsbeveiliging.</t>
  </si>
  <si>
    <t>L12</t>
  </si>
  <si>
    <t>L12: 1 st HS=63A, 1 st lichtgroep, 1 st aardlekautomaat, 6 st krachtgroep, 3 st relais, 0 st overspanningsbeveiliging, 1 st schemerschakelaar.</t>
  </si>
  <si>
    <t>LKK</t>
  </si>
  <si>
    <t>LKK: 1 st HS=400A, 26 st lichtgroep, 10 st krachtgroep, 1 st aardlekautomaat, 0 st relais.</t>
  </si>
  <si>
    <t>PV-HVK</t>
  </si>
  <si>
    <t>Geyer</t>
  </si>
  <si>
    <t>PV-HVK: 1 st HS=..A, 17 st lichtgroep, 0 st aardlekautomaat, 0 st krachtgroep, 0 st relais, 0 st overspanningsbeveiliging, 6 st trafo, 13 st kWh-meter.</t>
  </si>
  <si>
    <t>Bliksemafleiding in gebouw</t>
  </si>
  <si>
    <t>Van der Heijden</t>
  </si>
  <si>
    <t>16 st valleiding bouwdelen A/B/C, bouwjaar 1999;18 st valleiding bouwdelen D/E, bouwjaar 1994;12 st staande afvanger bouwdelen A/B/C, bouwjaar 1999;18 st staande afvanger bouwdelen D/E, bouwjaar 1994.</t>
  </si>
  <si>
    <t>Schakelmateriaal inbouw en opbouw, diverse merken en IP klassen. Bouwjaar in bouwdelen A,B en C 1999, bouwdelen D en E 1994.</t>
  </si>
  <si>
    <t>Verlichting standaard armaturen</t>
  </si>
  <si>
    <t>Armaturen inbouw en deels opbouw, dels design armaturen. In kantine (bouwdeel C) onlangs voorzien van LED lichtbronnen, overige conventioneel TLD en PL, geen HF armaturen maar met conventionele ballast en starters. 
Bouewdelen A,B en C bouwjaar 1999, D en E bouwjaar 1994</t>
  </si>
  <si>
    <t>Noodverlichting centraal/decentraal</t>
  </si>
  <si>
    <t>Honeywell / van Lien</t>
  </si>
  <si>
    <t>decentraal</t>
  </si>
  <si>
    <t>Noodverlichtingsarmatuur decentraal gevoed.
Deel installatie (pictogrammen als oriëntatieverlichting) vervangen in 2016 fabricaat Honeywell. Sommige nog met TL.
Accus volgens logboek vervangen 2021</t>
  </si>
  <si>
    <t>Signalering</t>
  </si>
  <si>
    <t>Jung</t>
  </si>
  <si>
    <t>Beletsignalering</t>
  </si>
  <si>
    <t>13 st beletverlichting bouwdeel C;6 st beletverlichting bouwdeel D;3 st beletverlichting bouwdeel E.1x deurbelinstallatie hoofdingang.</t>
  </si>
  <si>
    <t>W&amp;D</t>
  </si>
  <si>
    <t>Vochtsensor</t>
  </si>
  <si>
    <t>Wateroverlast melder MER ruimte, gekoppeld met GBS</t>
  </si>
  <si>
    <t>Personenzoekinstallatie</t>
  </si>
  <si>
    <t>Iolan</t>
  </si>
  <si>
    <t>PZI bouwdeel E, informatie opnder 2-864120-2 omschreven als integraal geheel van PZI Swissphone)</t>
  </si>
  <si>
    <t>Swissphone</t>
  </si>
  <si>
    <t>Bij portier t.b.v. BHV.1 st centrale incl. PC en koppeling telefooncentrale, 2 st laadrekken, 14 st pagers, locatie zenders</t>
  </si>
  <si>
    <t>Telefooninstallatie</t>
  </si>
  <si>
    <t>Mitel</t>
  </si>
  <si>
    <t>5330E IP phone</t>
  </si>
  <si>
    <t>Verbinding via VOIP (ethernet)fabr:Mitel ; type: 5330E IP phone; capaciteit: 300 aansl;  locatie: ruimte BG</t>
  </si>
  <si>
    <t>Intercominstallatie</t>
  </si>
  <si>
    <t>Commend</t>
  </si>
  <si>
    <t>intercominstallatie : 
1x centrale apparatuur A0.09
Nevenposten: 
1x bij uitrit                                 
1x inrit slagboom                                 
1x expeditie                                 
1x kinderopvang                                 
1x Balie receptie (hoofdpost)
1x RVS regenkap vanaf 2019 geplaatst over buitenpost intercom</t>
  </si>
  <si>
    <t>Portofoon-/ mobilofooninstallatie</t>
  </si>
  <si>
    <t>Motorola</t>
  </si>
  <si>
    <t>GP340</t>
  </si>
  <si>
    <t xml:space="preserve">TBV BHV en beveiliging, 12 st portofoon met laadunit, 1 st centrale bedienunit, antenne, 1 st basis zender en ontvanger. </t>
  </si>
  <si>
    <t>Gebouw beveiliging CCTV</t>
  </si>
  <si>
    <t>Bosch</t>
  </si>
  <si>
    <t>Divar</t>
  </si>
  <si>
    <t>1 st bedieningsunit-PC, 7 st monitoren, 28 st binnen en buiten camera's.</t>
  </si>
  <si>
    <t>Data installatie</t>
  </si>
  <si>
    <t>Div</t>
  </si>
  <si>
    <t>4 st patchkasten MER, 2000 aansluit sockets, bekabeling</t>
  </si>
  <si>
    <t>Afnemer</t>
  </si>
  <si>
    <t>RVB service</t>
  </si>
  <si>
    <t>Centrale antenne installatie</t>
  </si>
  <si>
    <t>VT-MS9/16TNT incl. aansluitpunten en appendages;  locatie: ruimte E0.08</t>
  </si>
  <si>
    <t>Brandmeldinstallatie</t>
  </si>
  <si>
    <t>Labor Strauss</t>
  </si>
  <si>
    <t>LST BC600</t>
  </si>
  <si>
    <t>1 st centrale brandmeldpaneel Labor Strauss type LST BC600 (bj 2023), 1 st neventableaus Labor Strauss LST BC600-1L (bj 2023, 1 st brandweerpaneel Pneuman, 39 st handmelders LST FI750/MCP, 435 st optische melders LST FI750-O, 2x multi-sensormelders LST FI750-O/T, 3x thermische melder LST FI750-T, 2x Lineair optische melders Ardea Eco ES50, kleefmagneten.BMI, niet gecertificeerd, volledige bewaking (luid alarm en PZI).</t>
  </si>
  <si>
    <t>Omroep- en ontruimingsinstallatie</t>
  </si>
  <si>
    <t>Siemens</t>
  </si>
  <si>
    <t>onbekend</t>
  </si>
  <si>
    <t>BendienPC, 25 st signaalgevers, 25 st luidsprekers</t>
  </si>
  <si>
    <t>Inbraakdetectie en alarmering systeem</t>
  </si>
  <si>
    <t>Initial Varel</t>
  </si>
  <si>
    <t>Aritech</t>
  </si>
  <si>
    <t>Meldpaneel receptie</t>
  </si>
  <si>
    <t>Initial varel</t>
  </si>
  <si>
    <t>ATS4500</t>
  </si>
  <si>
    <t>Advanced IP centrale incl modulen, 1 st bedienPC, 21 st PIR melders, 120 st trilcontacten, 53 st standcontact deuren, Installatie doorgekoppeld op IOLAN</t>
  </si>
  <si>
    <t>Toegangscontrolesysteem</t>
  </si>
  <si>
    <t>IOlan</t>
  </si>
  <si>
    <t xml:space="preserve">3 st bedieningsunit (PC inclusief software 
en met scherm en printer), 58st kaartlezers, aansturing van 58st elektrische sloten/deurgrendels, 2st twinlock, 2 st transpalock.5 st regelkast Iolan incl. accu's </t>
  </si>
  <si>
    <t>Elektrische deurbediening (grendel/magneet)</t>
  </si>
  <si>
    <t>Brandool</t>
  </si>
  <si>
    <t>8 st electrische deurdrangers. De intsllaties zijn per deur vorozien van fail safe installatie, een nooddrukker groen met breukglas, en toegangscontrole aansturing</t>
  </si>
  <si>
    <t>Brandoool/GTI</t>
  </si>
  <si>
    <t xml:space="preserve">31 st vluchtdeuren met electrische sloten in 
bouwdelen D (12 st) en E (11 st), tevens 8 st vluchtdeuren bouwdelen A, B, Cmet electrische sloten, 
voorzien van veiligheids ontsluiting dmv groene breukglas schakelaar. Fail Safe aangelegd. . </t>
  </si>
  <si>
    <t>Overval-alarminstallatie</t>
  </si>
  <si>
    <t>Chubb Varel</t>
  </si>
  <si>
    <t>Aritech GE security</t>
  </si>
  <si>
    <t>1 st bedieningsunit-PC, 49 st drukknoppen.
Aangesloten op Iolan systeem</t>
  </si>
  <si>
    <t>Zonwering</t>
  </si>
  <si>
    <t>Halco</t>
  </si>
  <si>
    <t>Halcomaster WZ3000</t>
  </si>
  <si>
    <t>1 st besturingsunit receptie, 
189 st electrische en 8 st handbediende schermen. 1 st weerstation bouwdeel A dak</t>
  </si>
  <si>
    <t>Overspanningsbeveiliging</t>
  </si>
  <si>
    <t>Dehn</t>
  </si>
  <si>
    <t>Dgmod</t>
  </si>
  <si>
    <t>Overspanningsbeveiliging klasse C</t>
  </si>
  <si>
    <t>T.b.v. zonnepanelen.
10 st type PV SCI 500;
1 st type DG MOD 440.</t>
  </si>
  <si>
    <t>Sociale alarmeringssystemen</t>
  </si>
  <si>
    <t>Gira</t>
  </si>
  <si>
    <t>Diverse componenten</t>
  </si>
  <si>
    <t>1 st Miva toilet nabij receptie, voorzien van 2 st trekkoord, 1 st afstelknop, 1 st signaalgever
Voeding, bekabeling</t>
  </si>
  <si>
    <t>Gebouwbeheersysteem</t>
  </si>
  <si>
    <t>HP Compaq</t>
  </si>
  <si>
    <t>BedienPC, scherm, software</t>
  </si>
  <si>
    <t xml:space="preserve">Slagbomen, poorten en tourniquets onbeveiligd </t>
  </si>
  <si>
    <t>Heras</t>
  </si>
  <si>
    <t>4m1</t>
  </si>
  <si>
    <t>lengte: 4 m1 van de slagboom, incl. sturingen, stoplichten en appendages</t>
  </si>
  <si>
    <t>Terrein toegangscontrolesysteem</t>
  </si>
  <si>
    <t>ABC hekwerken</t>
  </si>
  <si>
    <t>9m1</t>
  </si>
  <si>
    <t>Schuipoort electrisch aangestuurd, voorzien van beveiligings knellijsten en infrarood voertuigsingnalering. 9000x2500 mm vrijdragend</t>
  </si>
  <si>
    <t>NRF</t>
  </si>
  <si>
    <t>`-</t>
  </si>
  <si>
    <t>Roldeur handbediend bouwdeel D techniekruimte LBK</t>
  </si>
  <si>
    <t>Lichtvoorzieningen in terrein</t>
  </si>
  <si>
    <t>Trilux/Bega</t>
  </si>
  <si>
    <t>Diverse</t>
  </si>
  <si>
    <t xml:space="preserve">Bestaande uit:
49 st lichtmast aluminium 4,5 m1, donkergroen gecoated, 
69 st paaltop armatuur Trilux kofferarmatuur AB4200-740D LED
4 st Trilux opbouwarmatuur WD 7121840
6 st Trilux SNS RC MRFL-19-IP 14940T
6 st Bega 24017K3
2 st Bega 24027K3.
</t>
  </si>
  <si>
    <t>Krachtstroominstallatie extern</t>
  </si>
  <si>
    <t>Alfen</t>
  </si>
  <si>
    <t xml:space="preserve">2 st laadpaal elk 2 laadpunten, 1 st verdeelkast laadpalen GEYER TK-LP1 in groen staal. Incl voedingskabel vanaf HKL ingegraven. </t>
  </si>
  <si>
    <t>Van Geel</t>
  </si>
  <si>
    <t>Wandgoot</t>
  </si>
  <si>
    <t>Bouwdelen A/B/C 1999 en bouwdelen D/E bouwjaar 1994. BVO 9167 m2, Wandgoot rondom op vloerniveau aan de buitengevels. Totaal ca 700 m1 gelakt RAL1013, 190mm</t>
  </si>
  <si>
    <t>ZV 01-01</t>
  </si>
  <si>
    <t>Personen-/goederenlift</t>
  </si>
  <si>
    <t>T</t>
  </si>
  <si>
    <t>Kone</t>
  </si>
  <si>
    <t>tractielift</t>
  </si>
  <si>
    <t>Lift nr 539205-10066425
Bouwdeel A0
3 stopplaatsen
3 st schachttoegang
1 st kooitoegang
Snelheid 1m/s
SL GSM Elseco
VVVF besturing
Stand by schakeling: geen
Aanwezigheid detectie: geen
Schacht en kooilicht: conventioneel TLD</t>
  </si>
  <si>
    <t>Opstellings-/stookruimte (sr)</t>
  </si>
  <si>
    <t>Stookruimte in dakopbouw m/ 1 toegangsdeur</t>
  </si>
  <si>
    <t>Stookruimte aan gevel m/ 1 toegangsdeur van buiten</t>
  </si>
  <si>
    <t>Opstellingsruimte inpandig</t>
  </si>
  <si>
    <t>Ventilatievoorziening</t>
  </si>
  <si>
    <t>nvt</t>
  </si>
  <si>
    <t>1 st natuurlijke ventilatie dmv beluchting/ontluchting via dak, bj1999, A211b. 
1 st natuurlijke ventilatie dmv beluchting/ontluchting via gevelrooster en dak, bj1994, D043.</t>
  </si>
  <si>
    <t>Rookgasafvoer ketel</t>
  </si>
  <si>
    <t>2 st rookgasafvoer VR ketel staal verzinkt, bj1999, A211b
1 st gezamenlijke rookgasafvoer HR ketels rvsl dubbelwandig, bj1994, D043.
1 st verbrandingsluchttoevoer/rookgasafvoer gasboiler HR, concentrisch, bj2008, D043
1 st verbrandingsluchttoevoer/rookgasafvoer HR ketel concentrisch aluminium, bj2008, E007</t>
  </si>
  <si>
    <t>Verwarming opwekking centraal</t>
  </si>
  <si>
    <t>Buderus</t>
  </si>
  <si>
    <t>GK424VR227</t>
  </si>
  <si>
    <t>1 st gietijzeren atmosferische ketel in open uitvoering Ketel 1. Scios: AAS-AAA-08.
1 st ketelpomp Grundfos UPS50-60 bj2010.</t>
  </si>
  <si>
    <t>1 st gietijzeren atmosferische ketel in open uitvoering Ketel 2. Scios AAS-AAA-09.
1 st ketelpomp Grundfos TP50-60, IE2, bj2013.</t>
  </si>
  <si>
    <t>GK524HR</t>
  </si>
  <si>
    <t>1 st gietijzeren ketel m/ eco in open uitvoering. Scios: Aas-AAA-10.
1 st ketelpomp Wilo Top S65-10 bj2009.</t>
  </si>
  <si>
    <t>1 st gietijzeren ketel m/ eco in open uitvoering. Scios: AAS-AAA-11.
1 st ketelpomp Wilo P65-180R.</t>
  </si>
  <si>
    <t>Remeha</t>
  </si>
  <si>
    <t>Quinta30S</t>
  </si>
  <si>
    <t>1 st HR107 gaswandketel in gesloten uitvoering</t>
  </si>
  <si>
    <t>Hemelwaterafvoer binnen</t>
  </si>
  <si>
    <t>Dyka</t>
  </si>
  <si>
    <t>Vacurain</t>
  </si>
  <si>
    <t>PVC hemelwaterafvoer, gesloten stroming tbv daken A, B, C</t>
  </si>
  <si>
    <t>Hemelwaterafvoer buiten</t>
  </si>
  <si>
    <t>ca 3 m1 PVC afvoerleiding dakopbouw bd A.
ca 80 m1 PVC afvoerleidingen dak bd D.
ca 20 m1 staal verzinkt dak bd D.
ca 200 m1 leidingen i,n terrein
deels lozing op terrein, deels lozing naar gemeente.</t>
  </si>
  <si>
    <t>Scheidingsinstallallatie afvoeren</t>
  </si>
  <si>
    <t>Kessel</t>
  </si>
  <si>
    <t>1 st vetafscheider in terrein tbv keuken</t>
  </si>
  <si>
    <t>Afvoer gecombineerde riolering hwa/vwa in gebouw</t>
  </si>
  <si>
    <t>PE/PVC div. diameters</t>
  </si>
  <si>
    <t>Leidingen, appendages en toebehoren water</t>
  </si>
  <si>
    <t>koperen drinkwaterleidingnet tbv sanitair en brandslanghaspels</t>
  </si>
  <si>
    <t>Klasse: EA./CA/IC
Bd A, bj1999; 12x EA 1x CA 2022 2x EA
Bd B, bj1999; 9x EA 2022 1x EA
Bd C, bj1999; 4x EA 1x CA  2022 2x CA 1x IC 6x EA
Bd D-E, bj1994 ; 7x EA 1x IC 1x CA 2022 9x EA 3x IC 1x CA</t>
  </si>
  <si>
    <t>Drukverhogingsinstallatie in gebouw</t>
  </si>
  <si>
    <t>Duijvelaar</t>
  </si>
  <si>
    <t>HU3 DPV6/2VC M</t>
  </si>
  <si>
    <t>1 st driepomps drukverhogingsinstallaties, volautomatisch, IE2 motoren.</t>
  </si>
  <si>
    <t>Verwarmd tapwater Boiler</t>
  </si>
  <si>
    <t>AOSmith</t>
  </si>
  <si>
    <t>BFC28</t>
  </si>
  <si>
    <t>1 st gesloten HR gasboiler. Scios: CQF-AAA-75.
1 s tapwatercirculatiepomp Wilo Star Z25-2 bj2020.</t>
  </si>
  <si>
    <t>Daalderop</t>
  </si>
  <si>
    <t xml:space="preserve">1 st Daalderop Mono koper 80,  80ltr bj1994 m/ tapwatercirc.pomp Wilo Star Z, bj2021, D041.
1 st Daalderop close-in, 10ltr bj1999, C114.
1 st Daalderop close-in, 10 ltr bj2011.
1 st Daalderop close-in, 10ltr bj2007, D017.
1 st Daalderop close-in, 10ltr bj2007, E027.
1 st Daalderop close-up, 10 ltr bj1999, E005.  </t>
  </si>
  <si>
    <t>Waterbehandelingsinstallatie</t>
  </si>
  <si>
    <t>Eurowater</t>
  </si>
  <si>
    <t>KWE20C</t>
  </si>
  <si>
    <t>Waterontharder pekel simplex t.b.v. keuken.
Capaciteit: 800 l/h.</t>
  </si>
  <si>
    <t>Leidingen, appendages en toebehoren gas</t>
  </si>
  <si>
    <t>Stalen gasleidingnet tbv bd A/B/C bj1999, gasmeter in ruimte: C001. Scios: AWP-AAA-81
Stalen/koperen gasleidingnet tbv bd D/E bj1994, gasmeter in ruimte: E002. Scios: AWP-AAA-80.</t>
  </si>
  <si>
    <t>Koudeopwekeenheid</t>
  </si>
  <si>
    <t>1 st splittype koelunit Daikin RXS35D2VMB, 1,0kg R410a, 3,5kW EER/COP:3,25/3,46 bj2006, bd B.
1 st splittype koelunit Daikin RXS50D2VMB, kg R410a, 5,0kW EER/COP: 3,02/3,43 bj2003, bd B.
1 st splittype koelunit Daikin RXS25D2VMB, 0,8kg R410a, 2,5kW EER/COP: 4,08/4,09 bj2005, bd A.
2 st splittype koelunit Toshiba RAS13N3AV2-E, 0,8kg R410a, 3,5kW bj2014, bd E.
1 st DX close controlunit Apac AXO MOD 15, 5,8kg R410a, 16kW bj2016, bd D computerruimte</t>
  </si>
  <si>
    <t>Horos</t>
  </si>
  <si>
    <t>GAC090SM2M</t>
  </si>
  <si>
    <t>1 st luchtgekoelde vloeistofkoelmachine m/ 3 scrollcompressoren en hydromodule, 12,5kg R410a, EER=3,04</t>
  </si>
  <si>
    <t>Climaveneta</t>
  </si>
  <si>
    <t>NECS/B/S1506</t>
  </si>
  <si>
    <t>1 st luchtgekoelde vloeistofkoelmachine m/ 6 scrollcompressoren, 2x28kg R410a, EER=</t>
  </si>
  <si>
    <t>Leidingnet en appendages koelen</t>
  </si>
  <si>
    <t>Leidingnet dikwandig m/ groefkoppelingen, geisoleerd m/ Armaflex, buiten voorzien van aluminium beplating.</t>
  </si>
  <si>
    <t>Verdeler/verzamelaar verwarmen</t>
  </si>
  <si>
    <t xml:space="preserve">1 st gescheiden verdeler verzamelaar m/ tweewegregelkleppen z/ toerengeregelde pompen.
Inclusief: 1 st circ.pomp Wilo Yonos Maxo 30/0,5-7 EEI=0,20 bj 2023; 1 st circ.pomp Wilo P50/160r bj2003; 1 st circ.pomp Wilo P65/160r bj1993; 1 st tweewegregelklep met stelmotor SC M3P50F; ,1 st tweewegregelklep met stelmotor SC M3P32GY; 1 st tweewegregelklep met stelmotor Siemens MXG461.28-8.0 bj2013. </t>
  </si>
  <si>
    <t>2 st gescheiden verdeler verzamelaar m/ menginjectiegroepen m/ driewegregelkleppen z/ toerengeregelde pompen.
Inclusief: - 2 st circ.pomp Grundfos UPE32-120 bj1999; 1 st circ.pomp Grundfos UPS32-120F bj2002; - 3 st driewegregelklep met stelmotor L&amp;S MXG461.32-12;
Inclusief: - 1 st circ.pomp Grundfos UPS32-60 bj 1999; 1 st circ.pomp Grundfos M3 32-120 EEI=0,18 bj2021 - 1 st circ.pomp Grundfos  Magna3 32-120 EEI=0,18 bj2014; - regelklep met stelmotor L&amp;S MXG461.32-12; - regelklep met stelmotor L&amp;S MXG461.32-12; - regelklep met stelmotor L&amp;S MXG461.32-8.0.</t>
  </si>
  <si>
    <t>Leidingnet en appendages verwarmen</t>
  </si>
  <si>
    <t>Leidingnet, deels dikwandig staal, deels kunststof Rehau, deels dunwandig.</t>
  </si>
  <si>
    <t>Expansievoorziening verwarmen</t>
  </si>
  <si>
    <t>1 st drukexpansievat Flamco 18ltr, bj2006 tbv twincoil LBK04.
1 st drukexpansievat Flamco 18ltr, bj1999 tbv twincoil LBK05.
1 st drukexpansievat Flamco 110ltr, bj2013, A211b.
2 st drukexpansievat Flamco 8ltr, bj2020, A211b.
1 st drukexpansievat Flamco 25ltr, bj2020, E007.
2 st drukexpansievat Flamco 200ltr, bj2016, D043.
2 st drukexpansievat Flamco 18ltr, bj2017, D043</t>
  </si>
  <si>
    <t>Afgifte element warmte</t>
  </si>
  <si>
    <t>Bouwdelen A/B/C bouwjaar 1999; Bouwdelen D/E bouwjaar 1994. Bestaand uit o.a. radiatoren, convectoren en gladde buisverwarming.</t>
  </si>
  <si>
    <t>Afzuiginstallaties</t>
  </si>
  <si>
    <t>1 st dakventilator Inatherm DRV minivent, bj2004, bd C.
1 st dakventilator Inatherm DRV400/30-6E, bj2001, bd D, 5600 m3/h.
1 st dakventilator Inatherm DRV315/30-6, bj2007, bd D, 2600 m3/h.
1 st dakventilator Trox DRV-ECS180, bj2020, bd D, 900 m3/h.
1 st dakventilator Trox DRV-ECS250, bj2020, bd D, 1500 m3/h.
1 st dakventilator Trox DRV-ECS315L, bj2020, bd E, 2700 m3/h.
1 st dakventilator Trox DRV-ECS355, bj2020, bd D, 4500 m3/h.
1 st pijpventilator, bj1994, bdE, 200 m3/h.</t>
  </si>
  <si>
    <t>Luchtbehandelingskasten (lbks)</t>
  </si>
  <si>
    <t>NedAir</t>
  </si>
  <si>
    <t>WTA-4000 B</t>
  </si>
  <si>
    <t>1 st buitenopgestelde luchttoe- en afvoerkast LBK07 z/ bevochtiging m/ wtw z/ V-snaar aandrijving m/ geintegreerde koeling, 6,5kgR407c
Secties: kleppen / filteren / kruisstroomwisselaar / koelen / ventilator</t>
  </si>
  <si>
    <t>Verhulst</t>
  </si>
  <si>
    <t>VKT04/04</t>
  </si>
  <si>
    <t>1 st binnenopstelde luchtafvoerkast + 1 st binnenopgestelde luchttoevoerkast LBK06 z/ wtw z/ bevochtiging, m/ V-snaaroverbrenging
Secties: kleppen / filteren / verwarmen / koelen / ventilatoren.
1 st circ.pomp verwarmer Grundfos M3 32-120 EEI=0,18 bj2013.</t>
  </si>
  <si>
    <t>VKD05/05</t>
  </si>
  <si>
    <t>1 st binnenopgestelde luchttoe- en afvoerkast LBK02 m/ wtw z/bevochtiging z/ V-snaar aandrijving
Secties: Toevoerventilator 3x CE motor type GR401-ZID.GG.CR / Verwarmingssectie, cap.: 75,3 kW / Koelsectie, cap.: 94 kW / Warmtewiel, Rototherm CE-12-2150W/V / filtersectie, zakkenfilter / afvoerventilator 3x CE motor type GR401-ZID.DG.CR. De ventilatoren zijn in juni 2022 vervangen. 
1 st circ.pomp verwarmen Wilo Yonos Maxo 40/0,5-8, EEI=0,23 bj2014.</t>
  </si>
  <si>
    <t>VKT06/06</t>
  </si>
  <si>
    <t>1 st binnenopgestelde luchtafvoerkast + 1 st binnenopgestelde luchttoevoerkast LBK04 m/ wtw z/ bevochtiging m/ V-snaaroverbrenging
Secties: Toevoerventilator 3,36 m3/s / verwarmingssectie 56,2 kW / Koelsectie  98,2 kW / twincoilsectie / filtersectie, zakkenfilter / afvoerventilator 3,36 m3/s. 
1 st twincoilpomp Grundfos UPS40-180/F bj1999.</t>
  </si>
  <si>
    <t>1 st binnenopgestelde luchtafvoerkast + 1 st binnenopgestelde luchttoevoerkast LBK05 m/ wtw z/ bevochtiging m/ V-snaaroverbrenging
Secties: toevoerventilator 3,47 m3/s / verwarmingssectie / koelsectie / twincoilsectie / zakkenfiltersectie / afvoerventilator 3,47 m3/s. 
1 st twincoilpomp Grundfos UPS40-180 bj1999.</t>
  </si>
  <si>
    <t>VKT03/03</t>
  </si>
  <si>
    <t xml:space="preserve">1 st buitenopgestelde luchttoe- en afvoerkast LBK01 z/ bevochtiging m/ wtw z/ V-snaar aandrijving
Secties: Toevoerventilator 2x CE motor type GR401-ZID.GG.CR, 3,38 m3/s / verwarmingssectie 49,92 kW / koelsectie 69,9 kW / warmtewiel Rototherm CE-12-1700W / zakkenfiltersectie / 
afvoerventilator 2x CE motor type GR401-ZID.DG.CR 2,65m3/s. Ventilator motoren zijn in juni 2022 vervangen. </t>
  </si>
  <si>
    <t>1 st binnenopgestelde luchttoe- en afvoerkast LBK03 z/ bevochtiging m/ wtw z/ V-snaar aandrijving
Secties: Toevoerventilator 1x CE motor GR561-ZID.GQ.CR 3,42 m3/s / verwarmingssectie 50,51 kW / koelsectie / warmtewiel Rototherm CE-12-1900W/V / zakkenfiltersectie / afvoerventilator 1x CE motor type GR561-ZID.GG.CR 2,75 m3/s. De ventilator motoren zijn in juni 2022 vervangen.
1 st circulatiepomp verwarmen  Wilo Yonos Maxo 30/0,5-7 EEI=0,23, bj2014.</t>
  </si>
  <si>
    <t>Brandklep</t>
  </si>
  <si>
    <t>Diverse brandkleppen m/ smeltlood in A, B, C, bj1999.
Diverse brandkleppen m/ smeltlood in D V01</t>
  </si>
  <si>
    <t>Luchtkanalen, appendages en isolatie</t>
  </si>
  <si>
    <t>Sendzimir verzinkt stalen luchtkanalen rechthoekig en rond. Luchttoevoerkanalen uitwendig thermisch geisoleerd, buitenluchtaanzuigkanalen dampdicht geisoleerd.</t>
  </si>
  <si>
    <t>Brandblustoestellen</t>
  </si>
  <si>
    <t>Ajax,</t>
  </si>
  <si>
    <t>21 st brandslanghaspel 20 m1, 2xbj1998, 11xbj1999, 5xbj2002, 2xbj2006, 1xbj2020.
10 st brandslanghaspel 25 m1,  6xbj1994, 1xbj1999, 3xbj2018.</t>
  </si>
  <si>
    <t>17 st koolzuurblusser 5kg, 1xbj2019, 16xbj2020. 
52 st schuimblusser 6ltr, 5xbj2017, 14xbj2018, 5xbj2019, 28xbj2020.
2 st vetblusser 6ltr, bj20211.</t>
  </si>
  <si>
    <t>Rookbeheersingssysteem</t>
  </si>
  <si>
    <t>rookluiken vide gebouw A.</t>
  </si>
  <si>
    <t>Vaste keukenapparatuur</t>
  </si>
  <si>
    <t>2 st magnetron Whirlpool AVM825/WP/ST; 
1 st koffiemachine Bravilor Bonamat B5 (2x5l); 
1 st koelkast Gram; 
1 st Combisteamer Convotherm bj2020; 
1 st stoomoven Mareno VE210X; 
1 st afzuigkap 3,5 m1; 
1 st afzuigkap 4 m1; 
1 st vaatwasinstallatie Hobart CNA-EW; 
2 st fiteuse dubbel Mareno; 
1 st braadslede Mareno; 
1 st elektrisch fornuis 4-pits Mareno; 
1 st elektrisch fornuis 2-pits Wery; 
5 st au bain marie Mareno; 
1 st toaster Milantoast; 
1 st warmtebrug; 
1 st saladebar IfoKampri; 
1 st koelvitrine Arneg Trent2 m/ glazen deur; 
3 st bordenlowerator;
1 st handdouche Echtermann bj2021;
1 st koffiemachine verse bonen en koffiemaler.</t>
  </si>
  <si>
    <t>Koelcel inclusief aggregaat</t>
  </si>
  <si>
    <t>Kelvion</t>
  </si>
  <si>
    <t>DFBE061D compact</t>
  </si>
  <si>
    <t>geisoleerde koelcel m/ aggregaat op zolder.binnenunit vervangen in 2020. 2,8kg R513a, m/ deurcontact voor afschakeling verdamperventilatoren.</t>
  </si>
  <si>
    <t>Vriescel inclusief aggregaat</t>
  </si>
  <si>
    <t>Helpman</t>
  </si>
  <si>
    <t>LEX-04-7RI-E/220-50-1</t>
  </si>
  <si>
    <t>geisoleerde vriescel m/ aggregaat op zolder 2,4kg R404c. m/ deurcontact voor afschakeling verdamperventilatoren.</t>
  </si>
  <si>
    <t>Toiletgroep</t>
  </si>
  <si>
    <t>uitvoering  in wit porcelein.</t>
  </si>
  <si>
    <t>Werkkastuitrusting/ uitstortgootsteen</t>
  </si>
  <si>
    <t>Geemailleerd stalen uitstortgootsteen m/ tapkraan</t>
  </si>
  <si>
    <t>Douchegroep.</t>
  </si>
  <si>
    <t>6905HH1_02</t>
  </si>
  <si>
    <t>Zevenaar</t>
  </si>
  <si>
    <t>6905DB</t>
  </si>
  <si>
    <t>Strategisch</t>
  </si>
  <si>
    <t>Operationeel</t>
  </si>
  <si>
    <t>Eigendom</t>
  </si>
  <si>
    <t>Kolom1</t>
  </si>
  <si>
    <t>Brandblustoestellen, 590030</t>
  </si>
  <si>
    <t>Dilatatie/elastische voeg buitenwand, 411140-2</t>
  </si>
  <si>
    <t>Afzuiginstallaties, 572210</t>
  </si>
  <si>
    <t>Dak bedekking vlak dak, 471110-1</t>
  </si>
  <si>
    <t>m1</t>
  </si>
  <si>
    <t>m2</t>
  </si>
  <si>
    <t>Losse afwerklaag vloer, 432120-4</t>
  </si>
  <si>
    <t>Losse afwerklaag vloer,432120-3</t>
  </si>
  <si>
    <t>Systeemplafond afwerking (opgenomen als onderdeel van bouwdeel 'Binnenvloerconstructie (inclusief balkon)', 231110-4</t>
  </si>
  <si>
    <t xml:space="preserve">Locatie: gebouw D. Plaatmateriaal 120/60 cm, inclusief bewerkingsmateriaal en de voorbereidings- en afwerkingsmaterialen </t>
  </si>
  <si>
    <t>Bestrating (onderdeel van bouwdeel 'Terreinafwerkingen, 904020-1 ')</t>
  </si>
  <si>
    <t>Betonnen straatklinkers in visgraatmotief inclusief funderingsmateriaal</t>
  </si>
  <si>
    <t>Betontegels 30x30cm inclusief funderingsmateriaal</t>
  </si>
  <si>
    <t>Beglazing isolatieglas buiten, 312050-2</t>
  </si>
  <si>
    <t>Schaarhoogwerker rijdend</t>
  </si>
  <si>
    <t xml:space="preserve">HR++ dubbelglas in kunststof kozijnen, geplaatst in droge beglazingsysteem. 
</t>
  </si>
  <si>
    <t>Verlichtingsarmaturen inclusief aanwezigheidsdetectie, lichtgeregeling en bekabeling tot verdeler voor een standaard kamer (2 personen)</t>
  </si>
  <si>
    <t>tweevoudige wandcontactdoos, bevestigingsmateriaal en bekabeling (WCD tot en met groepenkast of centraaldoos)</t>
  </si>
  <si>
    <t>isolatiematerieel spouw (gevelvullend) per 70 mm kleiner dan 50 vierkante meter</t>
  </si>
  <si>
    <t xml:space="preserve">Gemodificeerd APP bitumineuze dakbedekking, geïsoleerd en geballast met grind, gelegd op betondakvloer. </t>
  </si>
  <si>
    <t>Standaard stompe binnendeuren met hoogte 201,5 tot en met  231,5 cm en breedtre van 83 tot en met 93 cm; zonder glas; met hang- en sluitwerk</t>
  </si>
  <si>
    <t xml:space="preserve">Kitvoegen tussen betonnen waterslagen, opgenomen in het gevelmetselwerk.
</t>
  </si>
  <si>
    <t xml:space="preserve">Schuimblusser 6ltr
</t>
  </si>
  <si>
    <t>percentage</t>
  </si>
  <si>
    <t>Tapijt/ vloerbedekking met lijm en bevestigingsmaterialen, kleuren: rood, blauw, groen.
Locatie kantoren.</t>
  </si>
  <si>
    <t xml:space="preserve">Marmoleum met lijm en bevestigingsmateriaal, locatie verkeersruimten (gangen). </t>
  </si>
  <si>
    <t xml:space="preserve">Zonne-installatie (8 zonnepanelen &gt;400 Wp, omvormer, bekabeling, belasting en constructie) </t>
  </si>
  <si>
    <t>Standaard opdekdeuren met hoogte 201,5 tot en met 231,5 cm en breedtre van 83 tot en met 93 cm; zonder glas; met hang- en sluitwerk</t>
  </si>
  <si>
    <t>Toerengerelde dakventilator 3000 m3/h</t>
  </si>
  <si>
    <t>•        Kostprijs is inclusief levering materiaal op het vastgoedcomplex</t>
  </si>
  <si>
    <t>Optie</t>
  </si>
  <si>
    <t>Uitgangpunten</t>
  </si>
  <si>
    <t>•        Geldt alleen voor de vaste instandhouding</t>
  </si>
  <si>
    <t>Einde</t>
  </si>
  <si>
    <t>•       De eenheidsprijzen uit arbeid, materiaal en materieel worden toegepast</t>
  </si>
  <si>
    <t>•       Dit is exclusief omzetbelasting en AKWR</t>
  </si>
  <si>
    <t>n.v.t.</t>
  </si>
  <si>
    <t>•       De prijs is gebaseerd op basis van vraagspecificaties per optie</t>
  </si>
  <si>
    <t>Vergoeding Overdrachtsperiode (VOV)</t>
  </si>
  <si>
    <t>Totaal [€]</t>
  </si>
  <si>
    <t>fictieve waarde af te prijzen arbeid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</si>
</sst>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0" x14ac:knownFonts="1">
    <font>
      <sz val="10"/>
      <color theme="1"/>
      <name val="Arial"/>
      <family val="2"/>
    </font>
    <font>
      <sz val="10"/>
      <color theme="1"/>
      <name val="Arial"/>
      <family val="2"/>
    </font>
    <font>
      <b/>
      <sz val="10"/>
      <color theme="1"/>
      <name val="Arial"/>
      <family val="2"/>
    </font>
    <font>
      <b/>
      <sz val="12"/>
      <color theme="1"/>
      <name val="Arial"/>
      <family val="2"/>
    </font>
    <font>
      <i/>
      <sz val="10"/>
      <color theme="1"/>
      <name val="Arial"/>
      <family val="2"/>
    </font>
    <font>
      <b/>
      <sz val="12"/>
      <color rgb="FFFF0000"/>
      <name val="Arial"/>
      <family val="2"/>
    </font>
    <font>
      <b/>
      <sz val="11"/>
      <color theme="1"/>
      <name val="Calibri"/>
      <family val="2"/>
      <scheme val="minor"/>
    </font>
    <font>
      <b/>
      <sz val="10"/>
      <color theme="0"/>
      <name val="Arial"/>
      <family val="2"/>
    </font>
    <font>
      <sz val="10"/>
      <color theme="1"/>
      <name val="Verdana"/>
      <family val="2"/>
    </font>
    <font>
      <vertAlign val="superscript"/>
      <sz val="9"/>
      <color theme="1"/>
      <name val="Arial"/>
      <family val="2"/>
    </font>
    <font>
      <sz val="8"/>
      <color theme="1"/>
      <name val="Arial"/>
      <family val="2"/>
    </font>
    <font>
      <sz val="12"/>
      <color theme="1"/>
      <name val="Arial"/>
      <family val="2"/>
    </font>
    <font>
      <sz val="10"/>
      <color rgb="FFFF0000"/>
      <name val="Verdana"/>
      <family val="2"/>
    </font>
    <font>
      <b/>
      <u/>
      <sz val="10"/>
      <color theme="1"/>
      <name val="Arial"/>
      <family val="2"/>
    </font>
    <font>
      <b/>
      <sz val="9"/>
      <color indexed="81"/>
      <name val="Tahoma"/>
      <family val="2"/>
    </font>
    <font>
      <sz val="9"/>
      <color indexed="81"/>
      <name val="Tahoma"/>
      <family val="2"/>
    </font>
    <font>
      <sz val="10"/>
      <color rgb="FFFF0000"/>
      <name val="Arial"/>
      <family val="2"/>
    </font>
    <font>
      <sz val="8"/>
      <name val="Arial"/>
      <family val="2"/>
    </font>
    <font>
      <sz val="10"/>
      <name val="Arial"/>
      <family val="2"/>
    </font>
    <font>
      <sz val="20"/>
      <color theme="1"/>
      <name val="Arial"/>
      <family val="2"/>
    </font>
  </fonts>
  <fills count="13">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bgColor theme="7"/>
      </patternFill>
    </fill>
    <fill>
      <patternFill patternType="solid">
        <fgColor theme="7" tint="0.59999389629810485"/>
        <bgColor theme="7" tint="0.59999389629810485"/>
      </patternFill>
    </fill>
    <fill>
      <patternFill patternType="solid">
        <fgColor theme="7" tint="0.79998168889431442"/>
        <bgColor theme="7" tint="0.79998168889431442"/>
      </patternFill>
    </fill>
    <fill>
      <patternFill patternType="solid">
        <fgColor rgb="FF92D050"/>
        <bgColor theme="7" tint="0.79998168889431442"/>
      </patternFill>
    </fill>
    <fill>
      <patternFill patternType="solid">
        <fgColor theme="4" tint="0.79998168889431442"/>
        <bgColor indexed="64"/>
      </patternFill>
    </fill>
  </fills>
  <borders count="24">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ouble">
        <color indexed="64"/>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style="medium">
        <color indexed="64"/>
      </right>
      <top style="medium">
        <color indexed="64"/>
      </top>
      <bottom style="thick">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medium">
        <color indexed="64"/>
      </top>
      <bottom style="thick">
        <color theme="0"/>
      </bottom>
      <diagonal/>
    </border>
    <border>
      <left style="medium">
        <color indexed="64"/>
      </left>
      <right style="thin">
        <color theme="0"/>
      </right>
      <top style="medium">
        <color indexed="64"/>
      </top>
      <bottom style="thick">
        <color theme="0"/>
      </bottom>
      <diagonal/>
    </border>
    <border>
      <left style="medium">
        <color indexed="64"/>
      </left>
      <right style="thin">
        <color theme="0"/>
      </right>
      <top style="thin">
        <color theme="0"/>
      </top>
      <bottom/>
      <diagonal/>
    </border>
    <border>
      <left style="thin">
        <color theme="0"/>
      </left>
      <right/>
      <top/>
      <bottom style="thick">
        <color theme="0"/>
      </bottom>
      <diagonal/>
    </border>
    <border>
      <left style="thin">
        <color theme="7"/>
      </left>
      <right/>
      <top style="thin">
        <color theme="7"/>
      </top>
      <bottom/>
      <diagonal/>
    </border>
    <border>
      <left/>
      <right style="medium">
        <color indexed="64"/>
      </right>
      <top/>
      <bottom/>
      <diagonal/>
    </border>
    <border>
      <left style="thin">
        <color theme="0"/>
      </left>
      <right style="medium">
        <color indexed="64"/>
      </right>
      <top style="thin">
        <color theme="0"/>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52">
    <xf numFmtId="0" fontId="0" fillId="0" borderId="0" xfId="0"/>
    <xf numFmtId="0" fontId="0" fillId="2" borderId="0" xfId="0" applyFill="1"/>
    <xf numFmtId="0" fontId="2" fillId="0" borderId="0" xfId="0" applyFont="1"/>
    <xf numFmtId="0" fontId="3" fillId="0" borderId="0" xfId="0" applyFont="1"/>
    <xf numFmtId="0" fontId="0" fillId="0" borderId="0" xfId="0" applyFill="1" applyBorder="1" applyProtection="1"/>
    <xf numFmtId="0" fontId="0" fillId="0" borderId="0" xfId="0" applyAlignment="1">
      <alignment vertical="top"/>
    </xf>
    <xf numFmtId="0" fontId="0" fillId="0" borderId="0" xfId="0" applyBorder="1"/>
    <xf numFmtId="0" fontId="0" fillId="0" borderId="0" xfId="0" applyAlignment="1">
      <alignment horizontal="left"/>
    </xf>
    <xf numFmtId="0" fontId="5" fillId="4" borderId="0" xfId="0" applyFont="1" applyFill="1"/>
    <xf numFmtId="0" fontId="0" fillId="4" borderId="0" xfId="0" applyFill="1"/>
    <xf numFmtId="0" fontId="0" fillId="5" borderId="0" xfId="0" applyFill="1"/>
    <xf numFmtId="0" fontId="0" fillId="0" borderId="0" xfId="0" applyAlignment="1">
      <alignment horizontal="right"/>
    </xf>
    <xf numFmtId="0" fontId="0" fillId="3" borderId="0" xfId="0" applyFill="1"/>
    <xf numFmtId="0" fontId="0" fillId="5" borderId="0" xfId="0" applyFill="1" applyAlignment="1">
      <alignment vertical="top" wrapText="1"/>
    </xf>
    <xf numFmtId="0" fontId="0" fillId="5" borderId="0" xfId="0" quotePrefix="1" applyFill="1" applyAlignment="1">
      <alignment vertical="top"/>
    </xf>
    <xf numFmtId="0" fontId="8" fillId="0" borderId="0" xfId="0" applyFont="1" applyAlignment="1">
      <alignment horizontal="left" vertical="center" indent="4"/>
    </xf>
    <xf numFmtId="0" fontId="0" fillId="0" borderId="4" xfId="0" applyBorder="1"/>
    <xf numFmtId="0" fontId="4" fillId="0" borderId="0" xfId="0" applyFont="1"/>
    <xf numFmtId="0" fontId="4" fillId="0" borderId="0" xfId="0" applyFont="1" applyAlignment="1">
      <alignment horizontal="left"/>
    </xf>
    <xf numFmtId="0" fontId="10" fillId="0" borderId="0" xfId="0" applyFont="1"/>
    <xf numFmtId="1" fontId="0" fillId="0" borderId="0" xfId="0" applyNumberFormat="1"/>
    <xf numFmtId="0" fontId="11" fillId="0" borderId="0" xfId="0" applyFont="1"/>
    <xf numFmtId="0" fontId="11" fillId="0" borderId="0" xfId="0" applyFont="1" applyBorder="1"/>
    <xf numFmtId="44" fontId="11" fillId="0" borderId="0" xfId="0" applyNumberFormat="1" applyFont="1" applyBorder="1"/>
    <xf numFmtId="0" fontId="0" fillId="0" borderId="0" xfId="0" applyAlignment="1">
      <alignment wrapText="1"/>
    </xf>
    <xf numFmtId="0" fontId="0" fillId="0" borderId="0" xfId="0" quotePrefix="1" applyFill="1" applyBorder="1"/>
    <xf numFmtId="0" fontId="0" fillId="0" borderId="0" xfId="0" applyAlignment="1">
      <alignment shrinkToFit="1"/>
    </xf>
    <xf numFmtId="0" fontId="7" fillId="8" borderId="9" xfId="0" applyFont="1" applyFill="1" applyBorder="1" applyAlignment="1">
      <alignment horizontal="center" vertical="top" wrapText="1"/>
    </xf>
    <xf numFmtId="0" fontId="2" fillId="0" borderId="0" xfId="0" applyFont="1" applyAlignment="1">
      <alignment horizontal="left"/>
    </xf>
    <xf numFmtId="44" fontId="0" fillId="0" borderId="0" xfId="0" applyNumberFormat="1" applyBorder="1"/>
    <xf numFmtId="0" fontId="0" fillId="0" borderId="0" xfId="0" applyFont="1" applyAlignment="1">
      <alignment horizontal="left"/>
    </xf>
    <xf numFmtId="0" fontId="0" fillId="0" borderId="0" xfId="0" applyAlignment="1">
      <alignment vertical="top" wrapText="1"/>
    </xf>
    <xf numFmtId="0" fontId="0" fillId="0" borderId="0" xfId="0" applyAlignment="1"/>
    <xf numFmtId="0" fontId="0" fillId="7" borderId="0" xfId="0" applyFill="1"/>
    <xf numFmtId="0" fontId="7" fillId="8" borderId="13" xfId="0" applyFont="1" applyFill="1" applyBorder="1" applyAlignment="1">
      <alignment vertical="top"/>
    </xf>
    <xf numFmtId="0" fontId="7" fillId="8" borderId="12" xfId="0" applyFont="1" applyFill="1" applyBorder="1" applyAlignment="1">
      <alignment vertical="top"/>
    </xf>
    <xf numFmtId="0" fontId="7" fillId="8" borderId="12" xfId="0" applyFont="1" applyFill="1" applyBorder="1" applyAlignment="1">
      <alignment horizontal="center" vertical="top" wrapText="1"/>
    </xf>
    <xf numFmtId="0" fontId="0" fillId="9" borderId="10" xfId="0" applyFill="1" applyBorder="1" applyAlignment="1">
      <alignment vertical="top"/>
    </xf>
    <xf numFmtId="0" fontId="0" fillId="9" borderId="2" xfId="0" applyFill="1" applyBorder="1" applyAlignment="1">
      <alignment vertical="top"/>
    </xf>
    <xf numFmtId="0" fontId="0" fillId="9" borderId="2" xfId="0" applyFill="1" applyBorder="1" applyAlignment="1">
      <alignment horizontal="center" vertical="top"/>
    </xf>
    <xf numFmtId="0" fontId="0" fillId="9" borderId="11" xfId="0" applyFill="1" applyBorder="1" applyAlignment="1">
      <alignment vertical="top"/>
    </xf>
    <xf numFmtId="0" fontId="0" fillId="10" borderId="10" xfId="0" applyFill="1" applyBorder="1" applyAlignment="1">
      <alignment vertical="top"/>
    </xf>
    <xf numFmtId="0" fontId="0" fillId="10" borderId="2" xfId="0" applyFill="1" applyBorder="1" applyAlignment="1">
      <alignment vertical="top"/>
    </xf>
    <xf numFmtId="0" fontId="0" fillId="10" borderId="2" xfId="0" applyFill="1" applyBorder="1" applyAlignment="1">
      <alignment vertical="top" wrapText="1"/>
    </xf>
    <xf numFmtId="0" fontId="0" fillId="6" borderId="2" xfId="0" applyFill="1" applyBorder="1" applyAlignment="1">
      <alignment vertical="top"/>
    </xf>
    <xf numFmtId="44" fontId="0" fillId="11" borderId="11" xfId="0" applyNumberFormat="1" applyFill="1" applyBorder="1" applyAlignment="1">
      <alignment vertical="top"/>
    </xf>
    <xf numFmtId="0" fontId="0" fillId="9" borderId="2" xfId="0" applyFill="1" applyBorder="1" applyAlignment="1">
      <alignment vertical="top" wrapText="1"/>
    </xf>
    <xf numFmtId="0" fontId="0" fillId="10" borderId="0" xfId="0" applyFill="1" applyAlignment="1">
      <alignment vertical="top"/>
    </xf>
    <xf numFmtId="0" fontId="0" fillId="9" borderId="3" xfId="0" applyFill="1" applyBorder="1" applyAlignment="1">
      <alignment vertical="top" wrapText="1"/>
    </xf>
    <xf numFmtId="0" fontId="0" fillId="10" borderId="3" xfId="0" applyFill="1" applyBorder="1" applyAlignment="1">
      <alignment vertical="top" wrapText="1"/>
    </xf>
    <xf numFmtId="0" fontId="0" fillId="9" borderId="0" xfId="0" applyFill="1" applyAlignment="1">
      <alignment vertical="top"/>
    </xf>
    <xf numFmtId="0" fontId="0" fillId="9" borderId="0" xfId="0" applyFill="1" applyAlignment="1">
      <alignment vertical="top" wrapText="1"/>
    </xf>
    <xf numFmtId="0" fontId="0" fillId="10" borderId="0" xfId="0" applyFill="1" applyAlignment="1">
      <alignment vertical="top" wrapText="1"/>
    </xf>
    <xf numFmtId="0" fontId="0" fillId="0" borderId="6" xfId="0" applyBorder="1" applyAlignment="1">
      <alignment vertical="top"/>
    </xf>
    <xf numFmtId="44" fontId="0" fillId="7" borderId="8" xfId="1" applyFont="1" applyFill="1" applyBorder="1" applyAlignment="1">
      <alignment vertical="top"/>
    </xf>
    <xf numFmtId="44" fontId="11" fillId="7" borderId="0" xfId="0" applyNumberFormat="1" applyFont="1" applyFill="1"/>
    <xf numFmtId="0" fontId="0" fillId="0" borderId="0" xfId="0" applyFont="1"/>
    <xf numFmtId="44" fontId="0" fillId="7" borderId="0" xfId="0" applyNumberFormat="1" applyFont="1" applyFill="1"/>
    <xf numFmtId="0" fontId="0" fillId="9" borderId="0" xfId="0" applyFill="1" applyBorder="1" applyAlignment="1">
      <alignment vertical="top"/>
    </xf>
    <xf numFmtId="0" fontId="0" fillId="10" borderId="2" xfId="0" applyFont="1" applyFill="1" applyBorder="1" applyAlignment="1">
      <alignment vertical="top" wrapText="1"/>
    </xf>
    <xf numFmtId="0" fontId="0" fillId="9" borderId="0" xfId="0" applyFill="1" applyBorder="1" applyAlignment="1">
      <alignment vertical="top" wrapText="1"/>
    </xf>
    <xf numFmtId="0" fontId="2" fillId="2" borderId="0" xfId="0" applyFont="1" applyFill="1"/>
    <xf numFmtId="0" fontId="7" fillId="8" borderId="15" xfId="0" applyFont="1" applyFill="1" applyBorder="1" applyAlignment="1">
      <alignment horizontal="center" vertical="top" wrapText="1"/>
    </xf>
    <xf numFmtId="0" fontId="0" fillId="2" borderId="0" xfId="0" applyFont="1" applyFill="1"/>
    <xf numFmtId="0" fontId="0" fillId="0" borderId="0" xfId="0" quotePrefix="1" applyBorder="1" applyAlignment="1">
      <alignment vertical="top"/>
    </xf>
    <xf numFmtId="0" fontId="8" fillId="0" borderId="0" xfId="0" applyFont="1" applyAlignment="1">
      <alignment vertical="top"/>
    </xf>
    <xf numFmtId="0" fontId="8" fillId="0" borderId="0" xfId="0" applyFont="1" applyAlignment="1">
      <alignment vertical="center"/>
    </xf>
    <xf numFmtId="0" fontId="0" fillId="2" borderId="0" xfId="0" applyFill="1" applyAlignment="1">
      <alignment wrapText="1"/>
    </xf>
    <xf numFmtId="0" fontId="7" fillId="8" borderId="12" xfId="0" applyFont="1" applyFill="1" applyBorder="1" applyAlignment="1">
      <alignment vertical="top" wrapText="1"/>
    </xf>
    <xf numFmtId="0" fontId="0" fillId="0" borderId="6" xfId="0" applyBorder="1" applyAlignment="1">
      <alignment vertical="top" wrapText="1"/>
    </xf>
    <xf numFmtId="0" fontId="8" fillId="0" borderId="0" xfId="0" applyFont="1" applyAlignment="1">
      <alignment horizontal="left" vertical="center" wrapText="1"/>
    </xf>
    <xf numFmtId="0" fontId="12" fillId="0" borderId="0" xfId="0" applyFont="1" applyAlignment="1">
      <alignment horizontal="left" vertical="center" wrapText="1"/>
    </xf>
    <xf numFmtId="0" fontId="13" fillId="0" borderId="0" xfId="0" applyFont="1" applyAlignment="1">
      <alignment horizontal="center"/>
    </xf>
    <xf numFmtId="0" fontId="7" fillId="8" borderId="13" xfId="0" applyFont="1" applyFill="1" applyBorder="1" applyAlignment="1">
      <alignment horizontal="center" vertical="top"/>
    </xf>
    <xf numFmtId="0" fontId="0" fillId="9" borderId="10" xfId="0" applyFill="1" applyBorder="1" applyAlignment="1">
      <alignment horizontal="center" vertical="top"/>
    </xf>
    <xf numFmtId="0" fontId="0" fillId="10" borderId="10" xfId="0" applyFill="1" applyBorder="1" applyAlignment="1">
      <alignment horizontal="center" vertical="top"/>
    </xf>
    <xf numFmtId="0" fontId="0" fillId="10" borderId="2" xfId="0" applyFont="1" applyFill="1" applyBorder="1" applyAlignment="1">
      <alignment horizontal="center" vertical="top"/>
    </xf>
    <xf numFmtId="0" fontId="0" fillId="10" borderId="10" xfId="0" applyFill="1" applyBorder="1" applyAlignment="1">
      <alignment horizontal="center" vertical="top" wrapText="1"/>
    </xf>
    <xf numFmtId="0" fontId="0" fillId="9" borderId="10" xfId="0" applyFill="1" applyBorder="1" applyAlignment="1">
      <alignment horizontal="center" vertical="top" wrapText="1"/>
    </xf>
    <xf numFmtId="0" fontId="0" fillId="9" borderId="14" xfId="0" applyFill="1" applyBorder="1" applyAlignment="1">
      <alignment horizontal="center" vertical="top"/>
    </xf>
    <xf numFmtId="0" fontId="0" fillId="10" borderId="14" xfId="0" applyFill="1" applyBorder="1" applyAlignment="1">
      <alignment horizontal="center" vertical="top"/>
    </xf>
    <xf numFmtId="0" fontId="0" fillId="9" borderId="5" xfId="0" applyFill="1" applyBorder="1" applyAlignment="1">
      <alignment horizontal="center" vertical="top"/>
    </xf>
    <xf numFmtId="0" fontId="0" fillId="10" borderId="5" xfId="0" applyFill="1" applyBorder="1" applyAlignment="1">
      <alignment horizontal="center" vertical="top"/>
    </xf>
    <xf numFmtId="0" fontId="0" fillId="0" borderId="7" xfId="0" applyBorder="1" applyAlignment="1">
      <alignment horizontal="center"/>
    </xf>
    <xf numFmtId="0" fontId="0" fillId="0" borderId="0" xfId="0" applyAlignment="1">
      <alignment horizontal="center"/>
    </xf>
    <xf numFmtId="0" fontId="2" fillId="2" borderId="0" xfId="0" applyFont="1" applyFill="1" applyAlignment="1">
      <alignment horizontal="left"/>
    </xf>
    <xf numFmtId="0" fontId="0" fillId="10" borderId="16" xfId="0" applyFont="1" applyFill="1" applyBorder="1" applyAlignment="1">
      <alignment vertical="top" wrapText="1"/>
    </xf>
    <xf numFmtId="0" fontId="0" fillId="10" borderId="0" xfId="0" applyFill="1" applyBorder="1" applyAlignment="1">
      <alignment vertical="top"/>
    </xf>
    <xf numFmtId="0" fontId="0" fillId="6" borderId="0" xfId="0" applyFill="1" applyBorder="1" applyAlignment="1">
      <alignment vertical="top"/>
    </xf>
    <xf numFmtId="0" fontId="0" fillId="9" borderId="5" xfId="0" applyFill="1" applyBorder="1" applyAlignment="1">
      <alignment vertical="top"/>
    </xf>
    <xf numFmtId="0" fontId="0" fillId="9" borderId="2" xfId="0" applyFill="1" applyBorder="1" applyAlignment="1">
      <alignment horizontal="left" vertical="top" wrapText="1"/>
    </xf>
    <xf numFmtId="0" fontId="0" fillId="9" borderId="17" xfId="0" applyFill="1" applyBorder="1" applyAlignment="1">
      <alignment vertical="top"/>
    </xf>
    <xf numFmtId="0" fontId="0" fillId="0" borderId="0" xfId="0" applyFont="1" applyAlignment="1">
      <alignment wrapText="1"/>
    </xf>
    <xf numFmtId="0" fontId="0" fillId="0" borderId="0" xfId="0" applyFont="1" applyAlignment="1">
      <alignment horizontal="left" vertical="center"/>
    </xf>
    <xf numFmtId="0" fontId="0" fillId="2" borderId="0" xfId="0" applyFill="1" applyAlignment="1">
      <alignment horizontal="left"/>
    </xf>
    <xf numFmtId="0" fontId="2" fillId="5" borderId="0" xfId="0" applyFont="1" applyFill="1"/>
    <xf numFmtId="0" fontId="16" fillId="5" borderId="0" xfId="0" applyFont="1" applyFill="1"/>
    <xf numFmtId="0" fontId="8" fillId="5" borderId="0" xfId="0" applyFont="1" applyFill="1" applyAlignment="1">
      <alignment vertical="center"/>
    </xf>
    <xf numFmtId="44" fontId="0" fillId="7" borderId="0" xfId="0" applyNumberFormat="1" applyFill="1"/>
    <xf numFmtId="1" fontId="0" fillId="7" borderId="0" xfId="0" applyNumberFormat="1" applyFill="1"/>
    <xf numFmtId="44" fontId="0" fillId="7" borderId="4" xfId="0" applyNumberFormat="1" applyFill="1" applyBorder="1"/>
    <xf numFmtId="44" fontId="0" fillId="7" borderId="0" xfId="0" applyNumberFormat="1" applyFill="1" applyBorder="1"/>
    <xf numFmtId="44" fontId="0" fillId="7" borderId="1" xfId="0" applyNumberFormat="1" applyFill="1" applyBorder="1"/>
    <xf numFmtId="44" fontId="0" fillId="11" borderId="18" xfId="0" applyNumberFormat="1" applyFill="1" applyBorder="1" applyAlignment="1">
      <alignment vertical="top"/>
    </xf>
    <xf numFmtId="0" fontId="0" fillId="0" borderId="0" xfId="0" applyAlignment="1">
      <alignment horizontal="left" vertical="top"/>
    </xf>
    <xf numFmtId="0" fontId="0" fillId="0" borderId="0" xfId="0" applyAlignment="1">
      <alignment horizontal="center" vertical="top" wrapText="1"/>
    </xf>
    <xf numFmtId="0" fontId="2" fillId="0" borderId="0" xfId="0" applyFont="1" applyAlignment="1">
      <alignment vertical="top"/>
    </xf>
    <xf numFmtId="0" fontId="0" fillId="0" borderId="0" xfId="0" applyAlignment="1">
      <alignment horizontal="center" vertical="top"/>
    </xf>
    <xf numFmtId="0" fontId="0" fillId="6" borderId="0" xfId="0" applyFill="1"/>
    <xf numFmtId="44" fontId="0" fillId="0" borderId="0" xfId="0" applyNumberFormat="1"/>
    <xf numFmtId="44" fontId="6" fillId="7" borderId="0" xfId="0" applyNumberFormat="1" applyFont="1" applyFill="1"/>
    <xf numFmtId="0" fontId="0" fillId="0" borderId="0" xfId="0" applyFill="1"/>
    <xf numFmtId="0" fontId="0" fillId="9" borderId="2" xfId="0" applyFont="1" applyFill="1" applyBorder="1" applyAlignment="1">
      <alignment vertical="top" wrapText="1"/>
    </xf>
    <xf numFmtId="0" fontId="18" fillId="6" borderId="2" xfId="0" applyFont="1" applyFill="1" applyBorder="1" applyAlignment="1">
      <alignment vertical="top"/>
    </xf>
    <xf numFmtId="0" fontId="18" fillId="6" borderId="0" xfId="0" applyFont="1" applyFill="1" applyAlignment="1">
      <alignment vertical="top"/>
    </xf>
    <xf numFmtId="0" fontId="18" fillId="10" borderId="2" xfId="0" applyFont="1" applyFill="1" applyBorder="1" applyAlignment="1">
      <alignment vertical="top" wrapText="1"/>
    </xf>
    <xf numFmtId="0" fontId="18" fillId="9" borderId="2" xfId="0" applyFont="1" applyFill="1" applyBorder="1" applyAlignment="1">
      <alignment vertical="top" wrapText="1"/>
    </xf>
    <xf numFmtId="0" fontId="18" fillId="9" borderId="3" xfId="0" applyFont="1" applyFill="1" applyBorder="1" applyAlignment="1">
      <alignment vertical="top" wrapText="1"/>
    </xf>
    <xf numFmtId="0" fontId="18" fillId="9" borderId="0" xfId="0" applyFont="1" applyFill="1" applyAlignment="1">
      <alignment vertical="top" wrapText="1"/>
    </xf>
    <xf numFmtId="44" fontId="0" fillId="0" borderId="0" xfId="0" applyNumberFormat="1" applyFill="1"/>
    <xf numFmtId="0" fontId="19" fillId="0" borderId="0" xfId="0" quotePrefix="1" applyFont="1" applyFill="1"/>
    <xf numFmtId="0" fontId="19" fillId="0" borderId="0" xfId="0" applyFont="1" applyFill="1"/>
    <xf numFmtId="0" fontId="19" fillId="0" borderId="0" xfId="0" applyFont="1"/>
    <xf numFmtId="14" fontId="18" fillId="5" borderId="0" xfId="0" applyNumberFormat="1" applyFont="1" applyFill="1"/>
    <xf numFmtId="0" fontId="0" fillId="12" borderId="1" xfId="0" applyFill="1" applyBorder="1" applyAlignment="1">
      <alignment horizontal="center" wrapText="1"/>
    </xf>
    <xf numFmtId="0" fontId="0" fillId="12" borderId="1" xfId="0" applyFill="1" applyBorder="1" applyAlignment="1">
      <alignment vertical="top"/>
    </xf>
    <xf numFmtId="0" fontId="0" fillId="9" borderId="19" xfId="0" applyFill="1" applyBorder="1" applyAlignment="1">
      <alignment horizontal="center" vertical="top"/>
    </xf>
    <xf numFmtId="0" fontId="0" fillId="9" borderId="19" xfId="0" applyFill="1" applyBorder="1" applyAlignment="1">
      <alignment vertical="top"/>
    </xf>
    <xf numFmtId="0" fontId="0" fillId="10" borderId="19" xfId="0" applyFill="1" applyBorder="1" applyAlignment="1">
      <alignment vertical="top"/>
    </xf>
    <xf numFmtId="0" fontId="0" fillId="10" borderId="19" xfId="0" applyFont="1" applyFill="1" applyBorder="1" applyAlignment="1">
      <alignment vertical="top" wrapText="1"/>
    </xf>
    <xf numFmtId="0" fontId="7" fillId="8" borderId="20" xfId="0" applyFont="1" applyFill="1" applyBorder="1" applyAlignment="1">
      <alignment vertical="top"/>
    </xf>
    <xf numFmtId="0" fontId="0" fillId="10" borderId="21" xfId="0" applyFill="1" applyBorder="1" applyAlignment="1">
      <alignment vertical="top"/>
    </xf>
    <xf numFmtId="0" fontId="0" fillId="10" borderId="21" xfId="0" applyFont="1" applyFill="1" applyBorder="1" applyAlignment="1">
      <alignment vertical="top" wrapText="1"/>
    </xf>
    <xf numFmtId="0" fontId="0" fillId="9" borderId="22" xfId="0" applyFill="1" applyBorder="1" applyAlignment="1">
      <alignment horizontal="center" vertical="top"/>
    </xf>
    <xf numFmtId="0" fontId="0" fillId="9" borderId="23" xfId="0" applyFill="1" applyBorder="1" applyAlignment="1">
      <alignment vertical="top"/>
    </xf>
    <xf numFmtId="44" fontId="0" fillId="7" borderId="0" xfId="1" applyNumberFormat="1" applyFont="1" applyFill="1"/>
    <xf numFmtId="0" fontId="0" fillId="0" borderId="19" xfId="0" applyBorder="1"/>
    <xf numFmtId="0" fontId="0" fillId="0" borderId="19" xfId="0" applyBorder="1" applyAlignment="1">
      <alignment horizontal="left"/>
    </xf>
    <xf numFmtId="49" fontId="0" fillId="0" borderId="19" xfId="0" applyNumberFormat="1" applyBorder="1" applyAlignment="1">
      <alignment horizontal="left"/>
    </xf>
    <xf numFmtId="49" fontId="0" fillId="0" borderId="19" xfId="0" applyNumberFormat="1" applyBorder="1" applyAlignment="1">
      <alignment horizontal="left" wrapText="1"/>
    </xf>
    <xf numFmtId="49" fontId="0" fillId="0" borderId="19" xfId="0" applyNumberFormat="1" applyBorder="1"/>
    <xf numFmtId="49" fontId="0" fillId="0" borderId="19" xfId="0" applyNumberFormat="1" applyBorder="1" applyAlignment="1">
      <alignment wrapText="1"/>
    </xf>
    <xf numFmtId="44" fontId="11" fillId="3" borderId="0" xfId="0" applyNumberFormat="1" applyFont="1" applyFill="1" applyProtection="1">
      <protection locked="0"/>
    </xf>
    <xf numFmtId="9" fontId="0" fillId="3" borderId="0" xfId="0" applyNumberFormat="1" applyFill="1" applyProtection="1">
      <protection locked="0"/>
    </xf>
    <xf numFmtId="44" fontId="0" fillId="3" borderId="0" xfId="0" applyNumberFormat="1" applyFill="1" applyProtection="1">
      <protection locked="0"/>
    </xf>
    <xf numFmtId="44" fontId="0" fillId="3" borderId="2" xfId="0" applyNumberFormat="1" applyFill="1" applyBorder="1" applyAlignment="1" applyProtection="1">
      <alignment vertical="top"/>
      <protection locked="0"/>
    </xf>
    <xf numFmtId="44" fontId="0" fillId="3" borderId="0" xfId="0" applyNumberFormat="1" applyFill="1" applyAlignment="1" applyProtection="1">
      <alignment vertical="top"/>
      <protection locked="0"/>
    </xf>
    <xf numFmtId="0" fontId="18" fillId="9" borderId="2" xfId="0" applyFont="1" applyFill="1" applyBorder="1" applyAlignment="1">
      <alignment vertical="top"/>
    </xf>
    <xf numFmtId="44" fontId="0" fillId="3" borderId="0" xfId="0" applyNumberFormat="1" applyFill="1" applyBorder="1" applyAlignment="1" applyProtection="1">
      <alignment vertical="top"/>
      <protection locked="0"/>
    </xf>
    <xf numFmtId="44" fontId="0" fillId="3" borderId="19" xfId="1" applyFont="1" applyFill="1" applyBorder="1" applyProtection="1">
      <protection locked="0"/>
    </xf>
    <xf numFmtId="0" fontId="5" fillId="3" borderId="0" xfId="0" applyFont="1" applyFill="1" applyAlignment="1" applyProtection="1">
      <protection locked="0"/>
    </xf>
    <xf numFmtId="0" fontId="0" fillId="0" borderId="0" xfId="0" applyAlignment="1" applyProtection="1">
      <protection locked="0"/>
    </xf>
  </cellXfs>
  <cellStyles count="2">
    <cellStyle name="Standaard" xfId="0" builtinId="0"/>
    <cellStyle name="Valuta" xfId="1" builtinId="4"/>
  </cellStyles>
  <dxfs count="12">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border outline="0">
        <top style="medium">
          <color indexed="64"/>
        </top>
      </border>
    </dxf>
    <dxf>
      <alignment horizontal="general" vertical="top" textRotation="0" wrapText="0" indent="0" justifyLastLine="0" shrinkToFit="0" readingOrder="0"/>
    </dxf>
    <dxf>
      <border outline="0">
        <bottom style="thick">
          <color theme="0"/>
        </bottom>
      </border>
    </dxf>
    <dxf>
      <font>
        <b/>
        <i val="0"/>
        <strike val="0"/>
        <condense val="0"/>
        <extend val="0"/>
        <outline val="0"/>
        <shadow val="0"/>
        <u val="none"/>
        <vertAlign val="baseline"/>
        <sz val="10"/>
        <color theme="0"/>
        <name val="Arial"/>
        <family val="2"/>
        <scheme val="none"/>
      </font>
      <fill>
        <patternFill patternType="solid">
          <fgColor theme="7"/>
          <bgColor theme="7"/>
        </patternFill>
      </fill>
      <alignment horizontal="center" vertical="top" textRotation="0" wrapText="1" indent="0" justifyLastLine="0" shrinkToFit="0" readingOrder="0"/>
      <border diagonalUp="0" diagonalDown="0" outline="0">
        <left style="thin">
          <color theme="0"/>
        </left>
        <right style="thin">
          <color theme="0"/>
        </right>
        <top/>
        <bottom/>
      </border>
    </dxf>
    <dxf>
      <border diagonalUp="0" diagonalDown="0">
        <left style="medium">
          <color indexed="64"/>
        </left>
        <right style="medium">
          <color indexed="64"/>
        </right>
        <top style="medium">
          <color indexed="64"/>
        </top>
        <bottom style="medium">
          <color indexed="64"/>
        </bottom>
      </border>
    </dxf>
    <dxf>
      <alignment horizontal="general"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5A2611-4272-463B-8959-5E6D3706CBB0}" name="Tabel2252" displayName="Tabel2252" ref="A3:F61" totalsRowShown="0" headerRowDxfId="11" tableBorderDxfId="10">
  <autoFilter ref="A3:F61" xr:uid="{6D5A2611-4272-463B-8959-5E6D3706CBB0}"/>
  <tableColumns count="6">
    <tableColumn id="1" xr3:uid="{E7A414F6-7186-4AE2-8069-F2B37983998C}" name="Vakgebied"/>
    <tableColumn id="2" xr3:uid="{5AFFC371-5DCF-4BE1-BF5F-530342259FCE}" name="Functie"/>
    <tableColumn id="3" xr3:uid="{D1128E0F-84A0-4678-8856-647426F84D02}" name="Fictief aantal uren_x000a_[5 jaar]"/>
    <tableColumn id="4" xr3:uid="{144F5357-D333-4174-A911-1DE1DEB3EC6F}" name="Gemiddelde eenheidsprijs [€/uur]_x000a_"/>
    <tableColumn id="6" xr3:uid="{0D3B8FF1-727A-4A8C-9E49-1E790974B755}" name="Totaal_x000a_[€]"/>
    <tableColumn id="5" xr3:uid="{923F5869-F119-453B-B43E-11EB8A860F56}" name="Kolom1"/>
  </tableColumns>
  <tableStyleInfo name="TableStyleMedium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986B58-206A-4FEE-9361-DC63D7D78F80}" name="Tabel33" displayName="Tabel33" ref="B3:G36" totalsRowShown="0" headerRowDxfId="9" dataDxfId="7" headerRowBorderDxfId="8" tableBorderDxfId="6">
  <autoFilter ref="B3:G36" xr:uid="{27986B58-206A-4FEE-9361-DC63D7D78F80}"/>
  <tableColumns count="6">
    <tableColumn id="1" xr3:uid="{2D94FA76-2B90-4DC9-AA27-192C1DEEB94D}" name="Eenheid" dataDxfId="5"/>
    <tableColumn id="2" xr3:uid="{0BB5B0DA-15A3-4F2A-AB37-E4B64A84AAA6}" name="Omschrijving eenheid" dataDxfId="4"/>
    <tableColumn id="3" xr3:uid="{63B475DD-F2BA-42B6-A808-DE1BBC56FC61}" name="Fictief aantal_x000a_[1 jaar]" dataDxfId="3"/>
    <tableColumn id="4" xr3:uid="{50C1D932-493F-4FAC-9A64-4D04F87E5F90}" name="Eenheidsprijs [€]_x000a_" dataDxfId="2"/>
    <tableColumn id="5" xr3:uid="{76A8C3CB-E7E3-4324-8017-9D46DC374C3A}" name="Eenheid_x000a_[m, m2, stuk]" dataDxfId="1"/>
    <tableColumn id="6" xr3:uid="{69F060DB-CFF2-4913-9A5A-130D3742552A}" name="Totaal _x000a_[€]"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B4AC8-2A10-49A7-A363-5C568351E02D}">
  <dimension ref="A1:AH44"/>
  <sheetViews>
    <sheetView tabSelected="1" zoomScale="75" zoomScaleNormal="75" workbookViewId="0">
      <selection activeCell="F10" sqref="F10"/>
    </sheetView>
  </sheetViews>
  <sheetFormatPr defaultRowHeight="12.75" x14ac:dyDescent="0.2"/>
  <cols>
    <col min="1" max="1" width="5.85546875" customWidth="1"/>
    <col min="2" max="2" width="52.5703125" customWidth="1"/>
    <col min="3" max="3" width="2.140625" customWidth="1"/>
    <col min="4" max="4" width="17" customWidth="1"/>
    <col min="5" max="5" width="5.140625" customWidth="1"/>
    <col min="6" max="6" width="18.140625" customWidth="1"/>
    <col min="8" max="8" width="2.85546875" customWidth="1"/>
    <col min="9" max="9" width="5.42578125" customWidth="1"/>
    <col min="10" max="10" width="3.5703125" customWidth="1"/>
    <col min="11" max="11" width="22" customWidth="1"/>
  </cols>
  <sheetData>
    <row r="1" spans="1:34" ht="12.95" customHeight="1" x14ac:dyDescent="0.2">
      <c r="A1" s="1" t="s">
        <v>89</v>
      </c>
      <c r="B1" s="1"/>
      <c r="C1" s="1"/>
      <c r="D1" s="1"/>
      <c r="E1" s="1"/>
      <c r="F1" s="1"/>
      <c r="G1" s="1"/>
      <c r="H1" s="1"/>
      <c r="I1" s="1"/>
      <c r="J1" s="1"/>
      <c r="K1" s="1"/>
      <c r="L1" s="1"/>
    </row>
    <row r="2" spans="1:34" x14ac:dyDescent="0.2">
      <c r="B2" s="2"/>
    </row>
    <row r="3" spans="1:34" ht="15.75" x14ac:dyDescent="0.25">
      <c r="B3" s="3" t="s">
        <v>9</v>
      </c>
      <c r="E3" s="8" t="s">
        <v>193</v>
      </c>
      <c r="F3" s="9"/>
    </row>
    <row r="4" spans="1:34" ht="18" customHeight="1" x14ac:dyDescent="0.35">
      <c r="B4" s="3" t="s">
        <v>10</v>
      </c>
      <c r="E4" s="150"/>
      <c r="F4" s="151"/>
      <c r="L4" s="120"/>
      <c r="M4" s="111"/>
      <c r="N4" s="111"/>
      <c r="O4" s="111"/>
      <c r="P4" s="111"/>
      <c r="Q4" s="111"/>
      <c r="R4" s="111"/>
      <c r="S4" s="111"/>
      <c r="T4" s="111"/>
      <c r="U4" s="111"/>
      <c r="V4" s="111"/>
      <c r="W4" s="111"/>
      <c r="X4" s="111"/>
      <c r="Y4" s="111"/>
      <c r="Z4" s="111"/>
      <c r="AA4" s="111"/>
      <c r="AB4" s="111"/>
      <c r="AC4" s="111"/>
      <c r="AD4" s="111"/>
      <c r="AE4" s="111"/>
      <c r="AF4" s="111"/>
      <c r="AG4" s="111"/>
      <c r="AH4" s="111"/>
    </row>
    <row r="5" spans="1:34" ht="18" customHeight="1" x14ac:dyDescent="0.25">
      <c r="B5" s="3"/>
      <c r="E5" s="32"/>
      <c r="F5" s="32"/>
      <c r="L5" s="111"/>
      <c r="M5" s="111"/>
      <c r="N5" s="111"/>
      <c r="O5" s="111"/>
      <c r="P5" s="111"/>
      <c r="Q5" s="111"/>
      <c r="R5" s="111"/>
      <c r="S5" s="111"/>
      <c r="T5" s="111"/>
      <c r="U5" s="111"/>
      <c r="V5" s="111"/>
      <c r="W5" s="111"/>
      <c r="X5" s="111"/>
      <c r="Y5" s="111"/>
      <c r="Z5" s="111"/>
      <c r="AA5" s="111"/>
      <c r="AB5" s="111"/>
      <c r="AC5" s="111"/>
      <c r="AD5" s="111"/>
      <c r="AE5" s="111"/>
      <c r="AF5" s="111"/>
      <c r="AG5" s="111"/>
      <c r="AH5" s="111"/>
    </row>
    <row r="6" spans="1:34" x14ac:dyDescent="0.2">
      <c r="C6" s="4"/>
      <c r="D6" s="6"/>
      <c r="L6" s="111"/>
      <c r="M6" s="111"/>
      <c r="N6" s="111"/>
      <c r="O6" s="111"/>
      <c r="P6" s="111"/>
      <c r="Q6" s="111"/>
      <c r="R6" s="111"/>
      <c r="S6" s="111"/>
      <c r="T6" s="111"/>
      <c r="U6" s="111"/>
      <c r="V6" s="111"/>
      <c r="W6" s="111"/>
      <c r="X6" s="111"/>
      <c r="Y6" s="111"/>
      <c r="Z6" s="111"/>
      <c r="AA6" s="111"/>
      <c r="AB6" s="111"/>
      <c r="AC6" s="111"/>
      <c r="AD6" s="111"/>
      <c r="AE6" s="111"/>
      <c r="AF6" s="111"/>
      <c r="AG6" s="111"/>
      <c r="AH6" s="111"/>
    </row>
    <row r="7" spans="1:34" x14ac:dyDescent="0.2">
      <c r="A7" s="17" t="s">
        <v>55</v>
      </c>
      <c r="B7" s="17" t="s">
        <v>51</v>
      </c>
      <c r="C7" s="17"/>
      <c r="D7" s="17" t="s">
        <v>52</v>
      </c>
      <c r="E7" s="17"/>
      <c r="F7" s="17" t="s">
        <v>78</v>
      </c>
      <c r="G7" s="17"/>
      <c r="H7" s="17"/>
      <c r="I7" s="17" t="s">
        <v>50</v>
      </c>
      <c r="J7" s="17"/>
      <c r="K7" s="17" t="s">
        <v>53</v>
      </c>
    </row>
    <row r="8" spans="1:34" x14ac:dyDescent="0.2">
      <c r="A8" s="17"/>
      <c r="B8" s="2" t="s">
        <v>56</v>
      </c>
      <c r="C8" s="17"/>
      <c r="D8" s="17"/>
      <c r="E8" s="17"/>
      <c r="F8" s="17"/>
      <c r="G8" s="17"/>
      <c r="H8" s="17"/>
      <c r="I8" s="17"/>
      <c r="J8" s="17"/>
      <c r="K8" s="17"/>
    </row>
    <row r="9" spans="1:34" x14ac:dyDescent="0.2">
      <c r="A9" s="17"/>
      <c r="B9" s="56" t="s">
        <v>171</v>
      </c>
      <c r="C9" s="17"/>
      <c r="D9" s="17"/>
      <c r="E9" s="17"/>
      <c r="F9" s="98" t="s">
        <v>718</v>
      </c>
      <c r="G9" t="s">
        <v>3</v>
      </c>
      <c r="H9" s="11"/>
      <c r="I9" s="99">
        <v>5</v>
      </c>
      <c r="K9" s="98"/>
    </row>
    <row r="10" spans="1:34" ht="15" x14ac:dyDescent="0.2">
      <c r="A10" t="s">
        <v>43</v>
      </c>
      <c r="B10" s="7" t="s">
        <v>41</v>
      </c>
      <c r="D10" s="19"/>
      <c r="F10" s="142"/>
      <c r="G10" t="s">
        <v>38</v>
      </c>
      <c r="I10" s="99">
        <v>1</v>
      </c>
      <c r="K10" s="98">
        <f>F10*I10</f>
        <v>0</v>
      </c>
    </row>
    <row r="11" spans="1:34" ht="15" x14ac:dyDescent="0.2">
      <c r="A11" t="s">
        <v>44</v>
      </c>
      <c r="B11" s="7" t="s">
        <v>42</v>
      </c>
      <c r="D11" s="19"/>
      <c r="F11" s="55">
        <f>'Vaste Vergoeding '!S248</f>
        <v>0</v>
      </c>
      <c r="G11" t="s">
        <v>3</v>
      </c>
      <c r="H11" s="11"/>
      <c r="I11" s="99">
        <v>5</v>
      </c>
      <c r="K11" s="98">
        <f>F11*I11</f>
        <v>0</v>
      </c>
    </row>
    <row r="12" spans="1:34" ht="15.75" thickBot="1" x14ac:dyDescent="0.25">
      <c r="A12" t="s">
        <v>45</v>
      </c>
      <c r="B12" t="s">
        <v>720</v>
      </c>
      <c r="D12" s="19"/>
      <c r="F12" s="142">
        <v>0</v>
      </c>
      <c r="G12" t="s">
        <v>38</v>
      </c>
      <c r="I12" s="99">
        <v>1</v>
      </c>
      <c r="K12" s="100">
        <f>F12*I12</f>
        <v>0</v>
      </c>
    </row>
    <row r="13" spans="1:34" ht="13.5" thickTop="1" x14ac:dyDescent="0.2">
      <c r="A13" s="11"/>
      <c r="B13" s="30" t="s">
        <v>87</v>
      </c>
      <c r="D13" s="19"/>
      <c r="I13" s="20"/>
      <c r="K13" s="101">
        <f>K12+K11+K10+K9</f>
        <v>0</v>
      </c>
    </row>
    <row r="14" spans="1:34" x14ac:dyDescent="0.2">
      <c r="A14" s="11"/>
      <c r="B14" s="30"/>
      <c r="D14" s="19"/>
      <c r="I14" s="20"/>
      <c r="K14" s="29"/>
    </row>
    <row r="15" spans="1:34" x14ac:dyDescent="0.2">
      <c r="B15" s="28" t="s">
        <v>57</v>
      </c>
      <c r="F15" s="17" t="s">
        <v>170</v>
      </c>
      <c r="I15" s="17" t="s">
        <v>50</v>
      </c>
    </row>
    <row r="16" spans="1:34" ht="15" x14ac:dyDescent="0.2">
      <c r="B16" s="28"/>
      <c r="F16" s="21"/>
      <c r="I16" s="20"/>
    </row>
    <row r="17" spans="1:26" ht="25.5" x14ac:dyDescent="0.35">
      <c r="A17" s="7" t="s">
        <v>46</v>
      </c>
      <c r="B17" s="30" t="s">
        <v>169</v>
      </c>
      <c r="D17" s="19" t="s">
        <v>91</v>
      </c>
      <c r="F17" s="55">
        <f>'Functionele aanpassingenn'!B14</f>
        <v>0</v>
      </c>
      <c r="G17" t="s">
        <v>93</v>
      </c>
      <c r="I17" s="99">
        <v>1</v>
      </c>
      <c r="K17" s="101">
        <f>I17*F17</f>
        <v>0</v>
      </c>
      <c r="O17" s="121"/>
      <c r="P17" s="121"/>
      <c r="Q17" s="121"/>
      <c r="R17" s="121"/>
      <c r="S17" s="121"/>
      <c r="T17" s="122"/>
      <c r="U17" s="122"/>
      <c r="V17" s="122"/>
      <c r="W17" s="122"/>
      <c r="X17" s="122"/>
      <c r="Y17" s="122"/>
      <c r="Z17" s="122"/>
    </row>
    <row r="18" spans="1:26" ht="25.5" x14ac:dyDescent="0.35">
      <c r="A18" s="7" t="s">
        <v>47</v>
      </c>
      <c r="B18" s="18" t="s">
        <v>722</v>
      </c>
      <c r="D18" s="19" t="s">
        <v>90</v>
      </c>
      <c r="F18" s="55">
        <f>Arbeid!E61</f>
        <v>0</v>
      </c>
      <c r="G18" t="s">
        <v>49</v>
      </c>
      <c r="I18" s="99">
        <v>1</v>
      </c>
      <c r="K18" s="101">
        <f>F18*I18</f>
        <v>0</v>
      </c>
      <c r="O18" s="121"/>
      <c r="P18" s="121"/>
      <c r="Q18" s="121"/>
      <c r="R18" s="121"/>
      <c r="S18" s="121"/>
      <c r="T18" s="122"/>
      <c r="U18" s="122"/>
      <c r="V18" s="122"/>
      <c r="W18" s="122"/>
      <c r="X18" s="122"/>
      <c r="Y18" s="122"/>
      <c r="Z18" s="122"/>
    </row>
    <row r="19" spans="1:26" ht="15" x14ac:dyDescent="0.2">
      <c r="A19" s="7" t="s">
        <v>48</v>
      </c>
      <c r="B19" s="18" t="s">
        <v>157</v>
      </c>
      <c r="D19" s="19" t="s">
        <v>90</v>
      </c>
      <c r="F19" s="55">
        <f>Materiaal!G36</f>
        <v>0</v>
      </c>
      <c r="G19" t="s">
        <v>49</v>
      </c>
      <c r="I19" s="99">
        <v>5</v>
      </c>
      <c r="K19" s="101">
        <f>F19*I19</f>
        <v>0</v>
      </c>
    </row>
    <row r="20" spans="1:26" ht="15.75" thickBot="1" x14ac:dyDescent="0.25">
      <c r="A20" s="7" t="s">
        <v>85</v>
      </c>
      <c r="B20" s="18" t="s">
        <v>158</v>
      </c>
      <c r="D20" s="19" t="s">
        <v>90</v>
      </c>
      <c r="F20" s="55">
        <f>Materieel!G12</f>
        <v>0</v>
      </c>
      <c r="G20" t="s">
        <v>49</v>
      </c>
      <c r="I20" s="99">
        <v>5</v>
      </c>
      <c r="K20" s="100">
        <f>F20*I20</f>
        <v>0</v>
      </c>
    </row>
    <row r="21" spans="1:26" ht="15.75" thickTop="1" x14ac:dyDescent="0.2">
      <c r="B21" t="s">
        <v>87</v>
      </c>
      <c r="F21" s="23"/>
      <c r="I21" s="20"/>
      <c r="K21" s="98">
        <f>SUM(K17:K20)</f>
        <v>0</v>
      </c>
      <c r="N21" s="111"/>
      <c r="O21" s="111"/>
    </row>
    <row r="22" spans="1:26" ht="15" x14ac:dyDescent="0.2">
      <c r="F22" s="23"/>
      <c r="I22" s="20"/>
      <c r="K22" s="119"/>
      <c r="N22" s="111"/>
      <c r="O22" s="111"/>
    </row>
    <row r="23" spans="1:26" ht="15" x14ac:dyDescent="0.2">
      <c r="B23" s="18" t="s">
        <v>11</v>
      </c>
      <c r="F23" s="23"/>
      <c r="I23" s="20"/>
      <c r="K23" s="98">
        <f>SUM(K13,K21)</f>
        <v>0</v>
      </c>
      <c r="N23" s="111"/>
      <c r="O23" s="111"/>
    </row>
    <row r="24" spans="1:26" ht="15" x14ac:dyDescent="0.2">
      <c r="F24" s="21"/>
      <c r="I24" s="20"/>
      <c r="K24" s="119"/>
      <c r="O24" s="111"/>
      <c r="P24" s="111"/>
      <c r="Q24" s="111"/>
    </row>
    <row r="25" spans="1:26" ht="15" x14ac:dyDescent="0.2">
      <c r="B25" s="2" t="s">
        <v>54</v>
      </c>
      <c r="F25" s="21"/>
      <c r="I25" s="20"/>
    </row>
    <row r="26" spans="1:26" x14ac:dyDescent="0.2">
      <c r="B26" s="2"/>
      <c r="F26" s="17" t="s">
        <v>705</v>
      </c>
      <c r="I26" s="20"/>
    </row>
    <row r="27" spans="1:26" x14ac:dyDescent="0.2">
      <c r="B27" t="s">
        <v>35</v>
      </c>
      <c r="D27" s="19"/>
      <c r="F27" s="143">
        <v>0</v>
      </c>
      <c r="G27" s="56" t="s">
        <v>88</v>
      </c>
      <c r="I27" s="20"/>
      <c r="K27" s="98">
        <f>F27*$K$23</f>
        <v>0</v>
      </c>
    </row>
    <row r="28" spans="1:26" x14ac:dyDescent="0.2">
      <c r="B28" t="s">
        <v>36</v>
      </c>
      <c r="D28" s="19"/>
      <c r="F28" s="143">
        <v>0</v>
      </c>
      <c r="G28" s="56" t="s">
        <v>88</v>
      </c>
      <c r="I28" s="20"/>
      <c r="K28" s="98">
        <f>F28*$K$23</f>
        <v>0</v>
      </c>
    </row>
    <row r="29" spans="1:26" x14ac:dyDescent="0.2">
      <c r="B29" t="s">
        <v>37</v>
      </c>
      <c r="D29" s="19"/>
      <c r="F29" s="143">
        <v>0</v>
      </c>
      <c r="G29" s="56" t="s">
        <v>88</v>
      </c>
      <c r="I29" s="20"/>
      <c r="K29" s="102">
        <f>F29*$K$23</f>
        <v>0</v>
      </c>
    </row>
    <row r="30" spans="1:26" ht="15" x14ac:dyDescent="0.2">
      <c r="F30" s="21"/>
      <c r="I30" s="20"/>
    </row>
    <row r="31" spans="1:26" ht="15.75" thickBot="1" x14ac:dyDescent="0.25">
      <c r="F31" s="22"/>
      <c r="I31" s="20"/>
      <c r="K31" s="16"/>
    </row>
    <row r="32" spans="1:26" ht="15.75" thickTop="1" x14ac:dyDescent="0.2">
      <c r="B32" s="2" t="s">
        <v>129</v>
      </c>
      <c r="F32" s="23"/>
      <c r="K32" s="57">
        <f>SUM(K13,K21,K27:K29)</f>
        <v>0</v>
      </c>
      <c r="N32" s="111"/>
      <c r="O32" s="111"/>
      <c r="P32" s="111"/>
    </row>
    <row r="33" spans="1:12" x14ac:dyDescent="0.2">
      <c r="C33" s="31"/>
      <c r="D33" s="14"/>
      <c r="E33" s="13"/>
      <c r="F33" s="13"/>
    </row>
    <row r="34" spans="1:12" x14ac:dyDescent="0.2">
      <c r="B34" s="14" t="s">
        <v>4</v>
      </c>
      <c r="C34" s="31"/>
      <c r="D34" s="14"/>
      <c r="E34" s="13"/>
      <c r="F34" s="13"/>
    </row>
    <row r="35" spans="1:12" x14ac:dyDescent="0.2">
      <c r="B35" s="14" t="s">
        <v>5</v>
      </c>
      <c r="C35" s="31"/>
      <c r="E35" s="13"/>
      <c r="F35" s="13"/>
    </row>
    <row r="36" spans="1:12" x14ac:dyDescent="0.2">
      <c r="B36" s="14"/>
      <c r="E36" s="13"/>
      <c r="F36" s="13"/>
    </row>
    <row r="37" spans="1:12" x14ac:dyDescent="0.2">
      <c r="B37" s="14"/>
      <c r="C37" s="31"/>
      <c r="E37" s="13"/>
      <c r="F37" s="13"/>
    </row>
    <row r="38" spans="1:12" x14ac:dyDescent="0.2">
      <c r="B38" s="14" t="s">
        <v>6</v>
      </c>
      <c r="C38" s="31"/>
      <c r="E38" s="13"/>
      <c r="F38" s="13"/>
    </row>
    <row r="39" spans="1:12" x14ac:dyDescent="0.2">
      <c r="B39" s="14"/>
      <c r="C39" s="31"/>
      <c r="E39" s="13"/>
      <c r="F39" s="13"/>
    </row>
    <row r="40" spans="1:12" x14ac:dyDescent="0.2">
      <c r="B40" s="14" t="s">
        <v>8</v>
      </c>
      <c r="C40" s="31"/>
      <c r="E40" s="13"/>
      <c r="F40" s="13"/>
    </row>
    <row r="41" spans="1:12" x14ac:dyDescent="0.2">
      <c r="B41" s="14" t="s">
        <v>7</v>
      </c>
      <c r="C41" s="31"/>
      <c r="E41" s="13"/>
      <c r="F41" s="13"/>
    </row>
    <row r="42" spans="1:12" x14ac:dyDescent="0.2">
      <c r="C42" s="31"/>
      <c r="E42" s="13"/>
      <c r="F42" s="13"/>
    </row>
    <row r="43" spans="1:12" x14ac:dyDescent="0.2">
      <c r="C43" s="31"/>
      <c r="D43" s="14"/>
      <c r="E43" s="13"/>
      <c r="F43" s="13"/>
    </row>
    <row r="44" spans="1:12" x14ac:dyDescent="0.2">
      <c r="A44" s="61" t="s">
        <v>0</v>
      </c>
      <c r="B44" s="1"/>
      <c r="C44" s="1"/>
      <c r="D44" s="1"/>
      <c r="E44" s="1"/>
      <c r="F44" s="1"/>
      <c r="G44" s="1"/>
      <c r="H44" s="1"/>
      <c r="I44" s="1"/>
      <c r="J44" s="1"/>
      <c r="K44" s="1"/>
      <c r="L44" s="1"/>
    </row>
  </sheetData>
  <sheetProtection algorithmName="SHA-512" hashValue="5MGb+biA0Qd3Hv3V7+NmsdZBDzC8dD/WPJJbAT9QF2gSaz61B/IZKo6JM4lTOynKBV97WIsrpSg4VU2jmR2SHQ==" saltValue="r0zisLped7qt58szgGRVUg==" spinCount="100000" sheet="1" objects="1" scenarios="1"/>
  <mergeCells count="1">
    <mergeCell ref="E4:F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515E8-D747-450E-A8CD-1D98F20D1495}">
  <dimension ref="A1:J9"/>
  <sheetViews>
    <sheetView workbookViewId="0">
      <selection activeCell="C22" sqref="C22"/>
    </sheetView>
  </sheetViews>
  <sheetFormatPr defaultRowHeight="12.75" x14ac:dyDescent="0.2"/>
  <cols>
    <col min="2" max="2" width="10.140625" bestFit="1" customWidth="1"/>
  </cols>
  <sheetData>
    <row r="1" spans="1:10" x14ac:dyDescent="0.2">
      <c r="A1" s="63" t="s">
        <v>1</v>
      </c>
      <c r="B1" s="1"/>
      <c r="C1" s="1"/>
      <c r="D1" s="1"/>
      <c r="E1" s="1"/>
      <c r="F1" s="1"/>
      <c r="G1" s="1"/>
      <c r="H1" s="1"/>
      <c r="I1" s="1"/>
      <c r="J1" s="1"/>
    </row>
    <row r="3" spans="1:10" x14ac:dyDescent="0.2">
      <c r="A3" s="12"/>
      <c r="B3" t="s">
        <v>82</v>
      </c>
    </row>
    <row r="4" spans="1:10" x14ac:dyDescent="0.2">
      <c r="A4" s="9"/>
      <c r="B4" t="s">
        <v>137</v>
      </c>
    </row>
    <row r="5" spans="1:10" x14ac:dyDescent="0.2">
      <c r="A5" s="33"/>
      <c r="B5" t="s">
        <v>79</v>
      </c>
    </row>
    <row r="6" spans="1:10" x14ac:dyDescent="0.2">
      <c r="A6" s="25" t="s">
        <v>130</v>
      </c>
    </row>
    <row r="7" spans="1:10" x14ac:dyDescent="0.2">
      <c r="A7" s="64" t="s">
        <v>131</v>
      </c>
    </row>
    <row r="9" spans="1:10" x14ac:dyDescent="0.2">
      <c r="A9" t="s">
        <v>166</v>
      </c>
      <c r="B9" s="123">
        <v>45946</v>
      </c>
      <c r="C9"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BB15F-2EA1-4303-9C15-9F6807A58147}">
  <dimension ref="A1:L69"/>
  <sheetViews>
    <sheetView workbookViewId="0">
      <selection activeCell="D7" sqref="D7"/>
    </sheetView>
  </sheetViews>
  <sheetFormatPr defaultRowHeight="12.75" x14ac:dyDescent="0.2"/>
  <cols>
    <col min="1" max="1" width="11" customWidth="1"/>
    <col min="2" max="2" width="40.85546875" customWidth="1"/>
    <col min="3" max="3" width="22.140625" customWidth="1"/>
    <col min="4" max="4" width="9.140625" bestFit="1" customWidth="1"/>
    <col min="5" max="5" width="14.140625" bestFit="1" customWidth="1"/>
  </cols>
  <sheetData>
    <row r="1" spans="1:9" x14ac:dyDescent="0.2">
      <c r="A1" s="61" t="s">
        <v>132</v>
      </c>
      <c r="B1" s="1"/>
      <c r="C1" s="1"/>
      <c r="D1" s="1"/>
      <c r="E1" s="1"/>
      <c r="F1" s="1"/>
      <c r="G1" s="1"/>
      <c r="H1" s="1"/>
      <c r="I1" s="1"/>
    </row>
    <row r="2" spans="1:9" x14ac:dyDescent="0.2">
      <c r="B2" s="5"/>
      <c r="C2" s="31"/>
      <c r="D2" s="31"/>
      <c r="E2" s="31"/>
      <c r="F2" s="31"/>
    </row>
    <row r="3" spans="1:9" ht="77.25" thickBot="1" x14ac:dyDescent="0.25">
      <c r="A3" s="104" t="s">
        <v>25</v>
      </c>
      <c r="B3" s="5" t="s">
        <v>112</v>
      </c>
      <c r="C3" s="105" t="s">
        <v>86</v>
      </c>
      <c r="D3" s="105" t="s">
        <v>168</v>
      </c>
      <c r="E3" s="62" t="s">
        <v>84</v>
      </c>
      <c r="F3" s="5" t="s">
        <v>681</v>
      </c>
    </row>
    <row r="4" spans="1:9" ht="13.5" thickTop="1" x14ac:dyDescent="0.2">
      <c r="A4" s="106" t="s">
        <v>172</v>
      </c>
      <c r="B4" s="5"/>
      <c r="C4" s="107"/>
      <c r="D4" s="107"/>
      <c r="E4" s="5"/>
      <c r="G4" s="5"/>
      <c r="I4" s="2"/>
    </row>
    <row r="5" spans="1:9" x14ac:dyDescent="0.2">
      <c r="B5" t="s">
        <v>94</v>
      </c>
      <c r="C5" s="108">
        <v>220</v>
      </c>
      <c r="D5" s="144"/>
      <c r="E5" s="98">
        <f>Tabel2252[[#This Row],[Gemiddelde eenheidsprijs '[€/uur']
]]*Tabel2252[[#This Row],[Fictief aantal uren
'[5 jaar']]]</f>
        <v>0</v>
      </c>
    </row>
    <row r="6" spans="1:9" x14ac:dyDescent="0.2">
      <c r="B6" t="s">
        <v>95</v>
      </c>
      <c r="C6" s="108">
        <v>440</v>
      </c>
      <c r="D6" s="144"/>
      <c r="E6" s="98">
        <f>Tabel2252[[#This Row],[Gemiddelde eenheidsprijs '[€/uur']
]]*Tabel2252[[#This Row],[Fictief aantal uren
'[5 jaar']]]</f>
        <v>0</v>
      </c>
    </row>
    <row r="7" spans="1:9" x14ac:dyDescent="0.2">
      <c r="B7" t="s">
        <v>96</v>
      </c>
      <c r="C7" s="108">
        <v>1500</v>
      </c>
      <c r="D7" s="144"/>
      <c r="E7" s="98">
        <f>Tabel2252[[#This Row],[Gemiddelde eenheidsprijs '[€/uur']
]]*Tabel2252[[#This Row],[Fictief aantal uren
'[5 jaar']]]</f>
        <v>0</v>
      </c>
    </row>
    <row r="8" spans="1:9" x14ac:dyDescent="0.2">
      <c r="B8" t="s">
        <v>100</v>
      </c>
      <c r="C8" s="108">
        <v>1250</v>
      </c>
      <c r="D8" s="144"/>
      <c r="E8" s="98">
        <f>Tabel2252[[#This Row],[Gemiddelde eenheidsprijs '[€/uur']
]]*Tabel2252[[#This Row],[Fictief aantal uren
'[5 jaar']]]</f>
        <v>0</v>
      </c>
    </row>
    <row r="9" spans="1:9" x14ac:dyDescent="0.2">
      <c r="B9" t="s">
        <v>102</v>
      </c>
      <c r="C9" s="108">
        <v>110</v>
      </c>
      <c r="D9" s="144"/>
      <c r="E9" s="98">
        <f>Tabel2252[[#This Row],[Gemiddelde eenheidsprijs '[€/uur']
]]*Tabel2252[[#This Row],[Fictief aantal uren
'[5 jaar']]]</f>
        <v>0</v>
      </c>
    </row>
    <row r="10" spans="1:9" x14ac:dyDescent="0.2">
      <c r="B10" t="s">
        <v>99</v>
      </c>
      <c r="C10" s="108">
        <v>900</v>
      </c>
      <c r="D10" s="144"/>
      <c r="E10" s="98">
        <f>Tabel2252[[#This Row],[Gemiddelde eenheidsprijs '[€/uur']
]]*Tabel2252[[#This Row],[Fictief aantal uren
'[5 jaar']]]</f>
        <v>0</v>
      </c>
    </row>
    <row r="11" spans="1:9" x14ac:dyDescent="0.2">
      <c r="B11" t="s">
        <v>167</v>
      </c>
      <c r="C11" s="108">
        <v>220</v>
      </c>
      <c r="D11" s="144"/>
      <c r="E11" s="98">
        <f>Tabel2252[[#This Row],[Gemiddelde eenheidsprijs '[€/uur']
]]*Tabel2252[[#This Row],[Fictief aantal uren
'[5 jaar']]]</f>
        <v>0</v>
      </c>
    </row>
    <row r="12" spans="1:9" x14ac:dyDescent="0.2">
      <c r="B12" t="s">
        <v>97</v>
      </c>
      <c r="C12" s="108">
        <v>220</v>
      </c>
      <c r="D12" s="144"/>
      <c r="E12" s="98">
        <f>Tabel2252[[#This Row],[Gemiddelde eenheidsprijs '[€/uur']
]]*Tabel2252[[#This Row],[Fictief aantal uren
'[5 jaar']]]</f>
        <v>0</v>
      </c>
    </row>
    <row r="13" spans="1:9" x14ac:dyDescent="0.2">
      <c r="B13" t="s">
        <v>2</v>
      </c>
      <c r="C13" s="108">
        <v>5000</v>
      </c>
      <c r="D13" s="144"/>
      <c r="E13" s="98">
        <f>Tabel2252[[#This Row],[Gemiddelde eenheidsprijs '[€/uur']
]]*Tabel2252[[#This Row],[Fictief aantal uren
'[5 jaar']]]</f>
        <v>0</v>
      </c>
    </row>
    <row r="14" spans="1:9" x14ac:dyDescent="0.2">
      <c r="B14" t="s">
        <v>103</v>
      </c>
      <c r="C14" s="108">
        <v>3000</v>
      </c>
      <c r="D14" s="144"/>
      <c r="E14" s="98">
        <f>Tabel2252[[#This Row],[Gemiddelde eenheidsprijs '[€/uur']
]]*Tabel2252[[#This Row],[Fictief aantal uren
'[5 jaar']]]</f>
        <v>0</v>
      </c>
    </row>
    <row r="15" spans="1:9" x14ac:dyDescent="0.2">
      <c r="B15" t="s">
        <v>101</v>
      </c>
      <c r="C15" s="108">
        <v>220</v>
      </c>
      <c r="D15" s="144"/>
      <c r="E15" s="98">
        <f>Tabel2252[[#This Row],[Gemiddelde eenheidsprijs '[€/uur']
]]*Tabel2252[[#This Row],[Fictief aantal uren
'[5 jaar']]]</f>
        <v>0</v>
      </c>
    </row>
    <row r="16" spans="1:9" x14ac:dyDescent="0.2">
      <c r="B16" t="s">
        <v>21</v>
      </c>
      <c r="C16" s="108">
        <v>220</v>
      </c>
      <c r="D16" s="144"/>
      <c r="E16" s="98">
        <f>Tabel2252[[#This Row],[Gemiddelde eenheidsprijs '[€/uur']
]]*Tabel2252[[#This Row],[Fictief aantal uren
'[5 jaar']]]</f>
        <v>0</v>
      </c>
    </row>
    <row r="17" spans="1:11" x14ac:dyDescent="0.2">
      <c r="C17" s="109"/>
      <c r="D17" s="109"/>
      <c r="E17" s="109"/>
    </row>
    <row r="18" spans="1:11" x14ac:dyDescent="0.2">
      <c r="A18" s="2" t="s">
        <v>26</v>
      </c>
    </row>
    <row r="19" spans="1:11" x14ac:dyDescent="0.2">
      <c r="B19" t="s">
        <v>105</v>
      </c>
      <c r="C19" s="108">
        <v>220</v>
      </c>
      <c r="D19" s="144"/>
      <c r="E19" s="98">
        <f>Tabel2252[[#This Row],[Gemiddelde eenheidsprijs '[€/uur']
]]*Tabel2252[[#This Row],[Fictief aantal uren
'[5 jaar']]]</f>
        <v>0</v>
      </c>
    </row>
    <row r="20" spans="1:11" x14ac:dyDescent="0.2">
      <c r="B20" t="s">
        <v>104</v>
      </c>
      <c r="C20" s="108">
        <v>110</v>
      </c>
      <c r="D20" s="144"/>
      <c r="E20" s="98">
        <f>Tabel2252[[#This Row],[Gemiddelde eenheidsprijs '[€/uur']
]]*Tabel2252[[#This Row],[Fictief aantal uren
'[5 jaar']]]</f>
        <v>0</v>
      </c>
    </row>
    <row r="21" spans="1:11" x14ac:dyDescent="0.2">
      <c r="B21" t="s">
        <v>40</v>
      </c>
      <c r="C21" s="108">
        <v>110</v>
      </c>
      <c r="D21" s="144"/>
      <c r="E21" s="98">
        <f>Tabel2252[[#This Row],[Gemiddelde eenheidsprijs '[€/uur']
]]*Tabel2252[[#This Row],[Fictief aantal uren
'[5 jaar']]]</f>
        <v>0</v>
      </c>
    </row>
    <row r="22" spans="1:11" x14ac:dyDescent="0.2">
      <c r="B22" t="s">
        <v>98</v>
      </c>
      <c r="C22" s="108">
        <v>40</v>
      </c>
      <c r="D22" s="144"/>
      <c r="E22" s="98">
        <f>Tabel2252[[#This Row],[Gemiddelde eenheidsprijs '[€/uur']
]]*Tabel2252[[#This Row],[Fictief aantal uren
'[5 jaar']]]</f>
        <v>0</v>
      </c>
    </row>
    <row r="23" spans="1:11" x14ac:dyDescent="0.2">
      <c r="B23" t="s">
        <v>58</v>
      </c>
      <c r="C23" s="108">
        <v>110</v>
      </c>
      <c r="D23" s="144"/>
      <c r="E23" s="98">
        <f>Tabel2252[[#This Row],[Gemiddelde eenheidsprijs '[€/uur']
]]*Tabel2252[[#This Row],[Fictief aantal uren
'[5 jaar']]]</f>
        <v>0</v>
      </c>
    </row>
    <row r="24" spans="1:11" x14ac:dyDescent="0.2">
      <c r="B24" t="s">
        <v>20</v>
      </c>
      <c r="C24" s="108">
        <v>40</v>
      </c>
      <c r="D24" s="144"/>
      <c r="E24" s="98">
        <f>Tabel2252[[#This Row],[Gemiddelde eenheidsprijs '[€/uur']
]]*Tabel2252[[#This Row],[Fictief aantal uren
'[5 jaar']]]</f>
        <v>0</v>
      </c>
    </row>
    <row r="25" spans="1:11" x14ac:dyDescent="0.2">
      <c r="B25" t="s">
        <v>122</v>
      </c>
      <c r="C25" s="108">
        <v>40</v>
      </c>
      <c r="D25" s="144"/>
      <c r="E25" s="98">
        <f>Tabel2252[[#This Row],[Gemiddelde eenheidsprijs '[€/uur']
]]*Tabel2252[[#This Row],[Fictief aantal uren
'[5 jaar']]]</f>
        <v>0</v>
      </c>
    </row>
    <row r="26" spans="1:11" x14ac:dyDescent="0.2">
      <c r="E26" s="109"/>
    </row>
    <row r="27" spans="1:11" x14ac:dyDescent="0.2">
      <c r="A27" s="2" t="s">
        <v>22</v>
      </c>
    </row>
    <row r="28" spans="1:11" x14ac:dyDescent="0.2">
      <c r="B28" t="s">
        <v>17</v>
      </c>
      <c r="C28" s="108">
        <v>250</v>
      </c>
      <c r="D28" s="144"/>
      <c r="E28" s="98">
        <f>Tabel2252[[#This Row],[Gemiddelde eenheidsprijs '[€/uur']
]]*Tabel2252[[#This Row],[Fictief aantal uren
'[5 jaar']]]</f>
        <v>0</v>
      </c>
    </row>
    <row r="29" spans="1:11" x14ac:dyDescent="0.2">
      <c r="B29" t="s">
        <v>18</v>
      </c>
      <c r="C29" s="108">
        <v>500</v>
      </c>
      <c r="D29" s="144"/>
      <c r="E29" s="98">
        <f>Tabel2252[[#This Row],[Gemiddelde eenheidsprijs '[€/uur']
]]*Tabel2252[[#This Row],[Fictief aantal uren
'[5 jaar']]]</f>
        <v>0</v>
      </c>
    </row>
    <row r="30" spans="1:11" x14ac:dyDescent="0.2">
      <c r="E30" s="109"/>
    </row>
    <row r="31" spans="1:11" x14ac:dyDescent="0.2">
      <c r="A31" s="2" t="s">
        <v>23</v>
      </c>
    </row>
    <row r="32" spans="1:11" x14ac:dyDescent="0.2">
      <c r="A32" s="2"/>
      <c r="B32" t="s">
        <v>173</v>
      </c>
      <c r="C32" s="108">
        <v>220</v>
      </c>
      <c r="D32" s="144"/>
      <c r="E32" s="98">
        <f>Tabel2252[[#This Row],[Gemiddelde eenheidsprijs '[€/uur']
]]*Tabel2252[[#This Row],[Fictief aantal uren
'[5 jaar']]]</f>
        <v>0</v>
      </c>
      <c r="I32" s="10"/>
      <c r="J32" s="10"/>
      <c r="K32" s="10"/>
    </row>
    <row r="33" spans="2:5" x14ac:dyDescent="0.2">
      <c r="B33" t="s">
        <v>174</v>
      </c>
      <c r="C33" s="108">
        <v>110</v>
      </c>
      <c r="D33" s="144"/>
      <c r="E33" s="98">
        <f>Tabel2252[[#This Row],[Gemiddelde eenheidsprijs '[€/uur']
]]*Tabel2252[[#This Row],[Fictief aantal uren
'[5 jaar']]]</f>
        <v>0</v>
      </c>
    </row>
    <row r="34" spans="2:5" x14ac:dyDescent="0.2">
      <c r="B34" t="s">
        <v>106</v>
      </c>
      <c r="C34" s="108">
        <v>40</v>
      </c>
      <c r="D34" s="144"/>
      <c r="E34" s="98">
        <f>Tabel2252[[#This Row],[Gemiddelde eenheidsprijs '[€/uur']
]]*Tabel2252[[#This Row],[Fictief aantal uren
'[5 jaar']]]</f>
        <v>0</v>
      </c>
    </row>
    <row r="35" spans="2:5" x14ac:dyDescent="0.2">
      <c r="B35" t="s">
        <v>107</v>
      </c>
      <c r="C35" s="108">
        <v>40</v>
      </c>
      <c r="D35" s="144"/>
      <c r="E35" s="98">
        <f>Tabel2252[[#This Row],[Gemiddelde eenheidsprijs '[€/uur']
]]*Tabel2252[[#This Row],[Fictief aantal uren
'[5 jaar']]]</f>
        <v>0</v>
      </c>
    </row>
    <row r="36" spans="2:5" x14ac:dyDescent="0.2">
      <c r="B36" t="s">
        <v>110</v>
      </c>
      <c r="C36" s="108">
        <v>110</v>
      </c>
      <c r="D36" s="144"/>
      <c r="E36" s="98">
        <f>Tabel2252[[#This Row],[Gemiddelde eenheidsprijs '[€/uur']
]]*Tabel2252[[#This Row],[Fictief aantal uren
'[5 jaar']]]</f>
        <v>0</v>
      </c>
    </row>
    <row r="37" spans="2:5" x14ac:dyDescent="0.2">
      <c r="B37" t="s">
        <v>175</v>
      </c>
      <c r="C37" s="108">
        <v>110</v>
      </c>
      <c r="D37" s="144"/>
      <c r="E37" s="98">
        <f>Tabel2252[[#This Row],[Gemiddelde eenheidsprijs '[€/uur']
]]*Tabel2252[[#This Row],[Fictief aantal uren
'[5 jaar']]]</f>
        <v>0</v>
      </c>
    </row>
    <row r="38" spans="2:5" x14ac:dyDescent="0.2">
      <c r="B38" t="s">
        <v>176</v>
      </c>
      <c r="C38" s="108">
        <v>110</v>
      </c>
      <c r="D38" s="144"/>
      <c r="E38" s="98">
        <f>Tabel2252[[#This Row],[Gemiddelde eenheidsprijs '[€/uur']
]]*Tabel2252[[#This Row],[Fictief aantal uren
'[5 jaar']]]</f>
        <v>0</v>
      </c>
    </row>
    <row r="39" spans="2:5" x14ac:dyDescent="0.2">
      <c r="B39" t="s">
        <v>177</v>
      </c>
      <c r="C39" s="108">
        <v>110</v>
      </c>
      <c r="D39" s="144"/>
      <c r="E39" s="98">
        <f>Tabel2252[[#This Row],[Gemiddelde eenheidsprijs '[€/uur']
]]*Tabel2252[[#This Row],[Fictief aantal uren
'[5 jaar']]]</f>
        <v>0</v>
      </c>
    </row>
    <row r="40" spans="2:5" x14ac:dyDescent="0.2">
      <c r="B40" t="s">
        <v>178</v>
      </c>
      <c r="C40" s="108">
        <v>110</v>
      </c>
      <c r="D40" s="144"/>
      <c r="E40" s="98">
        <f>Tabel2252[[#This Row],[Gemiddelde eenheidsprijs '[€/uur']
]]*Tabel2252[[#This Row],[Fictief aantal uren
'[5 jaar']]]</f>
        <v>0</v>
      </c>
    </row>
    <row r="41" spans="2:5" x14ac:dyDescent="0.2">
      <c r="B41" t="s">
        <v>111</v>
      </c>
      <c r="C41" s="108">
        <v>110</v>
      </c>
      <c r="D41" s="144"/>
      <c r="E41" s="98">
        <f>Tabel2252[[#This Row],[Gemiddelde eenheidsprijs '[€/uur']
]]*Tabel2252[[#This Row],[Fictief aantal uren
'[5 jaar']]]</f>
        <v>0</v>
      </c>
    </row>
    <row r="42" spans="2:5" x14ac:dyDescent="0.2">
      <c r="B42" t="s">
        <v>179</v>
      </c>
      <c r="C42" s="108">
        <v>110</v>
      </c>
      <c r="D42" s="144"/>
      <c r="E42" s="98">
        <f>Tabel2252[[#This Row],[Gemiddelde eenheidsprijs '[€/uur']
]]*Tabel2252[[#This Row],[Fictief aantal uren
'[5 jaar']]]</f>
        <v>0</v>
      </c>
    </row>
    <row r="43" spans="2:5" x14ac:dyDescent="0.2">
      <c r="B43" t="s">
        <v>180</v>
      </c>
      <c r="C43" s="108">
        <v>110</v>
      </c>
      <c r="D43" s="144"/>
      <c r="E43" s="98">
        <f>Tabel2252[[#This Row],[Gemiddelde eenheidsprijs '[€/uur']
]]*Tabel2252[[#This Row],[Fictief aantal uren
'[5 jaar']]]</f>
        <v>0</v>
      </c>
    </row>
    <row r="44" spans="2:5" x14ac:dyDescent="0.2">
      <c r="B44" t="s">
        <v>181</v>
      </c>
      <c r="C44" s="108">
        <v>40</v>
      </c>
      <c r="D44" s="144"/>
      <c r="E44" s="98">
        <f>Tabel2252[[#This Row],[Gemiddelde eenheidsprijs '[€/uur']
]]*Tabel2252[[#This Row],[Fictief aantal uren
'[5 jaar']]]</f>
        <v>0</v>
      </c>
    </row>
    <row r="45" spans="2:5" x14ac:dyDescent="0.2">
      <c r="B45" t="s">
        <v>108</v>
      </c>
      <c r="C45" s="108">
        <v>110</v>
      </c>
      <c r="D45" s="144"/>
      <c r="E45" s="98">
        <f>Tabel2252[[#This Row],[Gemiddelde eenheidsprijs '[€/uur']
]]*Tabel2252[[#This Row],[Fictief aantal uren
'[5 jaar']]]</f>
        <v>0</v>
      </c>
    </row>
    <row r="46" spans="2:5" x14ac:dyDescent="0.2">
      <c r="B46" t="s">
        <v>109</v>
      </c>
      <c r="C46" s="108">
        <v>220</v>
      </c>
      <c r="D46" s="144"/>
      <c r="E46" s="98">
        <f>Tabel2252[[#This Row],[Gemiddelde eenheidsprijs '[€/uur']
]]*Tabel2252[[#This Row],[Fictief aantal uren
'[5 jaar']]]</f>
        <v>0</v>
      </c>
    </row>
    <row r="47" spans="2:5" x14ac:dyDescent="0.2">
      <c r="B47" t="s">
        <v>182</v>
      </c>
      <c r="C47" s="108">
        <v>220</v>
      </c>
      <c r="D47" s="144"/>
      <c r="E47" s="98">
        <f>Tabel2252[[#This Row],[Gemiddelde eenheidsprijs '[€/uur']
]]*Tabel2252[[#This Row],[Fictief aantal uren
'[5 jaar']]]</f>
        <v>0</v>
      </c>
    </row>
    <row r="48" spans="2:5" x14ac:dyDescent="0.2">
      <c r="B48" t="s">
        <v>183</v>
      </c>
      <c r="C48" s="108">
        <v>220</v>
      </c>
      <c r="D48" s="144"/>
      <c r="E48" s="98">
        <f>Tabel2252[[#This Row],[Gemiddelde eenheidsprijs '[€/uur']
]]*Tabel2252[[#This Row],[Fictief aantal uren
'[5 jaar']]]</f>
        <v>0</v>
      </c>
    </row>
    <row r="49" spans="1:5" x14ac:dyDescent="0.2">
      <c r="B49" t="s">
        <v>184</v>
      </c>
      <c r="C49" s="108">
        <v>440</v>
      </c>
      <c r="D49" s="144"/>
      <c r="E49" s="98">
        <f>Tabel2252[[#This Row],[Gemiddelde eenheidsprijs '[€/uur']
]]*Tabel2252[[#This Row],[Fictief aantal uren
'[5 jaar']]]</f>
        <v>0</v>
      </c>
    </row>
    <row r="50" spans="1:5" x14ac:dyDescent="0.2">
      <c r="B50" t="s">
        <v>185</v>
      </c>
      <c r="C50" s="108">
        <v>220</v>
      </c>
      <c r="D50" s="144"/>
      <c r="E50" s="98">
        <f>Tabel2252[[#This Row],[Gemiddelde eenheidsprijs '[€/uur']
]]*Tabel2252[[#This Row],[Fictief aantal uren
'[5 jaar']]]</f>
        <v>0</v>
      </c>
    </row>
    <row r="51" spans="1:5" x14ac:dyDescent="0.2">
      <c r="B51" t="s">
        <v>186</v>
      </c>
      <c r="C51" s="108">
        <v>440</v>
      </c>
      <c r="D51" s="144"/>
      <c r="E51" s="98">
        <f>Tabel2252[[#This Row],[Gemiddelde eenheidsprijs '[€/uur']
]]*Tabel2252[[#This Row],[Fictief aantal uren
'[5 jaar']]]</f>
        <v>0</v>
      </c>
    </row>
    <row r="52" spans="1:5" x14ac:dyDescent="0.2">
      <c r="B52" t="s">
        <v>187</v>
      </c>
      <c r="C52" s="108">
        <v>40</v>
      </c>
      <c r="D52" s="144"/>
      <c r="E52" s="98">
        <f>Tabel2252[[#This Row],[Gemiddelde eenheidsprijs '[€/uur']
]]*Tabel2252[[#This Row],[Fictief aantal uren
'[5 jaar']]]</f>
        <v>0</v>
      </c>
    </row>
    <row r="53" spans="1:5" x14ac:dyDescent="0.2">
      <c r="B53" t="s">
        <v>188</v>
      </c>
      <c r="C53" s="108">
        <v>40</v>
      </c>
      <c r="D53" s="144"/>
      <c r="E53" s="98">
        <f>Tabel2252[[#This Row],[Gemiddelde eenheidsprijs '[€/uur']
]]*Tabel2252[[#This Row],[Fictief aantal uren
'[5 jaar']]]</f>
        <v>0</v>
      </c>
    </row>
    <row r="54" spans="1:5" x14ac:dyDescent="0.2">
      <c r="B54" t="s">
        <v>189</v>
      </c>
      <c r="C54" s="108">
        <v>220</v>
      </c>
      <c r="D54" s="144"/>
      <c r="E54" s="98">
        <f>Tabel2252[[#This Row],[Gemiddelde eenheidsprijs '[€/uur']
]]*Tabel2252[[#This Row],[Fictief aantal uren
'[5 jaar']]]</f>
        <v>0</v>
      </c>
    </row>
    <row r="55" spans="1:5" x14ac:dyDescent="0.2">
      <c r="B55" t="s">
        <v>190</v>
      </c>
      <c r="C55" s="108">
        <v>440</v>
      </c>
      <c r="D55" s="144"/>
      <c r="E55" s="98">
        <f>Tabel2252[[#This Row],[Gemiddelde eenheidsprijs '[€/uur']
]]*Tabel2252[[#This Row],[Fictief aantal uren
'[5 jaar']]]</f>
        <v>0</v>
      </c>
    </row>
    <row r="56" spans="1:5" x14ac:dyDescent="0.2">
      <c r="B56" t="s">
        <v>191</v>
      </c>
      <c r="C56" s="108">
        <v>220</v>
      </c>
      <c r="D56" s="144"/>
      <c r="E56" s="98">
        <f>Tabel2252[[#This Row],[Gemiddelde eenheidsprijs '[€/uur']
]]*Tabel2252[[#This Row],[Fictief aantal uren
'[5 jaar']]]</f>
        <v>0</v>
      </c>
    </row>
    <row r="57" spans="1:5" x14ac:dyDescent="0.2">
      <c r="B57" t="s">
        <v>192</v>
      </c>
      <c r="C57" s="108">
        <v>440</v>
      </c>
      <c r="D57" s="144"/>
      <c r="E57" s="98">
        <f>Tabel2252[[#This Row],[Gemiddelde eenheidsprijs '[€/uur']
]]*Tabel2252[[#This Row],[Fictief aantal uren
'[5 jaar']]]</f>
        <v>0</v>
      </c>
    </row>
    <row r="58" spans="1:5" x14ac:dyDescent="0.2">
      <c r="B58" t="s">
        <v>123</v>
      </c>
      <c r="C58" s="108">
        <v>440</v>
      </c>
      <c r="D58" s="144"/>
      <c r="E58" s="98">
        <f>Tabel2252[[#This Row],[Gemiddelde eenheidsprijs '[€/uur']
]]*Tabel2252[[#This Row],[Fictief aantal uren
'[5 jaar']]]</f>
        <v>0</v>
      </c>
    </row>
    <row r="59" spans="1:5" ht="13.5" thickBot="1" x14ac:dyDescent="0.25">
      <c r="B59" t="s">
        <v>19</v>
      </c>
      <c r="C59" s="108">
        <v>440</v>
      </c>
      <c r="D59" s="144"/>
      <c r="E59" s="100">
        <f>Tabel2252[[#This Row],[Gemiddelde eenheidsprijs '[€/uur']
]]*Tabel2252[[#This Row],[Fictief aantal uren
'[5 jaar']]]</f>
        <v>0</v>
      </c>
    </row>
    <row r="60" spans="1:5" ht="13.5" thickTop="1" x14ac:dyDescent="0.2">
      <c r="C60" s="109"/>
      <c r="D60" s="109"/>
      <c r="E60" s="109"/>
    </row>
    <row r="61" spans="1:5" ht="15" x14ac:dyDescent="0.25">
      <c r="A61" s="2" t="s">
        <v>128</v>
      </c>
      <c r="E61" s="110">
        <f>SUM(E5:E59)</f>
        <v>0</v>
      </c>
    </row>
    <row r="63" spans="1:5" x14ac:dyDescent="0.2">
      <c r="A63" s="2" t="s">
        <v>83</v>
      </c>
    </row>
    <row r="64" spans="1:5" x14ac:dyDescent="0.2">
      <c r="A64" s="65" t="s">
        <v>27</v>
      </c>
    </row>
    <row r="65" spans="1:12" x14ac:dyDescent="0.2">
      <c r="A65" s="66" t="s">
        <v>59</v>
      </c>
      <c r="B65" s="26"/>
      <c r="C65" s="26"/>
      <c r="D65" s="26"/>
      <c r="E65" s="26"/>
      <c r="F65" s="26"/>
      <c r="G65" s="26"/>
      <c r="H65" s="26"/>
    </row>
    <row r="66" spans="1:12" x14ac:dyDescent="0.2">
      <c r="A66" s="66" t="s">
        <v>60</v>
      </c>
      <c r="B66" s="5"/>
    </row>
    <row r="67" spans="1:12" x14ac:dyDescent="0.2">
      <c r="A67" s="66"/>
      <c r="B67" s="5"/>
    </row>
    <row r="68" spans="1:12" x14ac:dyDescent="0.2">
      <c r="A68" s="97"/>
    </row>
    <row r="69" spans="1:12" x14ac:dyDescent="0.2">
      <c r="A69" s="61" t="s">
        <v>0</v>
      </c>
      <c r="B69" s="1"/>
      <c r="C69" s="1"/>
      <c r="D69" s="1"/>
      <c r="E69" s="1"/>
      <c r="F69" s="1"/>
      <c r="G69" s="1"/>
      <c r="H69" s="1"/>
      <c r="I69" s="1"/>
      <c r="J69" s="1"/>
      <c r="K69" s="1"/>
      <c r="L69" s="1"/>
    </row>
  </sheetData>
  <sheetProtection algorithmName="SHA-512" hashValue="N/VNCjTawV/NfJEPmDpAYRM6X04BzPKsfZOOR8/oiIrGozJpnNpmsc7YMAlJQ0PxNb/yxzKyfADBjS+tTU91jg==" saltValue="KGCFBmBXfXMq8F9bON2eUQ==" spinCount="100000" sheet="1" objects="1" scenarios="1"/>
  <phoneticPr fontId="17"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03335-29AB-4EA2-994E-BDAC490BCF65}">
  <dimension ref="A1:G55"/>
  <sheetViews>
    <sheetView zoomScaleNormal="100" workbookViewId="0">
      <selection activeCell="G6" sqref="G6"/>
    </sheetView>
  </sheetViews>
  <sheetFormatPr defaultRowHeight="12.75" x14ac:dyDescent="0.2"/>
  <cols>
    <col min="1" max="1" width="3.85546875" style="84" customWidth="1"/>
    <col min="2" max="2" width="24.5703125" style="24" customWidth="1"/>
    <col min="3" max="3" width="41.85546875" customWidth="1"/>
    <col min="4" max="4" width="18.140625" customWidth="1"/>
    <col min="5" max="5" width="11.85546875" customWidth="1"/>
    <col min="6" max="6" width="13.140625" customWidth="1"/>
    <col min="7" max="7" width="14.42578125" bestFit="1" customWidth="1"/>
    <col min="9" max="9" width="17.140625" customWidth="1"/>
  </cols>
  <sheetData>
    <row r="1" spans="1:7" s="10" customFormat="1" ht="17.100000000000001" customHeight="1" x14ac:dyDescent="0.2">
      <c r="A1" s="85" t="s">
        <v>124</v>
      </c>
      <c r="B1" s="67"/>
      <c r="C1" s="1"/>
      <c r="D1" s="1"/>
      <c r="E1" s="1"/>
      <c r="F1" s="1"/>
      <c r="G1" s="1"/>
    </row>
    <row r="2" spans="1:7" ht="13.5" thickBot="1" x14ac:dyDescent="0.25">
      <c r="A2" s="72"/>
    </row>
    <row r="3" spans="1:7" ht="39" thickBot="1" x14ac:dyDescent="0.25">
      <c r="A3" s="73" t="s">
        <v>39</v>
      </c>
      <c r="B3" s="68" t="s">
        <v>121</v>
      </c>
      <c r="C3" s="35" t="s">
        <v>113</v>
      </c>
      <c r="D3" s="36" t="s">
        <v>28</v>
      </c>
      <c r="E3" s="36" t="s">
        <v>16</v>
      </c>
      <c r="F3" s="36" t="s">
        <v>29</v>
      </c>
      <c r="G3" s="27" t="s">
        <v>24</v>
      </c>
    </row>
    <row r="4" spans="1:7" ht="13.5" thickTop="1" x14ac:dyDescent="0.2">
      <c r="A4" s="74"/>
      <c r="B4" s="46"/>
      <c r="C4" s="38"/>
      <c r="D4" s="39"/>
      <c r="E4" s="39"/>
      <c r="F4" s="38"/>
      <c r="G4" s="40"/>
    </row>
    <row r="5" spans="1:7" ht="38.25" x14ac:dyDescent="0.2">
      <c r="A5" s="75">
        <v>1</v>
      </c>
      <c r="B5" s="43" t="s">
        <v>116</v>
      </c>
      <c r="C5" s="59" t="s">
        <v>114</v>
      </c>
      <c r="D5" s="113">
        <v>50</v>
      </c>
      <c r="E5" s="145"/>
      <c r="F5" s="42" t="s">
        <v>687</v>
      </c>
      <c r="G5" s="45">
        <f>SUM(Tabel33[[#This Row],[Fictief aantal
'[1 jaar']]]*Tabel33[[#This Row],[Eenheidsprijs '[€']
]])</f>
        <v>0</v>
      </c>
    </row>
    <row r="6" spans="1:7" ht="38.25" x14ac:dyDescent="0.2">
      <c r="A6" s="74">
        <v>2</v>
      </c>
      <c r="B6" s="46" t="s">
        <v>117</v>
      </c>
      <c r="C6" s="46" t="s">
        <v>114</v>
      </c>
      <c r="D6" s="113">
        <v>50</v>
      </c>
      <c r="E6" s="145"/>
      <c r="F6" s="38" t="s">
        <v>30</v>
      </c>
      <c r="G6" s="45">
        <f>SUM(Tabel33[[#This Row],[Fictief aantal
'[1 jaar']]]*Tabel33[[#This Row],[Eenheidsprijs '[€']
]])</f>
        <v>0</v>
      </c>
    </row>
    <row r="7" spans="1:7" ht="38.25" x14ac:dyDescent="0.2">
      <c r="A7" s="75">
        <v>3</v>
      </c>
      <c r="B7" s="43" t="s">
        <v>118</v>
      </c>
      <c r="C7" s="59" t="s">
        <v>114</v>
      </c>
      <c r="D7" s="113">
        <v>50</v>
      </c>
      <c r="E7" s="145"/>
      <c r="F7" s="47" t="s">
        <v>30</v>
      </c>
      <c r="G7" s="45">
        <f>SUM(Tabel33[[#This Row],[Fictief aantal
'[1 jaar']]]*Tabel33[[#This Row],[Eenheidsprijs '[€']
]])</f>
        <v>0</v>
      </c>
    </row>
    <row r="8" spans="1:7" ht="25.5" x14ac:dyDescent="0.2">
      <c r="A8" s="74">
        <v>4</v>
      </c>
      <c r="B8" s="46" t="s">
        <v>115</v>
      </c>
      <c r="C8" s="90" t="s">
        <v>159</v>
      </c>
      <c r="D8" s="114">
        <v>50</v>
      </c>
      <c r="E8" s="146"/>
      <c r="F8" s="38" t="s">
        <v>30</v>
      </c>
      <c r="G8" s="45">
        <f>SUM(Tabel33[[#This Row],[Fictief aantal
'[1 jaar']]]*Tabel33[[#This Row],[Eenheidsprijs '[€']
]])</f>
        <v>0</v>
      </c>
    </row>
    <row r="9" spans="1:7" ht="38.25" x14ac:dyDescent="0.2">
      <c r="A9" s="76">
        <v>5</v>
      </c>
      <c r="B9" s="43" t="s">
        <v>119</v>
      </c>
      <c r="C9" s="59" t="s">
        <v>114</v>
      </c>
      <c r="D9" s="113">
        <v>50</v>
      </c>
      <c r="E9" s="145"/>
      <c r="F9" s="47" t="s">
        <v>30</v>
      </c>
      <c r="G9" s="45">
        <f>SUM(Tabel33[[#This Row],[Fictief aantal
'[1 jaar']]]*Tabel33[[#This Row],[Eenheidsprijs '[€']
]])</f>
        <v>0</v>
      </c>
    </row>
    <row r="10" spans="1:7" ht="38.25" x14ac:dyDescent="0.2">
      <c r="A10" s="74">
        <v>6</v>
      </c>
      <c r="B10" s="46" t="s">
        <v>120</v>
      </c>
      <c r="C10" s="46" t="s">
        <v>114</v>
      </c>
      <c r="D10" s="113">
        <v>50</v>
      </c>
      <c r="E10" s="145"/>
      <c r="F10" s="38" t="s">
        <v>30</v>
      </c>
      <c r="G10" s="45">
        <f>SUM(Tabel33[[#This Row],[Fictief aantal
'[1 jaar']]]*Tabel33[[#This Row],[Eenheidsprijs '[€']
]])</f>
        <v>0</v>
      </c>
    </row>
    <row r="11" spans="1:7" ht="51" x14ac:dyDescent="0.2">
      <c r="A11" s="76">
        <v>7</v>
      </c>
      <c r="B11" s="115" t="s">
        <v>688</v>
      </c>
      <c r="C11" s="115" t="s">
        <v>706</v>
      </c>
      <c r="D11" s="113">
        <v>100</v>
      </c>
      <c r="E11" s="145"/>
      <c r="F11" s="47" t="s">
        <v>30</v>
      </c>
      <c r="G11" s="45">
        <f>SUM(Tabel33[[#This Row],[Fictief aantal
'[1 jaar']]]*Tabel33[[#This Row],[Eenheidsprijs '[€']
]])</f>
        <v>0</v>
      </c>
    </row>
    <row r="12" spans="1:7" ht="25.5" x14ac:dyDescent="0.2">
      <c r="A12" s="74">
        <v>8</v>
      </c>
      <c r="B12" s="116" t="s">
        <v>689</v>
      </c>
      <c r="C12" s="116" t="s">
        <v>707</v>
      </c>
      <c r="D12" s="114">
        <v>500</v>
      </c>
      <c r="E12" s="145"/>
      <c r="F12" s="46" t="s">
        <v>30</v>
      </c>
      <c r="G12" s="45">
        <f>SUM(Tabel33[[#This Row],[Fictief aantal
'[1 jaar']]]*Tabel33[[#This Row],[Eenheidsprijs '[€']
]])</f>
        <v>0</v>
      </c>
    </row>
    <row r="13" spans="1:7" ht="74.45" customHeight="1" x14ac:dyDescent="0.2">
      <c r="A13" s="76">
        <v>9</v>
      </c>
      <c r="B13" s="115" t="s">
        <v>690</v>
      </c>
      <c r="C13" s="115" t="s">
        <v>691</v>
      </c>
      <c r="D13" s="114">
        <v>100</v>
      </c>
      <c r="E13" s="145"/>
      <c r="F13" s="47" t="s">
        <v>30</v>
      </c>
      <c r="G13" s="45">
        <f>SUM(Tabel33[[#This Row],[Fictief aantal
'[1 jaar']]]*Tabel33[[#This Row],[Eenheidsprijs '[€']
]])</f>
        <v>0</v>
      </c>
    </row>
    <row r="14" spans="1:7" ht="76.5" x14ac:dyDescent="0.2">
      <c r="A14" s="74">
        <v>10</v>
      </c>
      <c r="B14" s="46" t="s">
        <v>133</v>
      </c>
      <c r="C14" s="112" t="s">
        <v>135</v>
      </c>
      <c r="D14" s="114">
        <v>1</v>
      </c>
      <c r="E14" s="145"/>
      <c r="F14" s="46" t="s">
        <v>31</v>
      </c>
      <c r="G14" s="45">
        <f>SUM(Tabel33[[#This Row],[Fictief aantal
'[1 jaar']]]*Tabel33[[#This Row],[Eenheidsprijs '[€']
]])</f>
        <v>0</v>
      </c>
    </row>
    <row r="15" spans="1:7" ht="38.25" x14ac:dyDescent="0.2">
      <c r="A15" s="86">
        <v>11</v>
      </c>
      <c r="B15" s="52" t="s">
        <v>695</v>
      </c>
      <c r="C15" s="52" t="s">
        <v>697</v>
      </c>
      <c r="D15" s="114">
        <v>250</v>
      </c>
      <c r="E15" s="145"/>
      <c r="F15" s="47" t="s">
        <v>30</v>
      </c>
      <c r="G15" s="45">
        <f>SUM(Tabel33[[#This Row],[Fictief aantal
'[1 jaar']]]*Tabel33[[#This Row],[Eenheidsprijs '[€']
]])</f>
        <v>0</v>
      </c>
    </row>
    <row r="16" spans="1:7" ht="51" x14ac:dyDescent="0.2">
      <c r="A16" s="74">
        <v>12</v>
      </c>
      <c r="B16" s="46" t="s">
        <v>77</v>
      </c>
      <c r="C16" s="46" t="s">
        <v>698</v>
      </c>
      <c r="D16" s="114">
        <v>4</v>
      </c>
      <c r="E16" s="145"/>
      <c r="F16" s="58" t="s">
        <v>31</v>
      </c>
      <c r="G16" s="45">
        <f>SUM(Tabel33[[#This Row],[Fictief aantal
'[1 jaar']]]*Tabel33[[#This Row],[Eenheidsprijs '[€']
]])</f>
        <v>0</v>
      </c>
    </row>
    <row r="17" spans="1:7" ht="25.5" x14ac:dyDescent="0.2">
      <c r="A17" s="77">
        <v>13</v>
      </c>
      <c r="B17" s="43" t="s">
        <v>136</v>
      </c>
      <c r="C17" s="43" t="s">
        <v>160</v>
      </c>
      <c r="D17" s="114">
        <v>10</v>
      </c>
      <c r="E17" s="145"/>
      <c r="F17" s="47" t="s">
        <v>30</v>
      </c>
      <c r="G17" s="45">
        <f>SUM(Tabel33[[#This Row],[Fictief aantal
'[1 jaar']]]*Tabel33[[#This Row],[Eenheidsprijs '[€']
]])</f>
        <v>0</v>
      </c>
    </row>
    <row r="18" spans="1:7" ht="38.25" x14ac:dyDescent="0.2">
      <c r="A18" s="78">
        <v>14</v>
      </c>
      <c r="B18" s="46" t="s">
        <v>33</v>
      </c>
      <c r="C18" s="46" t="s">
        <v>699</v>
      </c>
      <c r="D18" s="114">
        <v>10</v>
      </c>
      <c r="E18" s="146"/>
      <c r="F18" s="38" t="s">
        <v>31</v>
      </c>
      <c r="G18" s="45">
        <f>SUM(Tabel33[[#This Row],[Fictief aantal
'[1 jaar']]]*Tabel33[[#This Row],[Eenheidsprijs '[€']
]])</f>
        <v>0</v>
      </c>
    </row>
    <row r="19" spans="1:7" ht="52.35" customHeight="1" x14ac:dyDescent="0.2">
      <c r="A19" s="77">
        <v>15</v>
      </c>
      <c r="B19" s="43" t="s">
        <v>34</v>
      </c>
      <c r="C19" s="43" t="s">
        <v>163</v>
      </c>
      <c r="D19" s="114">
        <v>10</v>
      </c>
      <c r="E19" s="146"/>
      <c r="F19" s="47" t="s">
        <v>31</v>
      </c>
      <c r="G19" s="45">
        <f>SUM(Tabel33[[#This Row],[Fictief aantal
'[1 jaar']]]*Tabel33[[#This Row],[Eenheidsprijs '[€']
]])</f>
        <v>0</v>
      </c>
    </row>
    <row r="20" spans="1:7" ht="39.6" customHeight="1" x14ac:dyDescent="0.2">
      <c r="A20" s="79">
        <v>16</v>
      </c>
      <c r="B20" s="117" t="s">
        <v>692</v>
      </c>
      <c r="C20" s="117" t="s">
        <v>693</v>
      </c>
      <c r="D20" s="114">
        <v>250</v>
      </c>
      <c r="E20" s="146"/>
      <c r="F20" s="38" t="s">
        <v>30</v>
      </c>
      <c r="G20" s="45">
        <f>SUM(Tabel33[[#This Row],[Fictief aantal
'[1 jaar']]]*Tabel33[[#This Row],[Eenheidsprijs '[€']
]])</f>
        <v>0</v>
      </c>
    </row>
    <row r="21" spans="1:7" ht="39.6" customHeight="1" x14ac:dyDescent="0.2">
      <c r="A21" s="80">
        <v>17</v>
      </c>
      <c r="B21" s="49" t="s">
        <v>692</v>
      </c>
      <c r="C21" s="43" t="s">
        <v>694</v>
      </c>
      <c r="D21" s="114">
        <v>100</v>
      </c>
      <c r="E21" s="146"/>
      <c r="F21" s="47" t="s">
        <v>31</v>
      </c>
      <c r="G21" s="45">
        <f>SUM(Tabel33[[#This Row],[Fictief aantal
'[1 jaar']]]*Tabel33[[#This Row],[Eenheidsprijs '[€']
]])</f>
        <v>0</v>
      </c>
    </row>
    <row r="22" spans="1:7" ht="51" x14ac:dyDescent="0.2">
      <c r="A22" s="79">
        <v>18</v>
      </c>
      <c r="B22" s="48" t="s">
        <v>692</v>
      </c>
      <c r="C22" s="51" t="s">
        <v>162</v>
      </c>
      <c r="D22" s="114">
        <v>150</v>
      </c>
      <c r="E22" s="146"/>
      <c r="F22" s="38" t="s">
        <v>30</v>
      </c>
      <c r="G22" s="45">
        <f>SUM(Tabel33[[#This Row],[Fictief aantal
'[1 jaar']]]*Tabel33[[#This Row],[Eenheidsprijs '[€']
]])</f>
        <v>0</v>
      </c>
    </row>
    <row r="23" spans="1:7" ht="25.5" x14ac:dyDescent="0.2">
      <c r="A23" s="80">
        <v>19</v>
      </c>
      <c r="B23" s="43" t="s">
        <v>32</v>
      </c>
      <c r="C23" s="43" t="s">
        <v>139</v>
      </c>
      <c r="D23" s="114">
        <v>20</v>
      </c>
      <c r="E23" s="146"/>
      <c r="F23" s="47" t="s">
        <v>30</v>
      </c>
      <c r="G23" s="45">
        <f>SUM(Tabel33[[#This Row],[Fictief aantal
'[1 jaar']]]*Tabel33[[#This Row],[Eenheidsprijs '[€']
]])</f>
        <v>0</v>
      </c>
    </row>
    <row r="24" spans="1:7" ht="25.5" x14ac:dyDescent="0.2">
      <c r="A24" s="81">
        <v>20</v>
      </c>
      <c r="B24" s="48" t="s">
        <v>32</v>
      </c>
      <c r="C24" s="51" t="s">
        <v>140</v>
      </c>
      <c r="D24" s="114">
        <v>20</v>
      </c>
      <c r="E24" s="146"/>
      <c r="F24" s="38" t="s">
        <v>30</v>
      </c>
      <c r="G24" s="45">
        <f>SUM(Tabel33[[#This Row],[Fictief aantal
'[1 jaar']]]*Tabel33[[#This Row],[Eenheidsprijs '[€']
]])</f>
        <v>0</v>
      </c>
    </row>
    <row r="25" spans="1:7" ht="25.5" x14ac:dyDescent="0.2">
      <c r="A25" s="80">
        <v>21</v>
      </c>
      <c r="B25" s="43" t="s">
        <v>76</v>
      </c>
      <c r="C25" s="43" t="s">
        <v>700</v>
      </c>
      <c r="D25" s="114">
        <v>50</v>
      </c>
      <c r="E25" s="146"/>
      <c r="F25" s="47" t="s">
        <v>30</v>
      </c>
      <c r="G25" s="45">
        <f>SUM(Tabel33[[#This Row],[Fictief aantal
'[1 jaar']]]*Tabel33[[#This Row],[Eenheidsprijs '[€']
]])</f>
        <v>0</v>
      </c>
    </row>
    <row r="26" spans="1:7" ht="25.5" x14ac:dyDescent="0.2">
      <c r="A26" s="81">
        <v>22</v>
      </c>
      <c r="B26" s="48" t="s">
        <v>76</v>
      </c>
      <c r="C26" s="51" t="s">
        <v>138</v>
      </c>
      <c r="D26" s="114">
        <v>50</v>
      </c>
      <c r="E26" s="146"/>
      <c r="F26" s="38" t="s">
        <v>30</v>
      </c>
      <c r="G26" s="45">
        <f>SUM(Tabel33[[#This Row],[Fictief aantal
'[1 jaar']]]*Tabel33[[#This Row],[Eenheidsprijs '[€']
]])</f>
        <v>0</v>
      </c>
    </row>
    <row r="27" spans="1:7" ht="44.45" customHeight="1" x14ac:dyDescent="0.2">
      <c r="A27" s="82">
        <v>23</v>
      </c>
      <c r="B27" s="43" t="s">
        <v>408</v>
      </c>
      <c r="C27" s="43" t="s">
        <v>708</v>
      </c>
      <c r="D27" s="114">
        <v>8</v>
      </c>
      <c r="E27" s="146"/>
      <c r="F27" s="47" t="s">
        <v>31</v>
      </c>
      <c r="G27" s="45">
        <f>SUM(Tabel33[[#This Row],[Fictief aantal
'[1 jaar']]]*Tabel33[[#This Row],[Eenheidsprijs '[€']
]])</f>
        <v>0</v>
      </c>
    </row>
    <row r="28" spans="1:7" ht="38.25" x14ac:dyDescent="0.2">
      <c r="A28" s="81">
        <v>24</v>
      </c>
      <c r="B28" s="48" t="s">
        <v>80</v>
      </c>
      <c r="C28" s="51" t="s">
        <v>141</v>
      </c>
      <c r="D28" s="114">
        <v>50</v>
      </c>
      <c r="E28" s="146"/>
      <c r="F28" s="38" t="s">
        <v>30</v>
      </c>
      <c r="G28" s="45">
        <f>SUM(Tabel33[[#This Row],[Fictief aantal
'[1 jaar']]]*Tabel33[[#This Row],[Eenheidsprijs '[€']
]])</f>
        <v>0</v>
      </c>
    </row>
    <row r="29" spans="1:7" ht="38.25" x14ac:dyDescent="0.2">
      <c r="A29" s="82">
        <v>25</v>
      </c>
      <c r="B29" s="43" t="s">
        <v>80</v>
      </c>
      <c r="C29" s="43" t="s">
        <v>142</v>
      </c>
      <c r="D29" s="114">
        <v>50</v>
      </c>
      <c r="E29" s="146"/>
      <c r="F29" s="47" t="s">
        <v>30</v>
      </c>
      <c r="G29" s="45">
        <f>SUM(Tabel33[[#This Row],[Fictief aantal
'[1 jaar']]]*Tabel33[[#This Row],[Eenheidsprijs '[€']
]])</f>
        <v>0</v>
      </c>
    </row>
    <row r="30" spans="1:7" ht="38.25" x14ac:dyDescent="0.2">
      <c r="A30" s="79">
        <v>26</v>
      </c>
      <c r="B30" s="48" t="s">
        <v>685</v>
      </c>
      <c r="C30" s="51" t="s">
        <v>701</v>
      </c>
      <c r="D30" s="114">
        <v>50</v>
      </c>
      <c r="E30" s="146"/>
      <c r="F30" s="50" t="s">
        <v>687</v>
      </c>
      <c r="G30" s="45">
        <f>SUM(Tabel33[[#This Row],[Fictief aantal
'[1 jaar']]]*Tabel33[[#This Row],[Eenheidsprijs '[€']
]])</f>
        <v>0</v>
      </c>
    </row>
    <row r="31" spans="1:7" ht="51" x14ac:dyDescent="0.2">
      <c r="A31" s="82">
        <v>27</v>
      </c>
      <c r="B31" s="43" t="s">
        <v>143</v>
      </c>
      <c r="C31" s="43" t="s">
        <v>702</v>
      </c>
      <c r="D31" s="114">
        <v>5</v>
      </c>
      <c r="E31" s="146"/>
      <c r="F31" s="47" t="s">
        <v>31</v>
      </c>
      <c r="G31" s="45">
        <f>SUM(Tabel33[[#This Row],[Fictief aantal
'[1 jaar']]]*Tabel33[[#This Row],[Eenheidsprijs '[€']
]])</f>
        <v>0</v>
      </c>
    </row>
    <row r="32" spans="1:7" ht="38.25" x14ac:dyDescent="0.2">
      <c r="A32" s="79">
        <v>28</v>
      </c>
      <c r="B32" s="117" t="s">
        <v>143</v>
      </c>
      <c r="C32" s="118" t="s">
        <v>709</v>
      </c>
      <c r="D32" s="114">
        <v>5</v>
      </c>
      <c r="E32" s="146"/>
      <c r="F32" s="50" t="s">
        <v>31</v>
      </c>
      <c r="G32" s="45">
        <f>SUM(Tabel33[[#This Row],[Fictief aantal
'[1 jaar']]]*Tabel33[[#This Row],[Eenheidsprijs '[€']
]])</f>
        <v>0</v>
      </c>
    </row>
    <row r="33" spans="1:7" x14ac:dyDescent="0.2">
      <c r="A33" s="82">
        <v>29</v>
      </c>
      <c r="B33" s="115" t="s">
        <v>684</v>
      </c>
      <c r="C33" s="115" t="s">
        <v>710</v>
      </c>
      <c r="D33" s="114">
        <v>2</v>
      </c>
      <c r="E33" s="146"/>
      <c r="F33" s="47" t="s">
        <v>31</v>
      </c>
      <c r="G33" s="45">
        <f>SUM(Tabel33[[#This Row],[Fictief aantal
'[1 jaar']]]*Tabel33[[#This Row],[Eenheidsprijs '[€']
]])</f>
        <v>0</v>
      </c>
    </row>
    <row r="34" spans="1:7" ht="25.5" x14ac:dyDescent="0.2">
      <c r="A34" s="79">
        <v>30</v>
      </c>
      <c r="B34" s="117" t="s">
        <v>682</v>
      </c>
      <c r="C34" s="118" t="s">
        <v>704</v>
      </c>
      <c r="D34" s="114">
        <v>25</v>
      </c>
      <c r="E34" s="146"/>
      <c r="F34" s="50" t="s">
        <v>31</v>
      </c>
      <c r="G34" s="45">
        <f>SUM(Tabel33[[#This Row],[Fictief aantal
'[1 jaar']]]*Tabel33[[#This Row],[Eenheidsprijs '[€']
]])</f>
        <v>0</v>
      </c>
    </row>
    <row r="35" spans="1:7" ht="29.1" customHeight="1" x14ac:dyDescent="0.2">
      <c r="A35" s="82">
        <v>31</v>
      </c>
      <c r="B35" s="115" t="s">
        <v>683</v>
      </c>
      <c r="C35" s="115" t="s">
        <v>703</v>
      </c>
      <c r="D35" s="114">
        <v>100</v>
      </c>
      <c r="E35" s="146"/>
      <c r="F35" s="47" t="s">
        <v>686</v>
      </c>
      <c r="G35" s="45">
        <f>SUM(Tabel33[[#This Row],[Fictief aantal
'[1 jaar']]]*Tabel33[[#This Row],[Eenheidsprijs '[€']
]])</f>
        <v>0</v>
      </c>
    </row>
    <row r="36" spans="1:7" ht="13.5" thickBot="1" x14ac:dyDescent="0.25">
      <c r="A36" s="83"/>
      <c r="B36" s="69"/>
      <c r="C36" s="53"/>
      <c r="D36" s="53"/>
      <c r="E36" s="53"/>
      <c r="F36" s="53" t="s">
        <v>11</v>
      </c>
      <c r="G36" s="54">
        <f>SUBTOTAL(109,G4:G35)</f>
        <v>0</v>
      </c>
    </row>
    <row r="37" spans="1:7" x14ac:dyDescent="0.2">
      <c r="C37" s="10"/>
      <c r="D37" s="10"/>
      <c r="E37" s="10"/>
      <c r="F37" s="10"/>
    </row>
    <row r="38" spans="1:7" x14ac:dyDescent="0.2">
      <c r="A38" s="28" t="s">
        <v>127</v>
      </c>
      <c r="B38" s="92"/>
      <c r="C38" s="56"/>
      <c r="D38" s="2"/>
      <c r="E38" s="56"/>
      <c r="F38" s="56"/>
      <c r="G38" s="56"/>
    </row>
    <row r="39" spans="1:7" x14ac:dyDescent="0.2">
      <c r="A39" s="93" t="s">
        <v>134</v>
      </c>
      <c r="B39" s="92"/>
      <c r="C39" s="56"/>
      <c r="D39" s="56"/>
      <c r="E39" s="56"/>
      <c r="F39" s="56"/>
      <c r="G39" s="56"/>
    </row>
    <row r="40" spans="1:7" x14ac:dyDescent="0.2">
      <c r="A40" s="93" t="s">
        <v>153</v>
      </c>
      <c r="B40" s="93"/>
      <c r="C40" s="56"/>
      <c r="D40" s="56"/>
      <c r="E40" s="56"/>
      <c r="F40" s="56"/>
      <c r="G40" s="56"/>
    </row>
    <row r="41" spans="1:7" x14ac:dyDescent="0.2">
      <c r="A41" s="93" t="s">
        <v>711</v>
      </c>
      <c r="B41" s="92"/>
      <c r="C41" s="56"/>
      <c r="D41" s="56"/>
      <c r="E41" s="56"/>
      <c r="F41" s="56"/>
      <c r="G41" s="56"/>
    </row>
    <row r="42" spans="1:7" x14ac:dyDescent="0.2">
      <c r="A42" s="93" t="s">
        <v>156</v>
      </c>
      <c r="B42" s="56"/>
      <c r="C42" s="56"/>
      <c r="D42" s="56"/>
      <c r="E42" s="56"/>
      <c r="F42" s="56"/>
      <c r="G42" s="56"/>
    </row>
    <row r="43" spans="1:7" x14ac:dyDescent="0.2">
      <c r="A43" s="93"/>
      <c r="B43" s="56"/>
      <c r="C43" s="56"/>
      <c r="D43" s="56"/>
      <c r="E43" s="56"/>
      <c r="F43" s="56"/>
      <c r="G43" s="56"/>
    </row>
    <row r="44" spans="1:7" x14ac:dyDescent="0.2">
      <c r="A44" s="94" t="s">
        <v>0</v>
      </c>
      <c r="B44" s="67"/>
      <c r="C44" s="1"/>
      <c r="D44" s="1"/>
      <c r="E44" s="1"/>
      <c r="F44" s="1"/>
      <c r="G44" s="1"/>
    </row>
    <row r="45" spans="1:7" x14ac:dyDescent="0.2">
      <c r="B45" s="70"/>
    </row>
    <row r="46" spans="1:7" x14ac:dyDescent="0.2">
      <c r="B46" s="70"/>
    </row>
    <row r="47" spans="1:7" x14ac:dyDescent="0.2">
      <c r="B47" s="70"/>
    </row>
    <row r="48" spans="1:7" x14ac:dyDescent="0.2">
      <c r="B48" s="70"/>
    </row>
    <row r="49" spans="2:2" x14ac:dyDescent="0.2">
      <c r="B49" s="70"/>
    </row>
    <row r="50" spans="2:2" x14ac:dyDescent="0.2">
      <c r="B50" s="70"/>
    </row>
    <row r="51" spans="2:2" x14ac:dyDescent="0.2">
      <c r="B51" s="70"/>
    </row>
    <row r="52" spans="2:2" x14ac:dyDescent="0.2">
      <c r="B52" s="70"/>
    </row>
    <row r="53" spans="2:2" x14ac:dyDescent="0.2">
      <c r="B53" s="70"/>
    </row>
    <row r="54" spans="2:2" x14ac:dyDescent="0.2">
      <c r="B54" s="70"/>
    </row>
    <row r="55" spans="2:2" x14ac:dyDescent="0.2">
      <c r="B55" s="71"/>
    </row>
  </sheetData>
  <sheetProtection algorithmName="SHA-512" hashValue="eK/qFh41yH5AosBW4Vyte3eh8nrysyKYIC7tD/WoW5QV4aVm/KcuugfZHUUk2CuZi9kekNQxpjhGZ28G+/PbrQ==" saltValue="bXSNvwCBTuyDeCbPuNNFQQ==" spinCount="100000" sheet="1" objects="1" scenarios="1"/>
  <phoneticPr fontId="17"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EDEE8-66C3-49B4-BC2A-5E9AF989AAFA}">
  <dimension ref="A1:O19"/>
  <sheetViews>
    <sheetView workbookViewId="0">
      <selection activeCell="D6" sqref="D6"/>
    </sheetView>
  </sheetViews>
  <sheetFormatPr defaultRowHeight="12.75" x14ac:dyDescent="0.2"/>
  <cols>
    <col min="1" max="1" width="3.85546875" customWidth="1"/>
    <col min="2" max="2" width="22.5703125" bestFit="1" customWidth="1"/>
    <col min="3" max="3" width="28.140625" customWidth="1"/>
    <col min="5" max="5" width="10.85546875" bestFit="1" customWidth="1"/>
    <col min="7" max="7" width="16.42578125" customWidth="1"/>
  </cols>
  <sheetData>
    <row r="1" spans="1:15" s="10" customFormat="1" ht="14.1" customHeight="1" x14ac:dyDescent="0.2">
      <c r="A1" s="61" t="s">
        <v>126</v>
      </c>
      <c r="B1" s="1"/>
      <c r="C1" s="1"/>
      <c r="D1" s="1"/>
      <c r="E1" s="1"/>
      <c r="F1" s="1"/>
      <c r="G1" s="1"/>
      <c r="H1" s="1"/>
      <c r="I1" s="1"/>
      <c r="J1" s="1"/>
    </row>
    <row r="2" spans="1:15" ht="13.5" thickBot="1" x14ac:dyDescent="0.25"/>
    <row r="3" spans="1:15" ht="39" thickBot="1" x14ac:dyDescent="0.25">
      <c r="A3" s="34" t="s">
        <v>39</v>
      </c>
      <c r="B3" s="35" t="s">
        <v>121</v>
      </c>
      <c r="C3" s="35" t="s">
        <v>113</v>
      </c>
      <c r="D3" s="36" t="s">
        <v>28</v>
      </c>
      <c r="E3" s="36" t="s">
        <v>16</v>
      </c>
      <c r="F3" s="36" t="s">
        <v>29</v>
      </c>
      <c r="G3" s="27" t="s">
        <v>24</v>
      </c>
    </row>
    <row r="4" spans="1:15" ht="13.5" thickTop="1" x14ac:dyDescent="0.2">
      <c r="A4" s="37"/>
      <c r="B4" s="38"/>
      <c r="C4" s="38"/>
      <c r="D4" s="39"/>
      <c r="E4" s="39"/>
      <c r="F4" s="38"/>
      <c r="G4" s="40"/>
    </row>
    <row r="5" spans="1:15" ht="25.5" x14ac:dyDescent="0.2">
      <c r="A5" s="41">
        <v>1</v>
      </c>
      <c r="B5" s="42" t="s">
        <v>125</v>
      </c>
      <c r="C5" s="59" t="s">
        <v>164</v>
      </c>
      <c r="D5" s="44">
        <v>10</v>
      </c>
      <c r="E5" s="145"/>
      <c r="F5" s="42" t="s">
        <v>150</v>
      </c>
      <c r="G5" s="45">
        <f t="shared" ref="G5:G10" si="0">E5</f>
        <v>0</v>
      </c>
    </row>
    <row r="6" spans="1:15" ht="25.5" x14ac:dyDescent="0.2">
      <c r="A6" s="37">
        <v>2</v>
      </c>
      <c r="B6" s="147" t="s">
        <v>696</v>
      </c>
      <c r="C6" s="46" t="s">
        <v>165</v>
      </c>
      <c r="D6" s="44">
        <v>1</v>
      </c>
      <c r="E6" s="145"/>
      <c r="F6" s="38" t="s">
        <v>150</v>
      </c>
      <c r="G6" s="45">
        <f t="shared" si="0"/>
        <v>0</v>
      </c>
    </row>
    <row r="7" spans="1:15" ht="25.5" x14ac:dyDescent="0.2">
      <c r="A7" s="41">
        <v>3</v>
      </c>
      <c r="B7" s="42" t="s">
        <v>144</v>
      </c>
      <c r="C7" s="59" t="s">
        <v>145</v>
      </c>
      <c r="D7" s="44">
        <v>2</v>
      </c>
      <c r="E7" s="145"/>
      <c r="F7" s="87" t="s">
        <v>150</v>
      </c>
      <c r="G7" s="45">
        <f t="shared" si="0"/>
        <v>0</v>
      </c>
    </row>
    <row r="8" spans="1:15" x14ac:dyDescent="0.2">
      <c r="A8" s="37">
        <v>4</v>
      </c>
      <c r="B8" s="38" t="s">
        <v>146</v>
      </c>
      <c r="C8" s="46" t="s">
        <v>147</v>
      </c>
      <c r="D8" s="44">
        <v>1</v>
      </c>
      <c r="E8" s="145"/>
      <c r="F8" s="38" t="s">
        <v>150</v>
      </c>
      <c r="G8" s="45">
        <f t="shared" si="0"/>
        <v>0</v>
      </c>
    </row>
    <row r="9" spans="1:15" x14ac:dyDescent="0.2">
      <c r="A9" s="41">
        <v>5</v>
      </c>
      <c r="B9" s="42" t="s">
        <v>148</v>
      </c>
      <c r="C9" s="59" t="s">
        <v>149</v>
      </c>
      <c r="D9" s="88">
        <v>1</v>
      </c>
      <c r="E9" s="148"/>
      <c r="F9" s="59" t="s">
        <v>150</v>
      </c>
      <c r="G9" s="45">
        <f t="shared" si="0"/>
        <v>0</v>
      </c>
    </row>
    <row r="10" spans="1:15" ht="26.25" thickBot="1" x14ac:dyDescent="0.25">
      <c r="A10" s="37">
        <v>6</v>
      </c>
      <c r="B10" s="38" t="s">
        <v>125</v>
      </c>
      <c r="C10" s="46" t="s">
        <v>151</v>
      </c>
      <c r="D10" s="88">
        <v>10</v>
      </c>
      <c r="E10" s="148"/>
      <c r="F10" s="58" t="s">
        <v>150</v>
      </c>
      <c r="G10" s="103">
        <f t="shared" si="0"/>
        <v>0</v>
      </c>
    </row>
    <row r="11" spans="1:15" ht="13.5" thickTop="1" x14ac:dyDescent="0.2">
      <c r="A11" s="89"/>
      <c r="B11" s="58"/>
      <c r="C11" s="60"/>
      <c r="D11" s="60"/>
      <c r="E11" s="60"/>
      <c r="F11" s="58"/>
      <c r="G11" s="91"/>
    </row>
    <row r="12" spans="1:15" ht="13.5" thickBot="1" x14ac:dyDescent="0.25">
      <c r="A12" s="83"/>
      <c r="B12" s="69"/>
      <c r="C12" s="53"/>
      <c r="D12" s="53"/>
      <c r="E12" s="53"/>
      <c r="F12" s="53" t="s">
        <v>11</v>
      </c>
      <c r="G12" s="54">
        <f>SUM(G5:G11)</f>
        <v>0</v>
      </c>
      <c r="O12" s="24"/>
    </row>
    <row r="14" spans="1:15" x14ac:dyDescent="0.2">
      <c r="A14" s="2" t="s">
        <v>127</v>
      </c>
      <c r="D14" s="2"/>
    </row>
    <row r="15" spans="1:15" x14ac:dyDescent="0.2">
      <c r="A15" s="15" t="s">
        <v>155</v>
      </c>
    </row>
    <row r="16" spans="1:15" x14ac:dyDescent="0.2">
      <c r="A16" s="15" t="s">
        <v>154</v>
      </c>
    </row>
    <row r="17" spans="1:10" x14ac:dyDescent="0.2">
      <c r="A17" s="15" t="s">
        <v>152</v>
      </c>
    </row>
    <row r="19" spans="1:10" x14ac:dyDescent="0.2">
      <c r="A19" s="61" t="s">
        <v>0</v>
      </c>
      <c r="B19" s="1"/>
      <c r="C19" s="1"/>
      <c r="D19" s="1"/>
      <c r="E19" s="1"/>
      <c r="F19" s="1"/>
      <c r="G19" s="1"/>
      <c r="H19" s="1"/>
      <c r="I19" s="1"/>
      <c r="J19" s="1"/>
    </row>
  </sheetData>
  <sheetProtection algorithmName="SHA-512" hashValue="X2tA+tSy0W2nCRnxmaY9rHX2Cu6EKjiI+1FXd6Z/R0JZRRSzrO+A70sSsmDWn40Xqq6EYgfgmH7H36X6X8dBuw==" saltValue="mqeYT7QVjG2oJJx80Aa6t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EC364-91D8-4099-B2C1-193170222961}">
  <dimension ref="A1:AP253"/>
  <sheetViews>
    <sheetView topLeftCell="S1" workbookViewId="0">
      <pane ySplit="2" topLeftCell="A243" activePane="bottomLeft" state="frozen"/>
      <selection pane="bottomLeft" activeCell="S246" sqref="S246"/>
    </sheetView>
  </sheetViews>
  <sheetFormatPr defaultRowHeight="12.75" x14ac:dyDescent="0.2"/>
  <cols>
    <col min="1" max="1" width="14.140625" bestFit="1" customWidth="1"/>
    <col min="5" max="5" width="14.5703125" bestFit="1" customWidth="1"/>
    <col min="6" max="6" width="12.42578125" customWidth="1"/>
    <col min="7" max="7" width="14.85546875" bestFit="1" customWidth="1"/>
    <col min="8" max="8" width="12.140625" bestFit="1" customWidth="1"/>
    <col min="10" max="10" width="14.140625" bestFit="1" customWidth="1"/>
    <col min="11" max="11" width="43.42578125" bestFit="1" customWidth="1"/>
    <col min="14" max="14" width="9.42578125" customWidth="1"/>
    <col min="16" max="16" width="8.140625" bestFit="1" customWidth="1"/>
    <col min="17" max="17" width="17.42578125" bestFit="1" customWidth="1"/>
    <col min="18" max="18" width="205.140625" customWidth="1"/>
    <col min="19" max="19" width="34.42578125" bestFit="1" customWidth="1"/>
  </cols>
  <sheetData>
    <row r="1" spans="1:42" x14ac:dyDescent="0.2">
      <c r="A1" s="61" t="s">
        <v>161</v>
      </c>
      <c r="B1" s="61"/>
      <c r="C1" s="61"/>
      <c r="D1" s="61"/>
      <c r="E1" s="61"/>
      <c r="F1" s="61"/>
      <c r="G1" s="61"/>
      <c r="H1" s="61"/>
      <c r="I1" s="61"/>
      <c r="J1" s="61"/>
      <c r="K1" s="61"/>
      <c r="L1" s="61"/>
      <c r="M1" s="61"/>
      <c r="N1" s="61"/>
      <c r="O1" s="61"/>
      <c r="P1" s="61"/>
      <c r="Q1" s="61"/>
      <c r="R1" s="61"/>
      <c r="S1" s="61"/>
      <c r="AG1" s="95"/>
      <c r="AH1" s="10"/>
      <c r="AI1" s="10"/>
      <c r="AJ1" s="10"/>
      <c r="AK1" s="10"/>
      <c r="AL1" s="10"/>
      <c r="AM1" s="10"/>
      <c r="AN1" s="10"/>
      <c r="AO1" s="10"/>
      <c r="AP1" s="10"/>
    </row>
    <row r="2" spans="1:42" ht="38.25" x14ac:dyDescent="0.2">
      <c r="A2" s="125" t="s">
        <v>62</v>
      </c>
      <c r="B2" s="125" t="s">
        <v>63</v>
      </c>
      <c r="C2" s="125" t="s">
        <v>64</v>
      </c>
      <c r="D2" s="125" t="s">
        <v>65</v>
      </c>
      <c r="E2" s="125" t="s">
        <v>66</v>
      </c>
      <c r="F2" s="125" t="s">
        <v>67</v>
      </c>
      <c r="G2" s="125" t="s">
        <v>68</v>
      </c>
      <c r="H2" s="125" t="s">
        <v>12</v>
      </c>
      <c r="I2" s="125" t="s">
        <v>13</v>
      </c>
      <c r="J2" s="125" t="s">
        <v>14</v>
      </c>
      <c r="K2" s="125" t="s">
        <v>69</v>
      </c>
      <c r="L2" s="125" t="s">
        <v>70</v>
      </c>
      <c r="M2" s="125" t="s">
        <v>15</v>
      </c>
      <c r="N2" s="125" t="s">
        <v>71</v>
      </c>
      <c r="O2" s="125" t="s">
        <v>72</v>
      </c>
      <c r="P2" s="125" t="s">
        <v>73</v>
      </c>
      <c r="Q2" s="125" t="s">
        <v>74</v>
      </c>
      <c r="R2" s="125" t="s">
        <v>75</v>
      </c>
      <c r="S2" s="124" t="s">
        <v>81</v>
      </c>
      <c r="AG2" s="10"/>
      <c r="AH2" s="10"/>
      <c r="AI2" s="10"/>
      <c r="AJ2" s="10"/>
      <c r="AK2" s="10"/>
      <c r="AL2" s="10"/>
      <c r="AM2" s="10"/>
      <c r="AN2" s="10"/>
      <c r="AO2" s="10"/>
      <c r="AP2" s="10"/>
    </row>
    <row r="3" spans="1:42" ht="51" x14ac:dyDescent="0.2">
      <c r="A3" s="136" t="s">
        <v>675</v>
      </c>
      <c r="B3" s="136" t="s">
        <v>677</v>
      </c>
      <c r="C3" s="136" t="s">
        <v>676</v>
      </c>
      <c r="D3" s="136">
        <v>9167</v>
      </c>
      <c r="E3" s="136" t="s">
        <v>678</v>
      </c>
      <c r="F3" s="136" t="s">
        <v>679</v>
      </c>
      <c r="G3" s="136" t="s">
        <v>680</v>
      </c>
      <c r="H3" s="137">
        <v>160010</v>
      </c>
      <c r="I3" s="138" t="s">
        <v>195</v>
      </c>
      <c r="J3" s="138">
        <v>1</v>
      </c>
      <c r="K3" s="137" t="s">
        <v>194</v>
      </c>
      <c r="L3" s="138"/>
      <c r="M3" s="138"/>
      <c r="N3" s="138"/>
      <c r="O3" s="138">
        <v>2283</v>
      </c>
      <c r="P3" s="138" t="s">
        <v>197</v>
      </c>
      <c r="Q3" s="138" t="s">
        <v>197</v>
      </c>
      <c r="R3" s="139" t="s">
        <v>196</v>
      </c>
      <c r="S3" s="149">
        <v>0</v>
      </c>
      <c r="AG3" s="96"/>
      <c r="AH3" s="10"/>
      <c r="AI3" s="10"/>
      <c r="AJ3" s="10"/>
      <c r="AK3" s="10"/>
      <c r="AL3" s="10"/>
      <c r="AM3" s="10"/>
      <c r="AN3" s="10"/>
      <c r="AO3" s="10"/>
      <c r="AP3" s="10"/>
    </row>
    <row r="4" spans="1:42" ht="51" x14ac:dyDescent="0.2">
      <c r="A4" s="136" t="s">
        <v>675</v>
      </c>
      <c r="B4" s="136" t="s">
        <v>677</v>
      </c>
      <c r="C4" s="136" t="s">
        <v>676</v>
      </c>
      <c r="D4" s="136">
        <v>9167</v>
      </c>
      <c r="E4" s="136" t="s">
        <v>678</v>
      </c>
      <c r="F4" s="136" t="s">
        <v>679</v>
      </c>
      <c r="G4" s="136" t="s">
        <v>680</v>
      </c>
      <c r="H4" s="137">
        <v>160010</v>
      </c>
      <c r="I4" s="138" t="s">
        <v>195</v>
      </c>
      <c r="J4" s="138">
        <v>2</v>
      </c>
      <c r="K4" s="137" t="s">
        <v>194</v>
      </c>
      <c r="L4" s="138"/>
      <c r="M4" s="138"/>
      <c r="N4" s="138"/>
      <c r="O4" s="138">
        <v>3286</v>
      </c>
      <c r="P4" s="138" t="s">
        <v>197</v>
      </c>
      <c r="Q4" s="138" t="s">
        <v>197</v>
      </c>
      <c r="R4" s="139" t="s">
        <v>198</v>
      </c>
      <c r="S4" s="149">
        <v>0</v>
      </c>
      <c r="AG4" s="10"/>
      <c r="AH4" s="10"/>
      <c r="AI4" s="10"/>
      <c r="AJ4" s="10"/>
      <c r="AK4" s="10"/>
      <c r="AL4" s="10"/>
      <c r="AM4" s="10"/>
      <c r="AN4" s="10"/>
      <c r="AO4" s="10"/>
      <c r="AP4" s="10"/>
    </row>
    <row r="5" spans="1:42" ht="51" x14ac:dyDescent="0.2">
      <c r="A5" s="136" t="s">
        <v>675</v>
      </c>
      <c r="B5" s="136" t="s">
        <v>677</v>
      </c>
      <c r="C5" s="136" t="s">
        <v>676</v>
      </c>
      <c r="D5" s="136">
        <v>9167</v>
      </c>
      <c r="E5" s="136" t="s">
        <v>678</v>
      </c>
      <c r="F5" s="136" t="s">
        <v>679</v>
      </c>
      <c r="G5" s="136" t="s">
        <v>680</v>
      </c>
      <c r="H5" s="137">
        <v>160010</v>
      </c>
      <c r="I5" s="138" t="s">
        <v>195</v>
      </c>
      <c r="J5" s="138">
        <v>3</v>
      </c>
      <c r="K5" s="137" t="s">
        <v>194</v>
      </c>
      <c r="L5" s="138"/>
      <c r="M5" s="138"/>
      <c r="N5" s="138"/>
      <c r="O5" s="138">
        <v>200</v>
      </c>
      <c r="P5" s="138" t="s">
        <v>197</v>
      </c>
      <c r="Q5" s="138" t="s">
        <v>197</v>
      </c>
      <c r="R5" s="139" t="s">
        <v>199</v>
      </c>
      <c r="S5" s="149">
        <v>0</v>
      </c>
      <c r="AG5" s="10"/>
      <c r="AH5" s="10"/>
      <c r="AI5" s="10"/>
      <c r="AJ5" s="10"/>
      <c r="AK5" s="10"/>
      <c r="AL5" s="10"/>
      <c r="AM5" s="10"/>
      <c r="AN5" s="10"/>
      <c r="AO5" s="10"/>
      <c r="AP5" s="10"/>
    </row>
    <row r="6" spans="1:42" ht="38.25" x14ac:dyDescent="0.2">
      <c r="A6" s="136" t="s">
        <v>675</v>
      </c>
      <c r="B6" s="136" t="s">
        <v>677</v>
      </c>
      <c r="C6" s="136" t="s">
        <v>676</v>
      </c>
      <c r="D6" s="136">
        <v>9167</v>
      </c>
      <c r="E6" s="136" t="s">
        <v>678</v>
      </c>
      <c r="F6" s="136" t="s">
        <v>679</v>
      </c>
      <c r="G6" s="136" t="s">
        <v>680</v>
      </c>
      <c r="H6" s="137">
        <v>210010</v>
      </c>
      <c r="I6" s="140" t="s">
        <v>195</v>
      </c>
      <c r="J6" s="140">
        <v>1</v>
      </c>
      <c r="K6" s="137" t="s">
        <v>76</v>
      </c>
      <c r="L6" s="140"/>
      <c r="M6" s="140"/>
      <c r="N6" s="140"/>
      <c r="O6" s="140">
        <v>467</v>
      </c>
      <c r="P6" s="140" t="s">
        <v>197</v>
      </c>
      <c r="Q6" s="140" t="s">
        <v>197</v>
      </c>
      <c r="R6" s="141" t="s">
        <v>200</v>
      </c>
      <c r="S6" s="149">
        <v>0</v>
      </c>
      <c r="AG6" s="95"/>
      <c r="AH6" s="10"/>
      <c r="AI6" s="10"/>
      <c r="AJ6" s="10"/>
      <c r="AK6" s="10"/>
      <c r="AL6" s="10"/>
      <c r="AM6" s="10"/>
      <c r="AN6" s="10"/>
      <c r="AO6" s="10"/>
      <c r="AP6" s="10"/>
    </row>
    <row r="7" spans="1:42" ht="38.25" x14ac:dyDescent="0.2">
      <c r="A7" s="136" t="s">
        <v>675</v>
      </c>
      <c r="B7" s="136" t="s">
        <v>677</v>
      </c>
      <c r="C7" s="136" t="s">
        <v>676</v>
      </c>
      <c r="D7" s="136">
        <v>9167</v>
      </c>
      <c r="E7" s="136" t="s">
        <v>678</v>
      </c>
      <c r="F7" s="136" t="s">
        <v>679</v>
      </c>
      <c r="G7" s="136" t="s">
        <v>680</v>
      </c>
      <c r="H7" s="137">
        <v>210010</v>
      </c>
      <c r="I7" s="138" t="s">
        <v>195</v>
      </c>
      <c r="J7" s="138">
        <v>2</v>
      </c>
      <c r="K7" s="137" t="s">
        <v>76</v>
      </c>
      <c r="L7" s="138"/>
      <c r="M7" s="138"/>
      <c r="N7" s="138"/>
      <c r="O7" s="138">
        <v>33</v>
      </c>
      <c r="P7" s="138" t="s">
        <v>197</v>
      </c>
      <c r="Q7" s="138" t="s">
        <v>197</v>
      </c>
      <c r="R7" s="139" t="s">
        <v>201</v>
      </c>
      <c r="S7" s="149">
        <v>0</v>
      </c>
    </row>
    <row r="8" spans="1:42" ht="38.25" x14ac:dyDescent="0.2">
      <c r="A8" s="136" t="s">
        <v>675</v>
      </c>
      <c r="B8" s="136" t="s">
        <v>677</v>
      </c>
      <c r="C8" s="136" t="s">
        <v>676</v>
      </c>
      <c r="D8" s="136">
        <v>9167</v>
      </c>
      <c r="E8" s="136" t="s">
        <v>678</v>
      </c>
      <c r="F8" s="136" t="s">
        <v>679</v>
      </c>
      <c r="G8" s="136" t="s">
        <v>680</v>
      </c>
      <c r="H8" s="137">
        <v>210010</v>
      </c>
      <c r="I8" s="140" t="s">
        <v>195</v>
      </c>
      <c r="J8" s="140">
        <v>3</v>
      </c>
      <c r="K8" s="137" t="s">
        <v>76</v>
      </c>
      <c r="L8" s="140"/>
      <c r="M8" s="140"/>
      <c r="N8" s="140"/>
      <c r="O8" s="140">
        <v>116</v>
      </c>
      <c r="P8" s="140" t="s">
        <v>197</v>
      </c>
      <c r="Q8" s="140" t="s">
        <v>197</v>
      </c>
      <c r="R8" s="141" t="s">
        <v>202</v>
      </c>
      <c r="S8" s="149">
        <v>0</v>
      </c>
    </row>
    <row r="9" spans="1:42" ht="38.25" x14ac:dyDescent="0.2">
      <c r="A9" s="136" t="s">
        <v>675</v>
      </c>
      <c r="B9" s="136" t="s">
        <v>677</v>
      </c>
      <c r="C9" s="136" t="s">
        <v>676</v>
      </c>
      <c r="D9" s="136">
        <v>9167</v>
      </c>
      <c r="E9" s="136" t="s">
        <v>678</v>
      </c>
      <c r="F9" s="136" t="s">
        <v>679</v>
      </c>
      <c r="G9" s="136" t="s">
        <v>680</v>
      </c>
      <c r="H9" s="137">
        <v>210010</v>
      </c>
      <c r="I9" s="138" t="s">
        <v>195</v>
      </c>
      <c r="J9" s="138">
        <v>4</v>
      </c>
      <c r="K9" s="137" t="s">
        <v>76</v>
      </c>
      <c r="L9" s="138"/>
      <c r="M9" s="138"/>
      <c r="N9" s="138"/>
      <c r="O9" s="138">
        <v>310</v>
      </c>
      <c r="P9" s="138" t="s">
        <v>197</v>
      </c>
      <c r="Q9" s="138" t="s">
        <v>197</v>
      </c>
      <c r="R9" s="139" t="s">
        <v>203</v>
      </c>
      <c r="S9" s="149">
        <v>0</v>
      </c>
    </row>
    <row r="10" spans="1:42" ht="76.5" x14ac:dyDescent="0.2">
      <c r="A10" s="136" t="s">
        <v>675</v>
      </c>
      <c r="B10" s="136" t="s">
        <v>677</v>
      </c>
      <c r="C10" s="136" t="s">
        <v>676</v>
      </c>
      <c r="D10" s="136">
        <v>9167</v>
      </c>
      <c r="E10" s="136" t="s">
        <v>678</v>
      </c>
      <c r="F10" s="136" t="s">
        <v>679</v>
      </c>
      <c r="G10" s="136" t="s">
        <v>680</v>
      </c>
      <c r="H10" s="137">
        <v>210010</v>
      </c>
      <c r="I10" s="138" t="s">
        <v>195</v>
      </c>
      <c r="J10" s="138">
        <v>5</v>
      </c>
      <c r="K10" s="137" t="s">
        <v>76</v>
      </c>
      <c r="L10" s="138"/>
      <c r="M10" s="138"/>
      <c r="N10" s="138"/>
      <c r="O10" s="138">
        <v>1323</v>
      </c>
      <c r="P10" s="138" t="s">
        <v>197</v>
      </c>
      <c r="Q10" s="138" t="s">
        <v>197</v>
      </c>
      <c r="R10" s="139" t="s">
        <v>204</v>
      </c>
      <c r="S10" s="149">
        <v>0</v>
      </c>
    </row>
    <row r="11" spans="1:42" ht="51" x14ac:dyDescent="0.2">
      <c r="A11" s="136" t="s">
        <v>675</v>
      </c>
      <c r="B11" s="136" t="s">
        <v>677</v>
      </c>
      <c r="C11" s="136" t="s">
        <v>676</v>
      </c>
      <c r="D11" s="136">
        <v>9167</v>
      </c>
      <c r="E11" s="136" t="s">
        <v>678</v>
      </c>
      <c r="F11" s="136" t="s">
        <v>679</v>
      </c>
      <c r="G11" s="136" t="s">
        <v>680</v>
      </c>
      <c r="H11" s="137">
        <v>210010</v>
      </c>
      <c r="I11" s="140" t="s">
        <v>195</v>
      </c>
      <c r="J11" s="140">
        <v>6</v>
      </c>
      <c r="K11" s="137" t="s">
        <v>76</v>
      </c>
      <c r="L11" s="140"/>
      <c r="M11" s="140"/>
      <c r="N11" s="140"/>
      <c r="O11" s="140">
        <v>22</v>
      </c>
      <c r="P11" s="140" t="s">
        <v>197</v>
      </c>
      <c r="Q11" s="140" t="s">
        <v>197</v>
      </c>
      <c r="R11" s="141" t="s">
        <v>205</v>
      </c>
      <c r="S11" s="149">
        <v>0</v>
      </c>
    </row>
    <row r="12" spans="1:42" ht="51" x14ac:dyDescent="0.2">
      <c r="A12" s="136" t="s">
        <v>675</v>
      </c>
      <c r="B12" s="136" t="s">
        <v>677</v>
      </c>
      <c r="C12" s="136" t="s">
        <v>676</v>
      </c>
      <c r="D12" s="136">
        <v>9167</v>
      </c>
      <c r="E12" s="136" t="s">
        <v>678</v>
      </c>
      <c r="F12" s="136" t="s">
        <v>679</v>
      </c>
      <c r="G12" s="136" t="s">
        <v>680</v>
      </c>
      <c r="H12" s="137">
        <v>210010</v>
      </c>
      <c r="I12" s="138" t="s">
        <v>195</v>
      </c>
      <c r="J12" s="138">
        <v>7</v>
      </c>
      <c r="K12" s="137" t="s">
        <v>76</v>
      </c>
      <c r="L12" s="138"/>
      <c r="M12" s="138"/>
      <c r="N12" s="138"/>
      <c r="O12" s="138">
        <v>1753</v>
      </c>
      <c r="P12" s="138" t="s">
        <v>197</v>
      </c>
      <c r="Q12" s="138" t="s">
        <v>197</v>
      </c>
      <c r="R12" s="139" t="s">
        <v>206</v>
      </c>
      <c r="S12" s="149">
        <v>0</v>
      </c>
    </row>
    <row r="13" spans="1:42" ht="51" x14ac:dyDescent="0.2">
      <c r="A13" s="136" t="s">
        <v>675</v>
      </c>
      <c r="B13" s="136" t="s">
        <v>677</v>
      </c>
      <c r="C13" s="136" t="s">
        <v>676</v>
      </c>
      <c r="D13" s="136">
        <v>9167</v>
      </c>
      <c r="E13" s="136" t="s">
        <v>678</v>
      </c>
      <c r="F13" s="136" t="s">
        <v>679</v>
      </c>
      <c r="G13" s="136" t="s">
        <v>680</v>
      </c>
      <c r="H13" s="137">
        <v>210010</v>
      </c>
      <c r="I13" s="140" t="s">
        <v>195</v>
      </c>
      <c r="J13" s="140">
        <v>8</v>
      </c>
      <c r="K13" s="137" t="s">
        <v>76</v>
      </c>
      <c r="L13" s="140"/>
      <c r="M13" s="140"/>
      <c r="N13" s="140"/>
      <c r="O13" s="140">
        <v>309</v>
      </c>
      <c r="P13" s="140" t="s">
        <v>197</v>
      </c>
      <c r="Q13" s="140" t="s">
        <v>197</v>
      </c>
      <c r="R13" s="141" t="s">
        <v>207</v>
      </c>
      <c r="S13" s="149">
        <v>0</v>
      </c>
    </row>
    <row r="14" spans="1:42" ht="25.5" x14ac:dyDescent="0.2">
      <c r="A14" s="136" t="s">
        <v>675</v>
      </c>
      <c r="B14" s="136" t="s">
        <v>677</v>
      </c>
      <c r="C14" s="136" t="s">
        <v>676</v>
      </c>
      <c r="D14" s="136">
        <v>9167</v>
      </c>
      <c r="E14" s="136" t="s">
        <v>678</v>
      </c>
      <c r="F14" s="136" t="s">
        <v>679</v>
      </c>
      <c r="G14" s="136" t="s">
        <v>680</v>
      </c>
      <c r="H14" s="137">
        <v>210010</v>
      </c>
      <c r="I14" s="140" t="s">
        <v>195</v>
      </c>
      <c r="J14" s="140">
        <v>9</v>
      </c>
      <c r="K14" s="137" t="s">
        <v>76</v>
      </c>
      <c r="L14" s="140"/>
      <c r="M14" s="140"/>
      <c r="N14" s="140"/>
      <c r="O14" s="140">
        <v>212</v>
      </c>
      <c r="P14" s="140" t="s">
        <v>197</v>
      </c>
      <c r="Q14" s="140" t="s">
        <v>197</v>
      </c>
      <c r="R14" s="141" t="s">
        <v>208</v>
      </c>
      <c r="S14" s="149">
        <v>0</v>
      </c>
    </row>
    <row r="15" spans="1:42" ht="25.5" x14ac:dyDescent="0.2">
      <c r="A15" s="136" t="s">
        <v>675</v>
      </c>
      <c r="B15" s="136" t="s">
        <v>677</v>
      </c>
      <c r="C15" s="136" t="s">
        <v>676</v>
      </c>
      <c r="D15" s="136">
        <v>9167</v>
      </c>
      <c r="E15" s="136" t="s">
        <v>678</v>
      </c>
      <c r="F15" s="136" t="s">
        <v>679</v>
      </c>
      <c r="G15" s="136" t="s">
        <v>680</v>
      </c>
      <c r="H15" s="137">
        <v>222110</v>
      </c>
      <c r="I15" s="138" t="s">
        <v>210</v>
      </c>
      <c r="J15" s="138">
        <v>1</v>
      </c>
      <c r="K15" s="137" t="s">
        <v>209</v>
      </c>
      <c r="L15" s="138"/>
      <c r="M15" s="138"/>
      <c r="N15" s="138"/>
      <c r="O15" s="138">
        <v>522</v>
      </c>
      <c r="P15" s="138" t="s">
        <v>197</v>
      </c>
      <c r="Q15" s="138" t="s">
        <v>197</v>
      </c>
      <c r="R15" s="139" t="s">
        <v>211</v>
      </c>
      <c r="S15" s="149">
        <v>0</v>
      </c>
    </row>
    <row r="16" spans="1:42" ht="25.5" x14ac:dyDescent="0.2">
      <c r="A16" s="136" t="s">
        <v>675</v>
      </c>
      <c r="B16" s="136" t="s">
        <v>677</v>
      </c>
      <c r="C16" s="136" t="s">
        <v>676</v>
      </c>
      <c r="D16" s="136">
        <v>9167</v>
      </c>
      <c r="E16" s="136" t="s">
        <v>678</v>
      </c>
      <c r="F16" s="136" t="s">
        <v>679</v>
      </c>
      <c r="G16" s="136" t="s">
        <v>680</v>
      </c>
      <c r="H16" s="137">
        <v>222110</v>
      </c>
      <c r="I16" s="140" t="s">
        <v>210</v>
      </c>
      <c r="J16" s="140">
        <v>2</v>
      </c>
      <c r="K16" s="137" t="s">
        <v>209</v>
      </c>
      <c r="L16" s="140"/>
      <c r="M16" s="140"/>
      <c r="N16" s="140"/>
      <c r="O16" s="140">
        <v>357</v>
      </c>
      <c r="P16" s="140" t="s">
        <v>197</v>
      </c>
      <c r="Q16" s="140" t="s">
        <v>197</v>
      </c>
      <c r="R16" s="141" t="s">
        <v>212</v>
      </c>
      <c r="S16" s="149">
        <v>0</v>
      </c>
    </row>
    <row r="17" spans="1:19" x14ac:dyDescent="0.2">
      <c r="A17" s="136" t="s">
        <v>675</v>
      </c>
      <c r="B17" s="136" t="s">
        <v>677</v>
      </c>
      <c r="C17" s="136" t="s">
        <v>676</v>
      </c>
      <c r="D17" s="136">
        <v>9167</v>
      </c>
      <c r="E17" s="136" t="s">
        <v>678</v>
      </c>
      <c r="F17" s="136" t="s">
        <v>679</v>
      </c>
      <c r="G17" s="136" t="s">
        <v>680</v>
      </c>
      <c r="H17" s="137">
        <v>222110</v>
      </c>
      <c r="I17" s="140" t="s">
        <v>210</v>
      </c>
      <c r="J17" s="140">
        <v>3</v>
      </c>
      <c r="K17" s="137" t="s">
        <v>209</v>
      </c>
      <c r="L17" s="140"/>
      <c r="M17" s="140"/>
      <c r="N17" s="140"/>
      <c r="O17" s="140" t="s">
        <v>213</v>
      </c>
      <c r="P17" s="140" t="s">
        <v>197</v>
      </c>
      <c r="Q17" s="140" t="s">
        <v>197</v>
      </c>
      <c r="R17" s="141" t="s">
        <v>214</v>
      </c>
      <c r="S17" s="149">
        <v>0</v>
      </c>
    </row>
    <row r="18" spans="1:19" x14ac:dyDescent="0.2">
      <c r="A18" s="136" t="s">
        <v>675</v>
      </c>
      <c r="B18" s="136" t="s">
        <v>677</v>
      </c>
      <c r="C18" s="136" t="s">
        <v>676</v>
      </c>
      <c r="D18" s="136">
        <v>9167</v>
      </c>
      <c r="E18" s="136" t="s">
        <v>678</v>
      </c>
      <c r="F18" s="136" t="s">
        <v>679</v>
      </c>
      <c r="G18" s="136" t="s">
        <v>680</v>
      </c>
      <c r="H18" s="137">
        <v>222110</v>
      </c>
      <c r="I18" s="140" t="s">
        <v>210</v>
      </c>
      <c r="J18" s="140">
        <v>4</v>
      </c>
      <c r="K18" s="137" t="s">
        <v>209</v>
      </c>
      <c r="L18" s="140"/>
      <c r="M18" s="140"/>
      <c r="N18" s="140"/>
      <c r="O18" s="140" t="s">
        <v>213</v>
      </c>
      <c r="P18" s="140" t="s">
        <v>197</v>
      </c>
      <c r="Q18" s="140" t="s">
        <v>197</v>
      </c>
      <c r="R18" s="141" t="s">
        <v>214</v>
      </c>
      <c r="S18" s="149">
        <v>0</v>
      </c>
    </row>
    <row r="19" spans="1:19" x14ac:dyDescent="0.2">
      <c r="A19" s="136" t="s">
        <v>675</v>
      </c>
      <c r="B19" s="136" t="s">
        <v>677</v>
      </c>
      <c r="C19" s="136" t="s">
        <v>676</v>
      </c>
      <c r="D19" s="136">
        <v>9167</v>
      </c>
      <c r="E19" s="136" t="s">
        <v>678</v>
      </c>
      <c r="F19" s="136" t="s">
        <v>679</v>
      </c>
      <c r="G19" s="136" t="s">
        <v>680</v>
      </c>
      <c r="H19" s="137">
        <v>222110</v>
      </c>
      <c r="I19" s="140" t="s">
        <v>210</v>
      </c>
      <c r="J19" s="140">
        <v>5</v>
      </c>
      <c r="K19" s="137" t="s">
        <v>209</v>
      </c>
      <c r="L19" s="140"/>
      <c r="M19" s="140"/>
      <c r="N19" s="140"/>
      <c r="O19" s="140" t="s">
        <v>213</v>
      </c>
      <c r="P19" s="140" t="s">
        <v>197</v>
      </c>
      <c r="Q19" s="140" t="s">
        <v>197</v>
      </c>
      <c r="R19" s="141" t="s">
        <v>214</v>
      </c>
      <c r="S19" s="149">
        <v>0</v>
      </c>
    </row>
    <row r="20" spans="1:19" ht="51" x14ac:dyDescent="0.2">
      <c r="A20" s="136" t="s">
        <v>675</v>
      </c>
      <c r="B20" s="136" t="s">
        <v>677</v>
      </c>
      <c r="C20" s="136" t="s">
        <v>676</v>
      </c>
      <c r="D20" s="136">
        <v>9167</v>
      </c>
      <c r="E20" s="136" t="s">
        <v>678</v>
      </c>
      <c r="F20" s="136" t="s">
        <v>679</v>
      </c>
      <c r="G20" s="136" t="s">
        <v>680</v>
      </c>
      <c r="H20" s="137">
        <v>130010</v>
      </c>
      <c r="I20" s="140" t="s">
        <v>195</v>
      </c>
      <c r="J20" s="140">
        <v>1</v>
      </c>
      <c r="K20" s="137" t="s">
        <v>215</v>
      </c>
      <c r="L20" s="140"/>
      <c r="M20" s="140"/>
      <c r="N20" s="140"/>
      <c r="O20" s="140">
        <v>3286</v>
      </c>
      <c r="P20" s="140" t="s">
        <v>197</v>
      </c>
      <c r="Q20" s="140" t="s">
        <v>197</v>
      </c>
      <c r="R20" s="141" t="s">
        <v>216</v>
      </c>
      <c r="S20" s="149">
        <v>0</v>
      </c>
    </row>
    <row r="21" spans="1:19" ht="38.25" x14ac:dyDescent="0.2">
      <c r="A21" s="136" t="s">
        <v>675</v>
      </c>
      <c r="B21" s="136" t="s">
        <v>677</v>
      </c>
      <c r="C21" s="136" t="s">
        <v>676</v>
      </c>
      <c r="D21" s="136">
        <v>9167</v>
      </c>
      <c r="E21" s="136" t="s">
        <v>678</v>
      </c>
      <c r="F21" s="136" t="s">
        <v>679</v>
      </c>
      <c r="G21" s="136" t="s">
        <v>680</v>
      </c>
      <c r="H21" s="137">
        <v>231110</v>
      </c>
      <c r="I21" s="140" t="s">
        <v>210</v>
      </c>
      <c r="J21" s="140">
        <v>1</v>
      </c>
      <c r="K21" s="137" t="s">
        <v>217</v>
      </c>
      <c r="L21" s="140"/>
      <c r="M21" s="140"/>
      <c r="N21" s="140"/>
      <c r="O21" s="140">
        <v>200</v>
      </c>
      <c r="P21" s="140" t="s">
        <v>197</v>
      </c>
      <c r="Q21" s="140" t="s">
        <v>197</v>
      </c>
      <c r="R21" s="141" t="s">
        <v>218</v>
      </c>
      <c r="S21" s="149">
        <v>0</v>
      </c>
    </row>
    <row r="22" spans="1:19" ht="51" x14ac:dyDescent="0.2">
      <c r="A22" s="136" t="s">
        <v>675</v>
      </c>
      <c r="B22" s="136" t="s">
        <v>677</v>
      </c>
      <c r="C22" s="136" t="s">
        <v>676</v>
      </c>
      <c r="D22" s="136">
        <v>9167</v>
      </c>
      <c r="E22" s="136" t="s">
        <v>678</v>
      </c>
      <c r="F22" s="136" t="s">
        <v>679</v>
      </c>
      <c r="G22" s="136" t="s">
        <v>680</v>
      </c>
      <c r="H22" s="137">
        <v>231110</v>
      </c>
      <c r="I22" s="140" t="s">
        <v>210</v>
      </c>
      <c r="J22" s="140">
        <v>2</v>
      </c>
      <c r="K22" s="137" t="s">
        <v>217</v>
      </c>
      <c r="L22" s="140"/>
      <c r="M22" s="140"/>
      <c r="N22" s="140"/>
      <c r="O22" s="140">
        <v>2283</v>
      </c>
      <c r="P22" s="140" t="s">
        <v>197</v>
      </c>
      <c r="Q22" s="140" t="s">
        <v>197</v>
      </c>
      <c r="R22" s="141" t="s">
        <v>219</v>
      </c>
      <c r="S22" s="149">
        <v>0</v>
      </c>
    </row>
    <row r="23" spans="1:19" ht="25.5" x14ac:dyDescent="0.2">
      <c r="A23" s="136" t="s">
        <v>675</v>
      </c>
      <c r="B23" s="136" t="s">
        <v>677</v>
      </c>
      <c r="C23" s="136" t="s">
        <v>676</v>
      </c>
      <c r="D23" s="136">
        <v>9167</v>
      </c>
      <c r="E23" s="136" t="s">
        <v>678</v>
      </c>
      <c r="F23" s="136" t="s">
        <v>679</v>
      </c>
      <c r="G23" s="136" t="s">
        <v>680</v>
      </c>
      <c r="H23" s="137">
        <v>231110</v>
      </c>
      <c r="I23" s="140" t="s">
        <v>210</v>
      </c>
      <c r="J23" s="140">
        <v>3</v>
      </c>
      <c r="K23" s="137" t="s">
        <v>217</v>
      </c>
      <c r="L23" s="140"/>
      <c r="M23" s="140"/>
      <c r="N23" s="140"/>
      <c r="O23" s="140">
        <v>3680</v>
      </c>
      <c r="P23" s="140" t="s">
        <v>197</v>
      </c>
      <c r="Q23" s="140" t="s">
        <v>197</v>
      </c>
      <c r="R23" s="141" t="s">
        <v>220</v>
      </c>
      <c r="S23" s="149">
        <v>0</v>
      </c>
    </row>
    <row r="24" spans="1:19" ht="51" x14ac:dyDescent="0.2">
      <c r="A24" s="136" t="s">
        <v>675</v>
      </c>
      <c r="B24" s="136" t="s">
        <v>677</v>
      </c>
      <c r="C24" s="136" t="s">
        <v>676</v>
      </c>
      <c r="D24" s="136">
        <v>9167</v>
      </c>
      <c r="E24" s="136" t="s">
        <v>678</v>
      </c>
      <c r="F24" s="136" t="s">
        <v>679</v>
      </c>
      <c r="G24" s="136" t="s">
        <v>680</v>
      </c>
      <c r="H24" s="137">
        <v>231110</v>
      </c>
      <c r="I24" s="140" t="s">
        <v>210</v>
      </c>
      <c r="J24" s="140">
        <v>4</v>
      </c>
      <c r="K24" s="137" t="s">
        <v>217</v>
      </c>
      <c r="L24" s="140"/>
      <c r="M24" s="140"/>
      <c r="N24" s="140"/>
      <c r="O24" s="140">
        <v>1831</v>
      </c>
      <c r="P24" s="140" t="s">
        <v>197</v>
      </c>
      <c r="Q24" s="140" t="s">
        <v>197</v>
      </c>
      <c r="R24" s="141" t="s">
        <v>221</v>
      </c>
      <c r="S24" s="149">
        <v>0</v>
      </c>
    </row>
    <row r="25" spans="1:19" ht="38.25" x14ac:dyDescent="0.2">
      <c r="A25" s="136" t="s">
        <v>675</v>
      </c>
      <c r="B25" s="136" t="s">
        <v>677</v>
      </c>
      <c r="C25" s="136" t="s">
        <v>676</v>
      </c>
      <c r="D25" s="136">
        <v>9167</v>
      </c>
      <c r="E25" s="136" t="s">
        <v>678</v>
      </c>
      <c r="F25" s="136" t="s">
        <v>679</v>
      </c>
      <c r="G25" s="136" t="s">
        <v>680</v>
      </c>
      <c r="H25" s="137">
        <v>241010</v>
      </c>
      <c r="I25" s="140" t="s">
        <v>210</v>
      </c>
      <c r="J25" s="140">
        <v>1</v>
      </c>
      <c r="K25" s="137" t="s">
        <v>222</v>
      </c>
      <c r="L25" s="140"/>
      <c r="M25" s="140"/>
      <c r="N25" s="140"/>
      <c r="O25" s="140">
        <v>60</v>
      </c>
      <c r="P25" s="140" t="s">
        <v>197</v>
      </c>
      <c r="Q25" s="140" t="s">
        <v>197</v>
      </c>
      <c r="R25" s="141" t="s">
        <v>223</v>
      </c>
      <c r="S25" s="149">
        <v>0</v>
      </c>
    </row>
    <row r="26" spans="1:19" ht="25.5" x14ac:dyDescent="0.2">
      <c r="A26" s="136" t="s">
        <v>675</v>
      </c>
      <c r="B26" s="136" t="s">
        <v>677</v>
      </c>
      <c r="C26" s="136" t="s">
        <v>676</v>
      </c>
      <c r="D26" s="136">
        <v>9167</v>
      </c>
      <c r="E26" s="136" t="s">
        <v>678</v>
      </c>
      <c r="F26" s="136" t="s">
        <v>679</v>
      </c>
      <c r="G26" s="136" t="s">
        <v>680</v>
      </c>
      <c r="H26" s="137">
        <v>241010</v>
      </c>
      <c r="I26" s="140" t="s">
        <v>210</v>
      </c>
      <c r="J26" s="140">
        <v>2</v>
      </c>
      <c r="K26" s="137" t="s">
        <v>222</v>
      </c>
      <c r="L26" s="140"/>
      <c r="M26" s="140"/>
      <c r="N26" s="140"/>
      <c r="O26" s="140">
        <v>5</v>
      </c>
      <c r="P26" s="140" t="s">
        <v>197</v>
      </c>
      <c r="Q26" s="140" t="s">
        <v>197</v>
      </c>
      <c r="R26" s="141" t="s">
        <v>224</v>
      </c>
      <c r="S26" s="149">
        <v>0</v>
      </c>
    </row>
    <row r="27" spans="1:19" ht="25.5" x14ac:dyDescent="0.2">
      <c r="A27" s="136" t="s">
        <v>675</v>
      </c>
      <c r="B27" s="136" t="s">
        <v>677</v>
      </c>
      <c r="C27" s="136" t="s">
        <v>676</v>
      </c>
      <c r="D27" s="136">
        <v>9167</v>
      </c>
      <c r="E27" s="136" t="s">
        <v>678</v>
      </c>
      <c r="F27" s="136" t="s">
        <v>679</v>
      </c>
      <c r="G27" s="136" t="s">
        <v>680</v>
      </c>
      <c r="H27" s="137">
        <v>241010</v>
      </c>
      <c r="I27" s="140" t="s">
        <v>210</v>
      </c>
      <c r="J27" s="140">
        <v>3</v>
      </c>
      <c r="K27" s="137" t="s">
        <v>222</v>
      </c>
      <c r="L27" s="140"/>
      <c r="M27" s="140"/>
      <c r="N27" s="140"/>
      <c r="O27" s="140">
        <v>9</v>
      </c>
      <c r="P27" s="140" t="s">
        <v>197</v>
      </c>
      <c r="Q27" s="140" t="s">
        <v>197</v>
      </c>
      <c r="R27" s="141" t="s">
        <v>225</v>
      </c>
      <c r="S27" s="149">
        <v>0</v>
      </c>
    </row>
    <row r="28" spans="1:19" ht="25.5" x14ac:dyDescent="0.2">
      <c r="A28" s="136" t="s">
        <v>675</v>
      </c>
      <c r="B28" s="136" t="s">
        <v>677</v>
      </c>
      <c r="C28" s="136" t="s">
        <v>676</v>
      </c>
      <c r="D28" s="136">
        <v>9167</v>
      </c>
      <c r="E28" s="136" t="s">
        <v>678</v>
      </c>
      <c r="F28" s="136" t="s">
        <v>679</v>
      </c>
      <c r="G28" s="136" t="s">
        <v>680</v>
      </c>
      <c r="H28" s="137">
        <v>241010</v>
      </c>
      <c r="I28" s="140" t="s">
        <v>210</v>
      </c>
      <c r="J28" s="140">
        <v>4</v>
      </c>
      <c r="K28" s="137" t="s">
        <v>222</v>
      </c>
      <c r="L28" s="140"/>
      <c r="M28" s="140"/>
      <c r="N28" s="140"/>
      <c r="O28" s="140">
        <v>3</v>
      </c>
      <c r="P28" s="140" t="s">
        <v>197</v>
      </c>
      <c r="Q28" s="140" t="s">
        <v>197</v>
      </c>
      <c r="R28" s="141" t="s">
        <v>226</v>
      </c>
      <c r="S28" s="149">
        <v>0</v>
      </c>
    </row>
    <row r="29" spans="1:19" ht="25.5" x14ac:dyDescent="0.2">
      <c r="A29" s="136" t="s">
        <v>675</v>
      </c>
      <c r="B29" s="136" t="s">
        <v>677</v>
      </c>
      <c r="C29" s="136" t="s">
        <v>676</v>
      </c>
      <c r="D29" s="136">
        <v>9167</v>
      </c>
      <c r="E29" s="136" t="s">
        <v>678</v>
      </c>
      <c r="F29" s="136" t="s">
        <v>679</v>
      </c>
      <c r="G29" s="136" t="s">
        <v>680</v>
      </c>
      <c r="H29" s="137">
        <v>241010</v>
      </c>
      <c r="I29" s="140" t="s">
        <v>210</v>
      </c>
      <c r="J29" s="140">
        <v>5</v>
      </c>
      <c r="K29" s="137" t="s">
        <v>222</v>
      </c>
      <c r="L29" s="140"/>
      <c r="M29" s="140"/>
      <c r="N29" s="140"/>
      <c r="O29" s="140">
        <v>6</v>
      </c>
      <c r="P29" s="140" t="s">
        <v>197</v>
      </c>
      <c r="Q29" s="140" t="s">
        <v>197</v>
      </c>
      <c r="R29" s="141" t="s">
        <v>227</v>
      </c>
      <c r="S29" s="149">
        <v>0</v>
      </c>
    </row>
    <row r="30" spans="1:19" ht="38.25" x14ac:dyDescent="0.2">
      <c r="A30" s="136" t="s">
        <v>675</v>
      </c>
      <c r="B30" s="136" t="s">
        <v>677</v>
      </c>
      <c r="C30" s="136" t="s">
        <v>676</v>
      </c>
      <c r="D30" s="136">
        <v>9167</v>
      </c>
      <c r="E30" s="136" t="s">
        <v>678</v>
      </c>
      <c r="F30" s="136" t="s">
        <v>679</v>
      </c>
      <c r="G30" s="136" t="s">
        <v>680</v>
      </c>
      <c r="H30" s="137">
        <v>241010</v>
      </c>
      <c r="I30" s="140" t="s">
        <v>210</v>
      </c>
      <c r="J30" s="140">
        <v>6</v>
      </c>
      <c r="K30" s="137" t="s">
        <v>222</v>
      </c>
      <c r="L30" s="140"/>
      <c r="M30" s="140"/>
      <c r="N30" s="140"/>
      <c r="O30" s="140">
        <v>3</v>
      </c>
      <c r="P30" s="140" t="s">
        <v>197</v>
      </c>
      <c r="Q30" s="140" t="s">
        <v>197</v>
      </c>
      <c r="R30" s="141" t="s">
        <v>228</v>
      </c>
      <c r="S30" s="149">
        <v>0</v>
      </c>
    </row>
    <row r="31" spans="1:19" ht="76.5" x14ac:dyDescent="0.2">
      <c r="A31" s="136" t="s">
        <v>675</v>
      </c>
      <c r="B31" s="136" t="s">
        <v>677</v>
      </c>
      <c r="C31" s="136" t="s">
        <v>676</v>
      </c>
      <c r="D31" s="136">
        <v>9167</v>
      </c>
      <c r="E31" s="136" t="s">
        <v>678</v>
      </c>
      <c r="F31" s="136" t="s">
        <v>679</v>
      </c>
      <c r="G31" s="136" t="s">
        <v>680</v>
      </c>
      <c r="H31" s="137">
        <v>241020</v>
      </c>
      <c r="I31" s="140" t="s">
        <v>195</v>
      </c>
      <c r="J31" s="140">
        <v>1</v>
      </c>
      <c r="K31" s="137" t="s">
        <v>229</v>
      </c>
      <c r="L31" s="140"/>
      <c r="M31" s="140"/>
      <c r="N31" s="140"/>
      <c r="O31" s="140">
        <v>13</v>
      </c>
      <c r="P31" s="140" t="s">
        <v>197</v>
      </c>
      <c r="Q31" s="140" t="s">
        <v>197</v>
      </c>
      <c r="R31" s="141" t="s">
        <v>230</v>
      </c>
      <c r="S31" s="149">
        <v>0</v>
      </c>
    </row>
    <row r="32" spans="1:19" ht="25.5" x14ac:dyDescent="0.2">
      <c r="A32" s="136" t="s">
        <v>675</v>
      </c>
      <c r="B32" s="136" t="s">
        <v>677</v>
      </c>
      <c r="C32" s="136" t="s">
        <v>676</v>
      </c>
      <c r="D32" s="136">
        <v>9167</v>
      </c>
      <c r="E32" s="136" t="s">
        <v>678</v>
      </c>
      <c r="F32" s="136" t="s">
        <v>679</v>
      </c>
      <c r="G32" s="136" t="s">
        <v>680</v>
      </c>
      <c r="H32" s="137">
        <v>241020</v>
      </c>
      <c r="I32" s="140" t="s">
        <v>195</v>
      </c>
      <c r="J32" s="140">
        <v>2</v>
      </c>
      <c r="K32" s="137" t="s">
        <v>229</v>
      </c>
      <c r="L32" s="140"/>
      <c r="M32" s="140"/>
      <c r="N32" s="140"/>
      <c r="O32" s="140">
        <v>2</v>
      </c>
      <c r="P32" s="140" t="s">
        <v>197</v>
      </c>
      <c r="Q32" s="140" t="s">
        <v>197</v>
      </c>
      <c r="R32" s="141" t="s">
        <v>231</v>
      </c>
      <c r="S32" s="149">
        <v>0</v>
      </c>
    </row>
    <row r="33" spans="1:19" ht="25.5" x14ac:dyDescent="0.2">
      <c r="A33" s="136" t="s">
        <v>675</v>
      </c>
      <c r="B33" s="136" t="s">
        <v>677</v>
      </c>
      <c r="C33" s="136" t="s">
        <v>676</v>
      </c>
      <c r="D33" s="136">
        <v>9167</v>
      </c>
      <c r="E33" s="136" t="s">
        <v>678</v>
      </c>
      <c r="F33" s="136" t="s">
        <v>679</v>
      </c>
      <c r="G33" s="136" t="s">
        <v>680</v>
      </c>
      <c r="H33" s="137">
        <v>241020</v>
      </c>
      <c r="I33" s="140" t="s">
        <v>195</v>
      </c>
      <c r="J33" s="140">
        <v>3</v>
      </c>
      <c r="K33" s="137" t="s">
        <v>229</v>
      </c>
      <c r="L33" s="140"/>
      <c r="M33" s="140"/>
      <c r="N33" s="140"/>
      <c r="O33" s="140">
        <v>30</v>
      </c>
      <c r="P33" s="140" t="s">
        <v>197</v>
      </c>
      <c r="Q33" s="140" t="s">
        <v>197</v>
      </c>
      <c r="R33" s="141" t="s">
        <v>232</v>
      </c>
      <c r="S33" s="149">
        <v>0</v>
      </c>
    </row>
    <row r="34" spans="1:19" ht="25.5" x14ac:dyDescent="0.2">
      <c r="A34" s="136" t="s">
        <v>675</v>
      </c>
      <c r="B34" s="136" t="s">
        <v>677</v>
      </c>
      <c r="C34" s="136" t="s">
        <v>676</v>
      </c>
      <c r="D34" s="136">
        <v>9167</v>
      </c>
      <c r="E34" s="136" t="s">
        <v>678</v>
      </c>
      <c r="F34" s="136" t="s">
        <v>679</v>
      </c>
      <c r="G34" s="136" t="s">
        <v>680</v>
      </c>
      <c r="H34" s="137">
        <v>241020</v>
      </c>
      <c r="I34" s="140" t="s">
        <v>195</v>
      </c>
      <c r="J34" s="140">
        <v>4</v>
      </c>
      <c r="K34" s="137" t="s">
        <v>229</v>
      </c>
      <c r="L34" s="140"/>
      <c r="M34" s="140"/>
      <c r="N34" s="140"/>
      <c r="O34" s="140">
        <v>11</v>
      </c>
      <c r="P34" s="140" t="s">
        <v>197</v>
      </c>
      <c r="Q34" s="140" t="s">
        <v>197</v>
      </c>
      <c r="R34" s="141" t="s">
        <v>233</v>
      </c>
      <c r="S34" s="149">
        <v>0</v>
      </c>
    </row>
    <row r="35" spans="1:19" ht="25.5" x14ac:dyDescent="0.2">
      <c r="A35" s="136" t="s">
        <v>675</v>
      </c>
      <c r="B35" s="136" t="s">
        <v>677</v>
      </c>
      <c r="C35" s="136" t="s">
        <v>676</v>
      </c>
      <c r="D35" s="136">
        <v>9167</v>
      </c>
      <c r="E35" s="136" t="s">
        <v>678</v>
      </c>
      <c r="F35" s="136" t="s">
        <v>679</v>
      </c>
      <c r="G35" s="136" t="s">
        <v>680</v>
      </c>
      <c r="H35" s="137">
        <v>242020</v>
      </c>
      <c r="I35" s="140" t="s">
        <v>195</v>
      </c>
      <c r="J35" s="140">
        <v>1</v>
      </c>
      <c r="K35" s="137" t="s">
        <v>234</v>
      </c>
      <c r="L35" s="140"/>
      <c r="M35" s="140"/>
      <c r="N35" s="140"/>
      <c r="O35" s="140">
        <v>60</v>
      </c>
      <c r="P35" s="140" t="s">
        <v>197</v>
      </c>
      <c r="Q35" s="140" t="s">
        <v>197</v>
      </c>
      <c r="R35" s="141" t="s">
        <v>235</v>
      </c>
      <c r="S35" s="149">
        <v>0</v>
      </c>
    </row>
    <row r="36" spans="1:19" ht="38.25" x14ac:dyDescent="0.2">
      <c r="A36" s="136" t="s">
        <v>675</v>
      </c>
      <c r="B36" s="136" t="s">
        <v>677</v>
      </c>
      <c r="C36" s="136" t="s">
        <v>676</v>
      </c>
      <c r="D36" s="136">
        <v>9167</v>
      </c>
      <c r="E36" s="136" t="s">
        <v>678</v>
      </c>
      <c r="F36" s="136" t="s">
        <v>679</v>
      </c>
      <c r="G36" s="136" t="s">
        <v>680</v>
      </c>
      <c r="H36" s="137">
        <v>751010</v>
      </c>
      <c r="I36" s="140" t="s">
        <v>195</v>
      </c>
      <c r="J36" s="140">
        <v>1</v>
      </c>
      <c r="K36" s="137" t="s">
        <v>236</v>
      </c>
      <c r="L36" s="140"/>
      <c r="M36" s="140"/>
      <c r="N36" s="140"/>
      <c r="O36" s="140">
        <v>3</v>
      </c>
      <c r="P36" s="140" t="s">
        <v>197</v>
      </c>
      <c r="Q36" s="140" t="s">
        <v>197</v>
      </c>
      <c r="R36" s="141" t="s">
        <v>237</v>
      </c>
      <c r="S36" s="149">
        <v>0</v>
      </c>
    </row>
    <row r="37" spans="1:19" ht="38.25" x14ac:dyDescent="0.2">
      <c r="A37" s="136" t="s">
        <v>675</v>
      </c>
      <c r="B37" s="136" t="s">
        <v>677</v>
      </c>
      <c r="C37" s="136" t="s">
        <v>676</v>
      </c>
      <c r="D37" s="136">
        <v>9167</v>
      </c>
      <c r="E37" s="136" t="s">
        <v>678</v>
      </c>
      <c r="F37" s="136" t="s">
        <v>679</v>
      </c>
      <c r="G37" s="136" t="s">
        <v>680</v>
      </c>
      <c r="H37" s="137">
        <v>751010</v>
      </c>
      <c r="I37" s="140" t="s">
        <v>195</v>
      </c>
      <c r="J37" s="140">
        <v>2</v>
      </c>
      <c r="K37" s="137" t="s">
        <v>236</v>
      </c>
      <c r="L37" s="140"/>
      <c r="M37" s="140"/>
      <c r="N37" s="140"/>
      <c r="O37" s="140">
        <v>9</v>
      </c>
      <c r="P37" s="140" t="s">
        <v>197</v>
      </c>
      <c r="Q37" s="140" t="s">
        <v>197</v>
      </c>
      <c r="R37" s="141" t="s">
        <v>238</v>
      </c>
      <c r="S37" s="149">
        <v>0</v>
      </c>
    </row>
    <row r="38" spans="1:19" ht="51" x14ac:dyDescent="0.2">
      <c r="A38" s="136" t="s">
        <v>675</v>
      </c>
      <c r="B38" s="136" t="s">
        <v>677</v>
      </c>
      <c r="C38" s="136" t="s">
        <v>676</v>
      </c>
      <c r="D38" s="136">
        <v>9167</v>
      </c>
      <c r="E38" s="136" t="s">
        <v>678</v>
      </c>
      <c r="F38" s="136" t="s">
        <v>679</v>
      </c>
      <c r="G38" s="136" t="s">
        <v>680</v>
      </c>
      <c r="H38" s="137">
        <v>272010</v>
      </c>
      <c r="I38" s="140" t="s">
        <v>195</v>
      </c>
      <c r="J38" s="140">
        <v>1</v>
      </c>
      <c r="K38" s="137" t="s">
        <v>239</v>
      </c>
      <c r="L38" s="140"/>
      <c r="M38" s="140"/>
      <c r="N38" s="140"/>
      <c r="O38" s="140">
        <v>2680</v>
      </c>
      <c r="P38" s="140" t="s">
        <v>197</v>
      </c>
      <c r="Q38" s="140" t="s">
        <v>197</v>
      </c>
      <c r="R38" s="141" t="s">
        <v>240</v>
      </c>
      <c r="S38" s="149">
        <v>0</v>
      </c>
    </row>
    <row r="39" spans="1:19" ht="51" x14ac:dyDescent="0.2">
      <c r="A39" s="136" t="s">
        <v>675</v>
      </c>
      <c r="B39" s="136" t="s">
        <v>677</v>
      </c>
      <c r="C39" s="136" t="s">
        <v>676</v>
      </c>
      <c r="D39" s="136">
        <v>9167</v>
      </c>
      <c r="E39" s="136" t="s">
        <v>678</v>
      </c>
      <c r="F39" s="136" t="s">
        <v>679</v>
      </c>
      <c r="G39" s="136" t="s">
        <v>680</v>
      </c>
      <c r="H39" s="137">
        <v>272010</v>
      </c>
      <c r="I39" s="140" t="s">
        <v>195</v>
      </c>
      <c r="J39" s="140">
        <v>2</v>
      </c>
      <c r="K39" s="137" t="s">
        <v>239</v>
      </c>
      <c r="L39" s="140"/>
      <c r="M39" s="140"/>
      <c r="N39" s="140"/>
      <c r="O39" s="140">
        <v>28</v>
      </c>
      <c r="P39" s="140" t="s">
        <v>197</v>
      </c>
      <c r="Q39" s="140" t="s">
        <v>197</v>
      </c>
      <c r="R39" s="141" t="s">
        <v>241</v>
      </c>
      <c r="S39" s="149">
        <v>0</v>
      </c>
    </row>
    <row r="40" spans="1:19" ht="51" x14ac:dyDescent="0.2">
      <c r="A40" s="136" t="s">
        <v>675</v>
      </c>
      <c r="B40" s="136" t="s">
        <v>677</v>
      </c>
      <c r="C40" s="136" t="s">
        <v>676</v>
      </c>
      <c r="D40" s="136">
        <v>9167</v>
      </c>
      <c r="E40" s="136" t="s">
        <v>678</v>
      </c>
      <c r="F40" s="136" t="s">
        <v>679</v>
      </c>
      <c r="G40" s="136" t="s">
        <v>680</v>
      </c>
      <c r="H40" s="137">
        <v>272010</v>
      </c>
      <c r="I40" s="140" t="s">
        <v>195</v>
      </c>
      <c r="J40" s="140">
        <v>3</v>
      </c>
      <c r="K40" s="137" t="s">
        <v>239</v>
      </c>
      <c r="L40" s="140"/>
      <c r="M40" s="140"/>
      <c r="N40" s="140"/>
      <c r="O40" s="140">
        <v>682</v>
      </c>
      <c r="P40" s="140" t="s">
        <v>197</v>
      </c>
      <c r="Q40" s="140" t="s">
        <v>197</v>
      </c>
      <c r="R40" s="141" t="s">
        <v>242</v>
      </c>
      <c r="S40" s="149">
        <v>0</v>
      </c>
    </row>
    <row r="41" spans="1:19" ht="38.25" x14ac:dyDescent="0.2">
      <c r="A41" s="136" t="s">
        <v>675</v>
      </c>
      <c r="B41" s="136" t="s">
        <v>677</v>
      </c>
      <c r="C41" s="136" t="s">
        <v>676</v>
      </c>
      <c r="D41" s="136">
        <v>9167</v>
      </c>
      <c r="E41" s="136" t="s">
        <v>678</v>
      </c>
      <c r="F41" s="136" t="s">
        <v>679</v>
      </c>
      <c r="G41" s="136" t="s">
        <v>680</v>
      </c>
      <c r="H41" s="137">
        <v>272010</v>
      </c>
      <c r="I41" s="140" t="s">
        <v>195</v>
      </c>
      <c r="J41" s="140">
        <v>4</v>
      </c>
      <c r="K41" s="137" t="s">
        <v>239</v>
      </c>
      <c r="L41" s="140"/>
      <c r="M41" s="140"/>
      <c r="N41" s="140"/>
      <c r="O41" s="140">
        <v>510</v>
      </c>
      <c r="P41" s="140" t="s">
        <v>197</v>
      </c>
      <c r="Q41" s="140" t="s">
        <v>197</v>
      </c>
      <c r="R41" s="141" t="s">
        <v>243</v>
      </c>
      <c r="S41" s="149">
        <v>0</v>
      </c>
    </row>
    <row r="42" spans="1:19" ht="51" x14ac:dyDescent="0.2">
      <c r="A42" s="136" t="s">
        <v>675</v>
      </c>
      <c r="B42" s="136" t="s">
        <v>677</v>
      </c>
      <c r="C42" s="136" t="s">
        <v>676</v>
      </c>
      <c r="D42" s="136">
        <v>9167</v>
      </c>
      <c r="E42" s="136" t="s">
        <v>678</v>
      </c>
      <c r="F42" s="136" t="s">
        <v>679</v>
      </c>
      <c r="G42" s="136" t="s">
        <v>680</v>
      </c>
      <c r="H42" s="137">
        <v>272010</v>
      </c>
      <c r="I42" s="140" t="s">
        <v>195</v>
      </c>
      <c r="J42" s="140">
        <v>5</v>
      </c>
      <c r="K42" s="137" t="s">
        <v>239</v>
      </c>
      <c r="L42" s="140"/>
      <c r="M42" s="140"/>
      <c r="N42" s="140"/>
      <c r="O42" s="140">
        <v>100</v>
      </c>
      <c r="P42" s="140" t="s">
        <v>197</v>
      </c>
      <c r="Q42" s="140" t="s">
        <v>197</v>
      </c>
      <c r="R42" s="141" t="s">
        <v>244</v>
      </c>
      <c r="S42" s="149">
        <v>0</v>
      </c>
    </row>
    <row r="43" spans="1:19" ht="38.25" x14ac:dyDescent="0.2">
      <c r="A43" s="136" t="s">
        <v>675</v>
      </c>
      <c r="B43" s="136" t="s">
        <v>677</v>
      </c>
      <c r="C43" s="136" t="s">
        <v>676</v>
      </c>
      <c r="D43" s="136">
        <v>9167</v>
      </c>
      <c r="E43" s="136" t="s">
        <v>678</v>
      </c>
      <c r="F43" s="136" t="s">
        <v>679</v>
      </c>
      <c r="G43" s="136" t="s">
        <v>680</v>
      </c>
      <c r="H43" s="137">
        <v>272010</v>
      </c>
      <c r="I43" s="140" t="s">
        <v>195</v>
      </c>
      <c r="J43" s="140">
        <v>6</v>
      </c>
      <c r="K43" s="137" t="s">
        <v>239</v>
      </c>
      <c r="L43" s="140"/>
      <c r="M43" s="140"/>
      <c r="N43" s="140"/>
      <c r="O43" s="140">
        <v>200</v>
      </c>
      <c r="P43" s="140" t="s">
        <v>197</v>
      </c>
      <c r="Q43" s="140" t="s">
        <v>197</v>
      </c>
      <c r="R43" s="141" t="s">
        <v>245</v>
      </c>
      <c r="S43" s="149">
        <v>0</v>
      </c>
    </row>
    <row r="44" spans="1:19" ht="38.25" x14ac:dyDescent="0.2">
      <c r="A44" s="136" t="s">
        <v>675</v>
      </c>
      <c r="B44" s="136" t="s">
        <v>677</v>
      </c>
      <c r="C44" s="136" t="s">
        <v>676</v>
      </c>
      <c r="D44" s="136">
        <v>9167</v>
      </c>
      <c r="E44" s="136" t="s">
        <v>678</v>
      </c>
      <c r="F44" s="136" t="s">
        <v>679</v>
      </c>
      <c r="G44" s="136" t="s">
        <v>680</v>
      </c>
      <c r="H44" s="137">
        <v>272010</v>
      </c>
      <c r="I44" s="140" t="s">
        <v>195</v>
      </c>
      <c r="J44" s="140">
        <v>5</v>
      </c>
      <c r="K44" s="137" t="s">
        <v>239</v>
      </c>
      <c r="L44" s="140"/>
      <c r="M44" s="140"/>
      <c r="N44" s="140"/>
      <c r="O44" s="140">
        <v>90</v>
      </c>
      <c r="P44" s="140" t="s">
        <v>197</v>
      </c>
      <c r="Q44" s="140" t="s">
        <v>197</v>
      </c>
      <c r="R44" s="141" t="s">
        <v>246</v>
      </c>
      <c r="S44" s="149">
        <v>0</v>
      </c>
    </row>
    <row r="45" spans="1:19" ht="38.25" x14ac:dyDescent="0.2">
      <c r="A45" s="136" t="s">
        <v>675</v>
      </c>
      <c r="B45" s="136" t="s">
        <v>677</v>
      </c>
      <c r="C45" s="136" t="s">
        <v>676</v>
      </c>
      <c r="D45" s="136">
        <v>9167</v>
      </c>
      <c r="E45" s="136" t="s">
        <v>678</v>
      </c>
      <c r="F45" s="136" t="s">
        <v>679</v>
      </c>
      <c r="G45" s="136" t="s">
        <v>680</v>
      </c>
      <c r="H45" s="137">
        <v>272010</v>
      </c>
      <c r="I45" s="140" t="s">
        <v>195</v>
      </c>
      <c r="J45" s="140">
        <v>6</v>
      </c>
      <c r="K45" s="137" t="s">
        <v>239</v>
      </c>
      <c r="L45" s="140"/>
      <c r="M45" s="140"/>
      <c r="N45" s="140"/>
      <c r="O45" s="140">
        <v>2208</v>
      </c>
      <c r="P45" s="140" t="s">
        <v>197</v>
      </c>
      <c r="Q45" s="140" t="s">
        <v>197</v>
      </c>
      <c r="R45" s="141" t="s">
        <v>247</v>
      </c>
      <c r="S45" s="149">
        <v>0</v>
      </c>
    </row>
    <row r="46" spans="1:19" ht="38.25" x14ac:dyDescent="0.2">
      <c r="A46" s="136" t="s">
        <v>675</v>
      </c>
      <c r="B46" s="136" t="s">
        <v>677</v>
      </c>
      <c r="C46" s="136" t="s">
        <v>676</v>
      </c>
      <c r="D46" s="136">
        <v>9167</v>
      </c>
      <c r="E46" s="136" t="s">
        <v>678</v>
      </c>
      <c r="F46" s="136" t="s">
        <v>679</v>
      </c>
      <c r="G46" s="136" t="s">
        <v>680</v>
      </c>
      <c r="H46" s="137">
        <v>272010</v>
      </c>
      <c r="I46" s="140" t="s">
        <v>195</v>
      </c>
      <c r="J46" s="140">
        <v>7</v>
      </c>
      <c r="K46" s="137" t="s">
        <v>239</v>
      </c>
      <c r="L46" s="140"/>
      <c r="M46" s="140"/>
      <c r="N46" s="140"/>
      <c r="O46" s="140">
        <v>88</v>
      </c>
      <c r="P46" s="140" t="s">
        <v>197</v>
      </c>
      <c r="Q46" s="140" t="s">
        <v>197</v>
      </c>
      <c r="R46" s="141" t="s">
        <v>248</v>
      </c>
      <c r="S46" s="149">
        <v>0</v>
      </c>
    </row>
    <row r="47" spans="1:19" ht="25.5" x14ac:dyDescent="0.2">
      <c r="A47" s="136" t="s">
        <v>675</v>
      </c>
      <c r="B47" s="136" t="s">
        <v>677</v>
      </c>
      <c r="C47" s="136" t="s">
        <v>676</v>
      </c>
      <c r="D47" s="136">
        <v>9167</v>
      </c>
      <c r="E47" s="136" t="s">
        <v>678</v>
      </c>
      <c r="F47" s="136" t="s">
        <v>679</v>
      </c>
      <c r="G47" s="136" t="s">
        <v>680</v>
      </c>
      <c r="H47" s="137">
        <v>272310</v>
      </c>
      <c r="I47" s="140" t="s">
        <v>195</v>
      </c>
      <c r="J47" s="140">
        <v>1</v>
      </c>
      <c r="K47" s="137" t="s">
        <v>249</v>
      </c>
      <c r="L47" s="140"/>
      <c r="M47" s="140"/>
      <c r="N47" s="140"/>
      <c r="O47" s="140">
        <v>4</v>
      </c>
      <c r="P47" s="140" t="s">
        <v>197</v>
      </c>
      <c r="Q47" s="140" t="s">
        <v>197</v>
      </c>
      <c r="R47" s="141" t="s">
        <v>250</v>
      </c>
      <c r="S47" s="149">
        <v>0</v>
      </c>
    </row>
    <row r="48" spans="1:19" ht="25.5" x14ac:dyDescent="0.2">
      <c r="A48" s="136" t="s">
        <v>675</v>
      </c>
      <c r="B48" s="136" t="s">
        <v>677</v>
      </c>
      <c r="C48" s="136" t="s">
        <v>676</v>
      </c>
      <c r="D48" s="136">
        <v>9167</v>
      </c>
      <c r="E48" s="136" t="s">
        <v>678</v>
      </c>
      <c r="F48" s="136" t="s">
        <v>679</v>
      </c>
      <c r="G48" s="136" t="s">
        <v>680</v>
      </c>
      <c r="H48" s="137">
        <v>272610</v>
      </c>
      <c r="I48" s="138" t="s">
        <v>195</v>
      </c>
      <c r="J48" s="138">
        <v>1</v>
      </c>
      <c r="K48" s="137" t="s">
        <v>251</v>
      </c>
      <c r="L48" s="138"/>
      <c r="M48" s="138"/>
      <c r="N48" s="138"/>
      <c r="O48" s="138">
        <v>32</v>
      </c>
      <c r="P48" s="138" t="s">
        <v>197</v>
      </c>
      <c r="Q48" s="138" t="s">
        <v>197</v>
      </c>
      <c r="R48" s="139" t="s">
        <v>252</v>
      </c>
      <c r="S48" s="149">
        <v>0</v>
      </c>
    </row>
    <row r="49" spans="1:19" ht="25.5" x14ac:dyDescent="0.2">
      <c r="A49" s="136" t="s">
        <v>675</v>
      </c>
      <c r="B49" s="136" t="s">
        <v>677</v>
      </c>
      <c r="C49" s="136" t="s">
        <v>676</v>
      </c>
      <c r="D49" s="136">
        <v>9167</v>
      </c>
      <c r="E49" s="136" t="s">
        <v>678</v>
      </c>
      <c r="F49" s="136" t="s">
        <v>679</v>
      </c>
      <c r="G49" s="136" t="s">
        <v>680</v>
      </c>
      <c r="H49" s="137">
        <v>272610</v>
      </c>
      <c r="I49" s="140" t="s">
        <v>195</v>
      </c>
      <c r="J49" s="140">
        <v>2</v>
      </c>
      <c r="K49" s="137" t="s">
        <v>251</v>
      </c>
      <c r="L49" s="140"/>
      <c r="M49" s="140"/>
      <c r="N49" s="140"/>
      <c r="O49" s="140">
        <v>18</v>
      </c>
      <c r="P49" s="140" t="s">
        <v>197</v>
      </c>
      <c r="Q49" s="140" t="s">
        <v>197</v>
      </c>
      <c r="R49" s="141" t="s">
        <v>253</v>
      </c>
      <c r="S49" s="149">
        <v>0</v>
      </c>
    </row>
    <row r="50" spans="1:19" ht="25.5" x14ac:dyDescent="0.2">
      <c r="A50" s="136" t="s">
        <v>675</v>
      </c>
      <c r="B50" s="136" t="s">
        <v>677</v>
      </c>
      <c r="C50" s="136" t="s">
        <v>676</v>
      </c>
      <c r="D50" s="136">
        <v>9167</v>
      </c>
      <c r="E50" s="136" t="s">
        <v>678</v>
      </c>
      <c r="F50" s="136" t="s">
        <v>679</v>
      </c>
      <c r="G50" s="136" t="s">
        <v>680</v>
      </c>
      <c r="H50" s="137">
        <v>272610</v>
      </c>
      <c r="I50" s="138" t="s">
        <v>195</v>
      </c>
      <c r="J50" s="138">
        <v>3</v>
      </c>
      <c r="K50" s="137" t="s">
        <v>251</v>
      </c>
      <c r="L50" s="138"/>
      <c r="M50" s="138"/>
      <c r="N50" s="138"/>
      <c r="O50" s="138">
        <v>15</v>
      </c>
      <c r="P50" s="138" t="s">
        <v>197</v>
      </c>
      <c r="Q50" s="138" t="s">
        <v>197</v>
      </c>
      <c r="R50" s="139" t="s">
        <v>254</v>
      </c>
      <c r="S50" s="149">
        <v>0</v>
      </c>
    </row>
    <row r="51" spans="1:19" ht="25.5" x14ac:dyDescent="0.2">
      <c r="A51" s="136" t="s">
        <v>675</v>
      </c>
      <c r="B51" s="136" t="s">
        <v>677</v>
      </c>
      <c r="C51" s="136" t="s">
        <v>676</v>
      </c>
      <c r="D51" s="136">
        <v>9167</v>
      </c>
      <c r="E51" s="136" t="s">
        <v>678</v>
      </c>
      <c r="F51" s="136" t="s">
        <v>679</v>
      </c>
      <c r="G51" s="136" t="s">
        <v>680</v>
      </c>
      <c r="H51" s="137">
        <v>272610</v>
      </c>
      <c r="I51" s="138" t="s">
        <v>195</v>
      </c>
      <c r="J51" s="138">
        <v>4</v>
      </c>
      <c r="K51" s="137" t="s">
        <v>251</v>
      </c>
      <c r="L51" s="138"/>
      <c r="M51" s="138"/>
      <c r="N51" s="138"/>
      <c r="O51" s="138">
        <v>114</v>
      </c>
      <c r="P51" s="138" t="s">
        <v>197</v>
      </c>
      <c r="Q51" s="138" t="s">
        <v>197</v>
      </c>
      <c r="R51" s="139" t="s">
        <v>255</v>
      </c>
      <c r="S51" s="149">
        <v>0</v>
      </c>
    </row>
    <row r="52" spans="1:19" ht="25.5" x14ac:dyDescent="0.2">
      <c r="A52" s="136" t="s">
        <v>675</v>
      </c>
      <c r="B52" s="136" t="s">
        <v>677</v>
      </c>
      <c r="C52" s="136" t="s">
        <v>676</v>
      </c>
      <c r="D52" s="136">
        <v>9167</v>
      </c>
      <c r="E52" s="136" t="s">
        <v>678</v>
      </c>
      <c r="F52" s="136" t="s">
        <v>679</v>
      </c>
      <c r="G52" s="136" t="s">
        <v>680</v>
      </c>
      <c r="H52" s="137">
        <v>272610</v>
      </c>
      <c r="I52" s="138" t="s">
        <v>195</v>
      </c>
      <c r="J52" s="138">
        <v>5</v>
      </c>
      <c r="K52" s="137" t="s">
        <v>251</v>
      </c>
      <c r="L52" s="138"/>
      <c r="M52" s="138"/>
      <c r="N52" s="138"/>
      <c r="O52" s="138">
        <v>90</v>
      </c>
      <c r="P52" s="138" t="s">
        <v>197</v>
      </c>
      <c r="Q52" s="138" t="s">
        <v>197</v>
      </c>
      <c r="R52" s="139" t="s">
        <v>256</v>
      </c>
      <c r="S52" s="149">
        <v>0</v>
      </c>
    </row>
    <row r="53" spans="1:19" ht="25.5" x14ac:dyDescent="0.2">
      <c r="A53" s="136" t="s">
        <v>675</v>
      </c>
      <c r="B53" s="136" t="s">
        <v>677</v>
      </c>
      <c r="C53" s="136" t="s">
        <v>676</v>
      </c>
      <c r="D53" s="136">
        <v>9167</v>
      </c>
      <c r="E53" s="136" t="s">
        <v>678</v>
      </c>
      <c r="F53" s="136" t="s">
        <v>679</v>
      </c>
      <c r="G53" s="136" t="s">
        <v>680</v>
      </c>
      <c r="H53" s="137">
        <v>272610</v>
      </c>
      <c r="I53" s="140" t="s">
        <v>195</v>
      </c>
      <c r="J53" s="140">
        <v>6</v>
      </c>
      <c r="K53" s="137" t="s">
        <v>251</v>
      </c>
      <c r="L53" s="140"/>
      <c r="M53" s="140"/>
      <c r="N53" s="140"/>
      <c r="O53" s="140">
        <v>75</v>
      </c>
      <c r="P53" s="140" t="s">
        <v>197</v>
      </c>
      <c r="Q53" s="140" t="s">
        <v>197</v>
      </c>
      <c r="R53" s="141" t="s">
        <v>257</v>
      </c>
      <c r="S53" s="149">
        <v>0</v>
      </c>
    </row>
    <row r="54" spans="1:19" ht="25.5" x14ac:dyDescent="0.2">
      <c r="A54" s="136" t="s">
        <v>675</v>
      </c>
      <c r="B54" s="136" t="s">
        <v>677</v>
      </c>
      <c r="C54" s="136" t="s">
        <v>676</v>
      </c>
      <c r="D54" s="136">
        <v>9167</v>
      </c>
      <c r="E54" s="136" t="s">
        <v>678</v>
      </c>
      <c r="F54" s="136" t="s">
        <v>679</v>
      </c>
      <c r="G54" s="136" t="s">
        <v>680</v>
      </c>
      <c r="H54" s="137">
        <v>272610</v>
      </c>
      <c r="I54" s="140" t="s">
        <v>195</v>
      </c>
      <c r="J54" s="140">
        <v>7</v>
      </c>
      <c r="K54" s="137" t="s">
        <v>251</v>
      </c>
      <c r="L54" s="140"/>
      <c r="M54" s="140"/>
      <c r="N54" s="140"/>
      <c r="O54" s="140">
        <v>136</v>
      </c>
      <c r="P54" s="140" t="s">
        <v>197</v>
      </c>
      <c r="Q54" s="140" t="s">
        <v>197</v>
      </c>
      <c r="R54" s="141" t="s">
        <v>258</v>
      </c>
      <c r="S54" s="149">
        <v>0</v>
      </c>
    </row>
    <row r="55" spans="1:19" ht="25.5" x14ac:dyDescent="0.2">
      <c r="A55" s="136" t="s">
        <v>675</v>
      </c>
      <c r="B55" s="136" t="s">
        <v>677</v>
      </c>
      <c r="C55" s="136" t="s">
        <v>676</v>
      </c>
      <c r="D55" s="136">
        <v>9167</v>
      </c>
      <c r="E55" s="136" t="s">
        <v>678</v>
      </c>
      <c r="F55" s="136" t="s">
        <v>679</v>
      </c>
      <c r="G55" s="136" t="s">
        <v>680</v>
      </c>
      <c r="H55" s="137">
        <v>281120</v>
      </c>
      <c r="I55" s="140" t="s">
        <v>195</v>
      </c>
      <c r="J55" s="140">
        <v>1</v>
      </c>
      <c r="K55" s="137" t="s">
        <v>259</v>
      </c>
      <c r="L55" s="140"/>
      <c r="M55" s="140"/>
      <c r="N55" s="140"/>
      <c r="O55" s="140">
        <v>95</v>
      </c>
      <c r="P55" s="140" t="s">
        <v>197</v>
      </c>
      <c r="Q55" s="140" t="s">
        <v>197</v>
      </c>
      <c r="R55" s="141" t="s">
        <v>260</v>
      </c>
      <c r="S55" s="149">
        <v>0</v>
      </c>
    </row>
    <row r="56" spans="1:19" ht="51" x14ac:dyDescent="0.2">
      <c r="A56" s="136" t="s">
        <v>675</v>
      </c>
      <c r="B56" s="136" t="s">
        <v>677</v>
      </c>
      <c r="C56" s="136" t="s">
        <v>676</v>
      </c>
      <c r="D56" s="136">
        <v>9167</v>
      </c>
      <c r="E56" s="136" t="s">
        <v>678</v>
      </c>
      <c r="F56" s="136" t="s">
        <v>679</v>
      </c>
      <c r="G56" s="136" t="s">
        <v>680</v>
      </c>
      <c r="H56" s="137">
        <v>312010</v>
      </c>
      <c r="I56" s="140" t="s">
        <v>195</v>
      </c>
      <c r="J56" s="140">
        <v>1</v>
      </c>
      <c r="K56" s="137" t="s">
        <v>261</v>
      </c>
      <c r="L56" s="140"/>
      <c r="M56" s="140"/>
      <c r="N56" s="140"/>
      <c r="O56" s="140">
        <v>397</v>
      </c>
      <c r="P56" s="140" t="s">
        <v>197</v>
      </c>
      <c r="Q56" s="140" t="s">
        <v>197</v>
      </c>
      <c r="R56" s="141" t="s">
        <v>262</v>
      </c>
      <c r="S56" s="149">
        <v>0</v>
      </c>
    </row>
    <row r="57" spans="1:19" ht="38.25" x14ac:dyDescent="0.2">
      <c r="A57" s="136" t="s">
        <v>675</v>
      </c>
      <c r="B57" s="136" t="s">
        <v>677</v>
      </c>
      <c r="C57" s="136" t="s">
        <v>676</v>
      </c>
      <c r="D57" s="136">
        <v>9167</v>
      </c>
      <c r="E57" s="136" t="s">
        <v>678</v>
      </c>
      <c r="F57" s="136" t="s">
        <v>679</v>
      </c>
      <c r="G57" s="136" t="s">
        <v>680</v>
      </c>
      <c r="H57" s="137">
        <v>312010</v>
      </c>
      <c r="I57" s="140" t="s">
        <v>195</v>
      </c>
      <c r="J57" s="140">
        <v>2</v>
      </c>
      <c r="K57" s="137" t="s">
        <v>261</v>
      </c>
      <c r="L57" s="140"/>
      <c r="M57" s="140"/>
      <c r="N57" s="140"/>
      <c r="O57" s="140">
        <v>14</v>
      </c>
      <c r="P57" s="140" t="s">
        <v>197</v>
      </c>
      <c r="Q57" s="140" t="s">
        <v>197</v>
      </c>
      <c r="R57" s="141" t="s">
        <v>263</v>
      </c>
      <c r="S57" s="149">
        <v>0</v>
      </c>
    </row>
    <row r="58" spans="1:19" ht="63.75" x14ac:dyDescent="0.2">
      <c r="A58" s="136" t="s">
        <v>675</v>
      </c>
      <c r="B58" s="136" t="s">
        <v>677</v>
      </c>
      <c r="C58" s="136" t="s">
        <v>676</v>
      </c>
      <c r="D58" s="136">
        <v>9167</v>
      </c>
      <c r="E58" s="136" t="s">
        <v>678</v>
      </c>
      <c r="F58" s="136" t="s">
        <v>679</v>
      </c>
      <c r="G58" s="136" t="s">
        <v>680</v>
      </c>
      <c r="H58" s="137">
        <v>312010</v>
      </c>
      <c r="I58" s="140" t="s">
        <v>195</v>
      </c>
      <c r="J58" s="140">
        <v>3</v>
      </c>
      <c r="K58" s="137" t="s">
        <v>261</v>
      </c>
      <c r="L58" s="140"/>
      <c r="M58" s="140"/>
      <c r="N58" s="140"/>
      <c r="O58" s="140">
        <v>29</v>
      </c>
      <c r="P58" s="140" t="s">
        <v>197</v>
      </c>
      <c r="Q58" s="140" t="s">
        <v>197</v>
      </c>
      <c r="R58" s="141" t="s">
        <v>264</v>
      </c>
      <c r="S58" s="149">
        <v>0</v>
      </c>
    </row>
    <row r="59" spans="1:19" ht="63.75" x14ac:dyDescent="0.2">
      <c r="A59" s="136" t="s">
        <v>675</v>
      </c>
      <c r="B59" s="136" t="s">
        <v>677</v>
      </c>
      <c r="C59" s="136" t="s">
        <v>676</v>
      </c>
      <c r="D59" s="136">
        <v>9167</v>
      </c>
      <c r="E59" s="136" t="s">
        <v>678</v>
      </c>
      <c r="F59" s="136" t="s">
        <v>679</v>
      </c>
      <c r="G59" s="136" t="s">
        <v>680</v>
      </c>
      <c r="H59" s="137">
        <v>312010</v>
      </c>
      <c r="I59" s="140" t="s">
        <v>195</v>
      </c>
      <c r="J59" s="140">
        <v>4</v>
      </c>
      <c r="K59" s="137" t="s">
        <v>261</v>
      </c>
      <c r="L59" s="140"/>
      <c r="M59" s="140"/>
      <c r="N59" s="140"/>
      <c r="O59" s="140">
        <v>5</v>
      </c>
      <c r="P59" s="140" t="s">
        <v>197</v>
      </c>
      <c r="Q59" s="140" t="s">
        <v>197</v>
      </c>
      <c r="R59" s="141" t="s">
        <v>265</v>
      </c>
      <c r="S59" s="149">
        <v>0</v>
      </c>
    </row>
    <row r="60" spans="1:19" ht="76.5" x14ac:dyDescent="0.2">
      <c r="A60" s="136" t="s">
        <v>675</v>
      </c>
      <c r="B60" s="136" t="s">
        <v>677</v>
      </c>
      <c r="C60" s="136" t="s">
        <v>676</v>
      </c>
      <c r="D60" s="136">
        <v>9167</v>
      </c>
      <c r="E60" s="136" t="s">
        <v>678</v>
      </c>
      <c r="F60" s="136" t="s">
        <v>679</v>
      </c>
      <c r="G60" s="136" t="s">
        <v>680</v>
      </c>
      <c r="H60" s="137">
        <v>312010</v>
      </c>
      <c r="I60" s="140" t="s">
        <v>195</v>
      </c>
      <c r="J60" s="140">
        <v>5</v>
      </c>
      <c r="K60" s="137" t="s">
        <v>261</v>
      </c>
      <c r="L60" s="140"/>
      <c r="M60" s="140"/>
      <c r="N60" s="140"/>
      <c r="O60" s="140">
        <v>837</v>
      </c>
      <c r="P60" s="140" t="s">
        <v>197</v>
      </c>
      <c r="Q60" s="140" t="s">
        <v>197</v>
      </c>
      <c r="R60" s="141" t="s">
        <v>266</v>
      </c>
      <c r="S60" s="149">
        <v>0</v>
      </c>
    </row>
    <row r="61" spans="1:19" ht="38.25" x14ac:dyDescent="0.2">
      <c r="A61" s="136" t="s">
        <v>675</v>
      </c>
      <c r="B61" s="136" t="s">
        <v>677</v>
      </c>
      <c r="C61" s="136" t="s">
        <v>676</v>
      </c>
      <c r="D61" s="136">
        <v>9167</v>
      </c>
      <c r="E61" s="136" t="s">
        <v>678</v>
      </c>
      <c r="F61" s="136" t="s">
        <v>679</v>
      </c>
      <c r="G61" s="136" t="s">
        <v>680</v>
      </c>
      <c r="H61" s="137">
        <v>312030</v>
      </c>
      <c r="I61" s="140" t="s">
        <v>195</v>
      </c>
      <c r="J61" s="140">
        <v>1</v>
      </c>
      <c r="K61" s="137" t="s">
        <v>267</v>
      </c>
      <c r="L61" s="140"/>
      <c r="M61" s="140"/>
      <c r="N61" s="140"/>
      <c r="O61" s="140">
        <v>39</v>
      </c>
      <c r="P61" s="140" t="s">
        <v>197</v>
      </c>
      <c r="Q61" s="140" t="s">
        <v>197</v>
      </c>
      <c r="R61" s="141" t="s">
        <v>268</v>
      </c>
      <c r="S61" s="149">
        <v>0</v>
      </c>
    </row>
    <row r="62" spans="1:19" ht="25.5" x14ac:dyDescent="0.2">
      <c r="A62" s="136" t="s">
        <v>675</v>
      </c>
      <c r="B62" s="136" t="s">
        <v>677</v>
      </c>
      <c r="C62" s="136" t="s">
        <v>676</v>
      </c>
      <c r="D62" s="136">
        <v>9167</v>
      </c>
      <c r="E62" s="136" t="s">
        <v>678</v>
      </c>
      <c r="F62" s="136" t="s">
        <v>679</v>
      </c>
      <c r="G62" s="136" t="s">
        <v>680</v>
      </c>
      <c r="H62" s="137">
        <v>312050</v>
      </c>
      <c r="I62" s="138" t="s">
        <v>195</v>
      </c>
      <c r="J62" s="138">
        <v>1</v>
      </c>
      <c r="K62" s="137" t="s">
        <v>269</v>
      </c>
      <c r="L62" s="138"/>
      <c r="M62" s="138"/>
      <c r="N62" s="138"/>
      <c r="O62" s="138">
        <v>203</v>
      </c>
      <c r="P62" s="138" t="s">
        <v>197</v>
      </c>
      <c r="Q62" s="138" t="s">
        <v>197</v>
      </c>
      <c r="R62" s="139" t="s">
        <v>270</v>
      </c>
      <c r="S62" s="149">
        <v>0</v>
      </c>
    </row>
    <row r="63" spans="1:19" ht="25.5" x14ac:dyDescent="0.2">
      <c r="A63" s="136" t="s">
        <v>675</v>
      </c>
      <c r="B63" s="136" t="s">
        <v>677</v>
      </c>
      <c r="C63" s="136" t="s">
        <v>676</v>
      </c>
      <c r="D63" s="136">
        <v>9167</v>
      </c>
      <c r="E63" s="136" t="s">
        <v>678</v>
      </c>
      <c r="F63" s="136" t="s">
        <v>679</v>
      </c>
      <c r="G63" s="136" t="s">
        <v>680</v>
      </c>
      <c r="H63" s="137">
        <v>312050</v>
      </c>
      <c r="I63" s="138" t="s">
        <v>195</v>
      </c>
      <c r="J63" s="138">
        <v>2</v>
      </c>
      <c r="K63" s="137" t="s">
        <v>269</v>
      </c>
      <c r="L63" s="138"/>
      <c r="M63" s="138"/>
      <c r="N63" s="138"/>
      <c r="O63" s="138">
        <v>591</v>
      </c>
      <c r="P63" s="138" t="s">
        <v>197</v>
      </c>
      <c r="Q63" s="138" t="s">
        <v>197</v>
      </c>
      <c r="R63" s="139" t="s">
        <v>271</v>
      </c>
      <c r="S63" s="149">
        <v>0</v>
      </c>
    </row>
    <row r="64" spans="1:19" ht="25.5" x14ac:dyDescent="0.2">
      <c r="A64" s="136" t="s">
        <v>675</v>
      </c>
      <c r="B64" s="136" t="s">
        <v>677</v>
      </c>
      <c r="C64" s="136" t="s">
        <v>676</v>
      </c>
      <c r="D64" s="136">
        <v>9167</v>
      </c>
      <c r="E64" s="136" t="s">
        <v>678</v>
      </c>
      <c r="F64" s="136" t="s">
        <v>679</v>
      </c>
      <c r="G64" s="136" t="s">
        <v>680</v>
      </c>
      <c r="H64" s="137">
        <v>312040</v>
      </c>
      <c r="I64" s="140" t="s">
        <v>195</v>
      </c>
      <c r="J64" s="140">
        <v>1</v>
      </c>
      <c r="K64" s="137" t="s">
        <v>272</v>
      </c>
      <c r="L64" s="140"/>
      <c r="M64" s="140"/>
      <c r="N64" s="140"/>
      <c r="O64" s="140">
        <v>11</v>
      </c>
      <c r="P64" s="140" t="s">
        <v>197</v>
      </c>
      <c r="Q64" s="140" t="s">
        <v>197</v>
      </c>
      <c r="R64" s="141" t="s">
        <v>273</v>
      </c>
      <c r="S64" s="149">
        <v>0</v>
      </c>
    </row>
    <row r="65" spans="1:19" ht="25.5" x14ac:dyDescent="0.2">
      <c r="A65" s="136" t="s">
        <v>675</v>
      </c>
      <c r="B65" s="136" t="s">
        <v>677</v>
      </c>
      <c r="C65" s="136" t="s">
        <v>676</v>
      </c>
      <c r="D65" s="136">
        <v>9167</v>
      </c>
      <c r="E65" s="136" t="s">
        <v>678</v>
      </c>
      <c r="F65" s="136" t="s">
        <v>679</v>
      </c>
      <c r="G65" s="136" t="s">
        <v>680</v>
      </c>
      <c r="H65" s="137">
        <v>312040</v>
      </c>
      <c r="I65" s="140" t="s">
        <v>195</v>
      </c>
      <c r="J65" s="140">
        <v>2</v>
      </c>
      <c r="K65" s="137" t="s">
        <v>272</v>
      </c>
      <c r="L65" s="140"/>
      <c r="M65" s="140"/>
      <c r="N65" s="140"/>
      <c r="O65" s="140">
        <v>4</v>
      </c>
      <c r="P65" s="140" t="s">
        <v>197</v>
      </c>
      <c r="Q65" s="140" t="s">
        <v>197</v>
      </c>
      <c r="R65" s="141" t="s">
        <v>274</v>
      </c>
      <c r="S65" s="149">
        <v>0</v>
      </c>
    </row>
    <row r="66" spans="1:19" ht="38.25" x14ac:dyDescent="0.2">
      <c r="A66" s="136" t="s">
        <v>675</v>
      </c>
      <c r="B66" s="136" t="s">
        <v>677</v>
      </c>
      <c r="C66" s="136" t="s">
        <v>676</v>
      </c>
      <c r="D66" s="136">
        <v>9167</v>
      </c>
      <c r="E66" s="136" t="s">
        <v>678</v>
      </c>
      <c r="F66" s="136" t="s">
        <v>679</v>
      </c>
      <c r="G66" s="136" t="s">
        <v>680</v>
      </c>
      <c r="H66" s="137">
        <v>313010</v>
      </c>
      <c r="I66" s="140" t="s">
        <v>195</v>
      </c>
      <c r="J66" s="140">
        <v>1</v>
      </c>
      <c r="K66" s="137" t="s">
        <v>275</v>
      </c>
      <c r="L66" s="140"/>
      <c r="M66" s="140"/>
      <c r="N66" s="140">
        <v>31</v>
      </c>
      <c r="O66" s="140">
        <v>13</v>
      </c>
      <c r="P66" s="140" t="s">
        <v>197</v>
      </c>
      <c r="Q66" s="140" t="s">
        <v>197</v>
      </c>
      <c r="R66" s="141" t="s">
        <v>276</v>
      </c>
      <c r="S66" s="149">
        <v>0</v>
      </c>
    </row>
    <row r="67" spans="1:19" ht="38.25" x14ac:dyDescent="0.2">
      <c r="A67" s="136" t="s">
        <v>675</v>
      </c>
      <c r="B67" s="136" t="s">
        <v>677</v>
      </c>
      <c r="C67" s="136" t="s">
        <v>676</v>
      </c>
      <c r="D67" s="136">
        <v>9167</v>
      </c>
      <c r="E67" s="136" t="s">
        <v>678</v>
      </c>
      <c r="F67" s="136" t="s">
        <v>679</v>
      </c>
      <c r="G67" s="136" t="s">
        <v>680</v>
      </c>
      <c r="H67" s="137">
        <v>313010</v>
      </c>
      <c r="I67" s="140" t="s">
        <v>195</v>
      </c>
      <c r="J67" s="140">
        <v>2</v>
      </c>
      <c r="K67" s="137" t="s">
        <v>275</v>
      </c>
      <c r="L67" s="140"/>
      <c r="M67" s="140"/>
      <c r="N67" s="140">
        <v>2</v>
      </c>
      <c r="O67" s="140">
        <v>2</v>
      </c>
      <c r="P67" s="140" t="s">
        <v>197</v>
      </c>
      <c r="Q67" s="140" t="s">
        <v>197</v>
      </c>
      <c r="R67" s="141" t="s">
        <v>277</v>
      </c>
      <c r="S67" s="149">
        <v>0</v>
      </c>
    </row>
    <row r="68" spans="1:19" ht="38.25" x14ac:dyDescent="0.2">
      <c r="A68" s="136" t="s">
        <v>675</v>
      </c>
      <c r="B68" s="136" t="s">
        <v>677</v>
      </c>
      <c r="C68" s="136" t="s">
        <v>676</v>
      </c>
      <c r="D68" s="136">
        <v>9167</v>
      </c>
      <c r="E68" s="136" t="s">
        <v>678</v>
      </c>
      <c r="F68" s="136" t="s">
        <v>679</v>
      </c>
      <c r="G68" s="136" t="s">
        <v>680</v>
      </c>
      <c r="H68" s="137">
        <v>313010</v>
      </c>
      <c r="I68" s="140" t="s">
        <v>195</v>
      </c>
      <c r="J68" s="140">
        <v>3</v>
      </c>
      <c r="K68" s="137" t="s">
        <v>275</v>
      </c>
      <c r="L68" s="140"/>
      <c r="M68" s="140"/>
      <c r="N68" s="140">
        <v>29</v>
      </c>
      <c r="O68" s="140">
        <v>12</v>
      </c>
      <c r="P68" s="140" t="s">
        <v>197</v>
      </c>
      <c r="Q68" s="140" t="s">
        <v>197</v>
      </c>
      <c r="R68" s="141" t="s">
        <v>278</v>
      </c>
      <c r="S68" s="149">
        <v>0</v>
      </c>
    </row>
    <row r="69" spans="1:19" ht="25.5" x14ac:dyDescent="0.2">
      <c r="A69" s="136" t="s">
        <v>675</v>
      </c>
      <c r="B69" s="136" t="s">
        <v>677</v>
      </c>
      <c r="C69" s="136" t="s">
        <v>676</v>
      </c>
      <c r="D69" s="136">
        <v>9167</v>
      </c>
      <c r="E69" s="136" t="s">
        <v>678</v>
      </c>
      <c r="F69" s="136" t="s">
        <v>679</v>
      </c>
      <c r="G69" s="136" t="s">
        <v>680</v>
      </c>
      <c r="H69" s="137">
        <v>322010</v>
      </c>
      <c r="I69" s="140" t="s">
        <v>210</v>
      </c>
      <c r="J69" s="140">
        <v>1</v>
      </c>
      <c r="K69" s="137" t="s">
        <v>279</v>
      </c>
      <c r="L69" s="140"/>
      <c r="M69" s="140"/>
      <c r="N69" s="140"/>
      <c r="O69" s="140">
        <v>51</v>
      </c>
      <c r="P69" s="140" t="s">
        <v>197</v>
      </c>
      <c r="Q69" s="140" t="s">
        <v>197</v>
      </c>
      <c r="R69" s="141" t="s">
        <v>280</v>
      </c>
      <c r="S69" s="149">
        <v>0</v>
      </c>
    </row>
    <row r="70" spans="1:19" ht="25.5" x14ac:dyDescent="0.2">
      <c r="A70" s="136" t="s">
        <v>675</v>
      </c>
      <c r="B70" s="136" t="s">
        <v>677</v>
      </c>
      <c r="C70" s="136" t="s">
        <v>676</v>
      </c>
      <c r="D70" s="136">
        <v>9167</v>
      </c>
      <c r="E70" s="136" t="s">
        <v>678</v>
      </c>
      <c r="F70" s="136" t="s">
        <v>679</v>
      </c>
      <c r="G70" s="136" t="s">
        <v>680</v>
      </c>
      <c r="H70" s="137">
        <v>322010</v>
      </c>
      <c r="I70" s="140" t="s">
        <v>210</v>
      </c>
      <c r="J70" s="140">
        <v>2</v>
      </c>
      <c r="K70" s="137" t="s">
        <v>279</v>
      </c>
      <c r="L70" s="140"/>
      <c r="M70" s="140"/>
      <c r="N70" s="140"/>
      <c r="O70" s="140">
        <v>62</v>
      </c>
      <c r="P70" s="140" t="s">
        <v>197</v>
      </c>
      <c r="Q70" s="140" t="s">
        <v>197</v>
      </c>
      <c r="R70" s="141" t="s">
        <v>281</v>
      </c>
      <c r="S70" s="149">
        <v>0</v>
      </c>
    </row>
    <row r="71" spans="1:19" x14ac:dyDescent="0.2">
      <c r="A71" s="136" t="s">
        <v>675</v>
      </c>
      <c r="B71" s="136" t="s">
        <v>677</v>
      </c>
      <c r="C71" s="136" t="s">
        <v>676</v>
      </c>
      <c r="D71" s="136">
        <v>9167</v>
      </c>
      <c r="E71" s="136" t="s">
        <v>678</v>
      </c>
      <c r="F71" s="136" t="s">
        <v>679</v>
      </c>
      <c r="G71" s="136" t="s">
        <v>680</v>
      </c>
      <c r="H71" s="137">
        <v>322030</v>
      </c>
      <c r="I71" s="140" t="s">
        <v>210</v>
      </c>
      <c r="J71" s="140">
        <v>1</v>
      </c>
      <c r="K71" s="137" t="s">
        <v>282</v>
      </c>
      <c r="L71" s="140"/>
      <c r="M71" s="140"/>
      <c r="N71" s="140"/>
      <c r="O71" s="140">
        <v>23</v>
      </c>
      <c r="P71" s="140" t="s">
        <v>197</v>
      </c>
      <c r="Q71" s="140" t="s">
        <v>197</v>
      </c>
      <c r="R71" s="141" t="s">
        <v>283</v>
      </c>
      <c r="S71" s="149">
        <v>0</v>
      </c>
    </row>
    <row r="72" spans="1:19" x14ac:dyDescent="0.2">
      <c r="A72" s="136" t="s">
        <v>675</v>
      </c>
      <c r="B72" s="136" t="s">
        <v>677</v>
      </c>
      <c r="C72" s="136" t="s">
        <v>676</v>
      </c>
      <c r="D72" s="136">
        <v>9167</v>
      </c>
      <c r="E72" s="136" t="s">
        <v>678</v>
      </c>
      <c r="F72" s="136" t="s">
        <v>679</v>
      </c>
      <c r="G72" s="136" t="s">
        <v>680</v>
      </c>
      <c r="H72" s="137">
        <v>322030</v>
      </c>
      <c r="I72" s="140" t="s">
        <v>210</v>
      </c>
      <c r="J72" s="140">
        <v>2</v>
      </c>
      <c r="K72" s="137" t="s">
        <v>282</v>
      </c>
      <c r="L72" s="140"/>
      <c r="M72" s="140"/>
      <c r="N72" s="140"/>
      <c r="O72" s="140">
        <v>46</v>
      </c>
      <c r="P72" s="140" t="s">
        <v>197</v>
      </c>
      <c r="Q72" s="140" t="s">
        <v>197</v>
      </c>
      <c r="R72" s="141" t="s">
        <v>284</v>
      </c>
      <c r="S72" s="149">
        <v>0</v>
      </c>
    </row>
    <row r="73" spans="1:19" ht="25.5" x14ac:dyDescent="0.2">
      <c r="A73" s="136" t="s">
        <v>675</v>
      </c>
      <c r="B73" s="136" t="s">
        <v>677</v>
      </c>
      <c r="C73" s="136" t="s">
        <v>676</v>
      </c>
      <c r="D73" s="136">
        <v>9167</v>
      </c>
      <c r="E73" s="136" t="s">
        <v>678</v>
      </c>
      <c r="F73" s="136" t="s">
        <v>679</v>
      </c>
      <c r="G73" s="136" t="s">
        <v>680</v>
      </c>
      <c r="H73" s="137">
        <v>323010</v>
      </c>
      <c r="I73" s="140" t="s">
        <v>210</v>
      </c>
      <c r="J73" s="140">
        <v>1</v>
      </c>
      <c r="K73" s="137" t="s">
        <v>285</v>
      </c>
      <c r="L73" s="140"/>
      <c r="M73" s="140"/>
      <c r="N73" s="140">
        <v>29</v>
      </c>
      <c r="O73" s="140">
        <v>12</v>
      </c>
      <c r="P73" s="140" t="s">
        <v>197</v>
      </c>
      <c r="Q73" s="140" t="s">
        <v>197</v>
      </c>
      <c r="R73" s="141" t="s">
        <v>286</v>
      </c>
      <c r="S73" s="149">
        <v>0</v>
      </c>
    </row>
    <row r="74" spans="1:19" x14ac:dyDescent="0.2">
      <c r="A74" s="136" t="s">
        <v>675</v>
      </c>
      <c r="B74" s="136" t="s">
        <v>677</v>
      </c>
      <c r="C74" s="136" t="s">
        <v>676</v>
      </c>
      <c r="D74" s="136">
        <v>9167</v>
      </c>
      <c r="E74" s="136" t="s">
        <v>678</v>
      </c>
      <c r="F74" s="136" t="s">
        <v>679</v>
      </c>
      <c r="G74" s="136" t="s">
        <v>680</v>
      </c>
      <c r="H74" s="137">
        <v>323010</v>
      </c>
      <c r="I74" s="140" t="s">
        <v>210</v>
      </c>
      <c r="J74" s="140">
        <v>2</v>
      </c>
      <c r="K74" s="137" t="s">
        <v>285</v>
      </c>
      <c r="L74" s="140"/>
      <c r="M74" s="140"/>
      <c r="N74" s="140">
        <v>29</v>
      </c>
      <c r="O74" s="140">
        <v>12</v>
      </c>
      <c r="P74" s="140" t="s">
        <v>197</v>
      </c>
      <c r="Q74" s="140" t="s">
        <v>197</v>
      </c>
      <c r="R74" s="141" t="s">
        <v>287</v>
      </c>
      <c r="S74" s="149">
        <v>0</v>
      </c>
    </row>
    <row r="75" spans="1:19" ht="51" x14ac:dyDescent="0.2">
      <c r="A75" s="136" t="s">
        <v>675</v>
      </c>
      <c r="B75" s="136" t="s">
        <v>677</v>
      </c>
      <c r="C75" s="136" t="s">
        <v>676</v>
      </c>
      <c r="D75" s="136">
        <v>9167</v>
      </c>
      <c r="E75" s="136" t="s">
        <v>678</v>
      </c>
      <c r="F75" s="136" t="s">
        <v>679</v>
      </c>
      <c r="G75" s="136" t="s">
        <v>680</v>
      </c>
      <c r="H75" s="137">
        <v>751010</v>
      </c>
      <c r="I75" s="140" t="s">
        <v>210</v>
      </c>
      <c r="J75" s="140">
        <v>1</v>
      </c>
      <c r="K75" s="137" t="s">
        <v>236</v>
      </c>
      <c r="L75" s="140"/>
      <c r="M75" s="140"/>
      <c r="N75" s="140"/>
      <c r="O75" s="140">
        <v>119</v>
      </c>
      <c r="P75" s="140" t="s">
        <v>197</v>
      </c>
      <c r="Q75" s="140" t="s">
        <v>197</v>
      </c>
      <c r="R75" s="141" t="s">
        <v>288</v>
      </c>
      <c r="S75" s="149">
        <v>0</v>
      </c>
    </row>
    <row r="76" spans="1:19" ht="76.5" x14ac:dyDescent="0.2">
      <c r="A76" s="136" t="s">
        <v>675</v>
      </c>
      <c r="B76" s="136" t="s">
        <v>677</v>
      </c>
      <c r="C76" s="136" t="s">
        <v>676</v>
      </c>
      <c r="D76" s="136">
        <v>9167</v>
      </c>
      <c r="E76" s="136" t="s">
        <v>678</v>
      </c>
      <c r="F76" s="136" t="s">
        <v>679</v>
      </c>
      <c r="G76" s="136" t="s">
        <v>680</v>
      </c>
      <c r="H76" s="137">
        <v>903010</v>
      </c>
      <c r="I76" s="140" t="s">
        <v>195</v>
      </c>
      <c r="J76" s="140">
        <v>1</v>
      </c>
      <c r="K76" s="137" t="s">
        <v>289</v>
      </c>
      <c r="L76" s="140"/>
      <c r="M76" s="140"/>
      <c r="N76" s="140"/>
      <c r="O76" s="140">
        <v>36</v>
      </c>
      <c r="P76" s="140" t="s">
        <v>197</v>
      </c>
      <c r="Q76" s="140" t="s">
        <v>197</v>
      </c>
      <c r="R76" s="141" t="s">
        <v>290</v>
      </c>
      <c r="S76" s="149">
        <v>0</v>
      </c>
    </row>
    <row r="77" spans="1:19" ht="25.5" x14ac:dyDescent="0.2">
      <c r="A77" s="136" t="s">
        <v>675</v>
      </c>
      <c r="B77" s="136" t="s">
        <v>677</v>
      </c>
      <c r="C77" s="136" t="s">
        <v>676</v>
      </c>
      <c r="D77" s="136">
        <v>9167</v>
      </c>
      <c r="E77" s="136" t="s">
        <v>678</v>
      </c>
      <c r="F77" s="136" t="s">
        <v>679</v>
      </c>
      <c r="G77" s="136" t="s">
        <v>680</v>
      </c>
      <c r="H77" s="137">
        <v>903010</v>
      </c>
      <c r="I77" s="140" t="s">
        <v>195</v>
      </c>
      <c r="J77" s="140">
        <v>2</v>
      </c>
      <c r="K77" s="137" t="s">
        <v>289</v>
      </c>
      <c r="L77" s="140"/>
      <c r="M77" s="140"/>
      <c r="N77" s="140"/>
      <c r="O77" s="140">
        <v>16</v>
      </c>
      <c r="P77" s="140" t="s">
        <v>197</v>
      </c>
      <c r="Q77" s="140" t="s">
        <v>197</v>
      </c>
      <c r="R77" s="141" t="s">
        <v>291</v>
      </c>
      <c r="S77" s="149">
        <v>0</v>
      </c>
    </row>
    <row r="78" spans="1:19" ht="25.5" x14ac:dyDescent="0.2">
      <c r="A78" s="136" t="s">
        <v>675</v>
      </c>
      <c r="B78" s="136" t="s">
        <v>677</v>
      </c>
      <c r="C78" s="136" t="s">
        <v>676</v>
      </c>
      <c r="D78" s="136">
        <v>9167</v>
      </c>
      <c r="E78" s="136" t="s">
        <v>678</v>
      </c>
      <c r="F78" s="136" t="s">
        <v>679</v>
      </c>
      <c r="G78" s="136" t="s">
        <v>680</v>
      </c>
      <c r="H78" s="137">
        <v>371010</v>
      </c>
      <c r="I78" s="140" t="s">
        <v>195</v>
      </c>
      <c r="J78" s="140">
        <v>1</v>
      </c>
      <c r="K78" s="137" t="s">
        <v>292</v>
      </c>
      <c r="L78" s="140"/>
      <c r="M78" s="140"/>
      <c r="N78" s="140"/>
      <c r="O78" s="140">
        <v>4</v>
      </c>
      <c r="P78" s="140" t="s">
        <v>197</v>
      </c>
      <c r="Q78" s="140" t="s">
        <v>197</v>
      </c>
      <c r="R78" s="141" t="s">
        <v>293</v>
      </c>
      <c r="S78" s="149">
        <v>0</v>
      </c>
    </row>
    <row r="79" spans="1:19" ht="38.25" x14ac:dyDescent="0.2">
      <c r="A79" s="136" t="s">
        <v>675</v>
      </c>
      <c r="B79" s="136" t="s">
        <v>677</v>
      </c>
      <c r="C79" s="136" t="s">
        <v>676</v>
      </c>
      <c r="D79" s="136">
        <v>9167</v>
      </c>
      <c r="E79" s="136" t="s">
        <v>678</v>
      </c>
      <c r="F79" s="136" t="s">
        <v>679</v>
      </c>
      <c r="G79" s="136" t="s">
        <v>680</v>
      </c>
      <c r="H79" s="137">
        <v>372210</v>
      </c>
      <c r="I79" s="140" t="s">
        <v>195</v>
      </c>
      <c r="J79" s="140">
        <v>1</v>
      </c>
      <c r="K79" s="137" t="s">
        <v>294</v>
      </c>
      <c r="L79" s="140"/>
      <c r="M79" s="140"/>
      <c r="N79" s="140"/>
      <c r="O79" s="140">
        <v>123</v>
      </c>
      <c r="P79" s="140" t="s">
        <v>197</v>
      </c>
      <c r="Q79" s="140" t="s">
        <v>197</v>
      </c>
      <c r="R79" s="141" t="s">
        <v>295</v>
      </c>
      <c r="S79" s="149">
        <v>0</v>
      </c>
    </row>
    <row r="80" spans="1:19" ht="38.25" x14ac:dyDescent="0.2">
      <c r="A80" s="136" t="s">
        <v>675</v>
      </c>
      <c r="B80" s="136" t="s">
        <v>677</v>
      </c>
      <c r="C80" s="136" t="s">
        <v>676</v>
      </c>
      <c r="D80" s="136">
        <v>9167</v>
      </c>
      <c r="E80" s="136" t="s">
        <v>678</v>
      </c>
      <c r="F80" s="136" t="s">
        <v>679</v>
      </c>
      <c r="G80" s="136" t="s">
        <v>680</v>
      </c>
      <c r="H80" s="137">
        <v>372210</v>
      </c>
      <c r="I80" s="140" t="s">
        <v>195</v>
      </c>
      <c r="J80" s="140">
        <v>2</v>
      </c>
      <c r="K80" s="137" t="s">
        <v>294</v>
      </c>
      <c r="L80" s="140"/>
      <c r="M80" s="140"/>
      <c r="N80" s="140"/>
      <c r="O80" s="140">
        <v>116</v>
      </c>
      <c r="P80" s="140" t="s">
        <v>197</v>
      </c>
      <c r="Q80" s="140" t="s">
        <v>197</v>
      </c>
      <c r="R80" s="141" t="s">
        <v>296</v>
      </c>
      <c r="S80" s="149">
        <v>0</v>
      </c>
    </row>
    <row r="81" spans="1:19" ht="51" x14ac:dyDescent="0.2">
      <c r="A81" s="136" t="s">
        <v>675</v>
      </c>
      <c r="B81" s="136" t="s">
        <v>677</v>
      </c>
      <c r="C81" s="136" t="s">
        <v>676</v>
      </c>
      <c r="D81" s="136">
        <v>9167</v>
      </c>
      <c r="E81" s="136" t="s">
        <v>678</v>
      </c>
      <c r="F81" s="136" t="s">
        <v>679</v>
      </c>
      <c r="G81" s="136" t="s">
        <v>680</v>
      </c>
      <c r="H81" s="137">
        <v>221010</v>
      </c>
      <c r="I81" s="140" t="s">
        <v>210</v>
      </c>
      <c r="J81" s="140">
        <v>1</v>
      </c>
      <c r="K81" s="137" t="s">
        <v>297</v>
      </c>
      <c r="L81" s="140"/>
      <c r="M81" s="140"/>
      <c r="N81" s="140"/>
      <c r="O81" s="140">
        <v>53</v>
      </c>
      <c r="P81" s="140" t="s">
        <v>197</v>
      </c>
      <c r="Q81" s="140" t="s">
        <v>197</v>
      </c>
      <c r="R81" s="141" t="s">
        <v>298</v>
      </c>
      <c r="S81" s="149">
        <v>0</v>
      </c>
    </row>
    <row r="82" spans="1:19" ht="25.5" x14ac:dyDescent="0.2">
      <c r="A82" s="136" t="s">
        <v>675</v>
      </c>
      <c r="B82" s="136" t="s">
        <v>677</v>
      </c>
      <c r="C82" s="136" t="s">
        <v>676</v>
      </c>
      <c r="D82" s="136">
        <v>9167</v>
      </c>
      <c r="E82" s="136" t="s">
        <v>678</v>
      </c>
      <c r="F82" s="136" t="s">
        <v>679</v>
      </c>
      <c r="G82" s="136" t="s">
        <v>680</v>
      </c>
      <c r="H82" s="137">
        <v>411110</v>
      </c>
      <c r="I82" s="140" t="s">
        <v>195</v>
      </c>
      <c r="J82" s="140">
        <v>1</v>
      </c>
      <c r="K82" s="137" t="s">
        <v>299</v>
      </c>
      <c r="L82" s="140"/>
      <c r="M82" s="140"/>
      <c r="N82" s="140"/>
      <c r="O82" s="140">
        <v>40</v>
      </c>
      <c r="P82" s="140" t="s">
        <v>197</v>
      </c>
      <c r="Q82" s="140" t="s">
        <v>197</v>
      </c>
      <c r="R82" s="141" t="s">
        <v>300</v>
      </c>
      <c r="S82" s="149">
        <v>0</v>
      </c>
    </row>
    <row r="83" spans="1:19" ht="25.5" x14ac:dyDescent="0.2">
      <c r="A83" s="136" t="s">
        <v>675</v>
      </c>
      <c r="B83" s="136" t="s">
        <v>677</v>
      </c>
      <c r="C83" s="136" t="s">
        <v>676</v>
      </c>
      <c r="D83" s="136">
        <v>9167</v>
      </c>
      <c r="E83" s="136" t="s">
        <v>678</v>
      </c>
      <c r="F83" s="136" t="s">
        <v>679</v>
      </c>
      <c r="G83" s="136" t="s">
        <v>680</v>
      </c>
      <c r="H83" s="137">
        <v>411120</v>
      </c>
      <c r="I83" s="140" t="s">
        <v>195</v>
      </c>
      <c r="J83" s="140">
        <v>1</v>
      </c>
      <c r="K83" s="137" t="s">
        <v>301</v>
      </c>
      <c r="L83" s="140"/>
      <c r="M83" s="140"/>
      <c r="N83" s="140"/>
      <c r="O83" s="140">
        <v>810</v>
      </c>
      <c r="P83" s="140" t="s">
        <v>197</v>
      </c>
      <c r="Q83" s="140" t="s">
        <v>197</v>
      </c>
      <c r="R83" s="141" t="s">
        <v>302</v>
      </c>
      <c r="S83" s="149">
        <v>0</v>
      </c>
    </row>
    <row r="84" spans="1:19" ht="25.5" x14ac:dyDescent="0.2">
      <c r="A84" s="136" t="s">
        <v>675</v>
      </c>
      <c r="B84" s="136" t="s">
        <v>677</v>
      </c>
      <c r="C84" s="136" t="s">
        <v>676</v>
      </c>
      <c r="D84" s="136">
        <v>9167</v>
      </c>
      <c r="E84" s="136" t="s">
        <v>678</v>
      </c>
      <c r="F84" s="136" t="s">
        <v>679</v>
      </c>
      <c r="G84" s="136" t="s">
        <v>680</v>
      </c>
      <c r="H84" s="137">
        <v>411120</v>
      </c>
      <c r="I84" s="138" t="s">
        <v>195</v>
      </c>
      <c r="J84" s="138">
        <v>2</v>
      </c>
      <c r="K84" s="137" t="s">
        <v>301</v>
      </c>
      <c r="L84" s="138"/>
      <c r="M84" s="138"/>
      <c r="N84" s="138"/>
      <c r="O84" s="138">
        <v>116</v>
      </c>
      <c r="P84" s="138" t="s">
        <v>197</v>
      </c>
      <c r="Q84" s="138" t="s">
        <v>197</v>
      </c>
      <c r="R84" s="139" t="s">
        <v>303</v>
      </c>
      <c r="S84" s="149">
        <v>0</v>
      </c>
    </row>
    <row r="85" spans="1:19" ht="25.5" x14ac:dyDescent="0.2">
      <c r="A85" s="136" t="s">
        <v>675</v>
      </c>
      <c r="B85" s="136" t="s">
        <v>677</v>
      </c>
      <c r="C85" s="136" t="s">
        <v>676</v>
      </c>
      <c r="D85" s="136">
        <v>9167</v>
      </c>
      <c r="E85" s="136" t="s">
        <v>678</v>
      </c>
      <c r="F85" s="136" t="s">
        <v>679</v>
      </c>
      <c r="G85" s="136" t="s">
        <v>680</v>
      </c>
      <c r="H85" s="137">
        <v>411120</v>
      </c>
      <c r="I85" s="140" t="s">
        <v>195</v>
      </c>
      <c r="J85" s="140">
        <v>3</v>
      </c>
      <c r="K85" s="137" t="s">
        <v>301</v>
      </c>
      <c r="L85" s="140"/>
      <c r="M85" s="140"/>
      <c r="N85" s="140"/>
      <c r="O85" s="140">
        <v>1345</v>
      </c>
      <c r="P85" s="140" t="s">
        <v>197</v>
      </c>
      <c r="Q85" s="140" t="s">
        <v>197</v>
      </c>
      <c r="R85" s="141" t="s">
        <v>304</v>
      </c>
      <c r="S85" s="149">
        <v>0</v>
      </c>
    </row>
    <row r="86" spans="1:19" ht="25.5" x14ac:dyDescent="0.2">
      <c r="A86" s="136" t="s">
        <v>675</v>
      </c>
      <c r="B86" s="136" t="s">
        <v>677</v>
      </c>
      <c r="C86" s="136" t="s">
        <v>676</v>
      </c>
      <c r="D86" s="136">
        <v>9167</v>
      </c>
      <c r="E86" s="136" t="s">
        <v>678</v>
      </c>
      <c r="F86" s="136" t="s">
        <v>679</v>
      </c>
      <c r="G86" s="136" t="s">
        <v>680</v>
      </c>
      <c r="H86" s="137">
        <v>411210</v>
      </c>
      <c r="I86" s="140" t="s">
        <v>195</v>
      </c>
      <c r="J86" s="140">
        <v>1</v>
      </c>
      <c r="K86" s="137" t="s">
        <v>305</v>
      </c>
      <c r="L86" s="140"/>
      <c r="M86" s="140"/>
      <c r="N86" s="140"/>
      <c r="O86" s="140">
        <v>698</v>
      </c>
      <c r="P86" s="140" t="s">
        <v>197</v>
      </c>
      <c r="Q86" s="140" t="s">
        <v>197</v>
      </c>
      <c r="R86" s="141" t="s">
        <v>306</v>
      </c>
      <c r="S86" s="149">
        <v>0</v>
      </c>
    </row>
    <row r="87" spans="1:19" ht="25.5" x14ac:dyDescent="0.2">
      <c r="A87" s="136" t="s">
        <v>675</v>
      </c>
      <c r="B87" s="136" t="s">
        <v>677</v>
      </c>
      <c r="C87" s="136" t="s">
        <v>676</v>
      </c>
      <c r="D87" s="136">
        <v>9167</v>
      </c>
      <c r="E87" s="136" t="s">
        <v>678</v>
      </c>
      <c r="F87" s="136" t="s">
        <v>679</v>
      </c>
      <c r="G87" s="136" t="s">
        <v>680</v>
      </c>
      <c r="H87" s="137">
        <v>411210</v>
      </c>
      <c r="I87" s="140" t="s">
        <v>195</v>
      </c>
      <c r="J87" s="140">
        <v>2</v>
      </c>
      <c r="K87" s="137" t="s">
        <v>305</v>
      </c>
      <c r="L87" s="140"/>
      <c r="M87" s="140"/>
      <c r="N87" s="140"/>
      <c r="O87" s="140">
        <v>1466</v>
      </c>
      <c r="P87" s="140" t="s">
        <v>197</v>
      </c>
      <c r="Q87" s="140" t="s">
        <v>197</v>
      </c>
      <c r="R87" s="141" t="s">
        <v>307</v>
      </c>
      <c r="S87" s="149">
        <v>0</v>
      </c>
    </row>
    <row r="88" spans="1:19" ht="38.25" x14ac:dyDescent="0.2">
      <c r="A88" s="136" t="s">
        <v>675</v>
      </c>
      <c r="B88" s="136" t="s">
        <v>677</v>
      </c>
      <c r="C88" s="136" t="s">
        <v>676</v>
      </c>
      <c r="D88" s="136">
        <v>9167</v>
      </c>
      <c r="E88" s="136" t="s">
        <v>678</v>
      </c>
      <c r="F88" s="136" t="s">
        <v>679</v>
      </c>
      <c r="G88" s="136" t="s">
        <v>680</v>
      </c>
      <c r="H88" s="137">
        <v>411210</v>
      </c>
      <c r="I88" s="140" t="s">
        <v>195</v>
      </c>
      <c r="J88" s="140">
        <v>3</v>
      </c>
      <c r="K88" s="137" t="s">
        <v>305</v>
      </c>
      <c r="L88" s="140"/>
      <c r="M88" s="140"/>
      <c r="N88" s="140"/>
      <c r="O88" s="140">
        <v>68</v>
      </c>
      <c r="P88" s="140" t="s">
        <v>197</v>
      </c>
      <c r="Q88" s="140" t="s">
        <v>197</v>
      </c>
      <c r="R88" s="141" t="s">
        <v>308</v>
      </c>
      <c r="S88" s="149">
        <v>0</v>
      </c>
    </row>
    <row r="89" spans="1:19" ht="25.5" x14ac:dyDescent="0.2">
      <c r="A89" s="136" t="s">
        <v>675</v>
      </c>
      <c r="B89" s="136" t="s">
        <v>677</v>
      </c>
      <c r="C89" s="136" t="s">
        <v>676</v>
      </c>
      <c r="D89" s="136">
        <v>9167</v>
      </c>
      <c r="E89" s="136" t="s">
        <v>678</v>
      </c>
      <c r="F89" s="136" t="s">
        <v>679</v>
      </c>
      <c r="G89" s="136" t="s">
        <v>680</v>
      </c>
      <c r="H89" s="137">
        <v>411210</v>
      </c>
      <c r="I89" s="140" t="s">
        <v>195</v>
      </c>
      <c r="J89" s="140">
        <v>4</v>
      </c>
      <c r="K89" s="137" t="s">
        <v>305</v>
      </c>
      <c r="L89" s="140"/>
      <c r="M89" s="140"/>
      <c r="N89" s="140"/>
      <c r="O89" s="140">
        <v>70</v>
      </c>
      <c r="P89" s="140" t="s">
        <v>197</v>
      </c>
      <c r="Q89" s="140" t="s">
        <v>197</v>
      </c>
      <c r="R89" s="141" t="s">
        <v>309</v>
      </c>
      <c r="S89" s="149">
        <v>0</v>
      </c>
    </row>
    <row r="90" spans="1:19" x14ac:dyDescent="0.2">
      <c r="A90" s="136" t="s">
        <v>675</v>
      </c>
      <c r="B90" s="136" t="s">
        <v>677</v>
      </c>
      <c r="C90" s="136" t="s">
        <v>676</v>
      </c>
      <c r="D90" s="136">
        <v>9167</v>
      </c>
      <c r="E90" s="136" t="s">
        <v>678</v>
      </c>
      <c r="F90" s="136" t="s">
        <v>679</v>
      </c>
      <c r="G90" s="136" t="s">
        <v>680</v>
      </c>
      <c r="H90" s="137">
        <v>411140</v>
      </c>
      <c r="I90" s="140" t="s">
        <v>195</v>
      </c>
      <c r="J90" s="140">
        <v>1</v>
      </c>
      <c r="K90" s="137" t="s">
        <v>310</v>
      </c>
      <c r="L90" s="140"/>
      <c r="M90" s="140"/>
      <c r="N90" s="140"/>
      <c r="O90" s="140">
        <v>153</v>
      </c>
      <c r="P90" s="140" t="s">
        <v>197</v>
      </c>
      <c r="Q90" s="140" t="s">
        <v>197</v>
      </c>
      <c r="R90" s="141" t="s">
        <v>311</v>
      </c>
      <c r="S90" s="149">
        <v>0</v>
      </c>
    </row>
    <row r="91" spans="1:19" ht="25.5" x14ac:dyDescent="0.2">
      <c r="A91" s="136" t="s">
        <v>675</v>
      </c>
      <c r="B91" s="136" t="s">
        <v>677</v>
      </c>
      <c r="C91" s="136" t="s">
        <v>676</v>
      </c>
      <c r="D91" s="136">
        <v>9167</v>
      </c>
      <c r="E91" s="136" t="s">
        <v>678</v>
      </c>
      <c r="F91" s="136" t="s">
        <v>679</v>
      </c>
      <c r="G91" s="136" t="s">
        <v>680</v>
      </c>
      <c r="H91" s="137">
        <v>411140</v>
      </c>
      <c r="I91" s="140" t="s">
        <v>195</v>
      </c>
      <c r="J91" s="140">
        <v>2</v>
      </c>
      <c r="K91" s="137" t="s">
        <v>310</v>
      </c>
      <c r="L91" s="140"/>
      <c r="M91" s="140"/>
      <c r="N91" s="140"/>
      <c r="O91" s="140">
        <v>215</v>
      </c>
      <c r="P91" s="140" t="s">
        <v>197</v>
      </c>
      <c r="Q91" s="140" t="s">
        <v>197</v>
      </c>
      <c r="R91" s="141" t="s">
        <v>312</v>
      </c>
      <c r="S91" s="149">
        <v>0</v>
      </c>
    </row>
    <row r="92" spans="1:19" x14ac:dyDescent="0.2">
      <c r="A92" s="136" t="s">
        <v>675</v>
      </c>
      <c r="B92" s="136" t="s">
        <v>677</v>
      </c>
      <c r="C92" s="136" t="s">
        <v>676</v>
      </c>
      <c r="D92" s="136">
        <v>9167</v>
      </c>
      <c r="E92" s="136" t="s">
        <v>678</v>
      </c>
      <c r="F92" s="136" t="s">
        <v>679</v>
      </c>
      <c r="G92" s="136" t="s">
        <v>680</v>
      </c>
      <c r="H92" s="137">
        <v>411140</v>
      </c>
      <c r="I92" s="140" t="s">
        <v>195</v>
      </c>
      <c r="J92" s="140">
        <v>3</v>
      </c>
      <c r="K92" s="137" t="s">
        <v>310</v>
      </c>
      <c r="L92" s="140"/>
      <c r="M92" s="140"/>
      <c r="N92" s="140"/>
      <c r="O92" s="140">
        <v>45</v>
      </c>
      <c r="P92" s="140" t="s">
        <v>197</v>
      </c>
      <c r="Q92" s="140" t="s">
        <v>197</v>
      </c>
      <c r="R92" s="141" t="s">
        <v>313</v>
      </c>
      <c r="S92" s="149">
        <v>0</v>
      </c>
    </row>
    <row r="93" spans="1:19" ht="25.5" x14ac:dyDescent="0.2">
      <c r="A93" s="136" t="s">
        <v>675</v>
      </c>
      <c r="B93" s="136" t="s">
        <v>677</v>
      </c>
      <c r="C93" s="136" t="s">
        <v>676</v>
      </c>
      <c r="D93" s="136">
        <v>9167</v>
      </c>
      <c r="E93" s="136" t="s">
        <v>678</v>
      </c>
      <c r="F93" s="136" t="s">
        <v>679</v>
      </c>
      <c r="G93" s="136" t="s">
        <v>680</v>
      </c>
      <c r="H93" s="137">
        <v>421210</v>
      </c>
      <c r="I93" s="140" t="s">
        <v>210</v>
      </c>
      <c r="J93" s="140">
        <v>1</v>
      </c>
      <c r="K93" s="137" t="s">
        <v>314</v>
      </c>
      <c r="L93" s="140"/>
      <c r="M93" s="140"/>
      <c r="N93" s="140"/>
      <c r="O93" s="140">
        <v>5</v>
      </c>
      <c r="P93" s="140" t="s">
        <v>197</v>
      </c>
      <c r="Q93" s="140" t="s">
        <v>197</v>
      </c>
      <c r="R93" s="141" t="s">
        <v>315</v>
      </c>
      <c r="S93" s="149">
        <v>0</v>
      </c>
    </row>
    <row r="94" spans="1:19" ht="38.25" x14ac:dyDescent="0.2">
      <c r="A94" s="136" t="s">
        <v>675</v>
      </c>
      <c r="B94" s="136" t="s">
        <v>677</v>
      </c>
      <c r="C94" s="136" t="s">
        <v>676</v>
      </c>
      <c r="D94" s="136">
        <v>9167</v>
      </c>
      <c r="E94" s="136" t="s">
        <v>678</v>
      </c>
      <c r="F94" s="136" t="s">
        <v>679</v>
      </c>
      <c r="G94" s="136" t="s">
        <v>680</v>
      </c>
      <c r="H94" s="137">
        <v>421210</v>
      </c>
      <c r="I94" s="140" t="s">
        <v>210</v>
      </c>
      <c r="J94" s="140">
        <v>2</v>
      </c>
      <c r="K94" s="137" t="s">
        <v>314</v>
      </c>
      <c r="L94" s="140"/>
      <c r="M94" s="140"/>
      <c r="N94" s="140"/>
      <c r="O94" s="140">
        <v>29</v>
      </c>
      <c r="P94" s="140" t="s">
        <v>197</v>
      </c>
      <c r="Q94" s="140" t="s">
        <v>197</v>
      </c>
      <c r="R94" s="141" t="s">
        <v>316</v>
      </c>
      <c r="S94" s="149">
        <v>0</v>
      </c>
    </row>
    <row r="95" spans="1:19" ht="38.25" x14ac:dyDescent="0.2">
      <c r="A95" s="136" t="s">
        <v>675</v>
      </c>
      <c r="B95" s="136" t="s">
        <v>677</v>
      </c>
      <c r="C95" s="136" t="s">
        <v>676</v>
      </c>
      <c r="D95" s="136">
        <v>9167</v>
      </c>
      <c r="E95" s="136" t="s">
        <v>678</v>
      </c>
      <c r="F95" s="136" t="s">
        <v>679</v>
      </c>
      <c r="G95" s="136" t="s">
        <v>680</v>
      </c>
      <c r="H95" s="137">
        <v>421210</v>
      </c>
      <c r="I95" s="140" t="s">
        <v>210</v>
      </c>
      <c r="J95" s="140">
        <v>3</v>
      </c>
      <c r="K95" s="137" t="s">
        <v>314</v>
      </c>
      <c r="L95" s="140"/>
      <c r="M95" s="140"/>
      <c r="N95" s="140"/>
      <c r="O95" s="140">
        <v>516</v>
      </c>
      <c r="P95" s="140" t="s">
        <v>197</v>
      </c>
      <c r="Q95" s="140" t="s">
        <v>197</v>
      </c>
      <c r="R95" s="141" t="s">
        <v>317</v>
      </c>
      <c r="S95" s="149">
        <v>0</v>
      </c>
    </row>
    <row r="96" spans="1:19" ht="38.25" x14ac:dyDescent="0.2">
      <c r="A96" s="136" t="s">
        <v>675</v>
      </c>
      <c r="B96" s="136" t="s">
        <v>677</v>
      </c>
      <c r="C96" s="136" t="s">
        <v>676</v>
      </c>
      <c r="D96" s="136">
        <v>9167</v>
      </c>
      <c r="E96" s="136" t="s">
        <v>678</v>
      </c>
      <c r="F96" s="136" t="s">
        <v>679</v>
      </c>
      <c r="G96" s="136" t="s">
        <v>680</v>
      </c>
      <c r="H96" s="137">
        <v>421210</v>
      </c>
      <c r="I96" s="140" t="s">
        <v>210</v>
      </c>
      <c r="J96" s="140">
        <v>4</v>
      </c>
      <c r="K96" s="137" t="s">
        <v>314</v>
      </c>
      <c r="L96" s="140"/>
      <c r="M96" s="140"/>
      <c r="N96" s="140"/>
      <c r="O96" s="140">
        <v>795</v>
      </c>
      <c r="P96" s="140" t="s">
        <v>197</v>
      </c>
      <c r="Q96" s="140" t="s">
        <v>197</v>
      </c>
      <c r="R96" s="141" t="s">
        <v>318</v>
      </c>
      <c r="S96" s="149">
        <v>0</v>
      </c>
    </row>
    <row r="97" spans="1:19" ht="25.5" x14ac:dyDescent="0.2">
      <c r="A97" s="136" t="s">
        <v>675</v>
      </c>
      <c r="B97" s="136" t="s">
        <v>677</v>
      </c>
      <c r="C97" s="136" t="s">
        <v>676</v>
      </c>
      <c r="D97" s="136">
        <v>9167</v>
      </c>
      <c r="E97" s="136" t="s">
        <v>678</v>
      </c>
      <c r="F97" s="136" t="s">
        <v>679</v>
      </c>
      <c r="G97" s="136" t="s">
        <v>680</v>
      </c>
      <c r="H97" s="137">
        <v>431210</v>
      </c>
      <c r="I97" s="140" t="s">
        <v>210</v>
      </c>
      <c r="J97" s="140">
        <v>1</v>
      </c>
      <c r="K97" s="137" t="s">
        <v>319</v>
      </c>
      <c r="L97" s="140"/>
      <c r="M97" s="140"/>
      <c r="N97" s="140"/>
      <c r="O97" s="140">
        <v>21</v>
      </c>
      <c r="P97" s="140" t="s">
        <v>197</v>
      </c>
      <c r="Q97" s="140" t="s">
        <v>197</v>
      </c>
      <c r="R97" s="141" t="s">
        <v>320</v>
      </c>
      <c r="S97" s="149">
        <v>0</v>
      </c>
    </row>
    <row r="98" spans="1:19" ht="51" x14ac:dyDescent="0.2">
      <c r="A98" s="136" t="s">
        <v>675</v>
      </c>
      <c r="B98" s="136" t="s">
        <v>677</v>
      </c>
      <c r="C98" s="136" t="s">
        <v>676</v>
      </c>
      <c r="D98" s="136">
        <v>9167</v>
      </c>
      <c r="E98" s="136" t="s">
        <v>678</v>
      </c>
      <c r="F98" s="136" t="s">
        <v>679</v>
      </c>
      <c r="G98" s="136" t="s">
        <v>680</v>
      </c>
      <c r="H98" s="137">
        <v>432110</v>
      </c>
      <c r="I98" s="140" t="s">
        <v>210</v>
      </c>
      <c r="J98" s="140">
        <v>1</v>
      </c>
      <c r="K98" s="137" t="s">
        <v>321</v>
      </c>
      <c r="L98" s="140"/>
      <c r="M98" s="140"/>
      <c r="N98" s="140"/>
      <c r="O98" s="140">
        <v>4</v>
      </c>
      <c r="P98" s="140" t="s">
        <v>197</v>
      </c>
      <c r="Q98" s="140" t="s">
        <v>197</v>
      </c>
      <c r="R98" s="141" t="s">
        <v>322</v>
      </c>
      <c r="S98" s="149">
        <v>0</v>
      </c>
    </row>
    <row r="99" spans="1:19" ht="38.25" x14ac:dyDescent="0.2">
      <c r="A99" s="136" t="s">
        <v>675</v>
      </c>
      <c r="B99" s="136" t="s">
        <v>677</v>
      </c>
      <c r="C99" s="136" t="s">
        <v>676</v>
      </c>
      <c r="D99" s="136">
        <v>9167</v>
      </c>
      <c r="E99" s="136" t="s">
        <v>678</v>
      </c>
      <c r="F99" s="136" t="s">
        <v>679</v>
      </c>
      <c r="G99" s="136" t="s">
        <v>680</v>
      </c>
      <c r="H99" s="137">
        <v>432110</v>
      </c>
      <c r="I99" s="140" t="s">
        <v>210</v>
      </c>
      <c r="J99" s="140">
        <v>2</v>
      </c>
      <c r="K99" s="137" t="s">
        <v>321</v>
      </c>
      <c r="L99" s="140"/>
      <c r="M99" s="140"/>
      <c r="N99" s="140"/>
      <c r="O99" s="140">
        <v>314</v>
      </c>
      <c r="P99" s="140" t="s">
        <v>197</v>
      </c>
      <c r="Q99" s="140" t="s">
        <v>197</v>
      </c>
      <c r="R99" s="141" t="s">
        <v>323</v>
      </c>
      <c r="S99" s="149">
        <v>0</v>
      </c>
    </row>
    <row r="100" spans="1:19" ht="38.25" x14ac:dyDescent="0.2">
      <c r="A100" s="136" t="s">
        <v>675</v>
      </c>
      <c r="B100" s="136" t="s">
        <v>677</v>
      </c>
      <c r="C100" s="136" t="s">
        <v>676</v>
      </c>
      <c r="D100" s="136">
        <v>9167</v>
      </c>
      <c r="E100" s="136" t="s">
        <v>678</v>
      </c>
      <c r="F100" s="136" t="s">
        <v>679</v>
      </c>
      <c r="G100" s="136" t="s">
        <v>680</v>
      </c>
      <c r="H100" s="137">
        <v>432110</v>
      </c>
      <c r="I100" s="140" t="s">
        <v>210</v>
      </c>
      <c r="J100" s="140">
        <v>3</v>
      </c>
      <c r="K100" s="137" t="s">
        <v>321</v>
      </c>
      <c r="L100" s="140"/>
      <c r="M100" s="140"/>
      <c r="N100" s="140"/>
      <c r="O100" s="140">
        <v>254</v>
      </c>
      <c r="P100" s="140" t="s">
        <v>197</v>
      </c>
      <c r="Q100" s="140" t="s">
        <v>197</v>
      </c>
      <c r="R100" s="141" t="s">
        <v>324</v>
      </c>
      <c r="S100" s="149">
        <v>0</v>
      </c>
    </row>
    <row r="101" spans="1:19" ht="38.25" x14ac:dyDescent="0.2">
      <c r="A101" s="136" t="s">
        <v>675</v>
      </c>
      <c r="B101" s="136" t="s">
        <v>677</v>
      </c>
      <c r="C101" s="136" t="s">
        <v>676</v>
      </c>
      <c r="D101" s="136">
        <v>9167</v>
      </c>
      <c r="E101" s="136" t="s">
        <v>678</v>
      </c>
      <c r="F101" s="136" t="s">
        <v>679</v>
      </c>
      <c r="G101" s="136" t="s">
        <v>680</v>
      </c>
      <c r="H101" s="137">
        <v>432120</v>
      </c>
      <c r="I101" s="140" t="s">
        <v>210</v>
      </c>
      <c r="J101" s="140">
        <v>1</v>
      </c>
      <c r="K101" s="137" t="s">
        <v>325</v>
      </c>
      <c r="L101" s="140"/>
      <c r="M101" s="140"/>
      <c r="N101" s="140"/>
      <c r="O101" s="140">
        <v>6</v>
      </c>
      <c r="P101" s="140" t="s">
        <v>197</v>
      </c>
      <c r="Q101" s="140" t="s">
        <v>197</v>
      </c>
      <c r="R101" s="141" t="s">
        <v>326</v>
      </c>
      <c r="S101" s="149">
        <v>0</v>
      </c>
    </row>
    <row r="102" spans="1:19" ht="38.25" x14ac:dyDescent="0.2">
      <c r="A102" s="136" t="s">
        <v>675</v>
      </c>
      <c r="B102" s="136" t="s">
        <v>677</v>
      </c>
      <c r="C102" s="136" t="s">
        <v>676</v>
      </c>
      <c r="D102" s="136">
        <v>9167</v>
      </c>
      <c r="E102" s="136" t="s">
        <v>678</v>
      </c>
      <c r="F102" s="136" t="s">
        <v>679</v>
      </c>
      <c r="G102" s="136" t="s">
        <v>680</v>
      </c>
      <c r="H102" s="137">
        <v>432120</v>
      </c>
      <c r="I102" s="140" t="s">
        <v>210</v>
      </c>
      <c r="J102" s="140">
        <v>2</v>
      </c>
      <c r="K102" s="137" t="s">
        <v>325</v>
      </c>
      <c r="L102" s="140"/>
      <c r="M102" s="140"/>
      <c r="N102" s="140"/>
      <c r="O102" s="140">
        <v>163</v>
      </c>
      <c r="P102" s="140" t="s">
        <v>197</v>
      </c>
      <c r="Q102" s="140" t="s">
        <v>197</v>
      </c>
      <c r="R102" s="141" t="s">
        <v>327</v>
      </c>
      <c r="S102" s="149">
        <v>0</v>
      </c>
    </row>
    <row r="103" spans="1:19" ht="25.5" x14ac:dyDescent="0.2">
      <c r="A103" s="136" t="s">
        <v>675</v>
      </c>
      <c r="B103" s="136" t="s">
        <v>677</v>
      </c>
      <c r="C103" s="136" t="s">
        <v>676</v>
      </c>
      <c r="D103" s="136">
        <v>9167</v>
      </c>
      <c r="E103" s="136" t="s">
        <v>678</v>
      </c>
      <c r="F103" s="136" t="s">
        <v>679</v>
      </c>
      <c r="G103" s="136" t="s">
        <v>680</v>
      </c>
      <c r="H103" s="137">
        <v>432120</v>
      </c>
      <c r="I103" s="140" t="s">
        <v>210</v>
      </c>
      <c r="J103" s="140">
        <v>3</v>
      </c>
      <c r="K103" s="137" t="s">
        <v>325</v>
      </c>
      <c r="L103" s="140"/>
      <c r="M103" s="140"/>
      <c r="N103" s="140"/>
      <c r="O103" s="140">
        <v>2456</v>
      </c>
      <c r="P103" s="140" t="s">
        <v>197</v>
      </c>
      <c r="Q103" s="140" t="s">
        <v>197</v>
      </c>
      <c r="R103" s="141" t="s">
        <v>328</v>
      </c>
      <c r="S103" s="149">
        <v>0</v>
      </c>
    </row>
    <row r="104" spans="1:19" ht="25.5" x14ac:dyDescent="0.2">
      <c r="A104" s="136" t="s">
        <v>675</v>
      </c>
      <c r="B104" s="136" t="s">
        <v>677</v>
      </c>
      <c r="C104" s="136" t="s">
        <v>676</v>
      </c>
      <c r="D104" s="136">
        <v>9167</v>
      </c>
      <c r="E104" s="136" t="s">
        <v>678</v>
      </c>
      <c r="F104" s="136" t="s">
        <v>679</v>
      </c>
      <c r="G104" s="136" t="s">
        <v>680</v>
      </c>
      <c r="H104" s="137">
        <v>432120</v>
      </c>
      <c r="I104" s="140" t="s">
        <v>210</v>
      </c>
      <c r="J104" s="140">
        <v>4</v>
      </c>
      <c r="K104" s="137" t="s">
        <v>325</v>
      </c>
      <c r="L104" s="140"/>
      <c r="M104" s="140"/>
      <c r="N104" s="140"/>
      <c r="O104" s="140">
        <v>5747</v>
      </c>
      <c r="P104" s="140" t="s">
        <v>197</v>
      </c>
      <c r="Q104" s="140" t="s">
        <v>197</v>
      </c>
      <c r="R104" s="141" t="s">
        <v>329</v>
      </c>
      <c r="S104" s="149">
        <v>0</v>
      </c>
    </row>
    <row r="105" spans="1:19" ht="25.5" x14ac:dyDescent="0.2">
      <c r="A105" s="136" t="s">
        <v>675</v>
      </c>
      <c r="B105" s="136" t="s">
        <v>677</v>
      </c>
      <c r="C105" s="136" t="s">
        <v>676</v>
      </c>
      <c r="D105" s="136">
        <v>9167</v>
      </c>
      <c r="E105" s="136" t="s">
        <v>678</v>
      </c>
      <c r="F105" s="136" t="s">
        <v>679</v>
      </c>
      <c r="G105" s="136" t="s">
        <v>680</v>
      </c>
      <c r="H105" s="137">
        <v>432120</v>
      </c>
      <c r="I105" s="140" t="s">
        <v>210</v>
      </c>
      <c r="J105" s="140">
        <v>5</v>
      </c>
      <c r="K105" s="137" t="s">
        <v>325</v>
      </c>
      <c r="L105" s="140"/>
      <c r="M105" s="140"/>
      <c r="N105" s="140"/>
      <c r="O105" s="140">
        <v>34</v>
      </c>
      <c r="P105" s="140" t="s">
        <v>197</v>
      </c>
      <c r="Q105" s="140" t="s">
        <v>197</v>
      </c>
      <c r="R105" s="141" t="s">
        <v>330</v>
      </c>
      <c r="S105" s="149">
        <v>0</v>
      </c>
    </row>
    <row r="106" spans="1:19" ht="38.25" x14ac:dyDescent="0.2">
      <c r="A106" s="136" t="s">
        <v>675</v>
      </c>
      <c r="B106" s="136" t="s">
        <v>677</v>
      </c>
      <c r="C106" s="136" t="s">
        <v>676</v>
      </c>
      <c r="D106" s="136">
        <v>9167</v>
      </c>
      <c r="E106" s="136" t="s">
        <v>678</v>
      </c>
      <c r="F106" s="136" t="s">
        <v>679</v>
      </c>
      <c r="G106" s="136" t="s">
        <v>680</v>
      </c>
      <c r="H106" s="137">
        <v>432120</v>
      </c>
      <c r="I106" s="140" t="s">
        <v>210</v>
      </c>
      <c r="J106" s="140">
        <v>6</v>
      </c>
      <c r="K106" s="137" t="s">
        <v>325</v>
      </c>
      <c r="L106" s="140"/>
      <c r="M106" s="140"/>
      <c r="N106" s="140"/>
      <c r="O106" s="140">
        <v>15</v>
      </c>
      <c r="P106" s="140" t="s">
        <v>197</v>
      </c>
      <c r="Q106" s="140" t="s">
        <v>197</v>
      </c>
      <c r="R106" s="141" t="s">
        <v>331</v>
      </c>
      <c r="S106" s="149">
        <v>0</v>
      </c>
    </row>
    <row r="107" spans="1:19" ht="38.25" x14ac:dyDescent="0.2">
      <c r="A107" s="136" t="s">
        <v>675</v>
      </c>
      <c r="B107" s="136" t="s">
        <v>677</v>
      </c>
      <c r="C107" s="136" t="s">
        <v>676</v>
      </c>
      <c r="D107" s="136">
        <v>9167</v>
      </c>
      <c r="E107" s="136" t="s">
        <v>678</v>
      </c>
      <c r="F107" s="136" t="s">
        <v>679</v>
      </c>
      <c r="G107" s="136" t="s">
        <v>680</v>
      </c>
      <c r="H107" s="137">
        <v>432120</v>
      </c>
      <c r="I107" s="140" t="s">
        <v>210</v>
      </c>
      <c r="J107" s="140">
        <v>7</v>
      </c>
      <c r="K107" s="137" t="s">
        <v>325</v>
      </c>
      <c r="L107" s="140"/>
      <c r="M107" s="140"/>
      <c r="N107" s="140"/>
      <c r="O107" s="140">
        <v>625</v>
      </c>
      <c r="P107" s="140" t="s">
        <v>197</v>
      </c>
      <c r="Q107" s="140" t="s">
        <v>197</v>
      </c>
      <c r="R107" s="141" t="s">
        <v>332</v>
      </c>
      <c r="S107" s="149">
        <v>0</v>
      </c>
    </row>
    <row r="108" spans="1:19" x14ac:dyDescent="0.2">
      <c r="A108" s="136" t="s">
        <v>675</v>
      </c>
      <c r="B108" s="136" t="s">
        <v>677</v>
      </c>
      <c r="C108" s="136" t="s">
        <v>676</v>
      </c>
      <c r="D108" s="136">
        <v>9167</v>
      </c>
      <c r="E108" s="136" t="s">
        <v>678</v>
      </c>
      <c r="F108" s="136" t="s">
        <v>679</v>
      </c>
      <c r="G108" s="136" t="s">
        <v>680</v>
      </c>
      <c r="H108" s="137">
        <v>432150</v>
      </c>
      <c r="I108" s="140" t="s">
        <v>195</v>
      </c>
      <c r="J108" s="140">
        <v>1</v>
      </c>
      <c r="K108" s="137" t="s">
        <v>333</v>
      </c>
      <c r="L108" s="140"/>
      <c r="M108" s="140"/>
      <c r="N108" s="140"/>
      <c r="O108" s="140">
        <v>210</v>
      </c>
      <c r="P108" s="140" t="s">
        <v>197</v>
      </c>
      <c r="Q108" s="140" t="s">
        <v>197</v>
      </c>
      <c r="R108" s="141" t="s">
        <v>334</v>
      </c>
      <c r="S108" s="149">
        <v>0</v>
      </c>
    </row>
    <row r="109" spans="1:19" ht="25.5" x14ac:dyDescent="0.2">
      <c r="A109" s="136" t="s">
        <v>675</v>
      </c>
      <c r="B109" s="136" t="s">
        <v>677</v>
      </c>
      <c r="C109" s="136" t="s">
        <v>676</v>
      </c>
      <c r="D109" s="136">
        <v>9167</v>
      </c>
      <c r="E109" s="136" t="s">
        <v>678</v>
      </c>
      <c r="F109" s="136" t="s">
        <v>679</v>
      </c>
      <c r="G109" s="136" t="s">
        <v>680</v>
      </c>
      <c r="H109" s="137">
        <v>452120</v>
      </c>
      <c r="I109" s="140" t="s">
        <v>195</v>
      </c>
      <c r="J109" s="140">
        <v>1</v>
      </c>
      <c r="K109" s="137" t="s">
        <v>335</v>
      </c>
      <c r="L109" s="140"/>
      <c r="M109" s="140"/>
      <c r="N109" s="140"/>
      <c r="O109" s="140">
        <v>24</v>
      </c>
      <c r="P109" s="140" t="s">
        <v>197</v>
      </c>
      <c r="Q109" s="140" t="s">
        <v>197</v>
      </c>
      <c r="R109" s="141" t="s">
        <v>336</v>
      </c>
      <c r="S109" s="149">
        <v>0</v>
      </c>
    </row>
    <row r="110" spans="1:19" x14ac:dyDescent="0.2">
      <c r="A110" s="136" t="s">
        <v>675</v>
      </c>
      <c r="B110" s="136" t="s">
        <v>677</v>
      </c>
      <c r="C110" s="136" t="s">
        <v>676</v>
      </c>
      <c r="D110" s="136">
        <v>9167</v>
      </c>
      <c r="E110" s="136" t="s">
        <v>678</v>
      </c>
      <c r="F110" s="136" t="s">
        <v>679</v>
      </c>
      <c r="G110" s="136" t="s">
        <v>680</v>
      </c>
      <c r="H110" s="137">
        <v>452120</v>
      </c>
      <c r="I110" s="140" t="s">
        <v>195</v>
      </c>
      <c r="J110" s="140">
        <v>2</v>
      </c>
      <c r="K110" s="137" t="s">
        <v>335</v>
      </c>
      <c r="L110" s="140"/>
      <c r="M110" s="140"/>
      <c r="N110" s="140"/>
      <c r="O110" s="140">
        <v>9</v>
      </c>
      <c r="P110" s="140" t="s">
        <v>197</v>
      </c>
      <c r="Q110" s="140" t="s">
        <v>197</v>
      </c>
      <c r="R110" s="141" t="s">
        <v>337</v>
      </c>
      <c r="S110" s="149">
        <v>0</v>
      </c>
    </row>
    <row r="111" spans="1:19" ht="38.25" x14ac:dyDescent="0.2">
      <c r="A111" s="136" t="s">
        <v>675</v>
      </c>
      <c r="B111" s="136" t="s">
        <v>677</v>
      </c>
      <c r="C111" s="136" t="s">
        <v>676</v>
      </c>
      <c r="D111" s="136">
        <v>9167</v>
      </c>
      <c r="E111" s="136" t="s">
        <v>678</v>
      </c>
      <c r="F111" s="136" t="s">
        <v>679</v>
      </c>
      <c r="G111" s="136" t="s">
        <v>680</v>
      </c>
      <c r="H111" s="137">
        <v>471110</v>
      </c>
      <c r="I111" s="140" t="s">
        <v>195</v>
      </c>
      <c r="J111" s="140">
        <v>1</v>
      </c>
      <c r="K111" s="137" t="s">
        <v>338</v>
      </c>
      <c r="L111" s="140"/>
      <c r="M111" s="140"/>
      <c r="N111" s="140"/>
      <c r="O111" s="140">
        <v>838</v>
      </c>
      <c r="P111" s="140" t="s">
        <v>197</v>
      </c>
      <c r="Q111" s="140" t="s">
        <v>197</v>
      </c>
      <c r="R111" s="141" t="s">
        <v>339</v>
      </c>
      <c r="S111" s="149">
        <v>0</v>
      </c>
    </row>
    <row r="112" spans="1:19" ht="63.75" x14ac:dyDescent="0.2">
      <c r="A112" s="136" t="s">
        <v>675</v>
      </c>
      <c r="B112" s="136" t="s">
        <v>677</v>
      </c>
      <c r="C112" s="136" t="s">
        <v>676</v>
      </c>
      <c r="D112" s="136">
        <v>9167</v>
      </c>
      <c r="E112" s="136" t="s">
        <v>678</v>
      </c>
      <c r="F112" s="136" t="s">
        <v>679</v>
      </c>
      <c r="G112" s="136" t="s">
        <v>680</v>
      </c>
      <c r="H112" s="137">
        <v>471110</v>
      </c>
      <c r="I112" s="140" t="s">
        <v>195</v>
      </c>
      <c r="J112" s="140">
        <v>2</v>
      </c>
      <c r="K112" s="137" t="s">
        <v>338</v>
      </c>
      <c r="L112" s="140"/>
      <c r="M112" s="140"/>
      <c r="N112" s="140"/>
      <c r="O112" s="140">
        <v>2283</v>
      </c>
      <c r="P112" s="140" t="s">
        <v>197</v>
      </c>
      <c r="Q112" s="140" t="s">
        <v>197</v>
      </c>
      <c r="R112" s="141" t="s">
        <v>340</v>
      </c>
      <c r="S112" s="149">
        <v>0</v>
      </c>
    </row>
    <row r="113" spans="1:19" ht="38.25" x14ac:dyDescent="0.2">
      <c r="A113" s="136" t="s">
        <v>675</v>
      </c>
      <c r="B113" s="136" t="s">
        <v>677</v>
      </c>
      <c r="C113" s="136" t="s">
        <v>676</v>
      </c>
      <c r="D113" s="136">
        <v>9167</v>
      </c>
      <c r="E113" s="136" t="s">
        <v>678</v>
      </c>
      <c r="F113" s="136" t="s">
        <v>679</v>
      </c>
      <c r="G113" s="136" t="s">
        <v>680</v>
      </c>
      <c r="H113" s="137">
        <v>471210</v>
      </c>
      <c r="I113" s="140" t="s">
        <v>195</v>
      </c>
      <c r="J113" s="140">
        <v>1</v>
      </c>
      <c r="K113" s="137" t="s">
        <v>341</v>
      </c>
      <c r="L113" s="140"/>
      <c r="M113" s="140"/>
      <c r="N113" s="140"/>
      <c r="O113" s="140">
        <v>682</v>
      </c>
      <c r="P113" s="140" t="s">
        <v>197</v>
      </c>
      <c r="Q113" s="140" t="s">
        <v>197</v>
      </c>
      <c r="R113" s="141" t="s">
        <v>342</v>
      </c>
      <c r="S113" s="149">
        <v>0</v>
      </c>
    </row>
    <row r="114" spans="1:19" x14ac:dyDescent="0.2">
      <c r="A114" s="136" t="s">
        <v>675</v>
      </c>
      <c r="B114" s="136" t="s">
        <v>677</v>
      </c>
      <c r="C114" s="136" t="s">
        <v>676</v>
      </c>
      <c r="D114" s="136">
        <v>9167</v>
      </c>
      <c r="E114" s="136" t="s">
        <v>678</v>
      </c>
      <c r="F114" s="136" t="s">
        <v>679</v>
      </c>
      <c r="G114" s="136" t="s">
        <v>680</v>
      </c>
      <c r="H114" s="137">
        <v>471210</v>
      </c>
      <c r="I114" s="140" t="s">
        <v>195</v>
      </c>
      <c r="J114" s="140">
        <v>2</v>
      </c>
      <c r="K114" s="137" t="s">
        <v>341</v>
      </c>
      <c r="L114" s="140"/>
      <c r="M114" s="140"/>
      <c r="N114" s="140"/>
      <c r="O114" s="140">
        <v>90</v>
      </c>
      <c r="P114" s="140" t="s">
        <v>197</v>
      </c>
      <c r="Q114" s="140" t="s">
        <v>197</v>
      </c>
      <c r="R114" s="141" t="s">
        <v>343</v>
      </c>
      <c r="S114" s="149">
        <v>0</v>
      </c>
    </row>
    <row r="115" spans="1:19" ht="25.5" x14ac:dyDescent="0.2">
      <c r="A115" s="136" t="s">
        <v>675</v>
      </c>
      <c r="B115" s="136" t="s">
        <v>677</v>
      </c>
      <c r="C115" s="136" t="s">
        <v>676</v>
      </c>
      <c r="D115" s="136">
        <v>9167</v>
      </c>
      <c r="E115" s="136" t="s">
        <v>678</v>
      </c>
      <c r="F115" s="136" t="s">
        <v>679</v>
      </c>
      <c r="G115" s="136" t="s">
        <v>680</v>
      </c>
      <c r="H115" s="137">
        <v>471210</v>
      </c>
      <c r="I115" s="140" t="s">
        <v>195</v>
      </c>
      <c r="J115" s="140">
        <v>3</v>
      </c>
      <c r="K115" s="137" t="s">
        <v>341</v>
      </c>
      <c r="L115" s="140"/>
      <c r="M115" s="140"/>
      <c r="N115" s="140"/>
      <c r="O115" s="140">
        <v>2680</v>
      </c>
      <c r="P115" s="140" t="s">
        <v>197</v>
      </c>
      <c r="Q115" s="140" t="s">
        <v>197</v>
      </c>
      <c r="R115" s="141" t="s">
        <v>344</v>
      </c>
      <c r="S115" s="149">
        <v>0</v>
      </c>
    </row>
    <row r="116" spans="1:19" ht="38.25" x14ac:dyDescent="0.2">
      <c r="A116" s="136" t="s">
        <v>675</v>
      </c>
      <c r="B116" s="136" t="s">
        <v>677</v>
      </c>
      <c r="C116" s="136" t="s">
        <v>676</v>
      </c>
      <c r="D116" s="136">
        <v>9167</v>
      </c>
      <c r="E116" s="136" t="s">
        <v>678</v>
      </c>
      <c r="F116" s="136" t="s">
        <v>679</v>
      </c>
      <c r="G116" s="136" t="s">
        <v>680</v>
      </c>
      <c r="H116" s="137">
        <v>472210</v>
      </c>
      <c r="I116" s="140" t="s">
        <v>195</v>
      </c>
      <c r="J116" s="140">
        <v>1</v>
      </c>
      <c r="K116" s="137" t="s">
        <v>345</v>
      </c>
      <c r="L116" s="140"/>
      <c r="M116" s="140"/>
      <c r="N116" s="140"/>
      <c r="O116" s="140">
        <v>178</v>
      </c>
      <c r="P116" s="140" t="s">
        <v>197</v>
      </c>
      <c r="Q116" s="140" t="s">
        <v>197</v>
      </c>
      <c r="R116" s="141" t="s">
        <v>346</v>
      </c>
      <c r="S116" s="149">
        <v>0</v>
      </c>
    </row>
    <row r="117" spans="1:19" ht="89.25" x14ac:dyDescent="0.2">
      <c r="A117" s="136" t="s">
        <v>675</v>
      </c>
      <c r="B117" s="136" t="s">
        <v>677</v>
      </c>
      <c r="C117" s="136" t="s">
        <v>676</v>
      </c>
      <c r="D117" s="136">
        <v>9167</v>
      </c>
      <c r="E117" s="136" t="s">
        <v>678</v>
      </c>
      <c r="F117" s="136" t="s">
        <v>679</v>
      </c>
      <c r="G117" s="136" t="s">
        <v>680</v>
      </c>
      <c r="H117" s="137">
        <v>751010</v>
      </c>
      <c r="I117" s="140" t="s">
        <v>195</v>
      </c>
      <c r="J117" s="140">
        <v>1</v>
      </c>
      <c r="K117" s="137" t="s">
        <v>236</v>
      </c>
      <c r="L117" s="140"/>
      <c r="M117" s="140"/>
      <c r="N117" s="140"/>
      <c r="O117" s="140">
        <v>101</v>
      </c>
      <c r="P117" s="140" t="s">
        <v>197</v>
      </c>
      <c r="Q117" s="140" t="s">
        <v>197</v>
      </c>
      <c r="R117" s="141" t="s">
        <v>347</v>
      </c>
      <c r="S117" s="149">
        <v>0</v>
      </c>
    </row>
    <row r="118" spans="1:19" x14ac:dyDescent="0.2">
      <c r="A118" s="136" t="s">
        <v>675</v>
      </c>
      <c r="B118" s="136" t="s">
        <v>677</v>
      </c>
      <c r="C118" s="136" t="s">
        <v>676</v>
      </c>
      <c r="D118" s="136">
        <v>9167</v>
      </c>
      <c r="E118" s="136" t="s">
        <v>678</v>
      </c>
      <c r="F118" s="136" t="s">
        <v>679</v>
      </c>
      <c r="G118" s="136" t="s">
        <v>680</v>
      </c>
      <c r="H118" s="137">
        <v>481050</v>
      </c>
      <c r="I118" s="140" t="s">
        <v>195</v>
      </c>
      <c r="J118" s="140">
        <v>1</v>
      </c>
      <c r="K118" s="137" t="s">
        <v>348</v>
      </c>
      <c r="L118" s="140"/>
      <c r="M118" s="140"/>
      <c r="N118" s="140"/>
      <c r="O118" s="140">
        <v>120</v>
      </c>
      <c r="P118" s="140" t="s">
        <v>197</v>
      </c>
      <c r="Q118" s="140" t="s">
        <v>197</v>
      </c>
      <c r="R118" s="141" t="s">
        <v>349</v>
      </c>
      <c r="S118" s="149">
        <v>0</v>
      </c>
    </row>
    <row r="119" spans="1:19" ht="165.75" x14ac:dyDescent="0.2">
      <c r="A119" s="136" t="s">
        <v>675</v>
      </c>
      <c r="B119" s="136" t="s">
        <v>677</v>
      </c>
      <c r="C119" s="136" t="s">
        <v>676</v>
      </c>
      <c r="D119" s="136">
        <v>9167</v>
      </c>
      <c r="E119" s="136" t="s">
        <v>678</v>
      </c>
      <c r="F119" s="136" t="s">
        <v>679</v>
      </c>
      <c r="G119" s="136" t="s">
        <v>680</v>
      </c>
      <c r="H119" s="137">
        <v>481060</v>
      </c>
      <c r="I119" s="140" t="s">
        <v>195</v>
      </c>
      <c r="J119" s="140">
        <v>1</v>
      </c>
      <c r="K119" s="137" t="s">
        <v>350</v>
      </c>
      <c r="L119" s="140"/>
      <c r="M119" s="140"/>
      <c r="N119" s="140"/>
      <c r="O119" s="140">
        <v>584</v>
      </c>
      <c r="P119" s="140" t="s">
        <v>197</v>
      </c>
      <c r="Q119" s="140" t="s">
        <v>197</v>
      </c>
      <c r="R119" s="141" t="s">
        <v>351</v>
      </c>
      <c r="S119" s="149">
        <v>0</v>
      </c>
    </row>
    <row r="120" spans="1:19" ht="25.5" x14ac:dyDescent="0.2">
      <c r="A120" s="136" t="s">
        <v>675</v>
      </c>
      <c r="B120" s="136" t="s">
        <v>677</v>
      </c>
      <c r="C120" s="136" t="s">
        <v>676</v>
      </c>
      <c r="D120" s="136">
        <v>9167</v>
      </c>
      <c r="E120" s="136" t="s">
        <v>678</v>
      </c>
      <c r="F120" s="136" t="s">
        <v>679</v>
      </c>
      <c r="G120" s="136" t="s">
        <v>680</v>
      </c>
      <c r="H120" s="137">
        <v>481060</v>
      </c>
      <c r="I120" s="140" t="s">
        <v>195</v>
      </c>
      <c r="J120" s="140">
        <v>2</v>
      </c>
      <c r="K120" s="137" t="s">
        <v>350</v>
      </c>
      <c r="L120" s="140"/>
      <c r="M120" s="140"/>
      <c r="N120" s="140"/>
      <c r="O120" s="140">
        <v>3</v>
      </c>
      <c r="P120" s="140" t="s">
        <v>197</v>
      </c>
      <c r="Q120" s="140" t="s">
        <v>197</v>
      </c>
      <c r="R120" s="141" t="s">
        <v>352</v>
      </c>
      <c r="S120" s="149">
        <v>0</v>
      </c>
    </row>
    <row r="121" spans="1:19" ht="114.75" x14ac:dyDescent="0.2">
      <c r="A121" s="136" t="s">
        <v>675</v>
      </c>
      <c r="B121" s="136" t="s">
        <v>677</v>
      </c>
      <c r="C121" s="136" t="s">
        <v>676</v>
      </c>
      <c r="D121" s="136">
        <v>9167</v>
      </c>
      <c r="E121" s="136" t="s">
        <v>678</v>
      </c>
      <c r="F121" s="136" t="s">
        <v>679</v>
      </c>
      <c r="G121" s="136" t="s">
        <v>680</v>
      </c>
      <c r="H121" s="137">
        <v>481060</v>
      </c>
      <c r="I121" s="140" t="s">
        <v>195</v>
      </c>
      <c r="J121" s="140">
        <v>3</v>
      </c>
      <c r="K121" s="137" t="s">
        <v>350</v>
      </c>
      <c r="L121" s="140"/>
      <c r="M121" s="140"/>
      <c r="N121" s="140"/>
      <c r="O121" s="140">
        <v>980</v>
      </c>
      <c r="P121" s="140" t="s">
        <v>197</v>
      </c>
      <c r="Q121" s="140" t="s">
        <v>197</v>
      </c>
      <c r="R121" s="141" t="s">
        <v>353</v>
      </c>
      <c r="S121" s="149">
        <v>0</v>
      </c>
    </row>
    <row r="122" spans="1:19" ht="114.75" x14ac:dyDescent="0.2">
      <c r="A122" s="136" t="s">
        <v>675</v>
      </c>
      <c r="B122" s="136" t="s">
        <v>677</v>
      </c>
      <c r="C122" s="136" t="s">
        <v>676</v>
      </c>
      <c r="D122" s="136">
        <v>9167</v>
      </c>
      <c r="E122" s="136" t="s">
        <v>678</v>
      </c>
      <c r="F122" s="136" t="s">
        <v>679</v>
      </c>
      <c r="G122" s="136" t="s">
        <v>680</v>
      </c>
      <c r="H122" s="137">
        <v>481060</v>
      </c>
      <c r="I122" s="140" t="s">
        <v>195</v>
      </c>
      <c r="J122" s="140">
        <v>4</v>
      </c>
      <c r="K122" s="137" t="s">
        <v>350</v>
      </c>
      <c r="L122" s="140"/>
      <c r="M122" s="140"/>
      <c r="N122" s="140"/>
      <c r="O122" s="140">
        <v>1004</v>
      </c>
      <c r="P122" s="140" t="s">
        <v>197</v>
      </c>
      <c r="Q122" s="140" t="s">
        <v>197</v>
      </c>
      <c r="R122" s="141" t="s">
        <v>354</v>
      </c>
      <c r="S122" s="149">
        <v>0</v>
      </c>
    </row>
    <row r="123" spans="1:19" ht="76.5" x14ac:dyDescent="0.2">
      <c r="A123" s="136" t="s">
        <v>675</v>
      </c>
      <c r="B123" s="136" t="s">
        <v>677</v>
      </c>
      <c r="C123" s="136" t="s">
        <v>676</v>
      </c>
      <c r="D123" s="136">
        <v>9167</v>
      </c>
      <c r="E123" s="136" t="s">
        <v>678</v>
      </c>
      <c r="F123" s="136" t="s">
        <v>679</v>
      </c>
      <c r="G123" s="136" t="s">
        <v>680</v>
      </c>
      <c r="H123" s="137">
        <v>481070</v>
      </c>
      <c r="I123" s="140" t="s">
        <v>195</v>
      </c>
      <c r="J123" s="140">
        <v>1</v>
      </c>
      <c r="K123" s="137" t="s">
        <v>355</v>
      </c>
      <c r="L123" s="140"/>
      <c r="M123" s="140"/>
      <c r="N123" s="140"/>
      <c r="O123" s="140">
        <v>476</v>
      </c>
      <c r="P123" s="140" t="s">
        <v>197</v>
      </c>
      <c r="Q123" s="140" t="s">
        <v>197</v>
      </c>
      <c r="R123" s="141" t="s">
        <v>356</v>
      </c>
      <c r="S123" s="149">
        <v>0</v>
      </c>
    </row>
    <row r="124" spans="1:19" ht="76.5" x14ac:dyDescent="0.2">
      <c r="A124" s="136" t="s">
        <v>675</v>
      </c>
      <c r="B124" s="136" t="s">
        <v>677</v>
      </c>
      <c r="C124" s="136" t="s">
        <v>676</v>
      </c>
      <c r="D124" s="136">
        <v>9167</v>
      </c>
      <c r="E124" s="136" t="s">
        <v>678</v>
      </c>
      <c r="F124" s="136" t="s">
        <v>679</v>
      </c>
      <c r="G124" s="136" t="s">
        <v>680</v>
      </c>
      <c r="H124" s="137">
        <v>481070</v>
      </c>
      <c r="I124" s="140" t="s">
        <v>195</v>
      </c>
      <c r="J124" s="140">
        <v>2</v>
      </c>
      <c r="K124" s="137" t="s">
        <v>355</v>
      </c>
      <c r="L124" s="140"/>
      <c r="M124" s="140"/>
      <c r="N124" s="140"/>
      <c r="O124" s="140">
        <v>255</v>
      </c>
      <c r="P124" s="140" t="s">
        <v>197</v>
      </c>
      <c r="Q124" s="140" t="s">
        <v>197</v>
      </c>
      <c r="R124" s="141" t="s">
        <v>357</v>
      </c>
      <c r="S124" s="149">
        <v>0</v>
      </c>
    </row>
    <row r="125" spans="1:19" ht="25.5" x14ac:dyDescent="0.2">
      <c r="A125" s="136" t="s">
        <v>675</v>
      </c>
      <c r="B125" s="136" t="s">
        <v>677</v>
      </c>
      <c r="C125" s="136" t="s">
        <v>676</v>
      </c>
      <c r="D125" s="136">
        <v>9167</v>
      </c>
      <c r="E125" s="136" t="s">
        <v>678</v>
      </c>
      <c r="F125" s="136" t="s">
        <v>679</v>
      </c>
      <c r="G125" s="136" t="s">
        <v>680</v>
      </c>
      <c r="H125" s="137">
        <v>481010</v>
      </c>
      <c r="I125" s="140" t="s">
        <v>210</v>
      </c>
      <c r="J125" s="140">
        <v>1</v>
      </c>
      <c r="K125" s="137" t="s">
        <v>358</v>
      </c>
      <c r="L125" s="140"/>
      <c r="M125" s="140"/>
      <c r="N125" s="140"/>
      <c r="O125" s="140">
        <v>7146</v>
      </c>
      <c r="P125" s="140" t="s">
        <v>197</v>
      </c>
      <c r="Q125" s="140" t="s">
        <v>197</v>
      </c>
      <c r="R125" s="141" t="s">
        <v>359</v>
      </c>
      <c r="S125" s="149">
        <v>0</v>
      </c>
    </row>
    <row r="126" spans="1:19" ht="51" x14ac:dyDescent="0.2">
      <c r="A126" s="136" t="s">
        <v>675</v>
      </c>
      <c r="B126" s="136" t="s">
        <v>677</v>
      </c>
      <c r="C126" s="136" t="s">
        <v>676</v>
      </c>
      <c r="D126" s="136">
        <v>9167</v>
      </c>
      <c r="E126" s="136" t="s">
        <v>678</v>
      </c>
      <c r="F126" s="136" t="s">
        <v>679</v>
      </c>
      <c r="G126" s="136" t="s">
        <v>680</v>
      </c>
      <c r="H126" s="137">
        <v>481010</v>
      </c>
      <c r="I126" s="140" t="s">
        <v>210</v>
      </c>
      <c r="J126" s="140">
        <v>2</v>
      </c>
      <c r="K126" s="137" t="s">
        <v>358</v>
      </c>
      <c r="L126" s="140"/>
      <c r="M126" s="140"/>
      <c r="N126" s="140"/>
      <c r="O126" s="140">
        <v>373</v>
      </c>
      <c r="P126" s="140" t="s">
        <v>197</v>
      </c>
      <c r="Q126" s="140" t="s">
        <v>197</v>
      </c>
      <c r="R126" s="141" t="s">
        <v>360</v>
      </c>
      <c r="S126" s="149">
        <v>0</v>
      </c>
    </row>
    <row r="127" spans="1:19" ht="25.5" x14ac:dyDescent="0.2">
      <c r="A127" s="136" t="s">
        <v>675</v>
      </c>
      <c r="B127" s="136" t="s">
        <v>677</v>
      </c>
      <c r="C127" s="136" t="s">
        <v>676</v>
      </c>
      <c r="D127" s="136">
        <v>9167</v>
      </c>
      <c r="E127" s="136" t="s">
        <v>678</v>
      </c>
      <c r="F127" s="136" t="s">
        <v>679</v>
      </c>
      <c r="G127" s="136" t="s">
        <v>680</v>
      </c>
      <c r="H127" s="137">
        <v>481010</v>
      </c>
      <c r="I127" s="140" t="s">
        <v>210</v>
      </c>
      <c r="J127" s="140">
        <v>3</v>
      </c>
      <c r="K127" s="137" t="s">
        <v>358</v>
      </c>
      <c r="L127" s="140"/>
      <c r="M127" s="140"/>
      <c r="N127" s="140"/>
      <c r="O127" s="140">
        <v>2805</v>
      </c>
      <c r="P127" s="140" t="s">
        <v>197</v>
      </c>
      <c r="Q127" s="140" t="s">
        <v>197</v>
      </c>
      <c r="R127" s="141" t="s">
        <v>361</v>
      </c>
      <c r="S127" s="149">
        <v>0</v>
      </c>
    </row>
    <row r="128" spans="1:19" ht="51" x14ac:dyDescent="0.2">
      <c r="A128" s="136" t="s">
        <v>675</v>
      </c>
      <c r="B128" s="136" t="s">
        <v>677</v>
      </c>
      <c r="C128" s="136" t="s">
        <v>676</v>
      </c>
      <c r="D128" s="136">
        <v>9167</v>
      </c>
      <c r="E128" s="136" t="s">
        <v>678</v>
      </c>
      <c r="F128" s="136" t="s">
        <v>679</v>
      </c>
      <c r="G128" s="136" t="s">
        <v>680</v>
      </c>
      <c r="H128" s="137">
        <v>481010</v>
      </c>
      <c r="I128" s="140" t="s">
        <v>210</v>
      </c>
      <c r="J128" s="140">
        <v>4</v>
      </c>
      <c r="K128" s="137" t="s">
        <v>358</v>
      </c>
      <c r="L128" s="140"/>
      <c r="M128" s="140"/>
      <c r="N128" s="140"/>
      <c r="O128" s="140">
        <v>96</v>
      </c>
      <c r="P128" s="140" t="s">
        <v>197</v>
      </c>
      <c r="Q128" s="140" t="s">
        <v>197</v>
      </c>
      <c r="R128" s="141" t="s">
        <v>362</v>
      </c>
      <c r="S128" s="149">
        <v>0</v>
      </c>
    </row>
    <row r="129" spans="1:19" ht="51" x14ac:dyDescent="0.2">
      <c r="A129" s="136" t="s">
        <v>675</v>
      </c>
      <c r="B129" s="136" t="s">
        <v>677</v>
      </c>
      <c r="C129" s="136" t="s">
        <v>676</v>
      </c>
      <c r="D129" s="136">
        <v>9167</v>
      </c>
      <c r="E129" s="136" t="s">
        <v>678</v>
      </c>
      <c r="F129" s="136" t="s">
        <v>679</v>
      </c>
      <c r="G129" s="136" t="s">
        <v>680</v>
      </c>
      <c r="H129" s="137">
        <v>481010</v>
      </c>
      <c r="I129" s="140" t="s">
        <v>210</v>
      </c>
      <c r="J129" s="140">
        <v>5</v>
      </c>
      <c r="K129" s="137" t="s">
        <v>358</v>
      </c>
      <c r="L129" s="140"/>
      <c r="M129" s="140"/>
      <c r="N129" s="140"/>
      <c r="O129" s="140">
        <v>501</v>
      </c>
      <c r="P129" s="140" t="s">
        <v>197</v>
      </c>
      <c r="Q129" s="140" t="s">
        <v>197</v>
      </c>
      <c r="R129" s="141" t="s">
        <v>363</v>
      </c>
      <c r="S129" s="149">
        <v>0</v>
      </c>
    </row>
    <row r="130" spans="1:19" x14ac:dyDescent="0.2">
      <c r="A130" s="136" t="s">
        <v>675</v>
      </c>
      <c r="B130" s="136" t="s">
        <v>677</v>
      </c>
      <c r="C130" s="136" t="s">
        <v>676</v>
      </c>
      <c r="D130" s="136">
        <v>9167</v>
      </c>
      <c r="E130" s="136" t="s">
        <v>678</v>
      </c>
      <c r="F130" s="136" t="s">
        <v>679</v>
      </c>
      <c r="G130" s="136" t="s">
        <v>680</v>
      </c>
      <c r="H130" s="137">
        <v>481020</v>
      </c>
      <c r="I130" s="140" t="s">
        <v>210</v>
      </c>
      <c r="J130" s="140">
        <v>1</v>
      </c>
      <c r="K130" s="137" t="s">
        <v>364</v>
      </c>
      <c r="L130" s="140"/>
      <c r="M130" s="140"/>
      <c r="N130" s="140"/>
      <c r="O130" s="140">
        <v>6</v>
      </c>
      <c r="P130" s="140" t="s">
        <v>197</v>
      </c>
      <c r="Q130" s="140" t="s">
        <v>197</v>
      </c>
      <c r="R130" s="141" t="s">
        <v>365</v>
      </c>
      <c r="S130" s="149">
        <v>0</v>
      </c>
    </row>
    <row r="131" spans="1:19" x14ac:dyDescent="0.2">
      <c r="A131" s="136" t="s">
        <v>675</v>
      </c>
      <c r="B131" s="136" t="s">
        <v>677</v>
      </c>
      <c r="C131" s="136" t="s">
        <v>676</v>
      </c>
      <c r="D131" s="136">
        <v>9167</v>
      </c>
      <c r="E131" s="136" t="s">
        <v>678</v>
      </c>
      <c r="F131" s="136" t="s">
        <v>679</v>
      </c>
      <c r="G131" s="136" t="s">
        <v>680</v>
      </c>
      <c r="H131" s="137">
        <v>481040</v>
      </c>
      <c r="I131" s="140" t="s">
        <v>210</v>
      </c>
      <c r="J131" s="140">
        <v>1</v>
      </c>
      <c r="K131" s="137" t="s">
        <v>366</v>
      </c>
      <c r="L131" s="140"/>
      <c r="M131" s="140"/>
      <c r="N131" s="140"/>
      <c r="O131" s="140">
        <v>3</v>
      </c>
      <c r="P131" s="140" t="s">
        <v>197</v>
      </c>
      <c r="Q131" s="140" t="s">
        <v>197</v>
      </c>
      <c r="R131" s="141" t="s">
        <v>367</v>
      </c>
      <c r="S131" s="149">
        <v>0</v>
      </c>
    </row>
    <row r="132" spans="1:19" ht="25.5" x14ac:dyDescent="0.2">
      <c r="A132" s="136" t="s">
        <v>675</v>
      </c>
      <c r="B132" s="136" t="s">
        <v>677</v>
      </c>
      <c r="C132" s="136" t="s">
        <v>676</v>
      </c>
      <c r="D132" s="136">
        <v>9167</v>
      </c>
      <c r="E132" s="136" t="s">
        <v>678</v>
      </c>
      <c r="F132" s="136" t="s">
        <v>679</v>
      </c>
      <c r="G132" s="136" t="s">
        <v>680</v>
      </c>
      <c r="H132" s="137">
        <v>905290</v>
      </c>
      <c r="I132" s="140" t="s">
        <v>195</v>
      </c>
      <c r="J132" s="140">
        <v>1</v>
      </c>
      <c r="K132" s="137" t="s">
        <v>368</v>
      </c>
      <c r="L132" s="140"/>
      <c r="M132" s="140"/>
      <c r="N132" s="140"/>
      <c r="O132" s="140">
        <v>1</v>
      </c>
      <c r="P132" s="140" t="s">
        <v>197</v>
      </c>
      <c r="Q132" s="140" t="s">
        <v>197</v>
      </c>
      <c r="R132" s="141" t="s">
        <v>369</v>
      </c>
      <c r="S132" s="149">
        <v>0</v>
      </c>
    </row>
    <row r="133" spans="1:19" ht="51" x14ac:dyDescent="0.2">
      <c r="A133" s="136" t="s">
        <v>675</v>
      </c>
      <c r="B133" s="136" t="s">
        <v>677</v>
      </c>
      <c r="C133" s="136" t="s">
        <v>676</v>
      </c>
      <c r="D133" s="136">
        <v>9167</v>
      </c>
      <c r="E133" s="136" t="s">
        <v>678</v>
      </c>
      <c r="F133" s="136" t="s">
        <v>679</v>
      </c>
      <c r="G133" s="136" t="s">
        <v>680</v>
      </c>
      <c r="H133" s="137">
        <v>902010</v>
      </c>
      <c r="I133" s="140" t="s">
        <v>195</v>
      </c>
      <c r="J133" s="140">
        <v>1</v>
      </c>
      <c r="K133" s="137" t="s">
        <v>370</v>
      </c>
      <c r="L133" s="140"/>
      <c r="M133" s="140"/>
      <c r="N133" s="140">
        <v>104</v>
      </c>
      <c r="O133" s="140">
        <v>4</v>
      </c>
      <c r="P133" s="140" t="s">
        <v>197</v>
      </c>
      <c r="Q133" s="140" t="s">
        <v>197</v>
      </c>
      <c r="R133" s="141" t="s">
        <v>371</v>
      </c>
      <c r="S133" s="149">
        <v>0</v>
      </c>
    </row>
    <row r="134" spans="1:19" ht="25.5" x14ac:dyDescent="0.2">
      <c r="A134" s="136" t="s">
        <v>675</v>
      </c>
      <c r="B134" s="136" t="s">
        <v>677</v>
      </c>
      <c r="C134" s="136" t="s">
        <v>676</v>
      </c>
      <c r="D134" s="136">
        <v>9167</v>
      </c>
      <c r="E134" s="136" t="s">
        <v>678</v>
      </c>
      <c r="F134" s="136" t="s">
        <v>679</v>
      </c>
      <c r="G134" s="136" t="s">
        <v>680</v>
      </c>
      <c r="H134" s="137">
        <v>903010</v>
      </c>
      <c r="I134" s="140" t="s">
        <v>195</v>
      </c>
      <c r="J134" s="140">
        <v>1</v>
      </c>
      <c r="K134" s="137" t="s">
        <v>289</v>
      </c>
      <c r="L134" s="140"/>
      <c r="M134" s="140"/>
      <c r="N134" s="140"/>
      <c r="O134" s="140">
        <v>580</v>
      </c>
      <c r="P134" s="140" t="s">
        <v>197</v>
      </c>
      <c r="Q134" s="140" t="s">
        <v>197</v>
      </c>
      <c r="R134" s="141" t="s">
        <v>372</v>
      </c>
      <c r="S134" s="149">
        <v>0</v>
      </c>
    </row>
    <row r="135" spans="1:19" ht="25.5" x14ac:dyDescent="0.2">
      <c r="A135" s="136" t="s">
        <v>675</v>
      </c>
      <c r="B135" s="136" t="s">
        <v>677</v>
      </c>
      <c r="C135" s="136" t="s">
        <v>676</v>
      </c>
      <c r="D135" s="136">
        <v>9167</v>
      </c>
      <c r="E135" s="136" t="s">
        <v>678</v>
      </c>
      <c r="F135" s="136" t="s">
        <v>679</v>
      </c>
      <c r="G135" s="136" t="s">
        <v>680</v>
      </c>
      <c r="H135" s="137">
        <v>903010</v>
      </c>
      <c r="I135" s="140" t="s">
        <v>195</v>
      </c>
      <c r="J135" s="140">
        <v>1</v>
      </c>
      <c r="K135" s="137" t="s">
        <v>289</v>
      </c>
      <c r="L135" s="140"/>
      <c r="M135" s="140"/>
      <c r="N135" s="140"/>
      <c r="O135" s="140">
        <v>131</v>
      </c>
      <c r="P135" s="140" t="s">
        <v>197</v>
      </c>
      <c r="Q135" s="140" t="s">
        <v>197</v>
      </c>
      <c r="R135" s="141" t="s">
        <v>373</v>
      </c>
      <c r="S135" s="149">
        <v>0</v>
      </c>
    </row>
    <row r="136" spans="1:19" ht="25.5" x14ac:dyDescent="0.2">
      <c r="A136" s="136" t="s">
        <v>675</v>
      </c>
      <c r="B136" s="136" t="s">
        <v>677</v>
      </c>
      <c r="C136" s="136" t="s">
        <v>676</v>
      </c>
      <c r="D136" s="136">
        <v>9167</v>
      </c>
      <c r="E136" s="136" t="s">
        <v>678</v>
      </c>
      <c r="F136" s="136" t="s">
        <v>679</v>
      </c>
      <c r="G136" s="136" t="s">
        <v>680</v>
      </c>
      <c r="H136" s="137">
        <v>903010</v>
      </c>
      <c r="I136" s="140" t="s">
        <v>195</v>
      </c>
      <c r="J136" s="140">
        <v>2</v>
      </c>
      <c r="K136" s="137" t="s">
        <v>289</v>
      </c>
      <c r="L136" s="140"/>
      <c r="M136" s="140"/>
      <c r="N136" s="140"/>
      <c r="O136" s="140">
        <v>39</v>
      </c>
      <c r="P136" s="140" t="s">
        <v>197</v>
      </c>
      <c r="Q136" s="140" t="s">
        <v>197</v>
      </c>
      <c r="R136" s="141" t="s">
        <v>374</v>
      </c>
      <c r="S136" s="149">
        <v>0</v>
      </c>
    </row>
    <row r="137" spans="1:19" ht="127.5" x14ac:dyDescent="0.2">
      <c r="A137" s="136" t="s">
        <v>675</v>
      </c>
      <c r="B137" s="136" t="s">
        <v>677</v>
      </c>
      <c r="C137" s="136" t="s">
        <v>676</v>
      </c>
      <c r="D137" s="136">
        <v>9167</v>
      </c>
      <c r="E137" s="136" t="s">
        <v>678</v>
      </c>
      <c r="F137" s="136" t="s">
        <v>679</v>
      </c>
      <c r="G137" s="136" t="s">
        <v>680</v>
      </c>
      <c r="H137" s="137">
        <v>904020</v>
      </c>
      <c r="I137" s="140" t="s">
        <v>195</v>
      </c>
      <c r="J137" s="140">
        <v>1</v>
      </c>
      <c r="K137" s="137" t="s">
        <v>375</v>
      </c>
      <c r="L137" s="140"/>
      <c r="M137" s="140"/>
      <c r="N137" s="140"/>
      <c r="O137" s="140">
        <v>10577</v>
      </c>
      <c r="P137" s="140" t="s">
        <v>197</v>
      </c>
      <c r="Q137" s="140" t="s">
        <v>197</v>
      </c>
      <c r="R137" s="141" t="s">
        <v>376</v>
      </c>
      <c r="S137" s="149">
        <v>0</v>
      </c>
    </row>
    <row r="138" spans="1:19" ht="25.5" x14ac:dyDescent="0.2">
      <c r="A138" s="136" t="s">
        <v>675</v>
      </c>
      <c r="B138" s="136" t="s">
        <v>677</v>
      </c>
      <c r="C138" s="136" t="s">
        <v>676</v>
      </c>
      <c r="D138" s="136">
        <v>9167</v>
      </c>
      <c r="E138" s="136" t="s">
        <v>678</v>
      </c>
      <c r="F138" s="136" t="s">
        <v>679</v>
      </c>
      <c r="G138" s="136" t="s">
        <v>680</v>
      </c>
      <c r="H138" s="137">
        <v>907010</v>
      </c>
      <c r="I138" s="140" t="s">
        <v>195</v>
      </c>
      <c r="J138" s="140">
        <v>1</v>
      </c>
      <c r="K138" s="137" t="s">
        <v>377</v>
      </c>
      <c r="L138" s="140"/>
      <c r="M138" s="140"/>
      <c r="N138" s="140"/>
      <c r="O138" s="140">
        <v>4</v>
      </c>
      <c r="P138" s="140" t="s">
        <v>197</v>
      </c>
      <c r="Q138" s="140" t="s">
        <v>197</v>
      </c>
      <c r="R138" s="141" t="s">
        <v>378</v>
      </c>
      <c r="S138" s="149">
        <v>0</v>
      </c>
    </row>
    <row r="139" spans="1:19" ht="25.5" x14ac:dyDescent="0.2">
      <c r="A139" s="136" t="s">
        <v>675</v>
      </c>
      <c r="B139" s="136" t="s">
        <v>677</v>
      </c>
      <c r="C139" s="136" t="s">
        <v>676</v>
      </c>
      <c r="D139" s="136">
        <v>9167</v>
      </c>
      <c r="E139" s="136" t="s">
        <v>678</v>
      </c>
      <c r="F139" s="136" t="s">
        <v>679</v>
      </c>
      <c r="G139" s="136" t="s">
        <v>680</v>
      </c>
      <c r="H139" s="137">
        <v>907010</v>
      </c>
      <c r="I139" s="140" t="s">
        <v>195</v>
      </c>
      <c r="J139" s="140">
        <v>2</v>
      </c>
      <c r="K139" s="137" t="s">
        <v>377</v>
      </c>
      <c r="L139" s="140"/>
      <c r="M139" s="140"/>
      <c r="N139" s="140"/>
      <c r="O139" s="140">
        <v>21</v>
      </c>
      <c r="P139" s="140" t="s">
        <v>197</v>
      </c>
      <c r="Q139" s="140" t="s">
        <v>197</v>
      </c>
      <c r="R139" s="141" t="s">
        <v>379</v>
      </c>
      <c r="S139" s="149">
        <v>0</v>
      </c>
    </row>
    <row r="140" spans="1:19" ht="25.5" x14ac:dyDescent="0.2">
      <c r="A140" s="136" t="s">
        <v>675</v>
      </c>
      <c r="B140" s="136" t="s">
        <v>677</v>
      </c>
      <c r="C140" s="136" t="s">
        <v>676</v>
      </c>
      <c r="D140" s="136">
        <v>9167</v>
      </c>
      <c r="E140" s="136" t="s">
        <v>678</v>
      </c>
      <c r="F140" s="136" t="s">
        <v>679</v>
      </c>
      <c r="G140" s="136" t="s">
        <v>680</v>
      </c>
      <c r="H140" s="137">
        <v>907010</v>
      </c>
      <c r="I140" s="140" t="s">
        <v>195</v>
      </c>
      <c r="J140" s="140">
        <v>3</v>
      </c>
      <c r="K140" s="137" t="s">
        <v>377</v>
      </c>
      <c r="L140" s="140"/>
      <c r="M140" s="140"/>
      <c r="N140" s="140"/>
      <c r="O140" s="140">
        <v>3</v>
      </c>
      <c r="P140" s="140" t="s">
        <v>197</v>
      </c>
      <c r="Q140" s="140" t="s">
        <v>197</v>
      </c>
      <c r="R140" s="141" t="s">
        <v>380</v>
      </c>
      <c r="S140" s="149">
        <v>0</v>
      </c>
    </row>
    <row r="141" spans="1:19" x14ac:dyDescent="0.2">
      <c r="A141" s="136" t="s">
        <v>675</v>
      </c>
      <c r="B141" s="136" t="s">
        <v>677</v>
      </c>
      <c r="C141" s="136" t="s">
        <v>676</v>
      </c>
      <c r="D141" s="136">
        <v>9167</v>
      </c>
      <c r="E141" s="136" t="s">
        <v>678</v>
      </c>
      <c r="F141" s="136" t="s">
        <v>679</v>
      </c>
      <c r="G141" s="136" t="s">
        <v>680</v>
      </c>
      <c r="H141" s="137">
        <v>313110</v>
      </c>
      <c r="I141" s="140" t="s">
        <v>383</v>
      </c>
      <c r="J141" s="140" t="s">
        <v>381</v>
      </c>
      <c r="K141" s="137" t="s">
        <v>382</v>
      </c>
      <c r="L141" s="140" t="s">
        <v>384</v>
      </c>
      <c r="M141" s="140" t="s">
        <v>385</v>
      </c>
      <c r="N141" s="140">
        <v>9</v>
      </c>
      <c r="O141" s="140">
        <v>2</v>
      </c>
      <c r="P141" s="140" t="s">
        <v>197</v>
      </c>
      <c r="Q141" s="140" t="s">
        <v>197</v>
      </c>
      <c r="R141" s="141" t="s">
        <v>386</v>
      </c>
      <c r="S141" s="149">
        <v>0</v>
      </c>
    </row>
    <row r="142" spans="1:19" x14ac:dyDescent="0.2">
      <c r="A142" s="136" t="s">
        <v>675</v>
      </c>
      <c r="B142" s="136" t="s">
        <v>677</v>
      </c>
      <c r="C142" s="136" t="s">
        <v>676</v>
      </c>
      <c r="D142" s="136">
        <v>9167</v>
      </c>
      <c r="E142" s="136" t="s">
        <v>678</v>
      </c>
      <c r="F142" s="136" t="s">
        <v>679</v>
      </c>
      <c r="G142" s="136" t="s">
        <v>680</v>
      </c>
      <c r="H142" s="137">
        <v>313110</v>
      </c>
      <c r="I142" s="140" t="s">
        <v>383</v>
      </c>
      <c r="J142" s="140">
        <v>2</v>
      </c>
      <c r="K142" s="137" t="s">
        <v>382</v>
      </c>
      <c r="L142" s="140" t="s">
        <v>384</v>
      </c>
      <c r="M142" s="140" t="s">
        <v>387</v>
      </c>
      <c r="N142" s="140">
        <v>6</v>
      </c>
      <c r="O142" s="140">
        <v>3</v>
      </c>
      <c r="P142" s="140" t="s">
        <v>197</v>
      </c>
      <c r="Q142" s="140" t="s">
        <v>197</v>
      </c>
      <c r="R142" s="141" t="s">
        <v>388</v>
      </c>
      <c r="S142" s="149">
        <v>0</v>
      </c>
    </row>
    <row r="143" spans="1:19" ht="25.5" x14ac:dyDescent="0.2">
      <c r="A143" s="136" t="s">
        <v>675</v>
      </c>
      <c r="B143" s="136" t="s">
        <v>677</v>
      </c>
      <c r="C143" s="136" t="s">
        <v>676</v>
      </c>
      <c r="D143" s="136">
        <v>9167</v>
      </c>
      <c r="E143" s="136" t="s">
        <v>678</v>
      </c>
      <c r="F143" s="136" t="s">
        <v>679</v>
      </c>
      <c r="G143" s="136" t="s">
        <v>680</v>
      </c>
      <c r="H143" s="137">
        <v>313210</v>
      </c>
      <c r="I143" s="140" t="s">
        <v>383</v>
      </c>
      <c r="J143" s="140">
        <v>1</v>
      </c>
      <c r="K143" s="137" t="s">
        <v>389</v>
      </c>
      <c r="L143" s="140" t="s">
        <v>390</v>
      </c>
      <c r="M143" s="140" t="s">
        <v>391</v>
      </c>
      <c r="N143" s="140">
        <v>33</v>
      </c>
      <c r="O143" s="140">
        <v>3</v>
      </c>
      <c r="P143" s="140" t="s">
        <v>197</v>
      </c>
      <c r="Q143" s="140" t="s">
        <v>197</v>
      </c>
      <c r="R143" s="141" t="s">
        <v>392</v>
      </c>
      <c r="S143" s="149">
        <v>0</v>
      </c>
    </row>
    <row r="144" spans="1:19" ht="25.5" x14ac:dyDescent="0.2">
      <c r="A144" s="136" t="s">
        <v>675</v>
      </c>
      <c r="B144" s="136" t="s">
        <v>677</v>
      </c>
      <c r="C144" s="136" t="s">
        <v>676</v>
      </c>
      <c r="D144" s="136">
        <v>9167</v>
      </c>
      <c r="E144" s="136" t="s">
        <v>678</v>
      </c>
      <c r="F144" s="136" t="s">
        <v>679</v>
      </c>
      <c r="G144" s="136" t="s">
        <v>680</v>
      </c>
      <c r="H144" s="137">
        <v>581110</v>
      </c>
      <c r="I144" s="140" t="s">
        <v>383</v>
      </c>
      <c r="J144" s="140" t="s">
        <v>393</v>
      </c>
      <c r="K144" s="137" t="s">
        <v>394</v>
      </c>
      <c r="L144" s="140" t="s">
        <v>395</v>
      </c>
      <c r="M144" s="140" t="s">
        <v>396</v>
      </c>
      <c r="N144" s="140"/>
      <c r="O144" s="140">
        <v>1</v>
      </c>
      <c r="P144" s="140" t="s">
        <v>197</v>
      </c>
      <c r="Q144" s="140" t="s">
        <v>197</v>
      </c>
      <c r="R144" s="141" t="s">
        <v>397</v>
      </c>
      <c r="S144" s="149">
        <v>0</v>
      </c>
    </row>
    <row r="145" spans="1:19" x14ac:dyDescent="0.2">
      <c r="A145" s="136" t="s">
        <v>675</v>
      </c>
      <c r="B145" s="136" t="s">
        <v>677</v>
      </c>
      <c r="C145" s="136" t="s">
        <v>676</v>
      </c>
      <c r="D145" s="136">
        <v>9167</v>
      </c>
      <c r="E145" s="136" t="s">
        <v>678</v>
      </c>
      <c r="F145" s="136" t="s">
        <v>679</v>
      </c>
      <c r="G145" s="136" t="s">
        <v>680</v>
      </c>
      <c r="H145" s="137">
        <v>581110</v>
      </c>
      <c r="I145" s="140" t="s">
        <v>383</v>
      </c>
      <c r="J145" s="140" t="s">
        <v>398</v>
      </c>
      <c r="K145" s="137" t="s">
        <v>394</v>
      </c>
      <c r="L145" s="140" t="s">
        <v>395</v>
      </c>
      <c r="M145" s="140" t="s">
        <v>396</v>
      </c>
      <c r="N145" s="140"/>
      <c r="O145" s="140">
        <v>1</v>
      </c>
      <c r="P145" s="140" t="s">
        <v>197</v>
      </c>
      <c r="Q145" s="140" t="s">
        <v>197</v>
      </c>
      <c r="R145" s="141" t="s">
        <v>399</v>
      </c>
      <c r="S145" s="149">
        <v>0</v>
      </c>
    </row>
    <row r="146" spans="1:19" x14ac:dyDescent="0.2">
      <c r="A146" s="136" t="s">
        <v>675</v>
      </c>
      <c r="B146" s="136" t="s">
        <v>677</v>
      </c>
      <c r="C146" s="136" t="s">
        <v>676</v>
      </c>
      <c r="D146" s="136">
        <v>9167</v>
      </c>
      <c r="E146" s="136" t="s">
        <v>678</v>
      </c>
      <c r="F146" s="136" t="s">
        <v>679</v>
      </c>
      <c r="G146" s="136" t="s">
        <v>680</v>
      </c>
      <c r="H146" s="137">
        <v>581110</v>
      </c>
      <c r="I146" s="140" t="s">
        <v>383</v>
      </c>
      <c r="J146" s="140" t="s">
        <v>400</v>
      </c>
      <c r="K146" s="137" t="s">
        <v>394</v>
      </c>
      <c r="L146" s="140" t="s">
        <v>395</v>
      </c>
      <c r="M146" s="140" t="s">
        <v>396</v>
      </c>
      <c r="N146" s="140"/>
      <c r="O146" s="140">
        <v>1</v>
      </c>
      <c r="P146" s="140" t="s">
        <v>197</v>
      </c>
      <c r="Q146" s="140" t="s">
        <v>197</v>
      </c>
      <c r="R146" s="141" t="s">
        <v>401</v>
      </c>
      <c r="S146" s="149">
        <v>0</v>
      </c>
    </row>
    <row r="147" spans="1:19" x14ac:dyDescent="0.2">
      <c r="A147" s="136" t="s">
        <v>675</v>
      </c>
      <c r="B147" s="136" t="s">
        <v>677</v>
      </c>
      <c r="C147" s="136" t="s">
        <v>676</v>
      </c>
      <c r="D147" s="136">
        <v>9167</v>
      </c>
      <c r="E147" s="136" t="s">
        <v>678</v>
      </c>
      <c r="F147" s="136" t="s">
        <v>679</v>
      </c>
      <c r="G147" s="136" t="s">
        <v>680</v>
      </c>
      <c r="H147" s="137">
        <v>581110</v>
      </c>
      <c r="I147" s="140" t="s">
        <v>383</v>
      </c>
      <c r="J147" s="140" t="s">
        <v>402</v>
      </c>
      <c r="K147" s="137" t="s">
        <v>394</v>
      </c>
      <c r="L147" s="140" t="s">
        <v>395</v>
      </c>
      <c r="M147" s="140" t="s">
        <v>396</v>
      </c>
      <c r="N147" s="140"/>
      <c r="O147" s="140">
        <v>1</v>
      </c>
      <c r="P147" s="140" t="s">
        <v>197</v>
      </c>
      <c r="Q147" s="140" t="s">
        <v>197</v>
      </c>
      <c r="R147" s="141" t="s">
        <v>403</v>
      </c>
      <c r="S147" s="149">
        <v>0</v>
      </c>
    </row>
    <row r="148" spans="1:19" x14ac:dyDescent="0.2">
      <c r="A148" s="136" t="s">
        <v>675</v>
      </c>
      <c r="B148" s="136" t="s">
        <v>677</v>
      </c>
      <c r="C148" s="136" t="s">
        <v>676</v>
      </c>
      <c r="D148" s="136">
        <v>9167</v>
      </c>
      <c r="E148" s="136" t="s">
        <v>678</v>
      </c>
      <c r="F148" s="136" t="s">
        <v>679</v>
      </c>
      <c r="G148" s="136" t="s">
        <v>680</v>
      </c>
      <c r="H148" s="137">
        <v>611220</v>
      </c>
      <c r="I148" s="140" t="s">
        <v>383</v>
      </c>
      <c r="J148" s="140">
        <v>1</v>
      </c>
      <c r="K148" s="137" t="s">
        <v>404</v>
      </c>
      <c r="L148" s="140" t="s">
        <v>405</v>
      </c>
      <c r="M148" s="140" t="s">
        <v>406</v>
      </c>
      <c r="N148" s="140">
        <v>6</v>
      </c>
      <c r="O148" s="140">
        <v>1</v>
      </c>
      <c r="P148" s="140" t="s">
        <v>197</v>
      </c>
      <c r="Q148" s="140" t="s">
        <v>197</v>
      </c>
      <c r="R148" s="141" t="s">
        <v>407</v>
      </c>
      <c r="S148" s="149">
        <v>0</v>
      </c>
    </row>
    <row r="149" spans="1:19" x14ac:dyDescent="0.2">
      <c r="A149" s="136" t="s">
        <v>675</v>
      </c>
      <c r="B149" s="136" t="s">
        <v>677</v>
      </c>
      <c r="C149" s="136" t="s">
        <v>676</v>
      </c>
      <c r="D149" s="136">
        <v>9167</v>
      </c>
      <c r="E149" s="136" t="s">
        <v>678</v>
      </c>
      <c r="F149" s="136" t="s">
        <v>679</v>
      </c>
      <c r="G149" s="136" t="s">
        <v>680</v>
      </c>
      <c r="H149" s="137">
        <v>611510</v>
      </c>
      <c r="I149" s="140" t="s">
        <v>383</v>
      </c>
      <c r="J149" s="140">
        <v>1</v>
      </c>
      <c r="K149" s="137" t="s">
        <v>408</v>
      </c>
      <c r="L149" s="140" t="s">
        <v>410</v>
      </c>
      <c r="M149" s="140" t="s">
        <v>410</v>
      </c>
      <c r="N149" s="140">
        <v>55159</v>
      </c>
      <c r="O149" s="140">
        <v>1100</v>
      </c>
      <c r="P149" s="140" t="s">
        <v>197</v>
      </c>
      <c r="Q149" s="140" t="s">
        <v>197</v>
      </c>
      <c r="R149" s="141" t="s">
        <v>411</v>
      </c>
      <c r="S149" s="149">
        <v>0</v>
      </c>
    </row>
    <row r="150" spans="1:19" x14ac:dyDescent="0.2">
      <c r="A150" s="136" t="s">
        <v>675</v>
      </c>
      <c r="B150" s="136" t="s">
        <v>677</v>
      </c>
      <c r="C150" s="136" t="s">
        <v>676</v>
      </c>
      <c r="D150" s="136">
        <v>9167</v>
      </c>
      <c r="E150" s="136" t="s">
        <v>678</v>
      </c>
      <c r="F150" s="136" t="s">
        <v>679</v>
      </c>
      <c r="G150" s="136" t="s">
        <v>680</v>
      </c>
      <c r="H150" s="137">
        <v>612410</v>
      </c>
      <c r="I150" s="140" t="s">
        <v>383</v>
      </c>
      <c r="J150" s="140">
        <v>1</v>
      </c>
      <c r="K150" s="137" t="s">
        <v>412</v>
      </c>
      <c r="L150" s="140" t="s">
        <v>410</v>
      </c>
      <c r="M150" s="140" t="s">
        <v>413</v>
      </c>
      <c r="N150" s="140"/>
      <c r="O150" s="140">
        <v>1</v>
      </c>
      <c r="P150" s="140" t="s">
        <v>197</v>
      </c>
      <c r="Q150" s="140" t="s">
        <v>197</v>
      </c>
      <c r="R150" s="141" t="s">
        <v>414</v>
      </c>
      <c r="S150" s="149">
        <v>0</v>
      </c>
    </row>
    <row r="151" spans="1:19" x14ac:dyDescent="0.2">
      <c r="A151" s="136" t="s">
        <v>675</v>
      </c>
      <c r="B151" s="136" t="s">
        <v>677</v>
      </c>
      <c r="C151" s="136" t="s">
        <v>676</v>
      </c>
      <c r="D151" s="136">
        <v>9167</v>
      </c>
      <c r="E151" s="136" t="s">
        <v>678</v>
      </c>
      <c r="F151" s="136" t="s">
        <v>679</v>
      </c>
      <c r="G151" s="136" t="s">
        <v>680</v>
      </c>
      <c r="H151" s="137">
        <v>615010</v>
      </c>
      <c r="I151" s="140" t="s">
        <v>383</v>
      </c>
      <c r="J151" s="140">
        <v>1</v>
      </c>
      <c r="K151" s="137" t="s">
        <v>415</v>
      </c>
      <c r="L151" s="140" t="s">
        <v>410</v>
      </c>
      <c r="M151" s="140" t="s">
        <v>410</v>
      </c>
      <c r="N151" s="140"/>
      <c r="O151" s="140">
        <v>1</v>
      </c>
      <c r="P151" s="140" t="s">
        <v>197</v>
      </c>
      <c r="Q151" s="140" t="s">
        <v>197</v>
      </c>
      <c r="R151" s="141" t="s">
        <v>416</v>
      </c>
      <c r="S151" s="149">
        <v>0</v>
      </c>
    </row>
    <row r="152" spans="1:19" ht="25.5" x14ac:dyDescent="0.2">
      <c r="A152" s="136" t="s">
        <v>675</v>
      </c>
      <c r="B152" s="136" t="s">
        <v>677</v>
      </c>
      <c r="C152" s="136" t="s">
        <v>676</v>
      </c>
      <c r="D152" s="136">
        <v>9167</v>
      </c>
      <c r="E152" s="136" t="s">
        <v>678</v>
      </c>
      <c r="F152" s="136" t="s">
        <v>679</v>
      </c>
      <c r="G152" s="136" t="s">
        <v>680</v>
      </c>
      <c r="H152" s="137">
        <v>615020</v>
      </c>
      <c r="I152" s="140" t="s">
        <v>383</v>
      </c>
      <c r="J152" s="140" t="s">
        <v>417</v>
      </c>
      <c r="K152" s="137" t="s">
        <v>418</v>
      </c>
      <c r="L152" s="140" t="s">
        <v>419</v>
      </c>
      <c r="M152" s="140" t="s">
        <v>420</v>
      </c>
      <c r="N152" s="140">
        <v>630</v>
      </c>
      <c r="O152" s="140">
        <v>2</v>
      </c>
      <c r="P152" s="140" t="s">
        <v>197</v>
      </c>
      <c r="Q152" s="140" t="s">
        <v>197</v>
      </c>
      <c r="R152" s="141" t="s">
        <v>421</v>
      </c>
      <c r="S152" s="149">
        <v>0</v>
      </c>
    </row>
    <row r="153" spans="1:19" ht="25.5" x14ac:dyDescent="0.2">
      <c r="A153" s="136" t="s">
        <v>675</v>
      </c>
      <c r="B153" s="136" t="s">
        <v>677</v>
      </c>
      <c r="C153" s="136" t="s">
        <v>676</v>
      </c>
      <c r="D153" s="136">
        <v>9167</v>
      </c>
      <c r="E153" s="136" t="s">
        <v>678</v>
      </c>
      <c r="F153" s="136" t="s">
        <v>679</v>
      </c>
      <c r="G153" s="136" t="s">
        <v>680</v>
      </c>
      <c r="H153" s="137">
        <v>615020</v>
      </c>
      <c r="I153" s="140" t="s">
        <v>383</v>
      </c>
      <c r="J153" s="140" t="s">
        <v>422</v>
      </c>
      <c r="K153" s="137" t="s">
        <v>418</v>
      </c>
      <c r="L153" s="140" t="s">
        <v>423</v>
      </c>
      <c r="M153" s="140" t="s">
        <v>424</v>
      </c>
      <c r="N153" s="140">
        <v>630</v>
      </c>
      <c r="O153" s="140">
        <v>2</v>
      </c>
      <c r="P153" s="140" t="s">
        <v>197</v>
      </c>
      <c r="Q153" s="140" t="s">
        <v>197</v>
      </c>
      <c r="R153" s="141" t="s">
        <v>425</v>
      </c>
      <c r="S153" s="149">
        <v>0</v>
      </c>
    </row>
    <row r="154" spans="1:19" x14ac:dyDescent="0.2">
      <c r="A154" s="136" t="s">
        <v>675</v>
      </c>
      <c r="B154" s="136" t="s">
        <v>677</v>
      </c>
      <c r="C154" s="136" t="s">
        <v>676</v>
      </c>
      <c r="D154" s="136">
        <v>9167</v>
      </c>
      <c r="E154" s="136" t="s">
        <v>678</v>
      </c>
      <c r="F154" s="136" t="s">
        <v>679</v>
      </c>
      <c r="G154" s="136" t="s">
        <v>680</v>
      </c>
      <c r="H154" s="137">
        <v>615020</v>
      </c>
      <c r="I154" s="140" t="s">
        <v>383</v>
      </c>
      <c r="J154" s="140" t="s">
        <v>426</v>
      </c>
      <c r="K154" s="137" t="s">
        <v>418</v>
      </c>
      <c r="L154" s="140" t="s">
        <v>419</v>
      </c>
      <c r="M154" s="140" t="s">
        <v>420</v>
      </c>
      <c r="N154" s="140">
        <v>125</v>
      </c>
      <c r="O154" s="140">
        <v>1</v>
      </c>
      <c r="P154" s="140" t="s">
        <v>197</v>
      </c>
      <c r="Q154" s="140" t="s">
        <v>197</v>
      </c>
      <c r="R154" s="141" t="s">
        <v>427</v>
      </c>
      <c r="S154" s="149">
        <v>0</v>
      </c>
    </row>
    <row r="155" spans="1:19" x14ac:dyDescent="0.2">
      <c r="A155" s="136" t="s">
        <v>675</v>
      </c>
      <c r="B155" s="136" t="s">
        <v>677</v>
      </c>
      <c r="C155" s="136" t="s">
        <v>676</v>
      </c>
      <c r="D155" s="136">
        <v>9167</v>
      </c>
      <c r="E155" s="136" t="s">
        <v>678</v>
      </c>
      <c r="F155" s="136" t="s">
        <v>679</v>
      </c>
      <c r="G155" s="136" t="s">
        <v>680</v>
      </c>
      <c r="H155" s="137">
        <v>615020</v>
      </c>
      <c r="I155" s="140" t="s">
        <v>383</v>
      </c>
      <c r="J155" s="140" t="s">
        <v>428</v>
      </c>
      <c r="K155" s="137" t="s">
        <v>418</v>
      </c>
      <c r="L155" s="140" t="s">
        <v>419</v>
      </c>
      <c r="M155" s="140" t="s">
        <v>420</v>
      </c>
      <c r="N155" s="140">
        <v>63</v>
      </c>
      <c r="O155" s="140">
        <v>1</v>
      </c>
      <c r="P155" s="140" t="s">
        <v>197</v>
      </c>
      <c r="Q155" s="140" t="s">
        <v>197</v>
      </c>
      <c r="R155" s="141" t="s">
        <v>429</v>
      </c>
      <c r="S155" s="149">
        <v>0</v>
      </c>
    </row>
    <row r="156" spans="1:19" x14ac:dyDescent="0.2">
      <c r="A156" s="136" t="s">
        <v>675</v>
      </c>
      <c r="B156" s="136" t="s">
        <v>677</v>
      </c>
      <c r="C156" s="136" t="s">
        <v>676</v>
      </c>
      <c r="D156" s="136">
        <v>9167</v>
      </c>
      <c r="E156" s="136" t="s">
        <v>678</v>
      </c>
      <c r="F156" s="136" t="s">
        <v>679</v>
      </c>
      <c r="G156" s="136" t="s">
        <v>680</v>
      </c>
      <c r="H156" s="137">
        <v>615020</v>
      </c>
      <c r="I156" s="140" t="s">
        <v>383</v>
      </c>
      <c r="J156" s="140" t="s">
        <v>430</v>
      </c>
      <c r="K156" s="137" t="s">
        <v>418</v>
      </c>
      <c r="L156" s="140" t="s">
        <v>423</v>
      </c>
      <c r="M156" s="140" t="s">
        <v>424</v>
      </c>
      <c r="N156" s="140">
        <v>160</v>
      </c>
      <c r="O156" s="140">
        <v>1</v>
      </c>
      <c r="P156" s="140" t="s">
        <v>197</v>
      </c>
      <c r="Q156" s="140" t="s">
        <v>197</v>
      </c>
      <c r="R156" s="141" t="s">
        <v>431</v>
      </c>
      <c r="S156" s="149">
        <v>0</v>
      </c>
    </row>
    <row r="157" spans="1:19" x14ac:dyDescent="0.2">
      <c r="A157" s="136" t="s">
        <v>675</v>
      </c>
      <c r="B157" s="136" t="s">
        <v>677</v>
      </c>
      <c r="C157" s="136" t="s">
        <v>676</v>
      </c>
      <c r="D157" s="136">
        <v>9167</v>
      </c>
      <c r="E157" s="136" t="s">
        <v>678</v>
      </c>
      <c r="F157" s="136" t="s">
        <v>679</v>
      </c>
      <c r="G157" s="136" t="s">
        <v>680</v>
      </c>
      <c r="H157" s="137">
        <v>615020</v>
      </c>
      <c r="I157" s="140" t="s">
        <v>383</v>
      </c>
      <c r="J157" s="140" t="s">
        <v>432</v>
      </c>
      <c r="K157" s="137" t="s">
        <v>418</v>
      </c>
      <c r="L157" s="140" t="s">
        <v>423</v>
      </c>
      <c r="M157" s="140" t="s">
        <v>424</v>
      </c>
      <c r="N157" s="140">
        <v>100</v>
      </c>
      <c r="O157" s="140">
        <v>1</v>
      </c>
      <c r="P157" s="140" t="s">
        <v>197</v>
      </c>
      <c r="Q157" s="140" t="s">
        <v>197</v>
      </c>
      <c r="R157" s="141" t="s">
        <v>433</v>
      </c>
      <c r="S157" s="149">
        <v>0</v>
      </c>
    </row>
    <row r="158" spans="1:19" x14ac:dyDescent="0.2">
      <c r="A158" s="136" t="s">
        <v>675</v>
      </c>
      <c r="B158" s="136" t="s">
        <v>677</v>
      </c>
      <c r="C158" s="136" t="s">
        <v>676</v>
      </c>
      <c r="D158" s="136">
        <v>9167</v>
      </c>
      <c r="E158" s="136" t="s">
        <v>678</v>
      </c>
      <c r="F158" s="136" t="s">
        <v>679</v>
      </c>
      <c r="G158" s="136" t="s">
        <v>680</v>
      </c>
      <c r="H158" s="137">
        <v>615020</v>
      </c>
      <c r="I158" s="140" t="s">
        <v>383</v>
      </c>
      <c r="J158" s="140" t="s">
        <v>434</v>
      </c>
      <c r="K158" s="137" t="s">
        <v>418</v>
      </c>
      <c r="L158" s="140" t="s">
        <v>419</v>
      </c>
      <c r="M158" s="140" t="s">
        <v>420</v>
      </c>
      <c r="N158" s="140">
        <v>63</v>
      </c>
      <c r="O158" s="140">
        <v>1</v>
      </c>
      <c r="P158" s="140" t="s">
        <v>197</v>
      </c>
      <c r="Q158" s="140" t="s">
        <v>197</v>
      </c>
      <c r="R158" s="141" t="s">
        <v>435</v>
      </c>
      <c r="S158" s="149">
        <v>0</v>
      </c>
    </row>
    <row r="159" spans="1:19" x14ac:dyDescent="0.2">
      <c r="A159" s="136" t="s">
        <v>675</v>
      </c>
      <c r="B159" s="136" t="s">
        <v>677</v>
      </c>
      <c r="C159" s="136" t="s">
        <v>676</v>
      </c>
      <c r="D159" s="136">
        <v>9167</v>
      </c>
      <c r="E159" s="136" t="s">
        <v>678</v>
      </c>
      <c r="F159" s="136" t="s">
        <v>679</v>
      </c>
      <c r="G159" s="136" t="s">
        <v>680</v>
      </c>
      <c r="H159" s="137">
        <v>615020</v>
      </c>
      <c r="I159" s="140" t="s">
        <v>383</v>
      </c>
      <c r="J159" s="140" t="s">
        <v>436</v>
      </c>
      <c r="K159" s="137" t="s">
        <v>418</v>
      </c>
      <c r="L159" s="140" t="s">
        <v>437</v>
      </c>
      <c r="M159" s="140" t="s">
        <v>424</v>
      </c>
      <c r="N159" s="140">
        <v>125</v>
      </c>
      <c r="O159" s="140">
        <v>1</v>
      </c>
      <c r="P159" s="140" t="s">
        <v>197</v>
      </c>
      <c r="Q159" s="140" t="s">
        <v>197</v>
      </c>
      <c r="R159" s="141" t="s">
        <v>438</v>
      </c>
      <c r="S159" s="149">
        <v>0</v>
      </c>
    </row>
    <row r="160" spans="1:19" x14ac:dyDescent="0.2">
      <c r="A160" s="136" t="s">
        <v>675</v>
      </c>
      <c r="B160" s="136" t="s">
        <v>677</v>
      </c>
      <c r="C160" s="136" t="s">
        <v>676</v>
      </c>
      <c r="D160" s="136">
        <v>9167</v>
      </c>
      <c r="E160" s="136" t="s">
        <v>678</v>
      </c>
      <c r="F160" s="136" t="s">
        <v>679</v>
      </c>
      <c r="G160" s="136" t="s">
        <v>680</v>
      </c>
      <c r="H160" s="137">
        <v>615020</v>
      </c>
      <c r="I160" s="140" t="s">
        <v>383</v>
      </c>
      <c r="J160" s="140" t="s">
        <v>439</v>
      </c>
      <c r="K160" s="137" t="s">
        <v>418</v>
      </c>
      <c r="L160" s="140" t="s">
        <v>423</v>
      </c>
      <c r="M160" s="140" t="s">
        <v>420</v>
      </c>
      <c r="N160" s="140">
        <v>63</v>
      </c>
      <c r="O160" s="140">
        <v>1</v>
      </c>
      <c r="P160" s="140" t="s">
        <v>197</v>
      </c>
      <c r="Q160" s="140" t="s">
        <v>197</v>
      </c>
      <c r="R160" s="141" t="s">
        <v>440</v>
      </c>
      <c r="S160" s="149">
        <v>0</v>
      </c>
    </row>
    <row r="161" spans="1:19" x14ac:dyDescent="0.2">
      <c r="A161" s="136" t="s">
        <v>675</v>
      </c>
      <c r="B161" s="136" t="s">
        <v>677</v>
      </c>
      <c r="C161" s="136" t="s">
        <v>676</v>
      </c>
      <c r="D161" s="136">
        <v>9167</v>
      </c>
      <c r="E161" s="136" t="s">
        <v>678</v>
      </c>
      <c r="F161" s="136" t="s">
        <v>679</v>
      </c>
      <c r="G161" s="136" t="s">
        <v>680</v>
      </c>
      <c r="H161" s="137">
        <v>615020</v>
      </c>
      <c r="I161" s="140" t="s">
        <v>383</v>
      </c>
      <c r="J161" s="140" t="s">
        <v>441</v>
      </c>
      <c r="K161" s="137" t="s">
        <v>418</v>
      </c>
      <c r="L161" s="140" t="s">
        <v>437</v>
      </c>
      <c r="M161" s="140" t="s">
        <v>420</v>
      </c>
      <c r="N161" s="140">
        <v>40</v>
      </c>
      <c r="O161" s="140">
        <v>1</v>
      </c>
      <c r="P161" s="140" t="s">
        <v>197</v>
      </c>
      <c r="Q161" s="140" t="s">
        <v>197</v>
      </c>
      <c r="R161" s="141" t="s">
        <v>442</v>
      </c>
      <c r="S161" s="149">
        <v>0</v>
      </c>
    </row>
    <row r="162" spans="1:19" x14ac:dyDescent="0.2">
      <c r="A162" s="136" t="s">
        <v>675</v>
      </c>
      <c r="B162" s="136" t="s">
        <v>677</v>
      </c>
      <c r="C162" s="136" t="s">
        <v>676</v>
      </c>
      <c r="D162" s="136">
        <v>9167</v>
      </c>
      <c r="E162" s="136" t="s">
        <v>678</v>
      </c>
      <c r="F162" s="136" t="s">
        <v>679</v>
      </c>
      <c r="G162" s="136" t="s">
        <v>680</v>
      </c>
      <c r="H162" s="137">
        <v>615020</v>
      </c>
      <c r="I162" s="140" t="s">
        <v>383</v>
      </c>
      <c r="J162" s="140" t="s">
        <v>443</v>
      </c>
      <c r="K162" s="137" t="s">
        <v>418</v>
      </c>
      <c r="L162" s="140" t="s">
        <v>423</v>
      </c>
      <c r="M162" s="140" t="s">
        <v>420</v>
      </c>
      <c r="N162" s="140">
        <v>63</v>
      </c>
      <c r="O162" s="140">
        <v>1</v>
      </c>
      <c r="P162" s="140" t="s">
        <v>197</v>
      </c>
      <c r="Q162" s="140" t="s">
        <v>197</v>
      </c>
      <c r="R162" s="141" t="s">
        <v>444</v>
      </c>
      <c r="S162" s="149">
        <v>0</v>
      </c>
    </row>
    <row r="163" spans="1:19" x14ac:dyDescent="0.2">
      <c r="A163" s="136" t="s">
        <v>675</v>
      </c>
      <c r="B163" s="136" t="s">
        <v>677</v>
      </c>
      <c r="C163" s="136" t="s">
        <v>676</v>
      </c>
      <c r="D163" s="136">
        <v>9167</v>
      </c>
      <c r="E163" s="136" t="s">
        <v>678</v>
      </c>
      <c r="F163" s="136" t="s">
        <v>679</v>
      </c>
      <c r="G163" s="136" t="s">
        <v>680</v>
      </c>
      <c r="H163" s="137">
        <v>615020</v>
      </c>
      <c r="I163" s="140" t="s">
        <v>383</v>
      </c>
      <c r="J163" s="140" t="s">
        <v>445</v>
      </c>
      <c r="K163" s="137" t="s">
        <v>418</v>
      </c>
      <c r="L163" s="140" t="s">
        <v>423</v>
      </c>
      <c r="M163" s="140" t="s">
        <v>424</v>
      </c>
      <c r="N163" s="140">
        <v>400</v>
      </c>
      <c r="O163" s="140">
        <v>1</v>
      </c>
      <c r="P163" s="140" t="s">
        <v>197</v>
      </c>
      <c r="Q163" s="140" t="s">
        <v>197</v>
      </c>
      <c r="R163" s="141" t="s">
        <v>446</v>
      </c>
      <c r="S163" s="149">
        <v>0</v>
      </c>
    </row>
    <row r="164" spans="1:19" x14ac:dyDescent="0.2">
      <c r="A164" s="136" t="s">
        <v>675</v>
      </c>
      <c r="B164" s="136" t="s">
        <v>677</v>
      </c>
      <c r="C164" s="136" t="s">
        <v>676</v>
      </c>
      <c r="D164" s="136">
        <v>9167</v>
      </c>
      <c r="E164" s="136" t="s">
        <v>678</v>
      </c>
      <c r="F164" s="136" t="s">
        <v>679</v>
      </c>
      <c r="G164" s="136" t="s">
        <v>680</v>
      </c>
      <c r="H164" s="137">
        <v>615020</v>
      </c>
      <c r="I164" s="140" t="s">
        <v>383</v>
      </c>
      <c r="J164" s="140" t="s">
        <v>447</v>
      </c>
      <c r="K164" s="137" t="s">
        <v>418</v>
      </c>
      <c r="L164" s="140" t="s">
        <v>448</v>
      </c>
      <c r="M164" s="140" t="s">
        <v>420</v>
      </c>
      <c r="N164" s="140">
        <v>250</v>
      </c>
      <c r="O164" s="140">
        <v>1</v>
      </c>
      <c r="P164" s="140" t="s">
        <v>197</v>
      </c>
      <c r="Q164" s="140" t="s">
        <v>197</v>
      </c>
      <c r="R164" s="141" t="s">
        <v>449</v>
      </c>
      <c r="S164" s="149">
        <v>0</v>
      </c>
    </row>
    <row r="165" spans="1:19" x14ac:dyDescent="0.2">
      <c r="A165" s="136" t="s">
        <v>675</v>
      </c>
      <c r="B165" s="136" t="s">
        <v>677</v>
      </c>
      <c r="C165" s="136" t="s">
        <v>676</v>
      </c>
      <c r="D165" s="136">
        <v>9167</v>
      </c>
      <c r="E165" s="136" t="s">
        <v>678</v>
      </c>
      <c r="F165" s="136" t="s">
        <v>679</v>
      </c>
      <c r="G165" s="136" t="s">
        <v>680</v>
      </c>
      <c r="H165" s="137">
        <v>612810</v>
      </c>
      <c r="I165" s="140" t="s">
        <v>383</v>
      </c>
      <c r="J165" s="140">
        <v>1</v>
      </c>
      <c r="K165" s="137" t="s">
        <v>450</v>
      </c>
      <c r="L165" s="140" t="s">
        <v>451</v>
      </c>
      <c r="M165" s="140" t="s">
        <v>410</v>
      </c>
      <c r="N165" s="140">
        <v>34</v>
      </c>
      <c r="O165" s="140">
        <v>1</v>
      </c>
      <c r="P165" s="140" t="s">
        <v>197</v>
      </c>
      <c r="Q165" s="140" t="s">
        <v>197</v>
      </c>
      <c r="R165" s="141" t="s">
        <v>452</v>
      </c>
      <c r="S165" s="149">
        <v>0</v>
      </c>
    </row>
    <row r="166" spans="1:19" x14ac:dyDescent="0.2">
      <c r="A166" s="136" t="s">
        <v>675</v>
      </c>
      <c r="B166" s="136" t="s">
        <v>677</v>
      </c>
      <c r="C166" s="136" t="s">
        <v>676</v>
      </c>
      <c r="D166" s="136">
        <v>9167</v>
      </c>
      <c r="E166" s="136" t="s">
        <v>678</v>
      </c>
      <c r="F166" s="136" t="s">
        <v>679</v>
      </c>
      <c r="G166" s="136" t="s">
        <v>680</v>
      </c>
      <c r="H166" s="137">
        <v>615010</v>
      </c>
      <c r="I166" s="140" t="s">
        <v>383</v>
      </c>
      <c r="J166" s="140">
        <v>1</v>
      </c>
      <c r="K166" s="137" t="s">
        <v>415</v>
      </c>
      <c r="L166" s="140" t="s">
        <v>410</v>
      </c>
      <c r="M166" s="140" t="s">
        <v>410</v>
      </c>
      <c r="N166" s="140"/>
      <c r="O166" s="140">
        <v>1</v>
      </c>
      <c r="P166" s="140" t="s">
        <v>197</v>
      </c>
      <c r="Q166" s="140" t="s">
        <v>197</v>
      </c>
      <c r="R166" s="141" t="s">
        <v>453</v>
      </c>
      <c r="S166" s="149">
        <v>0</v>
      </c>
    </row>
    <row r="167" spans="1:19" ht="25.5" x14ac:dyDescent="0.2">
      <c r="A167" s="136" t="s">
        <v>675</v>
      </c>
      <c r="B167" s="136" t="s">
        <v>677</v>
      </c>
      <c r="C167" s="136" t="s">
        <v>676</v>
      </c>
      <c r="D167" s="136">
        <v>9167</v>
      </c>
      <c r="E167" s="136" t="s">
        <v>678</v>
      </c>
      <c r="F167" s="136" t="s">
        <v>679</v>
      </c>
      <c r="G167" s="136" t="s">
        <v>680</v>
      </c>
      <c r="H167" s="137">
        <v>632010</v>
      </c>
      <c r="I167" s="140" t="s">
        <v>383</v>
      </c>
      <c r="J167" s="140">
        <v>1</v>
      </c>
      <c r="K167" s="137" t="s">
        <v>454</v>
      </c>
      <c r="L167" s="140" t="s">
        <v>410</v>
      </c>
      <c r="M167" s="140" t="s">
        <v>410</v>
      </c>
      <c r="N167" s="140"/>
      <c r="O167" s="140">
        <v>1</v>
      </c>
      <c r="P167" s="140" t="s">
        <v>197</v>
      </c>
      <c r="Q167" s="140" t="s">
        <v>197</v>
      </c>
      <c r="R167" s="141" t="s">
        <v>455</v>
      </c>
      <c r="S167" s="149">
        <v>0</v>
      </c>
    </row>
    <row r="168" spans="1:19" ht="38.25" x14ac:dyDescent="0.2">
      <c r="A168" s="136" t="s">
        <v>675</v>
      </c>
      <c r="B168" s="136" t="s">
        <v>677</v>
      </c>
      <c r="C168" s="136" t="s">
        <v>676</v>
      </c>
      <c r="D168" s="136">
        <v>9167</v>
      </c>
      <c r="E168" s="136" t="s">
        <v>678</v>
      </c>
      <c r="F168" s="136" t="s">
        <v>679</v>
      </c>
      <c r="G168" s="136" t="s">
        <v>680</v>
      </c>
      <c r="H168" s="137">
        <v>634010</v>
      </c>
      <c r="I168" s="140" t="s">
        <v>383</v>
      </c>
      <c r="J168" s="140">
        <v>1</v>
      </c>
      <c r="K168" s="137" t="s">
        <v>456</v>
      </c>
      <c r="L168" s="140" t="s">
        <v>457</v>
      </c>
      <c r="M168" s="140" t="s">
        <v>458</v>
      </c>
      <c r="N168" s="140">
        <v>1</v>
      </c>
      <c r="O168" s="140">
        <v>196</v>
      </c>
      <c r="P168" s="140" t="s">
        <v>197</v>
      </c>
      <c r="Q168" s="140" t="s">
        <v>197</v>
      </c>
      <c r="R168" s="141" t="s">
        <v>459</v>
      </c>
      <c r="S168" s="149">
        <v>0</v>
      </c>
    </row>
    <row r="169" spans="1:19" x14ac:dyDescent="0.2">
      <c r="A169" s="136" t="s">
        <v>675</v>
      </c>
      <c r="B169" s="136" t="s">
        <v>677</v>
      </c>
      <c r="C169" s="136" t="s">
        <v>676</v>
      </c>
      <c r="D169" s="136">
        <v>9167</v>
      </c>
      <c r="E169" s="136" t="s">
        <v>678</v>
      </c>
      <c r="F169" s="136" t="s">
        <v>679</v>
      </c>
      <c r="G169" s="136" t="s">
        <v>680</v>
      </c>
      <c r="H169" s="137">
        <v>641110</v>
      </c>
      <c r="I169" s="140" t="s">
        <v>383</v>
      </c>
      <c r="J169" s="140">
        <v>1</v>
      </c>
      <c r="K169" s="137" t="s">
        <v>460</v>
      </c>
      <c r="L169" s="140" t="s">
        <v>461</v>
      </c>
      <c r="M169" s="140" t="s">
        <v>462</v>
      </c>
      <c r="N169" s="140"/>
      <c r="O169" s="140">
        <v>1</v>
      </c>
      <c r="P169" s="140" t="s">
        <v>197</v>
      </c>
      <c r="Q169" s="140" t="s">
        <v>197</v>
      </c>
      <c r="R169" s="141" t="s">
        <v>463</v>
      </c>
      <c r="S169" s="149">
        <v>0</v>
      </c>
    </row>
    <row r="170" spans="1:19" x14ac:dyDescent="0.2">
      <c r="A170" s="136" t="s">
        <v>675</v>
      </c>
      <c r="B170" s="136" t="s">
        <v>677</v>
      </c>
      <c r="C170" s="136" t="s">
        <v>676</v>
      </c>
      <c r="D170" s="136">
        <v>9167</v>
      </c>
      <c r="E170" s="136" t="s">
        <v>678</v>
      </c>
      <c r="F170" s="136" t="s">
        <v>679</v>
      </c>
      <c r="G170" s="136" t="s">
        <v>680</v>
      </c>
      <c r="H170" s="137">
        <v>641110</v>
      </c>
      <c r="I170" s="140" t="s">
        <v>383</v>
      </c>
      <c r="J170" s="140">
        <v>2</v>
      </c>
      <c r="K170" s="137" t="s">
        <v>460</v>
      </c>
      <c r="L170" s="140" t="s">
        <v>464</v>
      </c>
      <c r="M170" s="140" t="s">
        <v>465</v>
      </c>
      <c r="N170" s="140"/>
      <c r="O170" s="140">
        <v>1</v>
      </c>
      <c r="P170" s="140" t="s">
        <v>197</v>
      </c>
      <c r="Q170" s="140" t="s">
        <v>197</v>
      </c>
      <c r="R170" s="141" t="s">
        <v>466</v>
      </c>
      <c r="S170" s="149">
        <v>0</v>
      </c>
    </row>
    <row r="171" spans="1:19" x14ac:dyDescent="0.2">
      <c r="A171" s="136" t="s">
        <v>675</v>
      </c>
      <c r="B171" s="136" t="s">
        <v>677</v>
      </c>
      <c r="C171" s="136" t="s">
        <v>676</v>
      </c>
      <c r="D171" s="136">
        <v>9167</v>
      </c>
      <c r="E171" s="136" t="s">
        <v>678</v>
      </c>
      <c r="F171" s="136" t="s">
        <v>679</v>
      </c>
      <c r="G171" s="136" t="s">
        <v>680</v>
      </c>
      <c r="H171" s="137">
        <v>641010</v>
      </c>
      <c r="I171" s="140" t="s">
        <v>383</v>
      </c>
      <c r="J171" s="140">
        <v>1</v>
      </c>
      <c r="K171" s="137" t="s">
        <v>467</v>
      </c>
      <c r="L171" s="140" t="s">
        <v>468</v>
      </c>
      <c r="M171" s="140" t="s">
        <v>410</v>
      </c>
      <c r="N171" s="140">
        <v>1</v>
      </c>
      <c r="O171" s="140">
        <v>1</v>
      </c>
      <c r="P171" s="140" t="s">
        <v>197</v>
      </c>
      <c r="Q171" s="140" t="s">
        <v>197</v>
      </c>
      <c r="R171" s="141" t="s">
        <v>469</v>
      </c>
      <c r="S171" s="149">
        <v>0</v>
      </c>
    </row>
    <row r="172" spans="1:19" x14ac:dyDescent="0.2">
      <c r="A172" s="136" t="s">
        <v>675</v>
      </c>
      <c r="B172" s="136" t="s">
        <v>677</v>
      </c>
      <c r="C172" s="136" t="s">
        <v>676</v>
      </c>
      <c r="D172" s="136">
        <v>9167</v>
      </c>
      <c r="E172" s="136" t="s">
        <v>678</v>
      </c>
      <c r="F172" s="136" t="s">
        <v>679</v>
      </c>
      <c r="G172" s="136" t="s">
        <v>680</v>
      </c>
      <c r="H172" s="137">
        <v>641010</v>
      </c>
      <c r="I172" s="140" t="s">
        <v>383</v>
      </c>
      <c r="J172" s="140">
        <v>2</v>
      </c>
      <c r="K172" s="137" t="s">
        <v>467</v>
      </c>
      <c r="L172" s="140" t="s">
        <v>470</v>
      </c>
      <c r="M172" s="140" t="s">
        <v>410</v>
      </c>
      <c r="N172" s="140">
        <v>14</v>
      </c>
      <c r="O172" s="140">
        <v>1</v>
      </c>
      <c r="P172" s="140" t="s">
        <v>197</v>
      </c>
      <c r="Q172" s="140" t="s">
        <v>197</v>
      </c>
      <c r="R172" s="141" t="s">
        <v>471</v>
      </c>
      <c r="S172" s="149">
        <v>0</v>
      </c>
    </row>
    <row r="173" spans="1:19" x14ac:dyDescent="0.2">
      <c r="A173" s="136" t="s">
        <v>675</v>
      </c>
      <c r="B173" s="136" t="s">
        <v>677</v>
      </c>
      <c r="C173" s="136" t="s">
        <v>676</v>
      </c>
      <c r="D173" s="136">
        <v>9167</v>
      </c>
      <c r="E173" s="136" t="s">
        <v>678</v>
      </c>
      <c r="F173" s="136" t="s">
        <v>679</v>
      </c>
      <c r="G173" s="136" t="s">
        <v>680</v>
      </c>
      <c r="H173" s="137">
        <v>642110</v>
      </c>
      <c r="I173" s="140" t="s">
        <v>383</v>
      </c>
      <c r="J173" s="140">
        <v>1</v>
      </c>
      <c r="K173" s="137" t="s">
        <v>472</v>
      </c>
      <c r="L173" s="140" t="s">
        <v>473</v>
      </c>
      <c r="M173" s="140" t="s">
        <v>474</v>
      </c>
      <c r="N173" s="140">
        <v>300</v>
      </c>
      <c r="O173" s="140">
        <v>1</v>
      </c>
      <c r="P173" s="140" t="s">
        <v>197</v>
      </c>
      <c r="Q173" s="140" t="s">
        <v>197</v>
      </c>
      <c r="R173" s="141" t="s">
        <v>475</v>
      </c>
      <c r="S173" s="149">
        <v>0</v>
      </c>
    </row>
    <row r="174" spans="1:19" ht="114.75" x14ac:dyDescent="0.2">
      <c r="A174" s="136" t="s">
        <v>675</v>
      </c>
      <c r="B174" s="136" t="s">
        <v>677</v>
      </c>
      <c r="C174" s="136" t="s">
        <v>676</v>
      </c>
      <c r="D174" s="136">
        <v>9167</v>
      </c>
      <c r="E174" s="136" t="s">
        <v>678</v>
      </c>
      <c r="F174" s="136" t="s">
        <v>679</v>
      </c>
      <c r="G174" s="136" t="s">
        <v>680</v>
      </c>
      <c r="H174" s="137">
        <v>642210</v>
      </c>
      <c r="I174" s="138" t="s">
        <v>383</v>
      </c>
      <c r="J174" s="138">
        <v>1</v>
      </c>
      <c r="K174" s="137" t="s">
        <v>476</v>
      </c>
      <c r="L174" s="138" t="s">
        <v>477</v>
      </c>
      <c r="M174" s="138" t="s">
        <v>410</v>
      </c>
      <c r="N174" s="138"/>
      <c r="O174" s="138">
        <v>5</v>
      </c>
      <c r="P174" s="138" t="s">
        <v>197</v>
      </c>
      <c r="Q174" s="138" t="s">
        <v>197</v>
      </c>
      <c r="R174" s="139" t="s">
        <v>478</v>
      </c>
      <c r="S174" s="149">
        <v>0</v>
      </c>
    </row>
    <row r="175" spans="1:19" x14ac:dyDescent="0.2">
      <c r="A175" s="136" t="s">
        <v>675</v>
      </c>
      <c r="B175" s="136" t="s">
        <v>677</v>
      </c>
      <c r="C175" s="136" t="s">
        <v>676</v>
      </c>
      <c r="D175" s="136">
        <v>9167</v>
      </c>
      <c r="E175" s="136" t="s">
        <v>678</v>
      </c>
      <c r="F175" s="136" t="s">
        <v>679</v>
      </c>
      <c r="G175" s="136" t="s">
        <v>680</v>
      </c>
      <c r="H175" s="137">
        <v>645020</v>
      </c>
      <c r="I175" s="138" t="s">
        <v>383</v>
      </c>
      <c r="J175" s="138">
        <v>1</v>
      </c>
      <c r="K175" s="137" t="s">
        <v>479</v>
      </c>
      <c r="L175" s="138" t="s">
        <v>480</v>
      </c>
      <c r="M175" s="138" t="s">
        <v>481</v>
      </c>
      <c r="N175" s="138">
        <v>12</v>
      </c>
      <c r="O175" s="138">
        <v>1</v>
      </c>
      <c r="P175" s="138" t="s">
        <v>197</v>
      </c>
      <c r="Q175" s="138" t="s">
        <v>197</v>
      </c>
      <c r="R175" s="139" t="s">
        <v>482</v>
      </c>
      <c r="S175" s="149">
        <v>0</v>
      </c>
    </row>
    <row r="176" spans="1:19" x14ac:dyDescent="0.2">
      <c r="A176" s="136" t="s">
        <v>675</v>
      </c>
      <c r="B176" s="136" t="s">
        <v>677</v>
      </c>
      <c r="C176" s="136" t="s">
        <v>676</v>
      </c>
      <c r="D176" s="136">
        <v>9167</v>
      </c>
      <c r="E176" s="136" t="s">
        <v>678</v>
      </c>
      <c r="F176" s="136" t="s">
        <v>679</v>
      </c>
      <c r="G176" s="136" t="s">
        <v>680</v>
      </c>
      <c r="H176" s="137">
        <v>652310</v>
      </c>
      <c r="I176" s="140" t="s">
        <v>383</v>
      </c>
      <c r="J176" s="140">
        <v>1</v>
      </c>
      <c r="K176" s="137" t="s">
        <v>483</v>
      </c>
      <c r="L176" s="140" t="s">
        <v>484</v>
      </c>
      <c r="M176" s="140" t="s">
        <v>485</v>
      </c>
      <c r="N176" s="140">
        <v>28</v>
      </c>
      <c r="O176" s="140">
        <v>1</v>
      </c>
      <c r="P176" s="140" t="s">
        <v>197</v>
      </c>
      <c r="Q176" s="140" t="s">
        <v>197</v>
      </c>
      <c r="R176" s="141" t="s">
        <v>486</v>
      </c>
      <c r="S176" s="149">
        <v>0</v>
      </c>
    </row>
    <row r="177" spans="1:19" x14ac:dyDescent="0.2">
      <c r="A177" s="136" t="s">
        <v>675</v>
      </c>
      <c r="B177" s="136" t="s">
        <v>677</v>
      </c>
      <c r="C177" s="136" t="s">
        <v>676</v>
      </c>
      <c r="D177" s="136">
        <v>9167</v>
      </c>
      <c r="E177" s="136" t="s">
        <v>678</v>
      </c>
      <c r="F177" s="136" t="s">
        <v>679</v>
      </c>
      <c r="G177" s="136" t="s">
        <v>680</v>
      </c>
      <c r="H177" s="137">
        <v>645010</v>
      </c>
      <c r="I177" s="140" t="s">
        <v>383</v>
      </c>
      <c r="J177" s="140">
        <v>1</v>
      </c>
      <c r="K177" s="137" t="s">
        <v>487</v>
      </c>
      <c r="L177" s="140" t="s">
        <v>410</v>
      </c>
      <c r="M177" s="140" t="s">
        <v>488</v>
      </c>
      <c r="N177" s="140">
        <v>2000</v>
      </c>
      <c r="O177" s="140">
        <v>1</v>
      </c>
      <c r="P177" s="140" t="s">
        <v>490</v>
      </c>
      <c r="Q177" s="140" t="s">
        <v>491</v>
      </c>
      <c r="R177" s="141" t="s">
        <v>489</v>
      </c>
      <c r="S177" s="149">
        <v>0</v>
      </c>
    </row>
    <row r="178" spans="1:19" x14ac:dyDescent="0.2">
      <c r="A178" s="136" t="s">
        <v>675</v>
      </c>
      <c r="B178" s="136" t="s">
        <v>677</v>
      </c>
      <c r="C178" s="136" t="s">
        <v>676</v>
      </c>
      <c r="D178" s="136">
        <v>9167</v>
      </c>
      <c r="E178" s="136" t="s">
        <v>678</v>
      </c>
      <c r="F178" s="136" t="s">
        <v>679</v>
      </c>
      <c r="G178" s="136" t="s">
        <v>680</v>
      </c>
      <c r="H178" s="137">
        <v>906410</v>
      </c>
      <c r="I178" s="138" t="s">
        <v>383</v>
      </c>
      <c r="J178" s="138">
        <v>1</v>
      </c>
      <c r="K178" s="137" t="s">
        <v>492</v>
      </c>
      <c r="L178" s="138" t="s">
        <v>410</v>
      </c>
      <c r="M178" s="138" t="s">
        <v>488</v>
      </c>
      <c r="N178" s="138">
        <v>16</v>
      </c>
      <c r="O178" s="138">
        <v>1</v>
      </c>
      <c r="P178" s="138" t="s">
        <v>490</v>
      </c>
      <c r="Q178" s="138" t="s">
        <v>491</v>
      </c>
      <c r="R178" s="139" t="s">
        <v>493</v>
      </c>
      <c r="S178" s="149">
        <v>0</v>
      </c>
    </row>
    <row r="179" spans="1:19" ht="25.5" x14ac:dyDescent="0.2">
      <c r="A179" s="136" t="s">
        <v>675</v>
      </c>
      <c r="B179" s="136" t="s">
        <v>677</v>
      </c>
      <c r="C179" s="136" t="s">
        <v>676</v>
      </c>
      <c r="D179" s="136">
        <v>9167</v>
      </c>
      <c r="E179" s="136" t="s">
        <v>678</v>
      </c>
      <c r="F179" s="136" t="s">
        <v>679</v>
      </c>
      <c r="G179" s="136" t="s">
        <v>680</v>
      </c>
      <c r="H179" s="137">
        <v>651110</v>
      </c>
      <c r="I179" s="140" t="s">
        <v>383</v>
      </c>
      <c r="J179" s="140">
        <v>1</v>
      </c>
      <c r="K179" s="137" t="s">
        <v>494</v>
      </c>
      <c r="L179" s="140" t="s">
        <v>495</v>
      </c>
      <c r="M179" s="140" t="s">
        <v>496</v>
      </c>
      <c r="N179" s="140"/>
      <c r="O179" s="140">
        <v>1</v>
      </c>
      <c r="P179" s="140" t="s">
        <v>197</v>
      </c>
      <c r="Q179" s="140" t="s">
        <v>197</v>
      </c>
      <c r="R179" s="141" t="s">
        <v>497</v>
      </c>
      <c r="S179" s="149">
        <v>0</v>
      </c>
    </row>
    <row r="180" spans="1:19" x14ac:dyDescent="0.2">
      <c r="A180" s="136" t="s">
        <v>675</v>
      </c>
      <c r="B180" s="136" t="s">
        <v>677</v>
      </c>
      <c r="C180" s="136" t="s">
        <v>676</v>
      </c>
      <c r="D180" s="136">
        <v>9167</v>
      </c>
      <c r="E180" s="136" t="s">
        <v>678</v>
      </c>
      <c r="F180" s="136" t="s">
        <v>679</v>
      </c>
      <c r="G180" s="136" t="s">
        <v>680</v>
      </c>
      <c r="H180" s="137">
        <v>651130</v>
      </c>
      <c r="I180" s="138" t="s">
        <v>383</v>
      </c>
      <c r="J180" s="138">
        <v>1</v>
      </c>
      <c r="K180" s="137" t="s">
        <v>498</v>
      </c>
      <c r="L180" s="138" t="s">
        <v>499</v>
      </c>
      <c r="M180" s="138" t="s">
        <v>500</v>
      </c>
      <c r="N180" s="138">
        <v>25</v>
      </c>
      <c r="O180" s="138">
        <v>1</v>
      </c>
      <c r="P180" s="138" t="s">
        <v>197</v>
      </c>
      <c r="Q180" s="138" t="s">
        <v>197</v>
      </c>
      <c r="R180" s="139" t="s">
        <v>501</v>
      </c>
      <c r="S180" s="149">
        <v>0</v>
      </c>
    </row>
    <row r="181" spans="1:19" x14ac:dyDescent="0.2">
      <c r="A181" s="136" t="s">
        <v>675</v>
      </c>
      <c r="B181" s="136" t="s">
        <v>677</v>
      </c>
      <c r="C181" s="136" t="s">
        <v>676</v>
      </c>
      <c r="D181" s="136">
        <v>9167</v>
      </c>
      <c r="E181" s="136" t="s">
        <v>678</v>
      </c>
      <c r="F181" s="136" t="s">
        <v>679</v>
      </c>
      <c r="G181" s="136" t="s">
        <v>680</v>
      </c>
      <c r="H181" s="137">
        <v>652110</v>
      </c>
      <c r="I181" s="138" t="s">
        <v>383</v>
      </c>
      <c r="J181" s="138">
        <v>1</v>
      </c>
      <c r="K181" s="137" t="s">
        <v>502</v>
      </c>
      <c r="L181" s="138" t="s">
        <v>503</v>
      </c>
      <c r="M181" s="138" t="s">
        <v>504</v>
      </c>
      <c r="N181" s="138">
        <v>1</v>
      </c>
      <c r="O181" s="138">
        <v>1</v>
      </c>
      <c r="P181" s="138" t="s">
        <v>197</v>
      </c>
      <c r="Q181" s="138" t="s">
        <v>197</v>
      </c>
      <c r="R181" s="139" t="s">
        <v>505</v>
      </c>
      <c r="S181" s="149">
        <v>0</v>
      </c>
    </row>
    <row r="182" spans="1:19" x14ac:dyDescent="0.2">
      <c r="A182" s="136" t="s">
        <v>675</v>
      </c>
      <c r="B182" s="136" t="s">
        <v>677</v>
      </c>
      <c r="C182" s="136" t="s">
        <v>676</v>
      </c>
      <c r="D182" s="136">
        <v>9167</v>
      </c>
      <c r="E182" s="136" t="s">
        <v>678</v>
      </c>
      <c r="F182" s="136" t="s">
        <v>679</v>
      </c>
      <c r="G182" s="136" t="s">
        <v>680</v>
      </c>
      <c r="H182" s="137">
        <v>652110</v>
      </c>
      <c r="I182" s="140" t="s">
        <v>383</v>
      </c>
      <c r="J182" s="140">
        <v>2</v>
      </c>
      <c r="K182" s="137" t="s">
        <v>502</v>
      </c>
      <c r="L182" s="140" t="s">
        <v>506</v>
      </c>
      <c r="M182" s="140" t="s">
        <v>507</v>
      </c>
      <c r="N182" s="140">
        <v>1</v>
      </c>
      <c r="O182" s="140">
        <v>1</v>
      </c>
      <c r="P182" s="140" t="s">
        <v>197</v>
      </c>
      <c r="Q182" s="140" t="s">
        <v>197</v>
      </c>
      <c r="R182" s="141" t="s">
        <v>508</v>
      </c>
      <c r="S182" s="149">
        <v>0</v>
      </c>
    </row>
    <row r="183" spans="1:19" ht="25.5" x14ac:dyDescent="0.2">
      <c r="A183" s="136" t="s">
        <v>675</v>
      </c>
      <c r="B183" s="136" t="s">
        <v>677</v>
      </c>
      <c r="C183" s="136" t="s">
        <v>676</v>
      </c>
      <c r="D183" s="136">
        <v>9167</v>
      </c>
      <c r="E183" s="136" t="s">
        <v>678</v>
      </c>
      <c r="F183" s="136" t="s">
        <v>679</v>
      </c>
      <c r="G183" s="136" t="s">
        <v>680</v>
      </c>
      <c r="H183" s="137">
        <v>652210</v>
      </c>
      <c r="I183" s="140" t="s">
        <v>383</v>
      </c>
      <c r="J183" s="140">
        <v>1</v>
      </c>
      <c r="K183" s="137" t="s">
        <v>509</v>
      </c>
      <c r="L183" s="140" t="s">
        <v>510</v>
      </c>
      <c r="M183" s="140" t="s">
        <v>410</v>
      </c>
      <c r="N183" s="140">
        <v>60</v>
      </c>
      <c r="O183" s="140">
        <v>1</v>
      </c>
      <c r="P183" s="140" t="s">
        <v>197</v>
      </c>
      <c r="Q183" s="140" t="s">
        <v>197</v>
      </c>
      <c r="R183" s="141" t="s">
        <v>511</v>
      </c>
      <c r="S183" s="149">
        <v>0</v>
      </c>
    </row>
    <row r="184" spans="1:19" x14ac:dyDescent="0.2">
      <c r="A184" s="136" t="s">
        <v>675</v>
      </c>
      <c r="B184" s="136" t="s">
        <v>677</v>
      </c>
      <c r="C184" s="136" t="s">
        <v>676</v>
      </c>
      <c r="D184" s="136">
        <v>9167</v>
      </c>
      <c r="E184" s="136" t="s">
        <v>678</v>
      </c>
      <c r="F184" s="136" t="s">
        <v>679</v>
      </c>
      <c r="G184" s="136" t="s">
        <v>680</v>
      </c>
      <c r="H184" s="137">
        <v>652230</v>
      </c>
      <c r="I184" s="140" t="s">
        <v>383</v>
      </c>
      <c r="J184" s="140">
        <v>1</v>
      </c>
      <c r="K184" s="137" t="s">
        <v>512</v>
      </c>
      <c r="L184" s="140" t="s">
        <v>513</v>
      </c>
      <c r="M184" s="140" t="s">
        <v>410</v>
      </c>
      <c r="N184" s="140"/>
      <c r="O184" s="140">
        <v>1</v>
      </c>
      <c r="P184" s="140" t="s">
        <v>197</v>
      </c>
      <c r="Q184" s="140" t="s">
        <v>197</v>
      </c>
      <c r="R184" s="141" t="s">
        <v>514</v>
      </c>
      <c r="S184" s="149">
        <v>0</v>
      </c>
    </row>
    <row r="185" spans="1:19" ht="38.25" x14ac:dyDescent="0.2">
      <c r="A185" s="136" t="s">
        <v>675</v>
      </c>
      <c r="B185" s="136" t="s">
        <v>677</v>
      </c>
      <c r="C185" s="136" t="s">
        <v>676</v>
      </c>
      <c r="D185" s="136">
        <v>9167</v>
      </c>
      <c r="E185" s="136" t="s">
        <v>678</v>
      </c>
      <c r="F185" s="136" t="s">
        <v>679</v>
      </c>
      <c r="G185" s="136" t="s">
        <v>680</v>
      </c>
      <c r="H185" s="137">
        <v>652230</v>
      </c>
      <c r="I185" s="140" t="s">
        <v>383</v>
      </c>
      <c r="J185" s="140">
        <v>2</v>
      </c>
      <c r="K185" s="137" t="s">
        <v>512</v>
      </c>
      <c r="L185" s="140" t="s">
        <v>515</v>
      </c>
      <c r="M185" s="140" t="s">
        <v>410</v>
      </c>
      <c r="N185" s="140"/>
      <c r="O185" s="140">
        <v>1</v>
      </c>
      <c r="P185" s="140" t="s">
        <v>197</v>
      </c>
      <c r="Q185" s="140" t="s">
        <v>197</v>
      </c>
      <c r="R185" s="141" t="s">
        <v>516</v>
      </c>
      <c r="S185" s="149">
        <v>0</v>
      </c>
    </row>
    <row r="186" spans="1:19" ht="25.5" x14ac:dyDescent="0.2">
      <c r="A186" s="136" t="s">
        <v>675</v>
      </c>
      <c r="B186" s="136" t="s">
        <v>677</v>
      </c>
      <c r="C186" s="136" t="s">
        <v>676</v>
      </c>
      <c r="D186" s="136">
        <v>9167</v>
      </c>
      <c r="E186" s="136" t="s">
        <v>678</v>
      </c>
      <c r="F186" s="136" t="s">
        <v>679</v>
      </c>
      <c r="G186" s="136" t="s">
        <v>680</v>
      </c>
      <c r="H186" s="137">
        <v>652220</v>
      </c>
      <c r="I186" s="140" t="s">
        <v>383</v>
      </c>
      <c r="J186" s="140">
        <v>1</v>
      </c>
      <c r="K186" s="137" t="s">
        <v>517</v>
      </c>
      <c r="L186" s="140" t="s">
        <v>518</v>
      </c>
      <c r="M186" s="140" t="s">
        <v>519</v>
      </c>
      <c r="N186" s="140"/>
      <c r="O186" s="140">
        <v>49</v>
      </c>
      <c r="P186" s="140" t="s">
        <v>197</v>
      </c>
      <c r="Q186" s="140" t="s">
        <v>197</v>
      </c>
      <c r="R186" s="141" t="s">
        <v>520</v>
      </c>
      <c r="S186" s="149">
        <v>0</v>
      </c>
    </row>
    <row r="187" spans="1:19" ht="25.5" x14ac:dyDescent="0.2">
      <c r="A187" s="136" t="s">
        <v>675</v>
      </c>
      <c r="B187" s="136" t="s">
        <v>677</v>
      </c>
      <c r="C187" s="136" t="s">
        <v>676</v>
      </c>
      <c r="D187" s="136">
        <v>9167</v>
      </c>
      <c r="E187" s="136" t="s">
        <v>678</v>
      </c>
      <c r="F187" s="136" t="s">
        <v>679</v>
      </c>
      <c r="G187" s="136" t="s">
        <v>680</v>
      </c>
      <c r="H187" s="137">
        <v>653110</v>
      </c>
      <c r="I187" s="140" t="s">
        <v>383</v>
      </c>
      <c r="J187" s="140">
        <v>1</v>
      </c>
      <c r="K187" s="137" t="s">
        <v>521</v>
      </c>
      <c r="L187" s="140" t="s">
        <v>522</v>
      </c>
      <c r="M187" s="140" t="s">
        <v>523</v>
      </c>
      <c r="N187" s="140"/>
      <c r="O187" s="140">
        <v>1</v>
      </c>
      <c r="P187" s="140" t="s">
        <v>197</v>
      </c>
      <c r="Q187" s="140" t="s">
        <v>197</v>
      </c>
      <c r="R187" s="141" t="s">
        <v>524</v>
      </c>
      <c r="S187" s="149">
        <v>0</v>
      </c>
    </row>
    <row r="188" spans="1:19" x14ac:dyDescent="0.2">
      <c r="A188" s="136" t="s">
        <v>675</v>
      </c>
      <c r="B188" s="136" t="s">
        <v>677</v>
      </c>
      <c r="C188" s="136" t="s">
        <v>676</v>
      </c>
      <c r="D188" s="136">
        <v>9167</v>
      </c>
      <c r="E188" s="136" t="s">
        <v>678</v>
      </c>
      <c r="F188" s="136" t="s">
        <v>679</v>
      </c>
      <c r="G188" s="136" t="s">
        <v>680</v>
      </c>
      <c r="H188" s="137">
        <v>653210</v>
      </c>
      <c r="I188" s="140" t="s">
        <v>383</v>
      </c>
      <c r="J188" s="140">
        <v>1</v>
      </c>
      <c r="K188" s="137" t="s">
        <v>525</v>
      </c>
      <c r="L188" s="140" t="s">
        <v>526</v>
      </c>
      <c r="M188" s="140" t="s">
        <v>527</v>
      </c>
      <c r="N188" s="140"/>
      <c r="O188" s="140">
        <v>5</v>
      </c>
      <c r="P188" s="140" t="s">
        <v>197</v>
      </c>
      <c r="Q188" s="140" t="s">
        <v>197</v>
      </c>
      <c r="R188" s="141" t="s">
        <v>528</v>
      </c>
      <c r="S188" s="149">
        <v>0</v>
      </c>
    </row>
    <row r="189" spans="1:19" ht="38.25" x14ac:dyDescent="0.2">
      <c r="A189" s="136" t="s">
        <v>675</v>
      </c>
      <c r="B189" s="136" t="s">
        <v>677</v>
      </c>
      <c r="C189" s="136" t="s">
        <v>676</v>
      </c>
      <c r="D189" s="136">
        <v>9167</v>
      </c>
      <c r="E189" s="136" t="s">
        <v>678</v>
      </c>
      <c r="F189" s="136" t="s">
        <v>679</v>
      </c>
      <c r="G189" s="136" t="s">
        <v>680</v>
      </c>
      <c r="H189" s="137">
        <v>653210</v>
      </c>
      <c r="I189" s="140" t="s">
        <v>383</v>
      </c>
      <c r="J189" s="140">
        <v>2</v>
      </c>
      <c r="K189" s="137" t="s">
        <v>525</v>
      </c>
      <c r="L189" s="140" t="s">
        <v>526</v>
      </c>
      <c r="M189" s="140" t="s">
        <v>527</v>
      </c>
      <c r="N189" s="140"/>
      <c r="O189" s="140">
        <v>11</v>
      </c>
      <c r="P189" s="140" t="s">
        <v>197</v>
      </c>
      <c r="Q189" s="140" t="s">
        <v>197</v>
      </c>
      <c r="R189" s="141" t="s">
        <v>529</v>
      </c>
      <c r="S189" s="149">
        <v>0</v>
      </c>
    </row>
    <row r="190" spans="1:19" ht="25.5" x14ac:dyDescent="0.2">
      <c r="A190" s="136" t="s">
        <v>675</v>
      </c>
      <c r="B190" s="136" t="s">
        <v>677</v>
      </c>
      <c r="C190" s="136" t="s">
        <v>676</v>
      </c>
      <c r="D190" s="136">
        <v>9167</v>
      </c>
      <c r="E190" s="136" t="s">
        <v>678</v>
      </c>
      <c r="F190" s="136" t="s">
        <v>679</v>
      </c>
      <c r="G190" s="136" t="s">
        <v>680</v>
      </c>
      <c r="H190" s="137">
        <v>654010</v>
      </c>
      <c r="I190" s="140" t="s">
        <v>383</v>
      </c>
      <c r="J190" s="140">
        <v>1</v>
      </c>
      <c r="K190" s="137" t="s">
        <v>530</v>
      </c>
      <c r="L190" s="140" t="s">
        <v>531</v>
      </c>
      <c r="M190" s="140" t="s">
        <v>532</v>
      </c>
      <c r="N190" s="140"/>
      <c r="O190" s="140">
        <v>1</v>
      </c>
      <c r="P190" s="140" t="s">
        <v>197</v>
      </c>
      <c r="Q190" s="140" t="s">
        <v>197</v>
      </c>
      <c r="R190" s="141" t="s">
        <v>533</v>
      </c>
      <c r="S190" s="149">
        <v>0</v>
      </c>
    </row>
    <row r="191" spans="1:19" x14ac:dyDescent="0.2">
      <c r="A191" s="136" t="s">
        <v>675</v>
      </c>
      <c r="B191" s="136" t="s">
        <v>677</v>
      </c>
      <c r="C191" s="136" t="s">
        <v>676</v>
      </c>
      <c r="D191" s="136">
        <v>9167</v>
      </c>
      <c r="E191" s="136" t="s">
        <v>678</v>
      </c>
      <c r="F191" s="136" t="s">
        <v>679</v>
      </c>
      <c r="G191" s="136" t="s">
        <v>680</v>
      </c>
      <c r="H191" s="137">
        <v>675010</v>
      </c>
      <c r="I191" s="140" t="s">
        <v>383</v>
      </c>
      <c r="J191" s="140">
        <v>1</v>
      </c>
      <c r="K191" s="137" t="s">
        <v>534</v>
      </c>
      <c r="L191" s="140" t="s">
        <v>535</v>
      </c>
      <c r="M191" s="140" t="s">
        <v>410</v>
      </c>
      <c r="N191" s="140"/>
      <c r="O191" s="140">
        <v>1</v>
      </c>
      <c r="P191" s="140" t="s">
        <v>197</v>
      </c>
      <c r="Q191" s="140" t="s">
        <v>197</v>
      </c>
      <c r="R191" s="141" t="s">
        <v>536</v>
      </c>
      <c r="S191" s="149">
        <v>0</v>
      </c>
    </row>
    <row r="192" spans="1:19" x14ac:dyDescent="0.2">
      <c r="A192" s="136" t="s">
        <v>675</v>
      </c>
      <c r="B192" s="136" t="s">
        <v>677</v>
      </c>
      <c r="C192" s="136" t="s">
        <v>676</v>
      </c>
      <c r="D192" s="136">
        <v>9167</v>
      </c>
      <c r="E192" s="136" t="s">
        <v>678</v>
      </c>
      <c r="F192" s="136" t="s">
        <v>679</v>
      </c>
      <c r="G192" s="136" t="s">
        <v>680</v>
      </c>
      <c r="H192" s="137">
        <v>903410</v>
      </c>
      <c r="I192" s="140" t="s">
        <v>383</v>
      </c>
      <c r="J192" s="140">
        <v>1</v>
      </c>
      <c r="K192" s="137" t="s">
        <v>537</v>
      </c>
      <c r="L192" s="140" t="s">
        <v>538</v>
      </c>
      <c r="M192" s="140" t="s">
        <v>539</v>
      </c>
      <c r="N192" s="140"/>
      <c r="O192" s="140">
        <v>2</v>
      </c>
      <c r="P192" s="140" t="s">
        <v>197</v>
      </c>
      <c r="Q192" s="140" t="s">
        <v>197</v>
      </c>
      <c r="R192" s="141" t="s">
        <v>540</v>
      </c>
      <c r="S192" s="149">
        <v>0</v>
      </c>
    </row>
    <row r="193" spans="1:19" x14ac:dyDescent="0.2">
      <c r="A193" s="136" t="s">
        <v>675</v>
      </c>
      <c r="B193" s="136" t="s">
        <v>677</v>
      </c>
      <c r="C193" s="136" t="s">
        <v>676</v>
      </c>
      <c r="D193" s="136">
        <v>9167</v>
      </c>
      <c r="E193" s="136" t="s">
        <v>678</v>
      </c>
      <c r="F193" s="136" t="s">
        <v>679</v>
      </c>
      <c r="G193" s="136" t="s">
        <v>680</v>
      </c>
      <c r="H193" s="137">
        <v>903420</v>
      </c>
      <c r="I193" s="140" t="s">
        <v>383</v>
      </c>
      <c r="J193" s="140">
        <v>1</v>
      </c>
      <c r="K193" s="137" t="s">
        <v>541</v>
      </c>
      <c r="L193" s="140" t="s">
        <v>542</v>
      </c>
      <c r="M193" s="140" t="s">
        <v>543</v>
      </c>
      <c r="N193" s="140">
        <v>22</v>
      </c>
      <c r="O193" s="140">
        <v>1</v>
      </c>
      <c r="P193" s="140" t="s">
        <v>197</v>
      </c>
      <c r="Q193" s="140" t="s">
        <v>197</v>
      </c>
      <c r="R193" s="141" t="s">
        <v>544</v>
      </c>
      <c r="S193" s="149">
        <v>0</v>
      </c>
    </row>
    <row r="194" spans="1:19" x14ac:dyDescent="0.2">
      <c r="A194" s="136" t="s">
        <v>675</v>
      </c>
      <c r="B194" s="136" t="s">
        <v>677</v>
      </c>
      <c r="C194" s="136" t="s">
        <v>676</v>
      </c>
      <c r="D194" s="136">
        <v>9167</v>
      </c>
      <c r="E194" s="136" t="s">
        <v>678</v>
      </c>
      <c r="F194" s="136" t="s">
        <v>679</v>
      </c>
      <c r="G194" s="136" t="s">
        <v>680</v>
      </c>
      <c r="H194" s="137">
        <v>903420</v>
      </c>
      <c r="I194" s="138" t="s">
        <v>383</v>
      </c>
      <c r="J194" s="138">
        <v>2</v>
      </c>
      <c r="K194" s="137" t="s">
        <v>541</v>
      </c>
      <c r="L194" s="138" t="s">
        <v>545</v>
      </c>
      <c r="M194" s="138" t="s">
        <v>546</v>
      </c>
      <c r="N194" s="138">
        <v>10</v>
      </c>
      <c r="O194" s="138">
        <v>1</v>
      </c>
      <c r="P194" s="138" t="s">
        <v>197</v>
      </c>
      <c r="Q194" s="138" t="s">
        <v>197</v>
      </c>
      <c r="R194" s="139" t="s">
        <v>547</v>
      </c>
      <c r="S194" s="149">
        <v>0</v>
      </c>
    </row>
    <row r="195" spans="1:19" ht="102" x14ac:dyDescent="0.2">
      <c r="A195" s="136" t="s">
        <v>675</v>
      </c>
      <c r="B195" s="136" t="s">
        <v>677</v>
      </c>
      <c r="C195" s="136" t="s">
        <v>676</v>
      </c>
      <c r="D195" s="136">
        <v>9167</v>
      </c>
      <c r="E195" s="136" t="s">
        <v>678</v>
      </c>
      <c r="F195" s="136" t="s">
        <v>679</v>
      </c>
      <c r="G195" s="136" t="s">
        <v>680</v>
      </c>
      <c r="H195" s="137">
        <v>906310</v>
      </c>
      <c r="I195" s="140" t="s">
        <v>383</v>
      </c>
      <c r="J195" s="140">
        <v>1</v>
      </c>
      <c r="K195" s="137" t="s">
        <v>548</v>
      </c>
      <c r="L195" s="140" t="s">
        <v>549</v>
      </c>
      <c r="M195" s="140" t="s">
        <v>550</v>
      </c>
      <c r="N195" s="140"/>
      <c r="O195" s="140">
        <v>136</v>
      </c>
      <c r="P195" s="140" t="s">
        <v>197</v>
      </c>
      <c r="Q195" s="140" t="s">
        <v>197</v>
      </c>
      <c r="R195" s="141" t="s">
        <v>551</v>
      </c>
      <c r="S195" s="149">
        <v>0</v>
      </c>
    </row>
    <row r="196" spans="1:19" x14ac:dyDescent="0.2">
      <c r="A196" s="136" t="s">
        <v>675</v>
      </c>
      <c r="B196" s="136" t="s">
        <v>677</v>
      </c>
      <c r="C196" s="136" t="s">
        <v>676</v>
      </c>
      <c r="D196" s="136">
        <v>9167</v>
      </c>
      <c r="E196" s="136" t="s">
        <v>678</v>
      </c>
      <c r="F196" s="136" t="s">
        <v>679</v>
      </c>
      <c r="G196" s="136" t="s">
        <v>680</v>
      </c>
      <c r="H196" s="137">
        <v>906210</v>
      </c>
      <c r="I196" s="138" t="s">
        <v>383</v>
      </c>
      <c r="J196" s="138">
        <v>1</v>
      </c>
      <c r="K196" s="137" t="s">
        <v>552</v>
      </c>
      <c r="L196" s="138" t="s">
        <v>553</v>
      </c>
      <c r="M196" s="138">
        <v>904461022</v>
      </c>
      <c r="N196" s="138"/>
      <c r="O196" s="138">
        <v>1</v>
      </c>
      <c r="P196" s="138" t="s">
        <v>197</v>
      </c>
      <c r="Q196" s="138" t="s">
        <v>197</v>
      </c>
      <c r="R196" s="139" t="s">
        <v>554</v>
      </c>
      <c r="S196" s="149">
        <v>0</v>
      </c>
    </row>
    <row r="197" spans="1:19" x14ac:dyDescent="0.2">
      <c r="A197" s="136" t="s">
        <v>675</v>
      </c>
      <c r="B197" s="136" t="s">
        <v>677</v>
      </c>
      <c r="C197" s="136" t="s">
        <v>676</v>
      </c>
      <c r="D197" s="136">
        <v>9167</v>
      </c>
      <c r="E197" s="136" t="s">
        <v>678</v>
      </c>
      <c r="F197" s="136" t="s">
        <v>679</v>
      </c>
      <c r="G197" s="136" t="s">
        <v>680</v>
      </c>
      <c r="H197" s="137">
        <v>615010</v>
      </c>
      <c r="I197" s="140" t="s">
        <v>383</v>
      </c>
      <c r="J197" s="140">
        <v>2</v>
      </c>
      <c r="K197" s="137" t="s">
        <v>415</v>
      </c>
      <c r="L197" s="140" t="s">
        <v>555</v>
      </c>
      <c r="M197" s="140" t="s">
        <v>556</v>
      </c>
      <c r="N197" s="140"/>
      <c r="O197" s="140">
        <v>1</v>
      </c>
      <c r="P197" s="140" t="s">
        <v>197</v>
      </c>
      <c r="Q197" s="140" t="s">
        <v>197</v>
      </c>
      <c r="R197" s="141" t="s">
        <v>557</v>
      </c>
      <c r="S197" s="149">
        <v>0</v>
      </c>
    </row>
    <row r="198" spans="1:19" ht="140.25" x14ac:dyDescent="0.2">
      <c r="A198" s="136" t="s">
        <v>675</v>
      </c>
      <c r="B198" s="136" t="s">
        <v>677</v>
      </c>
      <c r="C198" s="136" t="s">
        <v>676</v>
      </c>
      <c r="D198" s="136">
        <v>9167</v>
      </c>
      <c r="E198" s="136" t="s">
        <v>678</v>
      </c>
      <c r="F198" s="136" t="s">
        <v>679</v>
      </c>
      <c r="G198" s="136" t="s">
        <v>680</v>
      </c>
      <c r="H198" s="137">
        <v>661110</v>
      </c>
      <c r="I198" s="138" t="s">
        <v>560</v>
      </c>
      <c r="J198" s="138" t="s">
        <v>558</v>
      </c>
      <c r="K198" s="137" t="s">
        <v>559</v>
      </c>
      <c r="L198" s="138" t="s">
        <v>561</v>
      </c>
      <c r="M198" s="138" t="s">
        <v>562</v>
      </c>
      <c r="N198" s="138">
        <v>1000</v>
      </c>
      <c r="O198" s="138">
        <v>1</v>
      </c>
      <c r="P198" s="138" t="s">
        <v>197</v>
      </c>
      <c r="Q198" s="138" t="s">
        <v>197</v>
      </c>
      <c r="R198" s="139" t="s">
        <v>563</v>
      </c>
      <c r="S198" s="149">
        <v>0</v>
      </c>
    </row>
    <row r="199" spans="1:19" x14ac:dyDescent="0.2">
      <c r="A199" s="136" t="s">
        <v>675</v>
      </c>
      <c r="B199" s="136" t="s">
        <v>677</v>
      </c>
      <c r="C199" s="136" t="s">
        <v>676</v>
      </c>
      <c r="D199" s="136">
        <v>9167</v>
      </c>
      <c r="E199" s="136" t="s">
        <v>678</v>
      </c>
      <c r="F199" s="136" t="s">
        <v>679</v>
      </c>
      <c r="G199" s="136" t="s">
        <v>680</v>
      </c>
      <c r="H199" s="137">
        <v>569040</v>
      </c>
      <c r="I199" s="140" t="s">
        <v>409</v>
      </c>
      <c r="J199" s="140">
        <v>1</v>
      </c>
      <c r="K199" s="137" t="s">
        <v>564</v>
      </c>
      <c r="L199" s="140"/>
      <c r="M199" s="140"/>
      <c r="N199" s="140"/>
      <c r="O199" s="140">
        <v>13</v>
      </c>
      <c r="P199" s="140" t="s">
        <v>197</v>
      </c>
      <c r="Q199" s="140" t="s">
        <v>197</v>
      </c>
      <c r="R199" s="141" t="s">
        <v>565</v>
      </c>
      <c r="S199" s="149">
        <v>0</v>
      </c>
    </row>
    <row r="200" spans="1:19" x14ac:dyDescent="0.2">
      <c r="A200" s="136" t="s">
        <v>675</v>
      </c>
      <c r="B200" s="136" t="s">
        <v>677</v>
      </c>
      <c r="C200" s="136" t="s">
        <v>676</v>
      </c>
      <c r="D200" s="136">
        <v>9167</v>
      </c>
      <c r="E200" s="136" t="s">
        <v>678</v>
      </c>
      <c r="F200" s="136" t="s">
        <v>679</v>
      </c>
      <c r="G200" s="136" t="s">
        <v>680</v>
      </c>
      <c r="H200" s="137">
        <v>569040</v>
      </c>
      <c r="I200" s="140" t="s">
        <v>409</v>
      </c>
      <c r="J200" s="140">
        <v>2</v>
      </c>
      <c r="K200" s="137" t="s">
        <v>564</v>
      </c>
      <c r="L200" s="140"/>
      <c r="M200" s="140"/>
      <c r="N200" s="140"/>
      <c r="O200" s="140">
        <v>34</v>
      </c>
      <c r="P200" s="140" t="s">
        <v>197</v>
      </c>
      <c r="Q200" s="140" t="s">
        <v>197</v>
      </c>
      <c r="R200" s="141" t="s">
        <v>566</v>
      </c>
      <c r="S200" s="149">
        <v>0</v>
      </c>
    </row>
    <row r="201" spans="1:19" x14ac:dyDescent="0.2">
      <c r="A201" s="136" t="s">
        <v>675</v>
      </c>
      <c r="B201" s="136" t="s">
        <v>677</v>
      </c>
      <c r="C201" s="136" t="s">
        <v>676</v>
      </c>
      <c r="D201" s="136">
        <v>9167</v>
      </c>
      <c r="E201" s="136" t="s">
        <v>678</v>
      </c>
      <c r="F201" s="136" t="s">
        <v>679</v>
      </c>
      <c r="G201" s="136" t="s">
        <v>680</v>
      </c>
      <c r="H201" s="137">
        <v>569040</v>
      </c>
      <c r="I201" s="140" t="s">
        <v>409</v>
      </c>
      <c r="J201" s="140">
        <v>3</v>
      </c>
      <c r="K201" s="137" t="s">
        <v>564</v>
      </c>
      <c r="L201" s="140"/>
      <c r="M201" s="140"/>
      <c r="N201" s="140"/>
      <c r="O201" s="140">
        <v>6</v>
      </c>
      <c r="P201" s="140" t="s">
        <v>197</v>
      </c>
      <c r="Q201" s="140" t="s">
        <v>197</v>
      </c>
      <c r="R201" s="141" t="s">
        <v>567</v>
      </c>
      <c r="S201" s="149">
        <v>0</v>
      </c>
    </row>
    <row r="202" spans="1:19" ht="25.5" x14ac:dyDescent="0.2">
      <c r="A202" s="136" t="s">
        <v>675</v>
      </c>
      <c r="B202" s="136" t="s">
        <v>677</v>
      </c>
      <c r="C202" s="136" t="s">
        <v>676</v>
      </c>
      <c r="D202" s="136">
        <v>9167</v>
      </c>
      <c r="E202" s="136" t="s">
        <v>678</v>
      </c>
      <c r="F202" s="136" t="s">
        <v>679</v>
      </c>
      <c r="G202" s="136" t="s">
        <v>680</v>
      </c>
      <c r="H202" s="137">
        <v>579010</v>
      </c>
      <c r="I202" s="140" t="s">
        <v>409</v>
      </c>
      <c r="J202" s="140">
        <v>1</v>
      </c>
      <c r="K202" s="137" t="s">
        <v>568</v>
      </c>
      <c r="L202" s="140" t="s">
        <v>410</v>
      </c>
      <c r="M202" s="140" t="s">
        <v>410</v>
      </c>
      <c r="N202" s="140" t="s">
        <v>569</v>
      </c>
      <c r="O202" s="140">
        <v>2</v>
      </c>
      <c r="P202" s="140" t="s">
        <v>197</v>
      </c>
      <c r="Q202" s="140" t="s">
        <v>197</v>
      </c>
      <c r="R202" s="141" t="s">
        <v>570</v>
      </c>
      <c r="S202" s="149">
        <v>0</v>
      </c>
    </row>
    <row r="203" spans="1:19" ht="51" x14ac:dyDescent="0.2">
      <c r="A203" s="136" t="s">
        <v>675</v>
      </c>
      <c r="B203" s="136" t="s">
        <v>677</v>
      </c>
      <c r="C203" s="136" t="s">
        <v>676</v>
      </c>
      <c r="D203" s="136">
        <v>9167</v>
      </c>
      <c r="E203" s="136" t="s">
        <v>678</v>
      </c>
      <c r="F203" s="136" t="s">
        <v>679</v>
      </c>
      <c r="G203" s="136" t="s">
        <v>680</v>
      </c>
      <c r="H203" s="137">
        <v>569050</v>
      </c>
      <c r="I203" s="138" t="s">
        <v>409</v>
      </c>
      <c r="J203" s="138">
        <v>1</v>
      </c>
      <c r="K203" s="137" t="s">
        <v>571</v>
      </c>
      <c r="L203" s="138" t="s">
        <v>410</v>
      </c>
      <c r="M203" s="138" t="s">
        <v>410</v>
      </c>
      <c r="N203" s="138">
        <v>20</v>
      </c>
      <c r="O203" s="138">
        <v>5</v>
      </c>
      <c r="P203" s="138" t="s">
        <v>197</v>
      </c>
      <c r="Q203" s="138" t="s">
        <v>197</v>
      </c>
      <c r="R203" s="139" t="s">
        <v>572</v>
      </c>
      <c r="S203" s="149">
        <v>0</v>
      </c>
    </row>
    <row r="204" spans="1:19" ht="53.45" customHeight="1" x14ac:dyDescent="0.2">
      <c r="A204" s="136" t="s">
        <v>675</v>
      </c>
      <c r="B204" s="136" t="s">
        <v>677</v>
      </c>
      <c r="C204" s="136" t="s">
        <v>676</v>
      </c>
      <c r="D204" s="136">
        <v>9167</v>
      </c>
      <c r="E204" s="136" t="s">
        <v>678</v>
      </c>
      <c r="F204" s="136" t="s">
        <v>679</v>
      </c>
      <c r="G204" s="136" t="s">
        <v>680</v>
      </c>
      <c r="H204" s="137">
        <v>562110</v>
      </c>
      <c r="I204" s="138" t="s">
        <v>409</v>
      </c>
      <c r="J204" s="138">
        <v>1</v>
      </c>
      <c r="K204" s="137" t="s">
        <v>573</v>
      </c>
      <c r="L204" s="138" t="s">
        <v>574</v>
      </c>
      <c r="M204" s="138" t="s">
        <v>575</v>
      </c>
      <c r="N204" s="138">
        <v>253</v>
      </c>
      <c r="O204" s="138">
        <v>1</v>
      </c>
      <c r="P204" s="138" t="s">
        <v>197</v>
      </c>
      <c r="Q204" s="138" t="s">
        <v>197</v>
      </c>
      <c r="R204" s="139" t="s">
        <v>576</v>
      </c>
      <c r="S204" s="149">
        <v>0</v>
      </c>
    </row>
    <row r="205" spans="1:19" ht="25.5" x14ac:dyDescent="0.2">
      <c r="A205" s="136" t="s">
        <v>675</v>
      </c>
      <c r="B205" s="136" t="s">
        <v>677</v>
      </c>
      <c r="C205" s="136" t="s">
        <v>676</v>
      </c>
      <c r="D205" s="136">
        <v>9167</v>
      </c>
      <c r="E205" s="136" t="s">
        <v>678</v>
      </c>
      <c r="F205" s="136" t="s">
        <v>679</v>
      </c>
      <c r="G205" s="136" t="s">
        <v>680</v>
      </c>
      <c r="H205" s="137">
        <v>562110</v>
      </c>
      <c r="I205" s="138" t="s">
        <v>409</v>
      </c>
      <c r="J205" s="138">
        <v>2</v>
      </c>
      <c r="K205" s="137" t="s">
        <v>573</v>
      </c>
      <c r="L205" s="138" t="s">
        <v>574</v>
      </c>
      <c r="M205" s="138" t="s">
        <v>575</v>
      </c>
      <c r="N205" s="138">
        <v>253</v>
      </c>
      <c r="O205" s="138">
        <v>1</v>
      </c>
      <c r="P205" s="138" t="s">
        <v>197</v>
      </c>
      <c r="Q205" s="138" t="s">
        <v>197</v>
      </c>
      <c r="R205" s="139" t="s">
        <v>577</v>
      </c>
      <c r="S205" s="149">
        <v>0</v>
      </c>
    </row>
    <row r="206" spans="1:19" ht="25.5" x14ac:dyDescent="0.2">
      <c r="A206" s="136" t="s">
        <v>675</v>
      </c>
      <c r="B206" s="136" t="s">
        <v>677</v>
      </c>
      <c r="C206" s="136" t="s">
        <v>676</v>
      </c>
      <c r="D206" s="136">
        <v>9167</v>
      </c>
      <c r="E206" s="136" t="s">
        <v>678</v>
      </c>
      <c r="F206" s="136" t="s">
        <v>679</v>
      </c>
      <c r="G206" s="136" t="s">
        <v>680</v>
      </c>
      <c r="H206" s="137">
        <v>562110</v>
      </c>
      <c r="I206" s="138" t="s">
        <v>409</v>
      </c>
      <c r="J206" s="138">
        <v>3</v>
      </c>
      <c r="K206" s="137" t="s">
        <v>573</v>
      </c>
      <c r="L206" s="138" t="s">
        <v>574</v>
      </c>
      <c r="M206" s="138" t="s">
        <v>578</v>
      </c>
      <c r="N206" s="138">
        <v>381</v>
      </c>
      <c r="O206" s="138">
        <v>1</v>
      </c>
      <c r="P206" s="138" t="s">
        <v>197</v>
      </c>
      <c r="Q206" s="138" t="s">
        <v>197</v>
      </c>
      <c r="R206" s="139" t="s">
        <v>579</v>
      </c>
      <c r="S206" s="149">
        <v>0</v>
      </c>
    </row>
    <row r="207" spans="1:19" ht="25.5" x14ac:dyDescent="0.2">
      <c r="A207" s="136" t="s">
        <v>675</v>
      </c>
      <c r="B207" s="136" t="s">
        <v>677</v>
      </c>
      <c r="C207" s="136" t="s">
        <v>676</v>
      </c>
      <c r="D207" s="136">
        <v>9167</v>
      </c>
      <c r="E207" s="136" t="s">
        <v>678</v>
      </c>
      <c r="F207" s="136" t="s">
        <v>679</v>
      </c>
      <c r="G207" s="136" t="s">
        <v>680</v>
      </c>
      <c r="H207" s="137">
        <v>562110</v>
      </c>
      <c r="I207" s="138" t="s">
        <v>409</v>
      </c>
      <c r="J207" s="138">
        <v>4</v>
      </c>
      <c r="K207" s="137" t="s">
        <v>573</v>
      </c>
      <c r="L207" s="138" t="s">
        <v>574</v>
      </c>
      <c r="M207" s="138" t="s">
        <v>578</v>
      </c>
      <c r="N207" s="138">
        <v>381</v>
      </c>
      <c r="O207" s="138">
        <v>1</v>
      </c>
      <c r="P207" s="138" t="s">
        <v>197</v>
      </c>
      <c r="Q207" s="138" t="s">
        <v>197</v>
      </c>
      <c r="R207" s="139" t="s">
        <v>580</v>
      </c>
      <c r="S207" s="149">
        <v>0</v>
      </c>
    </row>
    <row r="208" spans="1:19" x14ac:dyDescent="0.2">
      <c r="A208" s="136" t="s">
        <v>675</v>
      </c>
      <c r="B208" s="136" t="s">
        <v>677</v>
      </c>
      <c r="C208" s="136" t="s">
        <v>676</v>
      </c>
      <c r="D208" s="136">
        <v>9167</v>
      </c>
      <c r="E208" s="136" t="s">
        <v>678</v>
      </c>
      <c r="F208" s="136" t="s">
        <v>679</v>
      </c>
      <c r="G208" s="136" t="s">
        <v>680</v>
      </c>
      <c r="H208" s="137">
        <v>562110</v>
      </c>
      <c r="I208" s="138" t="s">
        <v>409</v>
      </c>
      <c r="J208" s="138">
        <v>5</v>
      </c>
      <c r="K208" s="137" t="s">
        <v>573</v>
      </c>
      <c r="L208" s="138" t="s">
        <v>581</v>
      </c>
      <c r="M208" s="138" t="s">
        <v>582</v>
      </c>
      <c r="N208" s="138">
        <v>30</v>
      </c>
      <c r="O208" s="138">
        <v>1</v>
      </c>
      <c r="P208" s="138" t="s">
        <v>197</v>
      </c>
      <c r="Q208" s="138" t="s">
        <v>197</v>
      </c>
      <c r="R208" s="139" t="s">
        <v>583</v>
      </c>
      <c r="S208" s="149">
        <v>0</v>
      </c>
    </row>
    <row r="209" spans="1:19" x14ac:dyDescent="0.2">
      <c r="A209" s="136" t="s">
        <v>675</v>
      </c>
      <c r="B209" s="136" t="s">
        <v>677</v>
      </c>
      <c r="C209" s="136" t="s">
        <v>676</v>
      </c>
      <c r="D209" s="136">
        <v>9167</v>
      </c>
      <c r="E209" s="136" t="s">
        <v>678</v>
      </c>
      <c r="F209" s="136" t="s">
        <v>679</v>
      </c>
      <c r="G209" s="136" t="s">
        <v>680</v>
      </c>
      <c r="H209" s="137">
        <v>521010</v>
      </c>
      <c r="I209" s="138" t="s">
        <v>409</v>
      </c>
      <c r="J209" s="138">
        <v>1</v>
      </c>
      <c r="K209" s="137" t="s">
        <v>584</v>
      </c>
      <c r="L209" s="138" t="s">
        <v>585</v>
      </c>
      <c r="M209" s="138" t="s">
        <v>586</v>
      </c>
      <c r="N209" s="138"/>
      <c r="O209" s="138">
        <v>150</v>
      </c>
      <c r="P209" s="138" t="s">
        <v>197</v>
      </c>
      <c r="Q209" s="138" t="s">
        <v>197</v>
      </c>
      <c r="R209" s="139" t="s">
        <v>587</v>
      </c>
      <c r="S209" s="149">
        <v>0</v>
      </c>
    </row>
    <row r="210" spans="1:19" ht="63.75" x14ac:dyDescent="0.2">
      <c r="A210" s="136" t="s">
        <v>675</v>
      </c>
      <c r="B210" s="136" t="s">
        <v>677</v>
      </c>
      <c r="C210" s="136" t="s">
        <v>676</v>
      </c>
      <c r="D210" s="136">
        <v>9167</v>
      </c>
      <c r="E210" s="136" t="s">
        <v>678</v>
      </c>
      <c r="F210" s="136" t="s">
        <v>679</v>
      </c>
      <c r="G210" s="136" t="s">
        <v>680</v>
      </c>
      <c r="H210" s="137">
        <v>521020</v>
      </c>
      <c r="I210" s="138" t="s">
        <v>409</v>
      </c>
      <c r="J210" s="138">
        <v>1</v>
      </c>
      <c r="K210" s="137" t="s">
        <v>588</v>
      </c>
      <c r="L210" s="138" t="s">
        <v>410</v>
      </c>
      <c r="M210" s="138" t="s">
        <v>410</v>
      </c>
      <c r="N210" s="138"/>
      <c r="O210" s="138">
        <v>300</v>
      </c>
      <c r="P210" s="138" t="s">
        <v>197</v>
      </c>
      <c r="Q210" s="138" t="s">
        <v>197</v>
      </c>
      <c r="R210" s="139" t="s">
        <v>589</v>
      </c>
      <c r="S210" s="149">
        <v>0</v>
      </c>
    </row>
    <row r="211" spans="1:19" x14ac:dyDescent="0.2">
      <c r="A211" s="136" t="s">
        <v>675</v>
      </c>
      <c r="B211" s="136" t="s">
        <v>677</v>
      </c>
      <c r="C211" s="136" t="s">
        <v>676</v>
      </c>
      <c r="D211" s="136">
        <v>9167</v>
      </c>
      <c r="E211" s="136" t="s">
        <v>678</v>
      </c>
      <c r="F211" s="136" t="s">
        <v>679</v>
      </c>
      <c r="G211" s="136" t="s">
        <v>680</v>
      </c>
      <c r="H211" s="137">
        <v>523110</v>
      </c>
      <c r="I211" s="138" t="s">
        <v>409</v>
      </c>
      <c r="J211" s="138">
        <v>1</v>
      </c>
      <c r="K211" s="137" t="s">
        <v>590</v>
      </c>
      <c r="L211" s="138" t="s">
        <v>591</v>
      </c>
      <c r="M211" s="138"/>
      <c r="N211" s="138"/>
      <c r="O211" s="138">
        <v>1</v>
      </c>
      <c r="P211" s="138" t="s">
        <v>197</v>
      </c>
      <c r="Q211" s="138" t="s">
        <v>197</v>
      </c>
      <c r="R211" s="139" t="s">
        <v>592</v>
      </c>
      <c r="S211" s="149">
        <v>0</v>
      </c>
    </row>
    <row r="212" spans="1:19" x14ac:dyDescent="0.2">
      <c r="A212" s="136" t="s">
        <v>675</v>
      </c>
      <c r="B212" s="136" t="s">
        <v>677</v>
      </c>
      <c r="C212" s="136" t="s">
        <v>676</v>
      </c>
      <c r="D212" s="136">
        <v>9167</v>
      </c>
      <c r="E212" s="136" t="s">
        <v>678</v>
      </c>
      <c r="F212" s="136" t="s">
        <v>679</v>
      </c>
      <c r="G212" s="136" t="s">
        <v>680</v>
      </c>
      <c r="H212" s="137">
        <v>524010</v>
      </c>
      <c r="I212" s="138" t="s">
        <v>409</v>
      </c>
      <c r="J212" s="138">
        <v>1</v>
      </c>
      <c r="K212" s="137" t="s">
        <v>593</v>
      </c>
      <c r="L212" s="138" t="s">
        <v>410</v>
      </c>
      <c r="M212" s="138" t="s">
        <v>410</v>
      </c>
      <c r="N212" s="138"/>
      <c r="O212" s="138">
        <v>750</v>
      </c>
      <c r="P212" s="138" t="s">
        <v>197</v>
      </c>
      <c r="Q212" s="138" t="s">
        <v>197</v>
      </c>
      <c r="R212" s="139" t="s">
        <v>594</v>
      </c>
      <c r="S212" s="149">
        <v>0</v>
      </c>
    </row>
    <row r="213" spans="1:19" x14ac:dyDescent="0.2">
      <c r="A213" s="136" t="s">
        <v>675</v>
      </c>
      <c r="B213" s="136" t="s">
        <v>677</v>
      </c>
      <c r="C213" s="136" t="s">
        <v>676</v>
      </c>
      <c r="D213" s="136">
        <v>9167</v>
      </c>
      <c r="E213" s="136" t="s">
        <v>678</v>
      </c>
      <c r="F213" s="136" t="s">
        <v>679</v>
      </c>
      <c r="G213" s="136" t="s">
        <v>680</v>
      </c>
      <c r="H213" s="137">
        <v>531010</v>
      </c>
      <c r="I213" s="138" t="s">
        <v>409</v>
      </c>
      <c r="J213" s="138">
        <v>1</v>
      </c>
      <c r="K213" s="137" t="s">
        <v>595</v>
      </c>
      <c r="L213" s="138" t="s">
        <v>410</v>
      </c>
      <c r="M213" s="138" t="s">
        <v>410</v>
      </c>
      <c r="N213" s="138">
        <v>1000</v>
      </c>
      <c r="O213" s="138">
        <v>1000</v>
      </c>
      <c r="P213" s="138" t="s">
        <v>197</v>
      </c>
      <c r="Q213" s="138" t="s">
        <v>197</v>
      </c>
      <c r="R213" s="139" t="s">
        <v>596</v>
      </c>
      <c r="S213" s="149">
        <v>0</v>
      </c>
    </row>
    <row r="214" spans="1:19" ht="63.75" x14ac:dyDescent="0.2">
      <c r="A214" s="136" t="s">
        <v>675</v>
      </c>
      <c r="B214" s="136" t="s">
        <v>677</v>
      </c>
      <c r="C214" s="136" t="s">
        <v>676</v>
      </c>
      <c r="D214" s="136">
        <v>9167</v>
      </c>
      <c r="E214" s="136" t="s">
        <v>678</v>
      </c>
      <c r="F214" s="136" t="s">
        <v>679</v>
      </c>
      <c r="G214" s="136" t="s">
        <v>680</v>
      </c>
      <c r="H214" s="137">
        <v>531010</v>
      </c>
      <c r="I214" s="138" t="s">
        <v>409</v>
      </c>
      <c r="J214" s="138">
        <v>1</v>
      </c>
      <c r="K214" s="137" t="s">
        <v>595</v>
      </c>
      <c r="L214" s="138" t="s">
        <v>410</v>
      </c>
      <c r="M214" s="138" t="s">
        <v>410</v>
      </c>
      <c r="N214" s="138"/>
      <c r="O214" s="138">
        <v>61</v>
      </c>
      <c r="P214" s="138" t="s">
        <v>197</v>
      </c>
      <c r="Q214" s="138" t="s">
        <v>197</v>
      </c>
      <c r="R214" s="139" t="s">
        <v>597</v>
      </c>
      <c r="S214" s="149">
        <v>0</v>
      </c>
    </row>
    <row r="215" spans="1:19" x14ac:dyDescent="0.2">
      <c r="A215" s="136" t="s">
        <v>675</v>
      </c>
      <c r="B215" s="136" t="s">
        <v>677</v>
      </c>
      <c r="C215" s="136" t="s">
        <v>676</v>
      </c>
      <c r="D215" s="136">
        <v>9167</v>
      </c>
      <c r="E215" s="136" t="s">
        <v>678</v>
      </c>
      <c r="F215" s="136" t="s">
        <v>679</v>
      </c>
      <c r="G215" s="136" t="s">
        <v>680</v>
      </c>
      <c r="H215" s="137">
        <v>531610</v>
      </c>
      <c r="I215" s="138" t="s">
        <v>409</v>
      </c>
      <c r="J215" s="138">
        <v>1</v>
      </c>
      <c r="K215" s="137" t="s">
        <v>598</v>
      </c>
      <c r="L215" s="138" t="s">
        <v>599</v>
      </c>
      <c r="M215" s="138" t="s">
        <v>600</v>
      </c>
      <c r="N215" s="138"/>
      <c r="O215" s="138">
        <v>1</v>
      </c>
      <c r="P215" s="138" t="s">
        <v>197</v>
      </c>
      <c r="Q215" s="138" t="s">
        <v>197</v>
      </c>
      <c r="R215" s="139" t="s">
        <v>601</v>
      </c>
      <c r="S215" s="149">
        <v>0</v>
      </c>
    </row>
    <row r="216" spans="1:19" ht="25.5" x14ac:dyDescent="0.2">
      <c r="A216" s="136" t="s">
        <v>675</v>
      </c>
      <c r="B216" s="136" t="s">
        <v>677</v>
      </c>
      <c r="C216" s="136" t="s">
        <v>676</v>
      </c>
      <c r="D216" s="136">
        <v>9167</v>
      </c>
      <c r="E216" s="136" t="s">
        <v>678</v>
      </c>
      <c r="F216" s="136" t="s">
        <v>679</v>
      </c>
      <c r="G216" s="136" t="s">
        <v>680</v>
      </c>
      <c r="H216" s="137">
        <v>532110</v>
      </c>
      <c r="I216" s="138" t="s">
        <v>409</v>
      </c>
      <c r="J216" s="138">
        <v>1</v>
      </c>
      <c r="K216" s="137" t="s">
        <v>602</v>
      </c>
      <c r="L216" s="138" t="s">
        <v>603</v>
      </c>
      <c r="M216" s="138" t="s">
        <v>604</v>
      </c>
      <c r="N216" s="138">
        <v>278</v>
      </c>
      <c r="O216" s="138">
        <v>1</v>
      </c>
      <c r="P216" s="138" t="s">
        <v>197</v>
      </c>
      <c r="Q216" s="138" t="s">
        <v>197</v>
      </c>
      <c r="R216" s="139" t="s">
        <v>605</v>
      </c>
      <c r="S216" s="149">
        <v>0</v>
      </c>
    </row>
    <row r="217" spans="1:19" ht="76.5" x14ac:dyDescent="0.2">
      <c r="A217" s="136" t="s">
        <v>675</v>
      </c>
      <c r="B217" s="136" t="s">
        <v>677</v>
      </c>
      <c r="C217" s="136" t="s">
        <v>676</v>
      </c>
      <c r="D217" s="136">
        <v>9167</v>
      </c>
      <c r="E217" s="136" t="s">
        <v>678</v>
      </c>
      <c r="F217" s="136" t="s">
        <v>679</v>
      </c>
      <c r="G217" s="136" t="s">
        <v>680</v>
      </c>
      <c r="H217" s="137">
        <v>532110</v>
      </c>
      <c r="I217" s="138" t="s">
        <v>409</v>
      </c>
      <c r="J217" s="138">
        <v>1</v>
      </c>
      <c r="K217" s="137" t="s">
        <v>602</v>
      </c>
      <c r="L217" s="138" t="s">
        <v>606</v>
      </c>
      <c r="M217" s="138" t="s">
        <v>410</v>
      </c>
      <c r="N217" s="138"/>
      <c r="O217" s="138">
        <v>6</v>
      </c>
      <c r="P217" s="138" t="s">
        <v>197</v>
      </c>
      <c r="Q217" s="138" t="s">
        <v>197</v>
      </c>
      <c r="R217" s="139" t="s">
        <v>607</v>
      </c>
      <c r="S217" s="149">
        <v>0</v>
      </c>
    </row>
    <row r="218" spans="1:19" ht="25.5" x14ac:dyDescent="0.2">
      <c r="A218" s="136" t="s">
        <v>675</v>
      </c>
      <c r="B218" s="136" t="s">
        <v>677</v>
      </c>
      <c r="C218" s="136" t="s">
        <v>676</v>
      </c>
      <c r="D218" s="136">
        <v>9167</v>
      </c>
      <c r="E218" s="136" t="s">
        <v>678</v>
      </c>
      <c r="F218" s="136" t="s">
        <v>679</v>
      </c>
      <c r="G218" s="136" t="s">
        <v>680</v>
      </c>
      <c r="H218" s="137">
        <v>533110</v>
      </c>
      <c r="I218" s="138" t="s">
        <v>409</v>
      </c>
      <c r="J218" s="138">
        <v>1</v>
      </c>
      <c r="K218" s="137" t="s">
        <v>608</v>
      </c>
      <c r="L218" s="138" t="s">
        <v>609</v>
      </c>
      <c r="M218" s="138" t="s">
        <v>610</v>
      </c>
      <c r="N218" s="138"/>
      <c r="O218" s="138">
        <v>1</v>
      </c>
      <c r="P218" s="138" t="s">
        <v>197</v>
      </c>
      <c r="Q218" s="138" t="s">
        <v>197</v>
      </c>
      <c r="R218" s="139" t="s">
        <v>611</v>
      </c>
      <c r="S218" s="149">
        <v>0</v>
      </c>
    </row>
    <row r="219" spans="1:19" ht="25.5" x14ac:dyDescent="0.2">
      <c r="A219" s="136" t="s">
        <v>675</v>
      </c>
      <c r="B219" s="136" t="s">
        <v>677</v>
      </c>
      <c r="C219" s="136" t="s">
        <v>676</v>
      </c>
      <c r="D219" s="136">
        <v>9167</v>
      </c>
      <c r="E219" s="136" t="s">
        <v>678</v>
      </c>
      <c r="F219" s="136" t="s">
        <v>679</v>
      </c>
      <c r="G219" s="136" t="s">
        <v>680</v>
      </c>
      <c r="H219" s="137">
        <v>541010</v>
      </c>
      <c r="I219" s="138" t="s">
        <v>409</v>
      </c>
      <c r="J219" s="138">
        <v>1</v>
      </c>
      <c r="K219" s="137" t="s">
        <v>612</v>
      </c>
      <c r="L219" s="138" t="s">
        <v>410</v>
      </c>
      <c r="M219" s="138" t="s">
        <v>410</v>
      </c>
      <c r="N219" s="138">
        <v>180</v>
      </c>
      <c r="O219" s="138">
        <v>180</v>
      </c>
      <c r="P219" s="138" t="s">
        <v>197</v>
      </c>
      <c r="Q219" s="138" t="s">
        <v>197</v>
      </c>
      <c r="R219" s="139" t="s">
        <v>613</v>
      </c>
      <c r="S219" s="149">
        <v>0</v>
      </c>
    </row>
    <row r="220" spans="1:19" ht="63.75" x14ac:dyDescent="0.2">
      <c r="A220" s="136" t="s">
        <v>675</v>
      </c>
      <c r="B220" s="136" t="s">
        <v>677</v>
      </c>
      <c r="C220" s="136" t="s">
        <v>676</v>
      </c>
      <c r="D220" s="136">
        <v>9167</v>
      </c>
      <c r="E220" s="136" t="s">
        <v>678</v>
      </c>
      <c r="F220" s="136" t="s">
        <v>679</v>
      </c>
      <c r="G220" s="136" t="s">
        <v>680</v>
      </c>
      <c r="H220" s="137">
        <v>552010</v>
      </c>
      <c r="I220" s="138" t="s">
        <v>409</v>
      </c>
      <c r="J220" s="138">
        <v>1</v>
      </c>
      <c r="K220" s="137" t="s">
        <v>614</v>
      </c>
      <c r="L220" s="138" t="s">
        <v>410</v>
      </c>
      <c r="M220" s="138" t="s">
        <v>410</v>
      </c>
      <c r="N220" s="138"/>
      <c r="O220" s="138">
        <v>6</v>
      </c>
      <c r="P220" s="138" t="s">
        <v>197</v>
      </c>
      <c r="Q220" s="138" t="s">
        <v>197</v>
      </c>
      <c r="R220" s="139" t="s">
        <v>615</v>
      </c>
      <c r="S220" s="149">
        <v>0</v>
      </c>
    </row>
    <row r="221" spans="1:19" x14ac:dyDescent="0.2">
      <c r="A221" s="136" t="s">
        <v>675</v>
      </c>
      <c r="B221" s="136" t="s">
        <v>677</v>
      </c>
      <c r="C221" s="136" t="s">
        <v>676</v>
      </c>
      <c r="D221" s="136">
        <v>9167</v>
      </c>
      <c r="E221" s="136" t="s">
        <v>678</v>
      </c>
      <c r="F221" s="136" t="s">
        <v>679</v>
      </c>
      <c r="G221" s="136" t="s">
        <v>680</v>
      </c>
      <c r="H221" s="137">
        <v>552010</v>
      </c>
      <c r="I221" s="138" t="s">
        <v>409</v>
      </c>
      <c r="J221" s="138">
        <v>1</v>
      </c>
      <c r="K221" s="137" t="s">
        <v>614</v>
      </c>
      <c r="L221" s="138" t="s">
        <v>616</v>
      </c>
      <c r="M221" s="138" t="s">
        <v>617</v>
      </c>
      <c r="N221" s="138">
        <v>91</v>
      </c>
      <c r="O221" s="138">
        <v>1</v>
      </c>
      <c r="P221" s="138" t="s">
        <v>197</v>
      </c>
      <c r="Q221" s="138" t="s">
        <v>197</v>
      </c>
      <c r="R221" s="139" t="s">
        <v>618</v>
      </c>
      <c r="S221" s="149">
        <v>0</v>
      </c>
    </row>
    <row r="222" spans="1:19" x14ac:dyDescent="0.2">
      <c r="A222" s="136" t="s">
        <v>675</v>
      </c>
      <c r="B222" s="136" t="s">
        <v>677</v>
      </c>
      <c r="C222" s="136" t="s">
        <v>676</v>
      </c>
      <c r="D222" s="136">
        <v>9167</v>
      </c>
      <c r="E222" s="136" t="s">
        <v>678</v>
      </c>
      <c r="F222" s="136" t="s">
        <v>679</v>
      </c>
      <c r="G222" s="136" t="s">
        <v>680</v>
      </c>
      <c r="H222" s="137">
        <v>552010</v>
      </c>
      <c r="I222" s="138" t="s">
        <v>409</v>
      </c>
      <c r="J222" s="138">
        <v>2</v>
      </c>
      <c r="K222" s="137" t="s">
        <v>614</v>
      </c>
      <c r="L222" s="138" t="s">
        <v>619</v>
      </c>
      <c r="M222" s="138" t="s">
        <v>620</v>
      </c>
      <c r="N222" s="138">
        <v>359</v>
      </c>
      <c r="O222" s="138">
        <v>1</v>
      </c>
      <c r="P222" s="138" t="s">
        <v>197</v>
      </c>
      <c r="Q222" s="138" t="s">
        <v>197</v>
      </c>
      <c r="R222" s="139" t="s">
        <v>621</v>
      </c>
      <c r="S222" s="149">
        <v>0</v>
      </c>
    </row>
    <row r="223" spans="1:19" x14ac:dyDescent="0.2">
      <c r="A223" s="136" t="s">
        <v>675</v>
      </c>
      <c r="B223" s="136" t="s">
        <v>677</v>
      </c>
      <c r="C223" s="136" t="s">
        <v>676</v>
      </c>
      <c r="D223" s="136">
        <v>9167</v>
      </c>
      <c r="E223" s="136" t="s">
        <v>678</v>
      </c>
      <c r="F223" s="136" t="s">
        <v>679</v>
      </c>
      <c r="G223" s="136" t="s">
        <v>680</v>
      </c>
      <c r="H223" s="137">
        <v>553020</v>
      </c>
      <c r="I223" s="138" t="s">
        <v>409</v>
      </c>
      <c r="J223" s="138">
        <v>1</v>
      </c>
      <c r="K223" s="137" t="s">
        <v>622</v>
      </c>
      <c r="L223" s="138" t="s">
        <v>410</v>
      </c>
      <c r="M223" s="138" t="s">
        <v>410</v>
      </c>
      <c r="N223" s="138">
        <v>250</v>
      </c>
      <c r="O223" s="138"/>
      <c r="P223" s="138" t="s">
        <v>197</v>
      </c>
      <c r="Q223" s="138" t="s">
        <v>197</v>
      </c>
      <c r="R223" s="139" t="s">
        <v>623</v>
      </c>
      <c r="S223" s="149">
        <v>0</v>
      </c>
    </row>
    <row r="224" spans="1:19" ht="38.25" x14ac:dyDescent="0.2">
      <c r="A224" s="136" t="s">
        <v>675</v>
      </c>
      <c r="B224" s="136" t="s">
        <v>677</v>
      </c>
      <c r="C224" s="136" t="s">
        <v>676</v>
      </c>
      <c r="D224" s="136">
        <v>9167</v>
      </c>
      <c r="E224" s="136" t="s">
        <v>678</v>
      </c>
      <c r="F224" s="136" t="s">
        <v>679</v>
      </c>
      <c r="G224" s="136" t="s">
        <v>680</v>
      </c>
      <c r="H224" s="137">
        <v>563010</v>
      </c>
      <c r="I224" s="138" t="s">
        <v>409</v>
      </c>
      <c r="J224" s="138">
        <v>1</v>
      </c>
      <c r="K224" s="137" t="s">
        <v>624</v>
      </c>
      <c r="L224" s="138" t="s">
        <v>410</v>
      </c>
      <c r="M224" s="138" t="s">
        <v>410</v>
      </c>
      <c r="N224" s="138"/>
      <c r="O224" s="138"/>
      <c r="P224" s="138" t="s">
        <v>197</v>
      </c>
      <c r="Q224" s="138" t="s">
        <v>197</v>
      </c>
      <c r="R224" s="139" t="s">
        <v>625</v>
      </c>
      <c r="S224" s="149">
        <v>0</v>
      </c>
    </row>
    <row r="225" spans="1:19" ht="51" x14ac:dyDescent="0.2">
      <c r="A225" s="136" t="s">
        <v>675</v>
      </c>
      <c r="B225" s="136" t="s">
        <v>677</v>
      </c>
      <c r="C225" s="136" t="s">
        <v>676</v>
      </c>
      <c r="D225" s="136">
        <v>9167</v>
      </c>
      <c r="E225" s="136" t="s">
        <v>678</v>
      </c>
      <c r="F225" s="136" t="s">
        <v>679</v>
      </c>
      <c r="G225" s="136" t="s">
        <v>680</v>
      </c>
      <c r="H225" s="137">
        <v>563010</v>
      </c>
      <c r="I225" s="138" t="s">
        <v>409</v>
      </c>
      <c r="J225" s="138">
        <v>2</v>
      </c>
      <c r="K225" s="137" t="s">
        <v>624</v>
      </c>
      <c r="L225" s="138" t="s">
        <v>410</v>
      </c>
      <c r="M225" s="138" t="s">
        <v>410</v>
      </c>
      <c r="N225" s="138"/>
      <c r="O225" s="138"/>
      <c r="P225" s="138"/>
      <c r="Q225" s="138"/>
      <c r="R225" s="139" t="s">
        <v>626</v>
      </c>
      <c r="S225" s="149">
        <v>0</v>
      </c>
    </row>
    <row r="226" spans="1:19" x14ac:dyDescent="0.2">
      <c r="A226" s="136" t="s">
        <v>675</v>
      </c>
      <c r="B226" s="136" t="s">
        <v>677</v>
      </c>
      <c r="C226" s="136" t="s">
        <v>676</v>
      </c>
      <c r="D226" s="136">
        <v>9167</v>
      </c>
      <c r="E226" s="136" t="s">
        <v>678</v>
      </c>
      <c r="F226" s="136" t="s">
        <v>679</v>
      </c>
      <c r="G226" s="136" t="s">
        <v>680</v>
      </c>
      <c r="H226" s="137">
        <v>569030</v>
      </c>
      <c r="I226" s="138" t="s">
        <v>409</v>
      </c>
      <c r="J226" s="138">
        <v>1</v>
      </c>
      <c r="K226" s="137" t="s">
        <v>627</v>
      </c>
      <c r="L226" s="138" t="s">
        <v>410</v>
      </c>
      <c r="M226" s="138" t="s">
        <v>410</v>
      </c>
      <c r="N226" s="138">
        <v>4500</v>
      </c>
      <c r="O226" s="138"/>
      <c r="P226" s="138" t="s">
        <v>197</v>
      </c>
      <c r="Q226" s="138" t="s">
        <v>197</v>
      </c>
      <c r="R226" s="139" t="s">
        <v>628</v>
      </c>
      <c r="S226" s="149">
        <v>0</v>
      </c>
    </row>
    <row r="227" spans="1:19" ht="89.25" x14ac:dyDescent="0.2">
      <c r="A227" s="136" t="s">
        <v>675</v>
      </c>
      <c r="B227" s="136" t="s">
        <v>677</v>
      </c>
      <c r="C227" s="136" t="s">
        <v>676</v>
      </c>
      <c r="D227" s="136">
        <v>9167</v>
      </c>
      <c r="E227" s="136" t="s">
        <v>678</v>
      </c>
      <c r="F227" s="136" t="s">
        <v>679</v>
      </c>
      <c r="G227" s="136" t="s">
        <v>680</v>
      </c>
      <c r="H227" s="137">
        <v>569010</v>
      </c>
      <c r="I227" s="138" t="s">
        <v>409</v>
      </c>
      <c r="J227" s="138">
        <v>1</v>
      </c>
      <c r="K227" s="137" t="s">
        <v>629</v>
      </c>
      <c r="L227" s="138" t="s">
        <v>410</v>
      </c>
      <c r="M227" s="138" t="s">
        <v>410</v>
      </c>
      <c r="N227" s="138"/>
      <c r="O227" s="138">
        <v>11</v>
      </c>
      <c r="P227" s="138" t="s">
        <v>197</v>
      </c>
      <c r="Q227" s="138" t="s">
        <v>197</v>
      </c>
      <c r="R227" s="139" t="s">
        <v>630</v>
      </c>
      <c r="S227" s="149">
        <v>0</v>
      </c>
    </row>
    <row r="228" spans="1:19" x14ac:dyDescent="0.2">
      <c r="A228" s="136" t="s">
        <v>675</v>
      </c>
      <c r="B228" s="136" t="s">
        <v>677</v>
      </c>
      <c r="C228" s="136" t="s">
        <v>676</v>
      </c>
      <c r="D228" s="136">
        <v>9167</v>
      </c>
      <c r="E228" s="136" t="s">
        <v>678</v>
      </c>
      <c r="F228" s="136" t="s">
        <v>679</v>
      </c>
      <c r="G228" s="136" t="s">
        <v>680</v>
      </c>
      <c r="H228" s="137">
        <v>568010</v>
      </c>
      <c r="I228" s="138" t="s">
        <v>409</v>
      </c>
      <c r="J228" s="138">
        <v>1</v>
      </c>
      <c r="K228" s="137" t="s">
        <v>631</v>
      </c>
      <c r="L228" s="138" t="s">
        <v>410</v>
      </c>
      <c r="M228" s="138" t="s">
        <v>410</v>
      </c>
      <c r="N228" s="138"/>
      <c r="O228" s="138"/>
      <c r="P228" s="138" t="s">
        <v>197</v>
      </c>
      <c r="Q228" s="138" t="s">
        <v>197</v>
      </c>
      <c r="R228" s="139" t="s">
        <v>632</v>
      </c>
      <c r="S228" s="149">
        <v>0</v>
      </c>
    </row>
    <row r="229" spans="1:19" ht="102" x14ac:dyDescent="0.2">
      <c r="A229" s="136" t="s">
        <v>675</v>
      </c>
      <c r="B229" s="136" t="s">
        <v>677</v>
      </c>
      <c r="C229" s="136" t="s">
        <v>676</v>
      </c>
      <c r="D229" s="136">
        <v>9167</v>
      </c>
      <c r="E229" s="136" t="s">
        <v>678</v>
      </c>
      <c r="F229" s="136" t="s">
        <v>679</v>
      </c>
      <c r="G229" s="136" t="s">
        <v>680</v>
      </c>
      <c r="H229" s="137">
        <v>572210</v>
      </c>
      <c r="I229" s="138" t="s">
        <v>409</v>
      </c>
      <c r="J229" s="138">
        <v>1</v>
      </c>
      <c r="K229" s="137" t="s">
        <v>633</v>
      </c>
      <c r="L229" s="138" t="s">
        <v>410</v>
      </c>
      <c r="M229" s="138" t="s">
        <v>410</v>
      </c>
      <c r="N229" s="138"/>
      <c r="O229" s="138">
        <v>7</v>
      </c>
      <c r="P229" s="138" t="s">
        <v>197</v>
      </c>
      <c r="Q229" s="138" t="s">
        <v>197</v>
      </c>
      <c r="R229" s="139" t="s">
        <v>634</v>
      </c>
      <c r="S229" s="149">
        <v>0</v>
      </c>
    </row>
    <row r="230" spans="1:19" ht="25.5" x14ac:dyDescent="0.2">
      <c r="A230" s="136" t="s">
        <v>675</v>
      </c>
      <c r="B230" s="136" t="s">
        <v>677</v>
      </c>
      <c r="C230" s="136" t="s">
        <v>676</v>
      </c>
      <c r="D230" s="136">
        <v>9167</v>
      </c>
      <c r="E230" s="136" t="s">
        <v>678</v>
      </c>
      <c r="F230" s="136" t="s">
        <v>679</v>
      </c>
      <c r="G230" s="136" t="s">
        <v>680</v>
      </c>
      <c r="H230" s="137">
        <v>574010</v>
      </c>
      <c r="I230" s="138" t="s">
        <v>409</v>
      </c>
      <c r="J230" s="138">
        <v>1</v>
      </c>
      <c r="K230" s="137" t="s">
        <v>635</v>
      </c>
      <c r="L230" s="138" t="s">
        <v>636</v>
      </c>
      <c r="M230" s="138" t="s">
        <v>637</v>
      </c>
      <c r="N230" s="138">
        <v>3</v>
      </c>
      <c r="O230" s="138">
        <v>1</v>
      </c>
      <c r="P230" s="138" t="s">
        <v>197</v>
      </c>
      <c r="Q230" s="138" t="s">
        <v>197</v>
      </c>
      <c r="R230" s="139" t="s">
        <v>638</v>
      </c>
      <c r="S230" s="149">
        <v>0</v>
      </c>
    </row>
    <row r="231" spans="1:19" ht="38.25" x14ac:dyDescent="0.2">
      <c r="A231" s="136" t="s">
        <v>675</v>
      </c>
      <c r="B231" s="136" t="s">
        <v>677</v>
      </c>
      <c r="C231" s="136" t="s">
        <v>676</v>
      </c>
      <c r="D231" s="136">
        <v>9167</v>
      </c>
      <c r="E231" s="136" t="s">
        <v>678</v>
      </c>
      <c r="F231" s="136" t="s">
        <v>679</v>
      </c>
      <c r="G231" s="136" t="s">
        <v>680</v>
      </c>
      <c r="H231" s="137">
        <v>574010</v>
      </c>
      <c r="I231" s="138" t="s">
        <v>409</v>
      </c>
      <c r="J231" s="138">
        <v>2</v>
      </c>
      <c r="K231" s="137" t="s">
        <v>635</v>
      </c>
      <c r="L231" s="138" t="s">
        <v>639</v>
      </c>
      <c r="M231" s="138" t="s">
        <v>640</v>
      </c>
      <c r="N231" s="138">
        <v>2.08</v>
      </c>
      <c r="O231" s="138">
        <v>1</v>
      </c>
      <c r="P231" s="138" t="s">
        <v>197</v>
      </c>
      <c r="Q231" s="138" t="s">
        <v>197</v>
      </c>
      <c r="R231" s="139" t="s">
        <v>641</v>
      </c>
      <c r="S231" s="149">
        <v>0</v>
      </c>
    </row>
    <row r="232" spans="1:19" ht="51" x14ac:dyDescent="0.2">
      <c r="A232" s="136" t="s">
        <v>675</v>
      </c>
      <c r="B232" s="136" t="s">
        <v>677</v>
      </c>
      <c r="C232" s="136" t="s">
        <v>676</v>
      </c>
      <c r="D232" s="136">
        <v>9167</v>
      </c>
      <c r="E232" s="136" t="s">
        <v>678</v>
      </c>
      <c r="F232" s="136" t="s">
        <v>679</v>
      </c>
      <c r="G232" s="136" t="s">
        <v>680</v>
      </c>
      <c r="H232" s="137">
        <v>574010</v>
      </c>
      <c r="I232" s="138" t="s">
        <v>409</v>
      </c>
      <c r="J232" s="138">
        <v>3</v>
      </c>
      <c r="K232" s="137" t="s">
        <v>635</v>
      </c>
      <c r="L232" s="138" t="s">
        <v>639</v>
      </c>
      <c r="M232" s="138" t="s">
        <v>642</v>
      </c>
      <c r="N232" s="138">
        <v>4.62</v>
      </c>
      <c r="O232" s="138">
        <v>1</v>
      </c>
      <c r="P232" s="138" t="s">
        <v>197</v>
      </c>
      <c r="Q232" s="138" t="s">
        <v>197</v>
      </c>
      <c r="R232" s="139" t="s">
        <v>643</v>
      </c>
      <c r="S232" s="149">
        <v>0</v>
      </c>
    </row>
    <row r="233" spans="1:19" ht="38.25" x14ac:dyDescent="0.2">
      <c r="A233" s="136" t="s">
        <v>675</v>
      </c>
      <c r="B233" s="136" t="s">
        <v>677</v>
      </c>
      <c r="C233" s="136" t="s">
        <v>676</v>
      </c>
      <c r="D233" s="136">
        <v>9167</v>
      </c>
      <c r="E233" s="136" t="s">
        <v>678</v>
      </c>
      <c r="F233" s="136" t="s">
        <v>679</v>
      </c>
      <c r="G233" s="136" t="s">
        <v>680</v>
      </c>
      <c r="H233" s="137">
        <v>574010</v>
      </c>
      <c r="I233" s="138" t="s">
        <v>409</v>
      </c>
      <c r="J233" s="138">
        <v>4</v>
      </c>
      <c r="K233" s="137" t="s">
        <v>635</v>
      </c>
      <c r="L233" s="138" t="s">
        <v>639</v>
      </c>
      <c r="M233" s="138" t="s">
        <v>644</v>
      </c>
      <c r="N233" s="138">
        <v>3.36</v>
      </c>
      <c r="O233" s="138">
        <v>1</v>
      </c>
      <c r="P233" s="138" t="s">
        <v>197</v>
      </c>
      <c r="Q233" s="138" t="s">
        <v>197</v>
      </c>
      <c r="R233" s="139" t="s">
        <v>645</v>
      </c>
      <c r="S233" s="149">
        <v>0</v>
      </c>
    </row>
    <row r="234" spans="1:19" ht="38.25" x14ac:dyDescent="0.2">
      <c r="A234" s="136" t="s">
        <v>675</v>
      </c>
      <c r="B234" s="136" t="s">
        <v>677</v>
      </c>
      <c r="C234" s="136" t="s">
        <v>676</v>
      </c>
      <c r="D234" s="136">
        <v>9167</v>
      </c>
      <c r="E234" s="136" t="s">
        <v>678</v>
      </c>
      <c r="F234" s="136" t="s">
        <v>679</v>
      </c>
      <c r="G234" s="136" t="s">
        <v>680</v>
      </c>
      <c r="H234" s="137">
        <v>574010</v>
      </c>
      <c r="I234" s="138" t="s">
        <v>409</v>
      </c>
      <c r="J234" s="138">
        <v>5</v>
      </c>
      <c r="K234" s="137" t="s">
        <v>635</v>
      </c>
      <c r="L234" s="138" t="s">
        <v>639</v>
      </c>
      <c r="M234" s="138" t="s">
        <v>644</v>
      </c>
      <c r="N234" s="138">
        <v>3.47</v>
      </c>
      <c r="O234" s="138">
        <v>1</v>
      </c>
      <c r="P234" s="138" t="s">
        <v>197</v>
      </c>
      <c r="Q234" s="138" t="s">
        <v>197</v>
      </c>
      <c r="R234" s="139" t="s">
        <v>646</v>
      </c>
      <c r="S234" s="149">
        <v>0</v>
      </c>
    </row>
    <row r="235" spans="1:19" ht="38.25" x14ac:dyDescent="0.2">
      <c r="A235" s="136" t="s">
        <v>675</v>
      </c>
      <c r="B235" s="136" t="s">
        <v>677</v>
      </c>
      <c r="C235" s="136" t="s">
        <v>676</v>
      </c>
      <c r="D235" s="136">
        <v>9167</v>
      </c>
      <c r="E235" s="136" t="s">
        <v>678</v>
      </c>
      <c r="F235" s="136" t="s">
        <v>679</v>
      </c>
      <c r="G235" s="136" t="s">
        <v>680</v>
      </c>
      <c r="H235" s="137">
        <v>574010</v>
      </c>
      <c r="I235" s="138" t="s">
        <v>409</v>
      </c>
      <c r="J235" s="138">
        <v>6</v>
      </c>
      <c r="K235" s="137" t="s">
        <v>635</v>
      </c>
      <c r="L235" s="138" t="s">
        <v>639</v>
      </c>
      <c r="M235" s="138" t="s">
        <v>647</v>
      </c>
      <c r="N235" s="138">
        <v>3.38</v>
      </c>
      <c r="O235" s="138">
        <v>1</v>
      </c>
      <c r="P235" s="138" t="s">
        <v>197</v>
      </c>
      <c r="Q235" s="138" t="s">
        <v>197</v>
      </c>
      <c r="R235" s="139" t="s">
        <v>648</v>
      </c>
      <c r="S235" s="149">
        <v>0</v>
      </c>
    </row>
    <row r="236" spans="1:19" ht="51" x14ac:dyDescent="0.2">
      <c r="A236" s="136" t="s">
        <v>675</v>
      </c>
      <c r="B236" s="136" t="s">
        <v>677</v>
      </c>
      <c r="C236" s="136" t="s">
        <v>676</v>
      </c>
      <c r="D236" s="136">
        <v>9167</v>
      </c>
      <c r="E236" s="136" t="s">
        <v>678</v>
      </c>
      <c r="F236" s="136" t="s">
        <v>679</v>
      </c>
      <c r="G236" s="136" t="s">
        <v>680</v>
      </c>
      <c r="H236" s="137">
        <v>574010</v>
      </c>
      <c r="I236" s="138" t="s">
        <v>409</v>
      </c>
      <c r="J236" s="138">
        <v>7</v>
      </c>
      <c r="K236" s="137" t="s">
        <v>635</v>
      </c>
      <c r="L236" s="138" t="s">
        <v>639</v>
      </c>
      <c r="M236" s="138" t="s">
        <v>640</v>
      </c>
      <c r="N236" s="138">
        <v>3.42</v>
      </c>
      <c r="O236" s="138">
        <v>1</v>
      </c>
      <c r="P236" s="138" t="s">
        <v>197</v>
      </c>
      <c r="Q236" s="138" t="s">
        <v>197</v>
      </c>
      <c r="R236" s="139" t="s">
        <v>649</v>
      </c>
      <c r="S236" s="149">
        <v>0</v>
      </c>
    </row>
    <row r="237" spans="1:19" ht="25.5" x14ac:dyDescent="0.2">
      <c r="A237" s="136" t="s">
        <v>675</v>
      </c>
      <c r="B237" s="136" t="s">
        <v>677</v>
      </c>
      <c r="C237" s="136" t="s">
        <v>676</v>
      </c>
      <c r="D237" s="136">
        <v>9167</v>
      </c>
      <c r="E237" s="136" t="s">
        <v>678</v>
      </c>
      <c r="F237" s="136" t="s">
        <v>679</v>
      </c>
      <c r="G237" s="136" t="s">
        <v>680</v>
      </c>
      <c r="H237" s="137">
        <v>574110</v>
      </c>
      <c r="I237" s="138" t="s">
        <v>409</v>
      </c>
      <c r="J237" s="138">
        <v>1</v>
      </c>
      <c r="K237" s="137" t="s">
        <v>650</v>
      </c>
      <c r="L237" s="138" t="s">
        <v>410</v>
      </c>
      <c r="M237" s="138" t="s">
        <v>410</v>
      </c>
      <c r="N237" s="138"/>
      <c r="O237" s="138">
        <v>40</v>
      </c>
      <c r="P237" s="138" t="s">
        <v>197</v>
      </c>
      <c r="Q237" s="138" t="s">
        <v>197</v>
      </c>
      <c r="R237" s="139" t="s">
        <v>651</v>
      </c>
      <c r="S237" s="149">
        <v>0</v>
      </c>
    </row>
    <row r="238" spans="1:19" x14ac:dyDescent="0.2">
      <c r="A238" s="136" t="s">
        <v>675</v>
      </c>
      <c r="B238" s="136" t="s">
        <v>677</v>
      </c>
      <c r="C238" s="136" t="s">
        <v>676</v>
      </c>
      <c r="D238" s="136">
        <v>9167</v>
      </c>
      <c r="E238" s="136" t="s">
        <v>678</v>
      </c>
      <c r="F238" s="136" t="s">
        <v>679</v>
      </c>
      <c r="G238" s="136" t="s">
        <v>680</v>
      </c>
      <c r="H238" s="137">
        <v>579040</v>
      </c>
      <c r="I238" s="138" t="s">
        <v>409</v>
      </c>
      <c r="J238" s="138">
        <v>1</v>
      </c>
      <c r="K238" s="137" t="s">
        <v>652</v>
      </c>
      <c r="L238" s="138" t="s">
        <v>410</v>
      </c>
      <c r="M238" s="138" t="s">
        <v>410</v>
      </c>
      <c r="N238" s="138"/>
      <c r="O238" s="138"/>
      <c r="P238" s="138" t="s">
        <v>197</v>
      </c>
      <c r="Q238" s="138" t="s">
        <v>197</v>
      </c>
      <c r="R238" s="139" t="s">
        <v>653</v>
      </c>
      <c r="S238" s="149">
        <v>0</v>
      </c>
    </row>
    <row r="239" spans="1:19" ht="25.5" x14ac:dyDescent="0.2">
      <c r="A239" s="136" t="s">
        <v>675</v>
      </c>
      <c r="B239" s="136" t="s">
        <v>677</v>
      </c>
      <c r="C239" s="136" t="s">
        <v>676</v>
      </c>
      <c r="D239" s="136">
        <v>9167</v>
      </c>
      <c r="E239" s="136" t="s">
        <v>678</v>
      </c>
      <c r="F239" s="136" t="s">
        <v>679</v>
      </c>
      <c r="G239" s="136" t="s">
        <v>680</v>
      </c>
      <c r="H239" s="137">
        <v>590030</v>
      </c>
      <c r="I239" s="138" t="s">
        <v>409</v>
      </c>
      <c r="J239" s="138">
        <v>1</v>
      </c>
      <c r="K239" s="137" t="s">
        <v>654</v>
      </c>
      <c r="L239" s="138" t="s">
        <v>655</v>
      </c>
      <c r="M239" s="138" t="s">
        <v>410</v>
      </c>
      <c r="N239" s="138"/>
      <c r="O239" s="138">
        <v>31</v>
      </c>
      <c r="P239" s="138" t="s">
        <v>197</v>
      </c>
      <c r="Q239" s="138" t="s">
        <v>197</v>
      </c>
      <c r="R239" s="139" t="s">
        <v>656</v>
      </c>
      <c r="S239" s="149">
        <v>0</v>
      </c>
    </row>
    <row r="240" spans="1:19" ht="38.25" x14ac:dyDescent="0.2">
      <c r="A240" s="136" t="s">
        <v>675</v>
      </c>
      <c r="B240" s="136" t="s">
        <v>677</v>
      </c>
      <c r="C240" s="136" t="s">
        <v>676</v>
      </c>
      <c r="D240" s="136">
        <v>9167</v>
      </c>
      <c r="E240" s="136" t="s">
        <v>678</v>
      </c>
      <c r="F240" s="136" t="s">
        <v>679</v>
      </c>
      <c r="G240" s="136" t="s">
        <v>680</v>
      </c>
      <c r="H240" s="137">
        <v>590030</v>
      </c>
      <c r="I240" s="138" t="s">
        <v>409</v>
      </c>
      <c r="J240" s="138">
        <v>2</v>
      </c>
      <c r="K240" s="137" t="s">
        <v>654</v>
      </c>
      <c r="L240" s="138" t="s">
        <v>410</v>
      </c>
      <c r="M240" s="138" t="s">
        <v>410</v>
      </c>
      <c r="N240" s="138"/>
      <c r="O240" s="138">
        <v>71</v>
      </c>
      <c r="P240" s="138" t="s">
        <v>197</v>
      </c>
      <c r="Q240" s="138" t="s">
        <v>197</v>
      </c>
      <c r="R240" s="139" t="s">
        <v>657</v>
      </c>
      <c r="S240" s="149">
        <v>0</v>
      </c>
    </row>
    <row r="241" spans="1:28" x14ac:dyDescent="0.2">
      <c r="A241" s="136" t="s">
        <v>675</v>
      </c>
      <c r="B241" s="136" t="s">
        <v>677</v>
      </c>
      <c r="C241" s="136" t="s">
        <v>676</v>
      </c>
      <c r="D241" s="136">
        <v>9167</v>
      </c>
      <c r="E241" s="136" t="s">
        <v>678</v>
      </c>
      <c r="F241" s="136" t="s">
        <v>679</v>
      </c>
      <c r="G241" s="136" t="s">
        <v>680</v>
      </c>
      <c r="H241" s="137">
        <v>593110</v>
      </c>
      <c r="I241" s="138" t="s">
        <v>409</v>
      </c>
      <c r="J241" s="138">
        <v>1</v>
      </c>
      <c r="K241" s="137" t="s">
        <v>658</v>
      </c>
      <c r="L241" s="138" t="s">
        <v>410</v>
      </c>
      <c r="M241" s="138" t="s">
        <v>410</v>
      </c>
      <c r="N241" s="138"/>
      <c r="O241" s="138">
        <v>4</v>
      </c>
      <c r="P241" s="138" t="s">
        <v>197</v>
      </c>
      <c r="Q241" s="138" t="s">
        <v>197</v>
      </c>
      <c r="R241" s="139" t="s">
        <v>659</v>
      </c>
      <c r="S241" s="149">
        <v>0</v>
      </c>
    </row>
    <row r="242" spans="1:28" ht="255" x14ac:dyDescent="0.2">
      <c r="A242" s="136" t="s">
        <v>675</v>
      </c>
      <c r="B242" s="136" t="s">
        <v>677</v>
      </c>
      <c r="C242" s="136" t="s">
        <v>676</v>
      </c>
      <c r="D242" s="136">
        <v>9167</v>
      </c>
      <c r="E242" s="136" t="s">
        <v>678</v>
      </c>
      <c r="F242" s="136" t="s">
        <v>679</v>
      </c>
      <c r="G242" s="136" t="s">
        <v>680</v>
      </c>
      <c r="H242" s="137">
        <v>732210</v>
      </c>
      <c r="I242" s="138" t="s">
        <v>409</v>
      </c>
      <c r="J242" s="138">
        <v>1</v>
      </c>
      <c r="K242" s="137" t="s">
        <v>660</v>
      </c>
      <c r="L242" s="138" t="s">
        <v>410</v>
      </c>
      <c r="M242" s="138" t="s">
        <v>410</v>
      </c>
      <c r="N242" s="138"/>
      <c r="O242" s="138">
        <v>30</v>
      </c>
      <c r="P242" s="138" t="s">
        <v>197</v>
      </c>
      <c r="Q242" s="138" t="s">
        <v>197</v>
      </c>
      <c r="R242" s="139" t="s">
        <v>661</v>
      </c>
      <c r="S242" s="149">
        <v>0</v>
      </c>
    </row>
    <row r="243" spans="1:28" x14ac:dyDescent="0.2">
      <c r="A243" s="136" t="s">
        <v>675</v>
      </c>
      <c r="B243" s="136" t="s">
        <v>677</v>
      </c>
      <c r="C243" s="136" t="s">
        <v>676</v>
      </c>
      <c r="D243" s="136">
        <v>9167</v>
      </c>
      <c r="E243" s="136" t="s">
        <v>678</v>
      </c>
      <c r="F243" s="136" t="s">
        <v>679</v>
      </c>
      <c r="G243" s="136" t="s">
        <v>680</v>
      </c>
      <c r="H243" s="137">
        <v>732020</v>
      </c>
      <c r="I243" s="138" t="s">
        <v>409</v>
      </c>
      <c r="J243" s="138">
        <v>1</v>
      </c>
      <c r="K243" s="137" t="s">
        <v>662</v>
      </c>
      <c r="L243" s="138" t="s">
        <v>663</v>
      </c>
      <c r="M243" s="138" t="s">
        <v>664</v>
      </c>
      <c r="N243" s="138"/>
      <c r="O243" s="138">
        <v>1</v>
      </c>
      <c r="P243" s="138" t="s">
        <v>197</v>
      </c>
      <c r="Q243" s="138" t="s">
        <v>197</v>
      </c>
      <c r="R243" s="139" t="s">
        <v>665</v>
      </c>
      <c r="S243" s="149">
        <v>0</v>
      </c>
    </row>
    <row r="244" spans="1:28" x14ac:dyDescent="0.2">
      <c r="A244" s="136" t="s">
        <v>675</v>
      </c>
      <c r="B244" s="136" t="s">
        <v>677</v>
      </c>
      <c r="C244" s="136" t="s">
        <v>676</v>
      </c>
      <c r="D244" s="136">
        <v>9167</v>
      </c>
      <c r="E244" s="136" t="s">
        <v>678</v>
      </c>
      <c r="F244" s="136" t="s">
        <v>679</v>
      </c>
      <c r="G244" s="136" t="s">
        <v>680</v>
      </c>
      <c r="H244" s="137">
        <v>732040</v>
      </c>
      <c r="I244" s="138" t="s">
        <v>409</v>
      </c>
      <c r="J244" s="138">
        <v>1</v>
      </c>
      <c r="K244" s="137" t="s">
        <v>666</v>
      </c>
      <c r="L244" s="138" t="s">
        <v>667</v>
      </c>
      <c r="M244" s="138" t="s">
        <v>668</v>
      </c>
      <c r="N244" s="138"/>
      <c r="O244" s="138">
        <v>1</v>
      </c>
      <c r="P244" s="138" t="s">
        <v>197</v>
      </c>
      <c r="Q244" s="138" t="s">
        <v>197</v>
      </c>
      <c r="R244" s="139" t="s">
        <v>669</v>
      </c>
      <c r="S244" s="149">
        <v>0</v>
      </c>
    </row>
    <row r="245" spans="1:28" x14ac:dyDescent="0.2">
      <c r="A245" s="136" t="s">
        <v>675</v>
      </c>
      <c r="B245" s="136" t="s">
        <v>677</v>
      </c>
      <c r="C245" s="136" t="s">
        <v>676</v>
      </c>
      <c r="D245" s="136">
        <v>9167</v>
      </c>
      <c r="E245" s="136" t="s">
        <v>678</v>
      </c>
      <c r="F245" s="136" t="s">
        <v>679</v>
      </c>
      <c r="G245" s="136" t="s">
        <v>680</v>
      </c>
      <c r="H245" s="137">
        <v>741010</v>
      </c>
      <c r="I245" s="138" t="s">
        <v>409</v>
      </c>
      <c r="J245" s="138">
        <v>1</v>
      </c>
      <c r="K245" s="137" t="s">
        <v>670</v>
      </c>
      <c r="L245" s="138" t="s">
        <v>410</v>
      </c>
      <c r="M245" s="138" t="s">
        <v>410</v>
      </c>
      <c r="N245" s="138"/>
      <c r="O245" s="138">
        <v>74</v>
      </c>
      <c r="P245" s="138" t="s">
        <v>197</v>
      </c>
      <c r="Q245" s="138" t="s">
        <v>197</v>
      </c>
      <c r="R245" s="139" t="s">
        <v>671</v>
      </c>
      <c r="S245" s="149">
        <v>0</v>
      </c>
    </row>
    <row r="246" spans="1:28" x14ac:dyDescent="0.2">
      <c r="A246" s="136" t="s">
        <v>675</v>
      </c>
      <c r="B246" s="136" t="s">
        <v>677</v>
      </c>
      <c r="C246" s="136" t="s">
        <v>676</v>
      </c>
      <c r="D246" s="136">
        <v>9167</v>
      </c>
      <c r="E246" s="136" t="s">
        <v>678</v>
      </c>
      <c r="F246" s="136" t="s">
        <v>679</v>
      </c>
      <c r="G246" s="136" t="s">
        <v>680</v>
      </c>
      <c r="H246" s="137">
        <v>751210</v>
      </c>
      <c r="I246" s="138" t="s">
        <v>409</v>
      </c>
      <c r="J246" s="138">
        <v>1</v>
      </c>
      <c r="K246" s="137" t="s">
        <v>672</v>
      </c>
      <c r="L246" s="138" t="s">
        <v>410</v>
      </c>
      <c r="M246" s="138" t="s">
        <v>410</v>
      </c>
      <c r="N246" s="138"/>
      <c r="O246" s="138">
        <v>7</v>
      </c>
      <c r="P246" s="138" t="s">
        <v>197</v>
      </c>
      <c r="Q246" s="138" t="s">
        <v>197</v>
      </c>
      <c r="R246" s="139" t="s">
        <v>673</v>
      </c>
      <c r="S246" s="149">
        <v>0</v>
      </c>
    </row>
    <row r="247" spans="1:28" x14ac:dyDescent="0.2">
      <c r="A247" s="136" t="s">
        <v>675</v>
      </c>
      <c r="B247" s="136" t="s">
        <v>677</v>
      </c>
      <c r="C247" s="136" t="s">
        <v>676</v>
      </c>
      <c r="D247" s="136">
        <v>9167</v>
      </c>
      <c r="E247" s="136" t="s">
        <v>678</v>
      </c>
      <c r="F247" s="136" t="s">
        <v>679</v>
      </c>
      <c r="G247" s="136" t="s">
        <v>680</v>
      </c>
      <c r="H247" s="137">
        <v>741020</v>
      </c>
      <c r="I247" s="138" t="s">
        <v>409</v>
      </c>
      <c r="J247" s="138">
        <v>1</v>
      </c>
      <c r="K247" s="137" t="s">
        <v>674</v>
      </c>
      <c r="L247" s="138" t="s">
        <v>410</v>
      </c>
      <c r="M247" s="138" t="s">
        <v>410</v>
      </c>
      <c r="N247" s="138"/>
      <c r="O247" s="138">
        <v>19</v>
      </c>
      <c r="P247" s="138" t="s">
        <v>197</v>
      </c>
      <c r="Q247" s="138" t="s">
        <v>197</v>
      </c>
      <c r="R247" s="139"/>
      <c r="S247" s="149">
        <v>0</v>
      </c>
    </row>
    <row r="248" spans="1:28" x14ac:dyDescent="0.2">
      <c r="S248" s="135">
        <f>SUM(S3:S247)</f>
        <v>0</v>
      </c>
      <c r="U248" s="111"/>
      <c r="V248" s="111"/>
      <c r="W248" s="111"/>
      <c r="X248" s="111"/>
      <c r="Y248" s="111"/>
      <c r="Z248" s="111"/>
      <c r="AA248" s="111"/>
      <c r="AB248" s="111"/>
    </row>
    <row r="249" spans="1:28" x14ac:dyDescent="0.2">
      <c r="A249" s="2" t="s">
        <v>713</v>
      </c>
    </row>
    <row r="250" spans="1:28" x14ac:dyDescent="0.2">
      <c r="A250" s="66" t="s">
        <v>154</v>
      </c>
    </row>
    <row r="251" spans="1:28" x14ac:dyDescent="0.2">
      <c r="A251" s="66" t="s">
        <v>714</v>
      </c>
    </row>
    <row r="253" spans="1:28" x14ac:dyDescent="0.2">
      <c r="A253" s="61" t="s">
        <v>715</v>
      </c>
      <c r="B253" s="61"/>
      <c r="C253" s="61"/>
      <c r="D253" s="61"/>
      <c r="E253" s="61"/>
      <c r="F253" s="61"/>
      <c r="G253" s="61"/>
      <c r="H253" s="61"/>
      <c r="I253" s="61"/>
      <c r="J253" s="61"/>
      <c r="K253" s="61"/>
      <c r="L253" s="61"/>
      <c r="M253" s="61"/>
      <c r="N253" s="61"/>
      <c r="O253" s="61"/>
      <c r="P253" s="61"/>
      <c r="Q253" s="61"/>
      <c r="R253" s="61"/>
      <c r="S253" s="61"/>
    </row>
  </sheetData>
  <sheetProtection algorithmName="SHA-512" hashValue="Ih1ViZZJejB6JA5P9y1Nru6WQEnTQoeeBJR4lafHZs0dqf2frcLBTvqdIo0PaqxPZIoQ3s8UnLegI6yS6umsrg==" saltValue="UQC6SfKkRXZISCjCLsz+1w==" spinCount="100000" sheet="1" objects="1" scenarios="1"/>
  <autoFilter ref="A2:AP248" xr:uid="{0A8EC364-91D8-4099-B2C1-193170222961}"/>
  <phoneticPr fontId="17" type="noConversion"/>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F511-7FF8-4CBC-810A-74F9035CE1F7}">
  <dimension ref="A1:H13"/>
  <sheetViews>
    <sheetView workbookViewId="0">
      <selection activeCell="A8" sqref="A8"/>
    </sheetView>
  </sheetViews>
  <sheetFormatPr defaultRowHeight="12.75" x14ac:dyDescent="0.2"/>
  <cols>
    <col min="1" max="1" width="28.85546875" customWidth="1"/>
    <col min="2" max="2" width="16.5703125" customWidth="1"/>
  </cols>
  <sheetData>
    <row r="1" spans="1:8" s="10" customFormat="1" ht="17.100000000000001" customHeight="1" x14ac:dyDescent="0.2">
      <c r="A1" s="1" t="s">
        <v>61</v>
      </c>
      <c r="B1" s="1"/>
      <c r="C1" s="1"/>
      <c r="D1" s="1"/>
      <c r="E1" s="1"/>
      <c r="F1" s="1"/>
      <c r="G1" s="1"/>
    </row>
    <row r="2" spans="1:8" ht="26.1" customHeight="1" x14ac:dyDescent="0.2"/>
    <row r="3" spans="1:8" ht="26.1" customHeight="1" x14ac:dyDescent="0.2">
      <c r="A3" s="130" t="s">
        <v>712</v>
      </c>
      <c r="B3" s="130" t="s">
        <v>721</v>
      </c>
    </row>
    <row r="4" spans="1:8" x14ac:dyDescent="0.2">
      <c r="A4" s="133"/>
      <c r="B4" s="134"/>
    </row>
    <row r="5" spans="1:8" x14ac:dyDescent="0.2">
      <c r="A5" s="131"/>
      <c r="B5" s="132">
        <v>0</v>
      </c>
    </row>
    <row r="6" spans="1:8" x14ac:dyDescent="0.2">
      <c r="A6" s="126"/>
      <c r="B6" s="127">
        <v>0</v>
      </c>
    </row>
    <row r="7" spans="1:8" x14ac:dyDescent="0.2">
      <c r="A7" s="128"/>
      <c r="B7" s="129">
        <v>0</v>
      </c>
    </row>
    <row r="8" spans="1:8" ht="13.5" thickBot="1" x14ac:dyDescent="0.25">
      <c r="B8" s="54">
        <f>SUM(B5:B7)</f>
        <v>0</v>
      </c>
      <c r="C8" s="6"/>
    </row>
    <row r="9" spans="1:8" x14ac:dyDescent="0.2">
      <c r="A9" s="2" t="s">
        <v>127</v>
      </c>
      <c r="B9" s="6"/>
      <c r="C9" s="6"/>
      <c r="D9" s="10"/>
      <c r="E9" s="10"/>
      <c r="F9" s="10"/>
      <c r="G9" s="10"/>
      <c r="H9" s="10"/>
    </row>
    <row r="10" spans="1:8" x14ac:dyDescent="0.2">
      <c r="A10" s="15" t="s">
        <v>716</v>
      </c>
    </row>
    <row r="11" spans="1:8" x14ac:dyDescent="0.2">
      <c r="A11" s="15" t="s">
        <v>717</v>
      </c>
    </row>
    <row r="12" spans="1:8" x14ac:dyDescent="0.2">
      <c r="A12" s="15" t="s">
        <v>719</v>
      </c>
    </row>
    <row r="13" spans="1:8" x14ac:dyDescent="0.2">
      <c r="A13" s="1" t="s">
        <v>92</v>
      </c>
      <c r="B13" s="1"/>
      <c r="C13" s="1"/>
      <c r="D13" s="1"/>
      <c r="E13" s="1"/>
      <c r="F13" s="1"/>
      <c r="G13"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BBA6452F2EA646965B1DA47E8177E2" ma:contentTypeVersion="0" ma:contentTypeDescription="Een nieuw document maken." ma:contentTypeScope="" ma:versionID="73dae26ee4f26380842167d0a781bd63">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26667-022F-4582-8BF4-1A0A18548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C3CEAF4-CCED-4D76-81EC-2A665361BBBC}">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49B2A8DC-2F9A-413F-9BFF-B25CF6DB0C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Inschrijfstaat</vt:lpstr>
      <vt:lpstr>Legenda</vt:lpstr>
      <vt:lpstr>Arbeid</vt:lpstr>
      <vt:lpstr>Materiaal</vt:lpstr>
      <vt:lpstr>Materieel</vt:lpstr>
      <vt:lpstr>Vaste Vergoeding </vt:lpstr>
      <vt:lpstr>Functionele aanpassingenn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2018-01-09T15:32:20Z</dcterms:created>
  <dcterms:modified xsi:type="dcterms:W3CDTF">2025-10-16T13:58:08Z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0x0101006EBBA6452F2EA646965B1DA47E8177E2</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ies>
</file>