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hanzenl-my.sharepoint.com/personal/l_j_chi_pl_hanze_nl/Documents/423. Technische gassen/"/>
    </mc:Choice>
  </mc:AlternateContent>
  <xr:revisionPtr revIDLastSave="380" documentId="8_{AEAFA7C3-E015-409D-BD1D-40F3FC40FAE8}" xr6:coauthVersionLast="47" xr6:coauthVersionMax="47" xr10:uidLastSave="{C3CFE59B-9765-445E-B8F8-604517B1CF01}"/>
  <bookViews>
    <workbookView xWindow="-108" yWindow="-108" windowWidth="23256" windowHeight="12456" xr2:uid="{BB34CEA9-DB3B-CF48-BDD9-BA2F4A319027}"/>
  </bookViews>
  <sheets>
    <sheet name="Technische gassen" sheetId="1" r:id="rId1"/>
    <sheet name="Optionee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I25" i="1" s="1"/>
  <c r="H21" i="1"/>
  <c r="I21" i="1" s="1"/>
  <c r="D3" i="2"/>
  <c r="D4" i="2"/>
  <c r="D5" i="2"/>
  <c r="D6" i="2"/>
  <c r="D7" i="2"/>
  <c r="D2" i="2"/>
  <c r="H26" i="1"/>
  <c r="I26" i="1" s="1"/>
  <c r="H24" i="1"/>
  <c r="I24" i="1" s="1"/>
  <c r="H3" i="1"/>
  <c r="I3" i="1" s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6" i="1"/>
  <c r="J16" i="1" s="1"/>
  <c r="H17" i="1"/>
  <c r="J17" i="1" s="1"/>
  <c r="K17" i="1" s="1"/>
  <c r="K18" i="1" s="1"/>
  <c r="H2" i="1"/>
  <c r="I2" i="1" s="1"/>
  <c r="I13" i="1" l="1"/>
  <c r="J18" i="1"/>
  <c r="I28" i="1" l="1"/>
</calcChain>
</file>

<file path=xl/sharedStrings.xml><?xml version="1.0" encoding="utf-8"?>
<sst xmlns="http://schemas.openxmlformats.org/spreadsheetml/2006/main" count="99" uniqueCount="53">
  <si>
    <t>pakket</t>
  </si>
  <si>
    <t>Kooldioxide</t>
  </si>
  <si>
    <t>zp11/zl17</t>
  </si>
  <si>
    <t>fles</t>
  </si>
  <si>
    <t xml:space="preserve">2.7 </t>
  </si>
  <si>
    <t>zp11</t>
  </si>
  <si>
    <t>helium</t>
  </si>
  <si>
    <t>5.0</t>
  </si>
  <si>
    <t>Ammoniak 3.8 </t>
  </si>
  <si>
    <t>Argon 4.6 50L </t>
  </si>
  <si>
    <t>4.6</t>
  </si>
  <si>
    <t>stikstof</t>
  </si>
  <si>
    <t>zl17</t>
  </si>
  <si>
    <t xml:space="preserve">stikstof vloeibaar </t>
  </si>
  <si>
    <t xml:space="preserve">bulk vloeibaar </t>
  </si>
  <si>
    <t>waterstof</t>
  </si>
  <si>
    <t>waterstof "Genie fles"</t>
  </si>
  <si>
    <t>20L /300Barg</t>
  </si>
  <si>
    <t xml:space="preserve">waterstof bulkopslag </t>
  </si>
  <si>
    <t>h2-buffer</t>
  </si>
  <si>
    <t>n.v.t.</t>
  </si>
  <si>
    <t>Acetyleen 9 kg/ 50L </t>
  </si>
  <si>
    <t>Aantal per jaar</t>
  </si>
  <si>
    <t>Type gas</t>
  </si>
  <si>
    <t xml:space="preserve">Kwaliteit </t>
  </si>
  <si>
    <t xml:space="preserve">Locatie </t>
  </si>
  <si>
    <t>Opslagvorm</t>
  </si>
  <si>
    <t>Prijs per jaar</t>
  </si>
  <si>
    <t>Prijs excl. btw</t>
  </si>
  <si>
    <t>Prijs incl. btw</t>
  </si>
  <si>
    <t>Totaal prijs:</t>
  </si>
  <si>
    <t>Prijzen inclusief leveringskosten en exclusief statiegeld.</t>
  </si>
  <si>
    <t>Subtotaal:</t>
  </si>
  <si>
    <t>Leveringskosten per cilinder</t>
  </si>
  <si>
    <t>Leveringskosten vloeibaar stikstof (2 tanks)</t>
  </si>
  <si>
    <t>Omschrijving</t>
  </si>
  <si>
    <t>Stikstof 5.0 16x50L bundel 300 bar</t>
  </si>
  <si>
    <t>Lucht 5.0 50 liter 200 bar</t>
  </si>
  <si>
    <t>Helium 6.0 50 liter 200 bar</t>
  </si>
  <si>
    <t>Formeergas 50 liter 200 bar</t>
  </si>
  <si>
    <t>Stikstof 5.0 50 liter 200 bar</t>
  </si>
  <si>
    <t>Helium-waterstof mengsel (91,5% – 8,5% mengverhouding 50 liter 150 bar</t>
  </si>
  <si>
    <t xml:space="preserve">Bij vloeibaar stikstof wordt de maandelijkse huurprijs  voor 2 tanks ingevuld. </t>
  </si>
  <si>
    <t>Leveringskosten waterstof</t>
  </si>
  <si>
    <t>Reduceertoestellen (max. 20 p/j)</t>
  </si>
  <si>
    <t>Prijs per stuk excl. btw</t>
  </si>
  <si>
    <t>Aantal leveringen per jaar</t>
  </si>
  <si>
    <t>Prijs per levering excl. btw</t>
  </si>
  <si>
    <t>537,5 kg</t>
  </si>
  <si>
    <t>Volume per levering</t>
  </si>
  <si>
    <t>100Kg /200Barg</t>
  </si>
  <si>
    <t>Volume/L/Barg</t>
  </si>
  <si>
    <t xml:space="preserve">Maandelijkse huurprijs 2 tanks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</si>
</sst>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6" fillId="2" borderId="1" xfId="0" applyNumberFormat="1" applyFont="1" applyFill="1" applyBorder="1"/>
    <xf numFmtId="164" fontId="6" fillId="0" borderId="1" xfId="0" applyNumberFormat="1" applyFont="1" applyBorder="1"/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Protection="1"/>
    <xf numFmtId="0" fontId="3" fillId="0" borderId="3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center" vertical="center"/>
    </xf>
    <xf numFmtId="164" fontId="2" fillId="0" borderId="3" xfId="0" applyNumberFormat="1" applyFont="1" applyBorder="1" applyAlignment="1" applyProtection="1">
      <alignment vertical="center"/>
    </xf>
    <xf numFmtId="164" fontId="2" fillId="0" borderId="1" xfId="0" applyNumberFormat="1" applyFont="1" applyBorder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 wrapText="1" readingOrder="1"/>
    </xf>
    <xf numFmtId="0" fontId="2" fillId="0" borderId="2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right" vertical="center"/>
    </xf>
    <xf numFmtId="164" fontId="2" fillId="3" borderId="1" xfId="0" applyNumberFormat="1" applyFont="1" applyFill="1" applyBorder="1" applyAlignment="1" applyProtection="1">
      <alignment vertical="center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164" fontId="2" fillId="0" borderId="0" xfId="0" applyNumberFormat="1" applyFont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164" fontId="2" fillId="0" borderId="6" xfId="0" applyNumberFormat="1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right" vertical="center"/>
    </xf>
    <xf numFmtId="164" fontId="2" fillId="0" borderId="5" xfId="0" applyNumberFormat="1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2" fillId="3" borderId="0" xfId="0" applyFont="1" applyFill="1" applyProtection="1"/>
    <xf numFmtId="164" fontId="4" fillId="4" borderId="1" xfId="0" applyNumberFormat="1" applyFont="1" applyFill="1" applyBorder="1" applyAlignment="1" applyProtection="1">
      <alignment vertical="center"/>
    </xf>
    <xf numFmtId="0" fontId="7" fillId="3" borderId="0" xfId="0" applyFont="1" applyFill="1" applyProtection="1"/>
    <xf numFmtId="164" fontId="2" fillId="2" borderId="3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vertic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C351C-21EE-D34A-8A13-B0170A380EC4}">
  <dimension ref="A1:K42"/>
  <sheetViews>
    <sheetView tabSelected="1" zoomScaleNormal="100" workbookViewId="0">
      <selection activeCell="L9" sqref="L9"/>
    </sheetView>
  </sheetViews>
  <sheetFormatPr defaultColWidth="11" defaultRowHeight="15.75" customHeight="1" x14ac:dyDescent="0.3"/>
  <cols>
    <col min="1" max="1" width="16.296875" style="11" bestFit="1" customWidth="1"/>
    <col min="2" max="2" width="7.796875" style="37" customWidth="1"/>
    <col min="3" max="3" width="15.5" style="37" customWidth="1"/>
    <col min="4" max="4" width="13.19921875" style="37" customWidth="1"/>
    <col min="5" max="5" width="9.59765625" style="37" customWidth="1"/>
    <col min="6" max="6" width="10.3984375" style="37" customWidth="1"/>
    <col min="7" max="7" width="13.09765625" style="37" customWidth="1"/>
    <col min="8" max="8" width="10" style="11" customWidth="1"/>
    <col min="9" max="9" width="12.3984375" style="11" customWidth="1"/>
    <col min="10" max="10" width="11.3984375" style="11" customWidth="1"/>
    <col min="11" max="16384" width="11" style="11"/>
  </cols>
  <sheetData>
    <row r="1" spans="1:11" ht="27.6" x14ac:dyDescent="0.3">
      <c r="A1" s="6" t="s">
        <v>23</v>
      </c>
      <c r="B1" s="7" t="s">
        <v>24</v>
      </c>
      <c r="C1" s="8" t="s">
        <v>51</v>
      </c>
      <c r="D1" s="8" t="s">
        <v>22</v>
      </c>
      <c r="E1" s="7" t="s">
        <v>25</v>
      </c>
      <c r="F1" s="7" t="s">
        <v>26</v>
      </c>
      <c r="G1" s="8" t="s">
        <v>45</v>
      </c>
      <c r="H1" s="8" t="s">
        <v>29</v>
      </c>
      <c r="I1" s="9" t="s">
        <v>27</v>
      </c>
      <c r="J1" s="10"/>
    </row>
    <row r="2" spans="1:11" ht="15.6" x14ac:dyDescent="0.3">
      <c r="A2" s="12" t="s">
        <v>1</v>
      </c>
      <c r="B2" s="13">
        <v>2.7</v>
      </c>
      <c r="C2" s="13">
        <v>50</v>
      </c>
      <c r="D2" s="13">
        <v>63</v>
      </c>
      <c r="E2" s="13" t="s">
        <v>2</v>
      </c>
      <c r="F2" s="13" t="s">
        <v>3</v>
      </c>
      <c r="G2" s="48">
        <v>0</v>
      </c>
      <c r="H2" s="14">
        <f t="shared" ref="H2:H12" si="0">G2*1.21</f>
        <v>0</v>
      </c>
      <c r="I2" s="15">
        <f>H2*D2</f>
        <v>0</v>
      </c>
      <c r="J2" s="16"/>
    </row>
    <row r="3" spans="1:11" ht="15.6" x14ac:dyDescent="0.3">
      <c r="A3" s="17" t="s">
        <v>1</v>
      </c>
      <c r="B3" s="18" t="s">
        <v>4</v>
      </c>
      <c r="C3" s="18">
        <v>27</v>
      </c>
      <c r="D3" s="18">
        <v>8</v>
      </c>
      <c r="E3" s="18" t="s">
        <v>5</v>
      </c>
      <c r="F3" s="18" t="s">
        <v>3</v>
      </c>
      <c r="G3" s="49">
        <v>0</v>
      </c>
      <c r="H3" s="15">
        <f t="shared" si="0"/>
        <v>0</v>
      </c>
      <c r="I3" s="15">
        <f t="shared" ref="I3:I12" si="1">H3*D3</f>
        <v>0</v>
      </c>
      <c r="J3" s="16"/>
    </row>
    <row r="4" spans="1:11" ht="15.6" x14ac:dyDescent="0.3">
      <c r="A4" s="19" t="s">
        <v>6</v>
      </c>
      <c r="B4" s="18" t="s">
        <v>7</v>
      </c>
      <c r="C4" s="18">
        <v>50</v>
      </c>
      <c r="D4" s="18">
        <v>19</v>
      </c>
      <c r="E4" s="18" t="s">
        <v>2</v>
      </c>
      <c r="F4" s="18" t="s">
        <v>3</v>
      </c>
      <c r="G4" s="49">
        <v>0</v>
      </c>
      <c r="H4" s="15">
        <f t="shared" si="0"/>
        <v>0</v>
      </c>
      <c r="I4" s="15">
        <f t="shared" si="1"/>
        <v>0</v>
      </c>
      <c r="J4" s="16"/>
    </row>
    <row r="5" spans="1:11" ht="17.25" customHeight="1" x14ac:dyDescent="0.3">
      <c r="A5" s="20" t="s">
        <v>21</v>
      </c>
      <c r="B5" s="18" t="s">
        <v>20</v>
      </c>
      <c r="C5" s="18">
        <v>50</v>
      </c>
      <c r="D5" s="18">
        <v>37</v>
      </c>
      <c r="E5" s="18" t="s">
        <v>5</v>
      </c>
      <c r="F5" s="18" t="s">
        <v>3</v>
      </c>
      <c r="G5" s="49">
        <v>0</v>
      </c>
      <c r="H5" s="15">
        <f t="shared" si="0"/>
        <v>0</v>
      </c>
      <c r="I5" s="15">
        <f t="shared" si="1"/>
        <v>0</v>
      </c>
      <c r="J5" s="16"/>
    </row>
    <row r="6" spans="1:11" ht="15.6" x14ac:dyDescent="0.3">
      <c r="A6" s="20" t="s">
        <v>8</v>
      </c>
      <c r="B6" s="18">
        <v>2</v>
      </c>
      <c r="C6" s="18">
        <v>50</v>
      </c>
      <c r="D6" s="18">
        <v>2</v>
      </c>
      <c r="E6" s="18" t="s">
        <v>5</v>
      </c>
      <c r="F6" s="18" t="s">
        <v>3</v>
      </c>
      <c r="G6" s="49">
        <v>0</v>
      </c>
      <c r="H6" s="15">
        <f t="shared" si="0"/>
        <v>0</v>
      </c>
      <c r="I6" s="15">
        <f t="shared" si="1"/>
        <v>0</v>
      </c>
      <c r="J6" s="16"/>
    </row>
    <row r="7" spans="1:11" ht="15.6" x14ac:dyDescent="0.3">
      <c r="A7" s="20" t="s">
        <v>9</v>
      </c>
      <c r="B7" s="18" t="s">
        <v>10</v>
      </c>
      <c r="C7" s="18">
        <v>50</v>
      </c>
      <c r="D7" s="18">
        <v>27</v>
      </c>
      <c r="E7" s="18" t="s">
        <v>5</v>
      </c>
      <c r="F7" s="18" t="s">
        <v>3</v>
      </c>
      <c r="G7" s="49">
        <v>0</v>
      </c>
      <c r="H7" s="15">
        <f t="shared" si="0"/>
        <v>0</v>
      </c>
      <c r="I7" s="15">
        <f t="shared" si="1"/>
        <v>0</v>
      </c>
      <c r="J7" s="16"/>
    </row>
    <row r="8" spans="1:11" ht="15.6" x14ac:dyDescent="0.3">
      <c r="A8" s="19" t="s">
        <v>11</v>
      </c>
      <c r="B8" s="18" t="s">
        <v>7</v>
      </c>
      <c r="C8" s="18">
        <v>2400</v>
      </c>
      <c r="D8" s="18">
        <v>20</v>
      </c>
      <c r="E8" s="18" t="s">
        <v>12</v>
      </c>
      <c r="F8" s="18" t="s">
        <v>0</v>
      </c>
      <c r="G8" s="49">
        <v>0</v>
      </c>
      <c r="H8" s="15">
        <f t="shared" si="0"/>
        <v>0</v>
      </c>
      <c r="I8" s="15">
        <f t="shared" si="1"/>
        <v>0</v>
      </c>
      <c r="J8" s="16"/>
    </row>
    <row r="9" spans="1:11" ht="15.6" x14ac:dyDescent="0.3">
      <c r="A9" s="19" t="s">
        <v>11</v>
      </c>
      <c r="B9" s="18" t="s">
        <v>7</v>
      </c>
      <c r="C9" s="18">
        <v>50</v>
      </c>
      <c r="D9" s="18">
        <v>6</v>
      </c>
      <c r="E9" s="18" t="s">
        <v>12</v>
      </c>
      <c r="F9" s="18" t="s">
        <v>3</v>
      </c>
      <c r="G9" s="49">
        <v>0</v>
      </c>
      <c r="H9" s="15">
        <f t="shared" si="0"/>
        <v>0</v>
      </c>
      <c r="I9" s="15">
        <f t="shared" si="1"/>
        <v>0</v>
      </c>
      <c r="J9" s="16"/>
    </row>
    <row r="10" spans="1:11" ht="15.6" x14ac:dyDescent="0.3">
      <c r="A10" s="19" t="s">
        <v>15</v>
      </c>
      <c r="B10" s="18" t="s">
        <v>7</v>
      </c>
      <c r="C10" s="18">
        <v>50</v>
      </c>
      <c r="D10" s="18">
        <v>72</v>
      </c>
      <c r="E10" s="18" t="s">
        <v>2</v>
      </c>
      <c r="F10" s="18" t="s">
        <v>3</v>
      </c>
      <c r="G10" s="49">
        <v>0</v>
      </c>
      <c r="H10" s="15">
        <f t="shared" si="0"/>
        <v>0</v>
      </c>
      <c r="I10" s="15">
        <f t="shared" si="1"/>
        <v>0</v>
      </c>
      <c r="J10" s="16"/>
    </row>
    <row r="11" spans="1:11" ht="15.6" x14ac:dyDescent="0.3">
      <c r="A11" s="19" t="s">
        <v>15</v>
      </c>
      <c r="B11" s="18" t="s">
        <v>7</v>
      </c>
      <c r="C11" s="18">
        <v>800</v>
      </c>
      <c r="D11" s="18">
        <v>2</v>
      </c>
      <c r="E11" s="18" t="s">
        <v>12</v>
      </c>
      <c r="F11" s="18" t="s">
        <v>0</v>
      </c>
      <c r="G11" s="49">
        <v>0</v>
      </c>
      <c r="H11" s="15">
        <f t="shared" si="0"/>
        <v>0</v>
      </c>
      <c r="I11" s="15">
        <f t="shared" si="1"/>
        <v>0</v>
      </c>
      <c r="J11" s="16"/>
    </row>
    <row r="12" spans="1:11" ht="15.6" x14ac:dyDescent="0.3">
      <c r="A12" s="19" t="s">
        <v>16</v>
      </c>
      <c r="B12" s="18" t="s">
        <v>7</v>
      </c>
      <c r="C12" s="21" t="s">
        <v>17</v>
      </c>
      <c r="D12" s="21">
        <v>6</v>
      </c>
      <c r="E12" s="18" t="s">
        <v>12</v>
      </c>
      <c r="F12" s="18" t="s">
        <v>3</v>
      </c>
      <c r="G12" s="49">
        <v>0</v>
      </c>
      <c r="H12" s="15">
        <f t="shared" si="0"/>
        <v>0</v>
      </c>
      <c r="I12" s="15">
        <f t="shared" si="1"/>
        <v>0</v>
      </c>
      <c r="J12" s="16"/>
    </row>
    <row r="13" spans="1:11" ht="15.6" x14ac:dyDescent="0.3">
      <c r="A13" s="22"/>
      <c r="B13" s="23"/>
      <c r="C13" s="24"/>
      <c r="D13" s="24"/>
      <c r="E13" s="23"/>
      <c r="F13" s="23"/>
      <c r="G13" s="23"/>
      <c r="H13" s="25" t="s">
        <v>32</v>
      </c>
      <c r="I13" s="26">
        <f>SUM(I2:I12)</f>
        <v>0</v>
      </c>
    </row>
    <row r="14" spans="1:11" ht="15.6" x14ac:dyDescent="0.3">
      <c r="A14" s="27"/>
      <c r="B14" s="28"/>
      <c r="C14" s="29"/>
      <c r="D14" s="29"/>
      <c r="E14" s="28"/>
      <c r="F14" s="28"/>
      <c r="G14" s="28"/>
      <c r="H14" s="30"/>
      <c r="I14" s="30"/>
      <c r="J14" s="30"/>
    </row>
    <row r="15" spans="1:11" ht="41.4" x14ac:dyDescent="0.3">
      <c r="A15" s="6" t="s">
        <v>23</v>
      </c>
      <c r="B15" s="7" t="s">
        <v>24</v>
      </c>
      <c r="C15" s="31" t="s">
        <v>49</v>
      </c>
      <c r="D15" s="32" t="s">
        <v>46</v>
      </c>
      <c r="E15" s="7" t="s">
        <v>25</v>
      </c>
      <c r="F15" s="7" t="s">
        <v>26</v>
      </c>
      <c r="G15" s="8" t="s">
        <v>47</v>
      </c>
      <c r="H15" s="8" t="s">
        <v>29</v>
      </c>
      <c r="I15" s="33" t="s">
        <v>52</v>
      </c>
      <c r="J15" s="9" t="s">
        <v>27</v>
      </c>
      <c r="K15" s="9" t="s">
        <v>27</v>
      </c>
    </row>
    <row r="16" spans="1:11" ht="15.6" x14ac:dyDescent="0.3">
      <c r="A16" s="34" t="s">
        <v>18</v>
      </c>
      <c r="B16" s="13" t="s">
        <v>7</v>
      </c>
      <c r="C16" s="35" t="s">
        <v>50</v>
      </c>
      <c r="D16" s="18">
        <v>4</v>
      </c>
      <c r="E16" s="13" t="s">
        <v>12</v>
      </c>
      <c r="F16" s="13" t="s">
        <v>19</v>
      </c>
      <c r="G16" s="48">
        <v>0</v>
      </c>
      <c r="H16" s="14">
        <f>G16*1.21</f>
        <v>0</v>
      </c>
      <c r="I16" s="18" t="s">
        <v>20</v>
      </c>
      <c r="J16" s="15">
        <f>H16*D16</f>
        <v>0</v>
      </c>
      <c r="K16" s="15"/>
    </row>
    <row r="17" spans="1:11" ht="15.6" x14ac:dyDescent="0.3">
      <c r="A17" s="19" t="s">
        <v>13</v>
      </c>
      <c r="B17" s="18" t="s">
        <v>20</v>
      </c>
      <c r="C17" s="18" t="s">
        <v>48</v>
      </c>
      <c r="D17" s="36">
        <v>40</v>
      </c>
      <c r="E17" s="18" t="s">
        <v>5</v>
      </c>
      <c r="F17" s="18" t="s">
        <v>14</v>
      </c>
      <c r="G17" s="49">
        <v>0</v>
      </c>
      <c r="H17" s="15">
        <f>G17*1.21</f>
        <v>0</v>
      </c>
      <c r="I17" s="50">
        <v>0</v>
      </c>
      <c r="J17" s="15">
        <f>(H17*40)+(I17*12)</f>
        <v>0</v>
      </c>
      <c r="K17" s="15">
        <f>(I17*40)+(J17*12)</f>
        <v>0</v>
      </c>
    </row>
    <row r="18" spans="1:11" ht="15.75" customHeight="1" x14ac:dyDescent="0.3">
      <c r="I18" s="25" t="s">
        <v>32</v>
      </c>
      <c r="J18" s="26">
        <f>SUM(J16:J17)</f>
        <v>0</v>
      </c>
      <c r="K18" s="26">
        <f>SUM(K16:K17)</f>
        <v>0</v>
      </c>
    </row>
    <row r="19" spans="1:11" ht="15.75" customHeight="1" x14ac:dyDescent="0.3">
      <c r="I19" s="38"/>
    </row>
    <row r="20" spans="1:11" ht="27.6" x14ac:dyDescent="0.3">
      <c r="G20" s="8" t="s">
        <v>28</v>
      </c>
      <c r="H20" s="8" t="s">
        <v>29</v>
      </c>
      <c r="I20" s="9" t="s">
        <v>27</v>
      </c>
    </row>
    <row r="21" spans="1:11" ht="15.75" customHeight="1" x14ac:dyDescent="0.3">
      <c r="D21" s="39" t="s">
        <v>44</v>
      </c>
      <c r="E21" s="39"/>
      <c r="F21" s="39"/>
      <c r="G21" s="49">
        <v>0</v>
      </c>
      <c r="H21" s="15">
        <f>G21*1.21</f>
        <v>0</v>
      </c>
      <c r="I21" s="26">
        <f>H21*20</f>
        <v>0</v>
      </c>
    </row>
    <row r="22" spans="1:11" ht="15.75" customHeight="1" x14ac:dyDescent="0.3">
      <c r="I22" s="40"/>
    </row>
    <row r="23" spans="1:11" ht="27.6" x14ac:dyDescent="0.3">
      <c r="G23" s="8" t="s">
        <v>28</v>
      </c>
      <c r="H23" s="8" t="s">
        <v>29</v>
      </c>
      <c r="I23" s="9" t="s">
        <v>27</v>
      </c>
    </row>
    <row r="24" spans="1:11" ht="15.75" customHeight="1" x14ac:dyDescent="0.3">
      <c r="E24" s="41" t="s">
        <v>33</v>
      </c>
      <c r="F24" s="41"/>
      <c r="G24" s="48">
        <v>0</v>
      </c>
      <c r="H24" s="14">
        <f>G24*1.21</f>
        <v>0</v>
      </c>
      <c r="I24" s="26">
        <f>H24*SUM(D2:D12)</f>
        <v>0</v>
      </c>
    </row>
    <row r="25" spans="1:11" ht="15.75" customHeight="1" x14ac:dyDescent="0.3">
      <c r="E25" s="42" t="s">
        <v>43</v>
      </c>
      <c r="F25" s="43"/>
      <c r="G25" s="48">
        <v>0</v>
      </c>
      <c r="H25" s="14">
        <f>G25*1.21</f>
        <v>0</v>
      </c>
      <c r="I25" s="26">
        <f>H25*4</f>
        <v>0</v>
      </c>
    </row>
    <row r="26" spans="1:11" ht="15.75" customHeight="1" x14ac:dyDescent="0.3">
      <c r="D26" s="39" t="s">
        <v>34</v>
      </c>
      <c r="E26" s="39"/>
      <c r="F26" s="39"/>
      <c r="G26" s="48">
        <v>0</v>
      </c>
      <c r="H26" s="14">
        <f>G26*1.21</f>
        <v>0</v>
      </c>
      <c r="I26" s="26">
        <f>H26*40</f>
        <v>0</v>
      </c>
    </row>
    <row r="27" spans="1:11" ht="15.75" customHeight="1" x14ac:dyDescent="0.3">
      <c r="D27" s="44"/>
      <c r="E27" s="44"/>
      <c r="F27" s="44"/>
    </row>
    <row r="28" spans="1:11" ht="15.75" customHeight="1" x14ac:dyDescent="0.3">
      <c r="A28" s="45" t="s">
        <v>31</v>
      </c>
      <c r="B28" s="45"/>
      <c r="C28" s="45"/>
      <c r="H28" s="25" t="s">
        <v>30</v>
      </c>
      <c r="I28" s="46">
        <f>J18+I13+I24+I26+I21</f>
        <v>0</v>
      </c>
    </row>
    <row r="29" spans="1:11" ht="15.75" customHeight="1" x14ac:dyDescent="0.3">
      <c r="A29" s="47" t="s">
        <v>42</v>
      </c>
      <c r="B29" s="47"/>
      <c r="C29" s="47"/>
      <c r="D29" s="47"/>
      <c r="E29" s="47"/>
    </row>
    <row r="30" spans="1:11" ht="15.6" x14ac:dyDescent="0.3"/>
    <row r="31" spans="1:11" ht="15.6" x14ac:dyDescent="0.3"/>
    <row r="32" spans="1:11" ht="15.6" x14ac:dyDescent="0.3"/>
    <row r="33" ht="15.6" x14ac:dyDescent="0.3"/>
    <row r="34" ht="15.6" x14ac:dyDescent="0.3"/>
    <row r="35" ht="15.6" x14ac:dyDescent="0.3"/>
    <row r="36" ht="15.6" x14ac:dyDescent="0.3"/>
    <row r="37" ht="15.6" x14ac:dyDescent="0.3"/>
    <row r="38" ht="15.6" x14ac:dyDescent="0.3"/>
    <row r="39" ht="15.6" x14ac:dyDescent="0.3"/>
    <row r="40" ht="15.6" x14ac:dyDescent="0.3"/>
    <row r="41" ht="15.6" x14ac:dyDescent="0.3"/>
    <row r="42" ht="15.6" x14ac:dyDescent="0.3"/>
  </sheetData>
  <sheetProtection algorithmName="SHA-512" hashValue="92ZtJDQoUin7r1+pdUS7a+IYVHPA7oBWpon1Q2owajZD38uCEM2wm9DL2zYDGMS2UvtfJM2Q8CDMs8KwLuqV8w==" saltValue="ZIrG0XYQKo2mnhnnc6QueA==" spinCount="100000" sheet="1" objects="1" scenarios="1"/>
  <sortState xmlns:xlrd2="http://schemas.microsoft.com/office/spreadsheetml/2017/richdata2" ref="A1:D1">
    <sortCondition ref="A1"/>
  </sortState>
  <mergeCells count="6">
    <mergeCell ref="D21:F21"/>
    <mergeCell ref="A29:E29"/>
    <mergeCell ref="A28:C28"/>
    <mergeCell ref="E24:F24"/>
    <mergeCell ref="D26:F26"/>
    <mergeCell ref="E25:F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D7C9C-5D15-42F6-BF53-6B8215D8E7BC}">
  <dimension ref="A1:D7"/>
  <sheetViews>
    <sheetView workbookViewId="0">
      <selection activeCell="E16" sqref="E16"/>
    </sheetView>
  </sheetViews>
  <sheetFormatPr defaultRowHeight="15.6" x14ac:dyDescent="0.3"/>
  <cols>
    <col min="1" max="1" width="32.09765625" customWidth="1"/>
    <col min="2" max="2" width="8.796875" style="1"/>
  </cols>
  <sheetData>
    <row r="1" spans="1:4" ht="22.8" x14ac:dyDescent="0.3">
      <c r="A1" s="2" t="s">
        <v>35</v>
      </c>
      <c r="B1" s="3" t="s">
        <v>22</v>
      </c>
      <c r="C1" s="3" t="s">
        <v>28</v>
      </c>
      <c r="D1" s="3" t="s">
        <v>29</v>
      </c>
    </row>
    <row r="2" spans="1:4" x14ac:dyDescent="0.3">
      <c r="A2" s="2" t="s">
        <v>36</v>
      </c>
      <c r="B2" s="3">
        <v>30</v>
      </c>
      <c r="C2" s="4">
        <v>0</v>
      </c>
      <c r="D2" s="5">
        <f>C2*1.21</f>
        <v>0</v>
      </c>
    </row>
    <row r="3" spans="1:4" x14ac:dyDescent="0.3">
      <c r="A3" s="2" t="s">
        <v>37</v>
      </c>
      <c r="B3" s="3">
        <v>9</v>
      </c>
      <c r="C3" s="4">
        <v>0</v>
      </c>
      <c r="D3" s="5">
        <f t="shared" ref="D3:D7" si="0">C3*1.21</f>
        <v>0</v>
      </c>
    </row>
    <row r="4" spans="1:4" x14ac:dyDescent="0.3">
      <c r="A4" s="2" t="s">
        <v>38</v>
      </c>
      <c r="B4" s="3">
        <v>6</v>
      </c>
      <c r="C4" s="4">
        <v>0</v>
      </c>
      <c r="D4" s="5">
        <f t="shared" si="0"/>
        <v>0</v>
      </c>
    </row>
    <row r="5" spans="1:4" x14ac:dyDescent="0.3">
      <c r="A5" s="2" t="s">
        <v>39</v>
      </c>
      <c r="B5" s="3">
        <v>3</v>
      </c>
      <c r="C5" s="4">
        <v>0</v>
      </c>
      <c r="D5" s="5">
        <f t="shared" si="0"/>
        <v>0</v>
      </c>
    </row>
    <row r="6" spans="1:4" x14ac:dyDescent="0.3">
      <c r="A6" s="2" t="s">
        <v>40</v>
      </c>
      <c r="B6" s="3">
        <v>2</v>
      </c>
      <c r="C6" s="4">
        <v>0</v>
      </c>
      <c r="D6" s="5">
        <f t="shared" si="0"/>
        <v>0</v>
      </c>
    </row>
    <row r="7" spans="1:4" ht="22.8" x14ac:dyDescent="0.3">
      <c r="A7" s="2" t="s">
        <v>41</v>
      </c>
      <c r="B7" s="3">
        <v>1</v>
      </c>
      <c r="C7" s="4">
        <v>0</v>
      </c>
      <c r="D7" s="5">
        <f t="shared" si="0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609130CFA3854CA88699B178D080FF" ma:contentTypeVersion="4" ma:contentTypeDescription="Een nieuw document maken." ma:contentTypeScope="" ma:versionID="0d47621203b6523c891aee87100bcb16">
  <xsd:schema xmlns:xsd="http://www.w3.org/2001/XMLSchema" xmlns:xs="http://www.w3.org/2001/XMLSchema" xmlns:p="http://schemas.microsoft.com/office/2006/metadata/properties" xmlns:ns2="99c3bdca-fd4e-407b-943b-d3ee90ebfb4e" targetNamespace="http://schemas.microsoft.com/office/2006/metadata/properties" ma:root="true" ma:fieldsID="796dd548d2c49f3d876a433386461aeb" ns2:_="">
    <xsd:import namespace="99c3bdca-fd4e-407b-943b-d3ee90ebfb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3bdca-fd4e-407b-943b-d3ee90ebfb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E1E291-EDDC-490E-86EC-E12B532AB0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E26448-695C-4A51-84F9-F97E701C0FBB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99c3bdca-fd4e-407b-943b-d3ee90ebfb4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14E5B02-AC33-466C-BB7E-A429E6F56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c3bdca-fd4e-407b-943b-d3ee90ebfb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Technische gassen</vt:lpstr>
      <vt:lpstr>Optioneel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Bosma LS, Lex</dc:creator>
  <cp:keywords/>
  <dc:description/>
  <cp:lastModifiedBy>Chi LJ, Lija</cp:lastModifiedBy>
  <cp:revision/>
  <dcterms:created xsi:type="dcterms:W3CDTF">2025-08-28T06:49:01Z</dcterms:created>
  <dcterms:modified xsi:type="dcterms:W3CDTF">2025-10-13T20:58:21Z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0x010100F0609130CFA3854CA88699B178D080FF</vt:lpwstr>
  </property>
</Properties>
</file>