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Scholen Nijmegen\Definitieve stukken\"/>
    </mc:Choice>
  </mc:AlternateContent>
  <bookViews>
    <workbookView xWindow="0" yWindow="0" windowWidth="28800" windowHeight="12300"/>
  </bookViews>
  <sheets>
    <sheet name="Overzicht Verzekerde bedragen" sheetId="1" r:id="rId1"/>
    <sheet name="Blad1" sheetId="13" r:id="rId2"/>
    <sheet name="1, VoCampus" sheetId="2" r:id="rId3"/>
    <sheet name="2, St. PRN Pro College" sheetId="3" r:id="rId4"/>
    <sheet name="3, St. Montessori Onderwijs" sheetId="4" r:id="rId5"/>
    <sheet name="4, St. SGVVS" sheetId="5" r:id="rId6"/>
    <sheet name="5. St. Conexus" sheetId="6" r:id="rId7"/>
    <sheet name="6. St. Sint Josephscholen" sheetId="7" r:id="rId8"/>
    <sheet name="7. St. De Geldershof" sheetId="8" r:id="rId9"/>
    <sheet name="8. St. Pallas Meander" sheetId="9" r:id="rId10"/>
    <sheet name="9. St. De Klokkenberg" sheetId="10" r:id="rId11"/>
    <sheet name="10. Gemeente Nijmgen" sheetId="11" r:id="rId12"/>
    <sheet name="11. St. VvE Rentmeester" sheetId="12" r:id="rId13"/>
  </sheets>
  <externalReferences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24" i="1"/>
  <c r="D29" i="1" l="1"/>
  <c r="D44" i="1"/>
  <c r="D9" i="1" l="1"/>
  <c r="D11" i="1" s="1"/>
  <c r="D4" i="1"/>
  <c r="D55" i="1"/>
  <c r="D57" i="1" s="1"/>
  <c r="D49" i="1"/>
  <c r="D52" i="1" s="1"/>
  <c r="D46" i="1"/>
  <c r="D39" i="1"/>
  <c r="D41" i="1" s="1"/>
  <c r="D34" i="1"/>
  <c r="D36" i="1" s="1"/>
  <c r="D31" i="1"/>
  <c r="D26" i="1"/>
  <c r="D19" i="1"/>
  <c r="D21" i="1" s="1"/>
  <c r="D14" i="1"/>
  <c r="D16" i="1" s="1"/>
  <c r="D6" i="1"/>
  <c r="F22" i="12"/>
  <c r="F20" i="12"/>
  <c r="F13" i="12"/>
  <c r="F12" i="12"/>
  <c r="E12" i="12"/>
  <c r="F34" i="11"/>
  <c r="F32" i="11"/>
  <c r="E32" i="11"/>
  <c r="E6" i="10"/>
  <c r="D10" i="9"/>
  <c r="D9" i="9"/>
  <c r="C9" i="9"/>
  <c r="E16" i="8"/>
  <c r="E15" i="8"/>
  <c r="D15" i="8"/>
  <c r="E22" i="7"/>
  <c r="D22" i="7"/>
  <c r="E23" i="7" s="1"/>
  <c r="F43" i="6"/>
  <c r="E43" i="6"/>
  <c r="F45" i="6"/>
  <c r="E9" i="5"/>
  <c r="E11" i="4"/>
  <c r="E8" i="3"/>
  <c r="E35" i="2"/>
  <c r="D35" i="2"/>
  <c r="F35" i="2" s="1"/>
  <c r="D37" i="2" s="1"/>
</calcChain>
</file>

<file path=xl/sharedStrings.xml><?xml version="1.0" encoding="utf-8"?>
<sst xmlns="http://schemas.openxmlformats.org/spreadsheetml/2006/main" count="1315" uniqueCount="410">
  <si>
    <t>Stichting voCampus</t>
  </si>
  <si>
    <t>Opmerking</t>
  </si>
  <si>
    <t>Opstal 31-12-2024</t>
  </si>
  <si>
    <t>Inventaris 31-12-2024</t>
  </si>
  <si>
    <t>Totaal 31-12-2024</t>
  </si>
  <si>
    <t>Omschrijving (locatie):</t>
  </si>
  <si>
    <t>Straat</t>
  </si>
  <si>
    <t>Bouwaard</t>
  </si>
  <si>
    <t>index 138,2</t>
  </si>
  <si>
    <t>index 131,5</t>
  </si>
  <si>
    <t>Inbraak beveiliging ja/nee</t>
  </si>
  <si>
    <t>Brandmeld installatie ja/nee</t>
  </si>
  <si>
    <t>Overige preventie</t>
  </si>
  <si>
    <t>Zonnepanelen ja/nee</t>
  </si>
  <si>
    <t>Leegstand ja/nee</t>
  </si>
  <si>
    <t>Asbest ja/nee</t>
  </si>
  <si>
    <t>Bestuurs - en servicebureau (15%/85% Mondial MA)</t>
  </si>
  <si>
    <t>Meeuwse Acker 2020, Nijmegen</t>
  </si>
  <si>
    <t>V.O. St/hard; brand/inbraak</t>
  </si>
  <si>
    <t>Ja</t>
  </si>
  <si>
    <t>Nee</t>
  </si>
  <si>
    <t>LS Meeuwse Acker, boekenpaviljoen</t>
  </si>
  <si>
    <t>Canisius College schoolgebouw</t>
  </si>
  <si>
    <t>Berg en Dalseweg 207, Nijmegen</t>
  </si>
  <si>
    <t>Canisius College sporthal</t>
  </si>
  <si>
    <t>Pontem College 1 schoolgebouw</t>
  </si>
  <si>
    <t>Heyendaalseweg 45, Nijmegen</t>
  </si>
  <si>
    <t>Pontem College 2 (schoolgebouw geen eigendom)</t>
  </si>
  <si>
    <t>Nijlpaardstraat 4, Nijmegen</t>
  </si>
  <si>
    <t>Pontem College 3 (schoolgebouw geen eigendom)</t>
  </si>
  <si>
    <t>Hengstdal 4 (Ubbergen)</t>
  </si>
  <si>
    <t>Het Rijks schoolgebouw</t>
  </si>
  <si>
    <t>Goffertweg 20, Nijmegen</t>
  </si>
  <si>
    <t>Het Rijks sporthal</t>
  </si>
  <si>
    <t>Ploegstraat 18, Nijmegen</t>
  </si>
  <si>
    <t>Citadel College schoolgebouw</t>
  </si>
  <si>
    <t>Griftdijk Noord 9A, Nijmegen</t>
  </si>
  <si>
    <t>Dijkstraat 6, Nijmegen</t>
  </si>
  <si>
    <t>Citadel College</t>
  </si>
  <si>
    <t>Dominicus College schoolgebouw (inclusief woning)</t>
  </si>
  <si>
    <t>Energieweg 93, Nijmegen</t>
  </si>
  <si>
    <t>KCN schoolgebouw</t>
  </si>
  <si>
    <t>Malderburchtstraat 11+15, Nijmegen</t>
  </si>
  <si>
    <t>KCN nieuwbouw</t>
  </si>
  <si>
    <t>Malderburchtstraat 15, Nijmegen</t>
  </si>
  <si>
    <t>KCN sporthal</t>
  </si>
  <si>
    <t>KCN conciergewoning</t>
  </si>
  <si>
    <t>KCN Monnikskap</t>
  </si>
  <si>
    <t>Jorismavo schoolgebouw</t>
  </si>
  <si>
    <t>Ploegstraat 16, Nijmegen</t>
  </si>
  <si>
    <t>Mondial College Leuvensbroek schoolgebouw</t>
  </si>
  <si>
    <t>Leuvensbroek 30-01, Nijmegen</t>
  </si>
  <si>
    <t>Mondial College Leuvensbroek Sporthal</t>
  </si>
  <si>
    <t>Mondial College Meeuwse Acker, school (85%)</t>
  </si>
  <si>
    <t>Mondial College Meeuwse Acker Sporthal</t>
  </si>
  <si>
    <t>NSG schoolgebouw</t>
  </si>
  <si>
    <t>Van Cranenborchstraat 7, Nijmegen</t>
  </si>
  <si>
    <t>NSG dependance</t>
  </si>
  <si>
    <t>Schlatmaeckerstraat 10, Nijmegen</t>
  </si>
  <si>
    <t>NSG Schoolwoning concierge</t>
  </si>
  <si>
    <t>van Haaptstraat 4, Nijmegen</t>
  </si>
  <si>
    <t>SSGN schoolgebouw</t>
  </si>
  <si>
    <t>Ijsbeerstraat 12, Nijmegen</t>
  </si>
  <si>
    <t>Ja/Nee</t>
  </si>
  <si>
    <t>Oud gebouw</t>
  </si>
  <si>
    <t>SSGN Sporthal</t>
  </si>
  <si>
    <t>Ijsbeerstraat 16, Nijmegen</t>
  </si>
  <si>
    <t>Stedelijk Gymnasium Nijmegen</t>
  </si>
  <si>
    <t>Kronenburgersingel 269, Nijmegen</t>
  </si>
  <si>
    <t>SSGN sporthal wordt in 2026 vernieuwd. Er zal een onderzoek komen naar asbest. Is oud gebouw</t>
  </si>
  <si>
    <t>Hatertseweg 404</t>
  </si>
  <si>
    <t>Totaal</t>
  </si>
  <si>
    <t>Verzekerde som Opstel en Invenatris</t>
  </si>
  <si>
    <t>Stichting Praktijkonderwijs Regio Nijmegen</t>
  </si>
  <si>
    <t>Stichting Praktijkonderwijs Regio Nijmegen/Pro college</t>
  </si>
  <si>
    <t>Pro College</t>
  </si>
  <si>
    <t>opstal 31-12-2024</t>
  </si>
  <si>
    <t>inventaris 31-12-2024</t>
  </si>
  <si>
    <t>Omschrijving</t>
  </si>
  <si>
    <t>Pro College Nijmegen</t>
  </si>
  <si>
    <t>Dennenstraat 21</t>
  </si>
  <si>
    <t>ja</t>
  </si>
  <si>
    <t>nee</t>
  </si>
  <si>
    <t>Stichting Voortgezet Montessori Onderwijs</t>
  </si>
  <si>
    <t>troostwijk 138,2</t>
  </si>
  <si>
    <t>troostwijk 131,5</t>
  </si>
  <si>
    <t>Montessoricollege</t>
  </si>
  <si>
    <t xml:space="preserve">diverse adressen </t>
  </si>
  <si>
    <t>inventaris</t>
  </si>
  <si>
    <t>nvt</t>
  </si>
  <si>
    <t xml:space="preserve">Montessori College </t>
  </si>
  <si>
    <t>Kwakkenbergweg 27 Beuk</t>
  </si>
  <si>
    <t>Montessori College oudbouw</t>
  </si>
  <si>
    <t>Kwakkenbergweg 33( Linde/Vlier)</t>
  </si>
  <si>
    <t>Montessori College nieuwbouw</t>
  </si>
  <si>
    <t>Kwakkenbergweg 33 Berk 2e verd.</t>
  </si>
  <si>
    <t>Stichting Scholengemeenschap voor Voortgezet Vrijeschoolonderwijs</t>
  </si>
  <si>
    <t>Karel de Grote College</t>
  </si>
  <si>
    <t>Wilhelminasingel 13, 15</t>
  </si>
  <si>
    <t>Bernardstraat 12-14</t>
  </si>
  <si>
    <t>Opstal 31-12-2024 troostwijk 138,2</t>
  </si>
  <si>
    <t>inventaris 31-12-2024 troostwijk 131,5</t>
  </si>
  <si>
    <t>Stichting Conexus</t>
  </si>
  <si>
    <t>Postcode</t>
  </si>
  <si>
    <t>SBO "Windroos Lindenholt"</t>
  </si>
  <si>
    <t>De Gildekamp 60-22</t>
  </si>
  <si>
    <t>6545 LX  Nijmegen</t>
  </si>
  <si>
    <t>B.O. St/hard; brand/inbraak</t>
  </si>
  <si>
    <t xml:space="preserve">S04 de Windroos </t>
  </si>
  <si>
    <t>De Gildekamp 60-12</t>
  </si>
  <si>
    <t xml:space="preserve">6545 LX </t>
  </si>
  <si>
    <t>B.O. St/hard; ontruimingsinstallatie</t>
  </si>
  <si>
    <t>"Montessori Dukenburg"</t>
  </si>
  <si>
    <t>Malvert 73-73</t>
  </si>
  <si>
    <t xml:space="preserve">6538 DJ </t>
  </si>
  <si>
    <t>Aquamarijn"</t>
  </si>
  <si>
    <t>Biezendwarsstraat 33</t>
  </si>
  <si>
    <t xml:space="preserve">6541 AJ </t>
  </si>
  <si>
    <t>"Prins Clausschool" Nieuwbouw is "de Spil geworden" in gebruik vanaf 1-2-2025</t>
  </si>
  <si>
    <t>Weezenhof 40-02</t>
  </si>
  <si>
    <t xml:space="preserve">6536 DB </t>
  </si>
  <si>
    <t>Nutsschool Lankforst</t>
  </si>
  <si>
    <t>Lankforst 23-48/ 25-01</t>
  </si>
  <si>
    <t xml:space="preserve">6538 GN </t>
  </si>
  <si>
    <t>Luithorst"</t>
  </si>
  <si>
    <t>De Gildekamp 60-10</t>
  </si>
  <si>
    <t>Prins Maurits</t>
  </si>
  <si>
    <t>Zwanenveld 25-24</t>
  </si>
  <si>
    <t>6538 NK</t>
  </si>
  <si>
    <t>Michiel de Ruyter"</t>
  </si>
  <si>
    <t>2e Oude Heselaan 384</t>
  </si>
  <si>
    <t>6542 VJ</t>
  </si>
  <si>
    <t>De Lindenhoeve"</t>
  </si>
  <si>
    <t>Zellersacker 11-04</t>
  </si>
  <si>
    <t>6546 HC</t>
  </si>
  <si>
    <t>Zonnewende</t>
  </si>
  <si>
    <t>Berberisstraat 4</t>
  </si>
  <si>
    <t>6543 RN</t>
  </si>
  <si>
    <t>De Dukendonck"</t>
  </si>
  <si>
    <t>Tolhuis 43-55</t>
  </si>
  <si>
    <t>6537 PR</t>
  </si>
  <si>
    <t>Montessori Lindenholt" hfd geb</t>
  </si>
  <si>
    <t>Leuvensbroek 20-04</t>
  </si>
  <si>
    <t>6546 XN</t>
  </si>
  <si>
    <t>Montessori Lindenholt" tijd.geb</t>
  </si>
  <si>
    <t>De Bloemberg"</t>
  </si>
  <si>
    <t>Zellersacker 11-03</t>
  </si>
  <si>
    <t>6546 HB</t>
  </si>
  <si>
    <t>Steen/Hard</t>
  </si>
  <si>
    <t>De Buut"</t>
  </si>
  <si>
    <t>Hugo de Grootstr.41</t>
  </si>
  <si>
    <t>6522 DD</t>
  </si>
  <si>
    <t>De Lanteerne"</t>
  </si>
  <si>
    <t>Henry Dunantstraat 6-8</t>
  </si>
  <si>
    <t>6543 KR</t>
  </si>
  <si>
    <t xml:space="preserve">De Lanteerne (Slingertouw)  </t>
  </si>
  <si>
    <t>Florence Nightingalestraat 1</t>
  </si>
  <si>
    <t>6543 KT</t>
  </si>
  <si>
    <t>De Wingerd"</t>
  </si>
  <si>
    <t>Leuvensbroek 20-10</t>
  </si>
  <si>
    <t>SBO "De Windroos Waalsprong"</t>
  </si>
  <si>
    <t>Queenstraat 37A, Lent</t>
  </si>
  <si>
    <t>6663 HA</t>
  </si>
  <si>
    <t>De Meijboom"</t>
  </si>
  <si>
    <t>Meijhorst 29-58</t>
  </si>
  <si>
    <t>6537 HD</t>
  </si>
  <si>
    <t>Aldenhove"</t>
  </si>
  <si>
    <t>Aldenhof 60-01</t>
  </si>
  <si>
    <t xml:space="preserve">6537 DG </t>
  </si>
  <si>
    <t>De Klumpert"</t>
  </si>
  <si>
    <t>Zijpendaalstraat 1</t>
  </si>
  <si>
    <t>6535 PS</t>
  </si>
  <si>
    <t>De Vossenburcht"</t>
  </si>
  <si>
    <t>Dr. Kuyperstraat 2, 4</t>
  </si>
  <si>
    <t>6535 TK</t>
  </si>
  <si>
    <t>N.S.V.II</t>
  </si>
  <si>
    <t>Lamastraat 63-67</t>
  </si>
  <si>
    <t>6531 PP</t>
  </si>
  <si>
    <t>De Muze (hoofdgeb.)</t>
  </si>
  <si>
    <t>Limoslaan 25</t>
  </si>
  <si>
    <t>6523 RZ</t>
  </si>
  <si>
    <t>OBS de verwondering</t>
  </si>
  <si>
    <t>Georges Brassensstraat 61, Lent</t>
  </si>
  <si>
    <t>6663 MH</t>
  </si>
  <si>
    <t>ST/hard</t>
  </si>
  <si>
    <t>OBS De Verbinding</t>
  </si>
  <si>
    <t>Steltsestraat 50, Lent</t>
  </si>
  <si>
    <t>6663 BS</t>
  </si>
  <si>
    <t>01-03-2022 in gebruik</t>
  </si>
  <si>
    <t>De Tovercirkel</t>
  </si>
  <si>
    <t>Zwerfkei 59</t>
  </si>
  <si>
    <t>6581 HN Malden</t>
  </si>
  <si>
    <t>De Vuurvogel 1</t>
  </si>
  <si>
    <t>Schoolstraat 23A</t>
  </si>
  <si>
    <t>6581 BG Malden</t>
  </si>
  <si>
    <t>2021 in gebruik</t>
  </si>
  <si>
    <t>De Oversteek</t>
  </si>
  <si>
    <t>Pijlpuntstraat 1</t>
  </si>
  <si>
    <t>6515 DJ</t>
  </si>
  <si>
    <t>De Oversteek Dependance</t>
  </si>
  <si>
    <t>Griftdijk 93</t>
  </si>
  <si>
    <t>6515 AE</t>
  </si>
  <si>
    <t>Het Talent</t>
  </si>
  <si>
    <t>Queenstraat 37B, Lent</t>
  </si>
  <si>
    <t xml:space="preserve">6663 HA </t>
  </si>
  <si>
    <t>De Uitdaging</t>
  </si>
  <si>
    <t>Dick Brunastraat 1-3</t>
  </si>
  <si>
    <t xml:space="preserve">6515 ZZ </t>
  </si>
  <si>
    <t>kantoor</t>
  </si>
  <si>
    <t xml:space="preserve">Takenhofplein 3 </t>
  </si>
  <si>
    <t>6538 SZ</t>
  </si>
  <si>
    <t>i.c.t.</t>
  </si>
  <si>
    <t>bedrijfsverz.geb.(werkplaats)</t>
  </si>
  <si>
    <t>St.Teunismolenweg 50G</t>
  </si>
  <si>
    <t xml:space="preserve">6534AG </t>
  </si>
  <si>
    <t xml:space="preserve">SBO de Windroos incl. Sporthal </t>
  </si>
  <si>
    <t>Tapirstraat 4</t>
  </si>
  <si>
    <t>6532AL</t>
  </si>
  <si>
    <t>Stichting Josephscholen</t>
  </si>
  <si>
    <t>B.O. St/hard;brand/inbraak</t>
  </si>
  <si>
    <t>basisschool Petrus Canisius</t>
  </si>
  <si>
    <t>St. Stevenskerkhof 37</t>
  </si>
  <si>
    <t>basisschool De Akker</t>
  </si>
  <si>
    <t>Akkerlaan 40-42</t>
  </si>
  <si>
    <t>basisschool De Hazesprong</t>
  </si>
  <si>
    <t>Bisonstraat 3</t>
  </si>
  <si>
    <t>basisschool De Wieken</t>
  </si>
  <si>
    <t>Floraweg 69</t>
  </si>
  <si>
    <t>Montessorischool</t>
  </si>
  <si>
    <t>Heyendaalseweg 6</t>
  </si>
  <si>
    <t>basisschool Klein Heyendaal</t>
  </si>
  <si>
    <t>Professor Huijbersstraat 1-3</t>
  </si>
  <si>
    <t>basisschool De Kleine Wereld</t>
  </si>
  <si>
    <t>Newtonstraat 50</t>
  </si>
  <si>
    <t>Jenaplanschool De Sterrendans</t>
  </si>
  <si>
    <t>Ubbergseveldweg 97</t>
  </si>
  <si>
    <t>basisschool Het Kleurrijk</t>
  </si>
  <si>
    <t>Thijmstraat 40C (verzamelgebouw)</t>
  </si>
  <si>
    <t>Jenaplanschool Sint Nicolaas</t>
  </si>
  <si>
    <t>Antoinette van Pinxterenlaan 4</t>
  </si>
  <si>
    <t>basisschool De Hazensprong (Depend.)</t>
  </si>
  <si>
    <t>Dingostraat 71</t>
  </si>
  <si>
    <t>Bestuursbureau SJS</t>
  </si>
  <si>
    <t>Kelfkensbos 38</t>
  </si>
  <si>
    <t>basisschool Brakkenstein</t>
  </si>
  <si>
    <t>Heyendaalseweg 235</t>
  </si>
  <si>
    <t>VvE Kindcentrum De Boomgaard</t>
  </si>
  <si>
    <t>Titiaanstraat 100</t>
  </si>
  <si>
    <t>VvE Kindcentrum TOON</t>
  </si>
  <si>
    <t>Symfoniestraat 210</t>
  </si>
  <si>
    <t>VVE Kindcluster Grootstal</t>
  </si>
  <si>
    <t>zie regel 11</t>
  </si>
  <si>
    <t>leegstand ja/nee; intepreteer het als volgt; leegstand wordt opgevuld door verhuur aan bijv. kinderopvang. In die zin dan geen leegstand.</t>
  </si>
  <si>
    <t>Stichting De Geldershof</t>
  </si>
  <si>
    <t>Nieuw gebouw</t>
  </si>
  <si>
    <t>Laauwikstraat 11</t>
  </si>
  <si>
    <t>B.O. Anders; brand/inbraak</t>
  </si>
  <si>
    <t>Uitbreiding gebouw</t>
  </si>
  <si>
    <t>Aanschaf 120 laptops (inventaris)</t>
  </si>
  <si>
    <t>200 chromebooks (inventaris)</t>
  </si>
  <si>
    <t>Vervangingswaarde vloerbedekking en zonwering</t>
  </si>
  <si>
    <t>Digiborden (inventaris)</t>
  </si>
  <si>
    <t xml:space="preserve">Laptopkasten </t>
  </si>
  <si>
    <t>Leermiddelen (inventaris)</t>
  </si>
  <si>
    <t>Stichting Pallas Meander</t>
  </si>
  <si>
    <t>Opstal 31-12-2024 (138,2)</t>
  </si>
  <si>
    <t>Inventaris 31-12-2024 (131,5)</t>
  </si>
  <si>
    <t>Celebesstraat 12</t>
  </si>
  <si>
    <t>Timorstraat 5</t>
  </si>
  <si>
    <t>Noodlokalen</t>
  </si>
  <si>
    <t>Stichting De Klokkenberg</t>
  </si>
  <si>
    <t>geen</t>
  </si>
  <si>
    <t>Bijzondere basisschool "Klokkenberg"</t>
  </si>
  <si>
    <t>Kopseweg 7</t>
  </si>
  <si>
    <t>Gemeentebestuur van  Nijmegen Diverse Stichtingen</t>
  </si>
  <si>
    <t>Opstal Index</t>
  </si>
  <si>
    <t>Inventaris Index</t>
  </si>
  <si>
    <t>nummerieke panden</t>
  </si>
  <si>
    <t>Adres</t>
  </si>
  <si>
    <t>Huisnr</t>
  </si>
  <si>
    <t>WaardeOpstal</t>
  </si>
  <si>
    <t>WaardeInvent</t>
  </si>
  <si>
    <t>Bouwjaar</t>
  </si>
  <si>
    <t>Taxatie</t>
  </si>
  <si>
    <t>Taxdat</t>
  </si>
  <si>
    <t>BTW incl.</t>
  </si>
  <si>
    <t>Overige preventie sprinkler-installatie</t>
  </si>
  <si>
    <t>Zonne-pane-len ja/nee</t>
  </si>
  <si>
    <t>Leeg-stand ja/nee</t>
  </si>
  <si>
    <t>Akkerlaan 19</t>
  </si>
  <si>
    <t>19</t>
  </si>
  <si>
    <t>Dependance BS Hidaya (voormalig Pius XII Mavo) Opstal</t>
  </si>
  <si>
    <t>Von Reth 232675.006 V</t>
  </si>
  <si>
    <t>ja, geen doormelding</t>
  </si>
  <si>
    <t>93</t>
  </si>
  <si>
    <t>Waldorf a.d.Waal / Slak (was OBS d'Oversteek) Opstal 91-93</t>
  </si>
  <si>
    <t>Von Reth 232675.002V</t>
  </si>
  <si>
    <t>ja, doormelding PAC</t>
  </si>
  <si>
    <t>ja, doormelding RAC</t>
  </si>
  <si>
    <t>Waldorf a.d.Waal / Slak (was OBS d'Oversteek)  Inventaris</t>
  </si>
  <si>
    <t>Von Reth 232675.017 Inventaris OBS De Oversteek</t>
  </si>
  <si>
    <t>zal in 2025 naar 2026 opgetrokken worden € 141.573,07</t>
  </si>
  <si>
    <t>Hatertseweg 400</t>
  </si>
  <si>
    <t>400</t>
  </si>
  <si>
    <t>Stg. Kristallis H400 Bedrijfsschool; Inventaris</t>
  </si>
  <si>
    <t>Von Reth 232675.020</t>
  </si>
  <si>
    <t>verkocht in 2025</t>
  </si>
  <si>
    <t>n.v.t.</t>
  </si>
  <si>
    <t>Stg. Kristallis H400 Bedrijfsschool; Opstal</t>
  </si>
  <si>
    <t>Von Reth 232675.012 V</t>
  </si>
  <si>
    <t>Heiweg 99</t>
  </si>
  <si>
    <t>99</t>
  </si>
  <si>
    <t>St. Primair Onderwijs Hidaya; Inventaris</t>
  </si>
  <si>
    <t>Von Reth 232675.025 V Inv. BS Hidaya Heiweg 99</t>
  </si>
  <si>
    <t>St. Primair Onderwijs Hidaya; Opstal</t>
  </si>
  <si>
    <t>Von Reth 232675.011 19 febr 2024</t>
  </si>
  <si>
    <t>ja, doormelding PAC (SMC)</t>
  </si>
  <si>
    <t>o.b.v. navraag bij de school</t>
  </si>
  <si>
    <t>Jagerspad 2</t>
  </si>
  <si>
    <t>2</t>
  </si>
  <si>
    <t>Schoolgebouw aangebouwd aan Bisonstraat 3; Opstal &amp; Invent.</t>
  </si>
  <si>
    <t>Von Reth 232675.007 V</t>
  </si>
  <si>
    <t>Pater Eijmardweg 15-17-19</t>
  </si>
  <si>
    <t>15-17-19</t>
  </si>
  <si>
    <t>Bijzonder speciaal onderwijs Tarcisiusschool; Opstal</t>
  </si>
  <si>
    <t>Von Reth 232675.010 V 19-02-24</t>
  </si>
  <si>
    <t>Bijzonder speciaal onderwijs Tarcisiusschool; Inventaris</t>
  </si>
  <si>
    <t>Von Reth 232675.035 V Inv. Tarcisiusschool</t>
  </si>
  <si>
    <t>ja, doormelding PAC (Securitas)</t>
  </si>
  <si>
    <t>1</t>
  </si>
  <si>
    <t>Voorzieningenhart De Klif/Zonnepanelen; Opstal</t>
  </si>
  <si>
    <t/>
  </si>
  <si>
    <t>Voorzieningenhart De Klif; Opstal</t>
  </si>
  <si>
    <t>Von Reth 232675.001 V</t>
  </si>
  <si>
    <t>Basisschool De Oversteek in De Klif; Inventasris</t>
  </si>
  <si>
    <t>Von Reth 232675.014 OBS De Oversteek in De Klif</t>
  </si>
  <si>
    <t>Theater en Theatercafé De Klif; Inventaris</t>
  </si>
  <si>
    <t>Von Reth 232675.016 V inventaris Theater De Klif</t>
  </si>
  <si>
    <t>Sporthal De Klif; Inventaris</t>
  </si>
  <si>
    <t>Von Reth 232675.015 V Sporthal De Klif</t>
  </si>
  <si>
    <t>Queenstraat 37B</t>
  </si>
  <si>
    <t>37B</t>
  </si>
  <si>
    <t>Voorzieningenhart De Ster; Opstal &amp; Inventaris</t>
  </si>
  <si>
    <t>Von Reth 232675.003 V</t>
  </si>
  <si>
    <t>Voorzieningenhart De Ster/Zonnepanelen; Opstal</t>
  </si>
  <si>
    <t>Scherpenkampweg 20</t>
  </si>
  <si>
    <t>20</t>
  </si>
  <si>
    <t>Bijzonder speciaal onderwijs Kristallis Scholengroep; Invent</t>
  </si>
  <si>
    <t>Von Reth 232675.034 V Inv. Park Neerbosch, Alosysius St.</t>
  </si>
  <si>
    <t>Bijzonder speciaal onderwijs Kristallis Scholengroep; Opstal</t>
  </si>
  <si>
    <t>Von Reth 232675.013</t>
  </si>
  <si>
    <t>Scherpenkampweg 50</t>
  </si>
  <si>
    <t>50</t>
  </si>
  <si>
    <t>Sportzaal; Opstal</t>
  </si>
  <si>
    <t>Von Reth 232675.008 V</t>
  </si>
  <si>
    <t>Smidstraat 31</t>
  </si>
  <si>
    <t>31</t>
  </si>
  <si>
    <t>Petrus Cansius BS-St. Stevenskerkhof/Ganzenheuvel 56; Opstal</t>
  </si>
  <si>
    <t>Von Reth 232675.004 V 19-02-24</t>
  </si>
  <si>
    <t>Sportzaal Petrus Canisius is St. Stevenskerkhof 37-38</t>
  </si>
  <si>
    <t>Von Reth 232675.030 V Inv. Sportzaal onder St. Steven</t>
  </si>
  <si>
    <t>Streekweg 20</t>
  </si>
  <si>
    <t>Flexcollege voormalige school</t>
  </si>
  <si>
    <t>ATMP taxatierapport 2015.12.0268.023</t>
  </si>
  <si>
    <t>ja, doormelding PAC; loopt via= 1 systeem.</t>
  </si>
  <si>
    <t>Thijmstraat 40</t>
  </si>
  <si>
    <t>40</t>
  </si>
  <si>
    <t>Voorzieningenhart ’t Hert; Inventaris</t>
  </si>
  <si>
    <t>Von Reth 232675.027 V  Inv. Sporthal t Hert</t>
  </si>
  <si>
    <t>Voorzieningenhart ’t Hert; Opstal</t>
  </si>
  <si>
    <t>Von Reth 232675.005 V</t>
  </si>
  <si>
    <t>100</t>
  </si>
  <si>
    <t>Inventaris depend. De Noordstroom (locatie BS De Boomgaard)</t>
  </si>
  <si>
    <t>zal in 2025 naar 2026 opgetrokken worden € 263.434,87</t>
  </si>
  <si>
    <t>ja, doormelding PAC (Intergarde)</t>
  </si>
  <si>
    <t>o.b.v. navraag bij de school. Enkel Inventaris.</t>
  </si>
  <si>
    <t xml:space="preserve">VVE Rentmeesterlaan/Tapirstraat 2 </t>
  </si>
  <si>
    <t xml:space="preserve">Stichting Conexus/ Stichting Entrea) </t>
  </si>
  <si>
    <t>Opstallen</t>
  </si>
  <si>
    <t>Inventaris/</t>
  </si>
  <si>
    <t>St. Conexus</t>
  </si>
  <si>
    <t>goederen</t>
  </si>
  <si>
    <t>Tapirstraat 2</t>
  </si>
  <si>
    <t>Nijmegen</t>
  </si>
  <si>
    <t>Gebouwen primair en voortgezet onderwijs inclusief inventaris</t>
  </si>
  <si>
    <t>Sporthal de Windroos</t>
  </si>
  <si>
    <t>St. Entrrea</t>
  </si>
  <si>
    <t>Tab 1</t>
  </si>
  <si>
    <t>VoCampus</t>
  </si>
  <si>
    <t>Totaal verzekerde som</t>
  </si>
  <si>
    <t>Tab 2</t>
  </si>
  <si>
    <t>Tab 3</t>
  </si>
  <si>
    <t>Tab 4</t>
  </si>
  <si>
    <t>Tab 5</t>
  </si>
  <si>
    <t>Tab 6</t>
  </si>
  <si>
    <t>St. Sint Josephscholen</t>
  </si>
  <si>
    <t>Tab 7</t>
  </si>
  <si>
    <t>St. de Geldershof</t>
  </si>
  <si>
    <t>Tab 8</t>
  </si>
  <si>
    <t>St. Pallas Meander</t>
  </si>
  <si>
    <t>Tab 9</t>
  </si>
  <si>
    <t>St. De Klokkenberg</t>
  </si>
  <si>
    <t>Tab 10</t>
  </si>
  <si>
    <t>Huurderving</t>
  </si>
  <si>
    <t>Tab 11</t>
  </si>
  <si>
    <t>VVE Rentmeesterlaan</t>
  </si>
  <si>
    <t>Totaal verzekerde som Tab 1 t/m Tab 11</t>
  </si>
  <si>
    <t>In afwijking van het bepaalde in de limietenlijst t.a.v. art. 4.5 (huurderving) met een termijn van 156 weken.</t>
  </si>
  <si>
    <t>Verzekerde som Opstal en Inventaris</t>
  </si>
  <si>
    <t>Bijlage C.2 Objecten- en risico-overzicht Diverse Scholen in de Gemeente Nijmegen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</si>
</sst>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€&quot;\ * #,##0_ ;_ &quot;€&quot;\ * \-#,##0_ ;_ &quot;€&quot;\ * &quot;-&quot;_ ;_ @_ "/>
    <numFmt numFmtId="164" formatCode="#,##0.0_ ;\-#,##0.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42" fontId="0" fillId="0" borderId="0" xfId="0" applyNumberFormat="1"/>
    <xf numFmtId="0" fontId="0" fillId="0" borderId="1" xfId="0" applyBorder="1"/>
    <xf numFmtId="42" fontId="0" fillId="0" borderId="1" xfId="0" applyNumberFormat="1" applyBorder="1"/>
    <xf numFmtId="0" fontId="0" fillId="0" borderId="0" xfId="0" applyAlignment="1">
      <alignment wrapText="1"/>
    </xf>
    <xf numFmtId="42" fontId="0" fillId="0" borderId="0" xfId="0" applyNumberFormat="1" applyAlignment="1">
      <alignment wrapText="1"/>
    </xf>
    <xf numFmtId="42" fontId="0" fillId="0" borderId="1" xfId="0" applyNumberFormat="1" applyBorder="1" applyAlignment="1">
      <alignment wrapText="1"/>
    </xf>
    <xf numFmtId="0" fontId="1" fillId="0" borderId="0" xfId="0" applyFont="1"/>
    <xf numFmtId="42" fontId="1" fillId="0" borderId="0" xfId="0" applyNumberFormat="1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0" xfId="0" applyAlignment="1"/>
    <xf numFmtId="42" fontId="0" fillId="0" borderId="0" xfId="0" applyNumberFormat="1" applyFont="1"/>
    <xf numFmtId="42" fontId="0" fillId="0" borderId="1" xfId="0" applyNumberFormat="1" applyFont="1" applyBorder="1"/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uropese%20Aanbestedingen/Aanbestedingen%202025/Scholen%20Nijmegen/Conceptstukken/Bijlage%20C.2%20Objectenoverzicht%20Diverse%20Scholen%20in%20de%20Gemeente%20Nijmegen%20v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Verzekerde Bedragen"/>
      <sheetName val="1 VoCampus"/>
      <sheetName val="2. St. PRN Pro College "/>
      <sheetName val="3. St. Montessori Onderwijs"/>
      <sheetName val="4. St. SGVVS"/>
      <sheetName val="5. Stichting Conexus"/>
      <sheetName val="6. St. Sint Josephscholen"/>
      <sheetName val="7. St. De Geldershof"/>
      <sheetName val="8, St. Pallas Meander"/>
      <sheetName val="9, St. De Klokkenberg"/>
      <sheetName val="10. Gemeente Nijmegen"/>
      <sheetName val="11, VVE Rentmeesterlaan"/>
    </sheetNames>
    <sheetDataSet>
      <sheetData sheetId="0"/>
      <sheetData sheetId="1"/>
      <sheetData sheetId="2"/>
      <sheetData sheetId="3">
        <row r="11">
          <cell r="P11">
            <v>45355748.536796421</v>
          </cell>
        </row>
      </sheetData>
      <sheetData sheetId="4">
        <row r="10">
          <cell r="O10">
            <v>21547564.025384411</v>
          </cell>
        </row>
      </sheetData>
      <sheetData sheetId="5">
        <row r="45">
          <cell r="P45">
            <v>155829636.43599975</v>
          </cell>
        </row>
      </sheetData>
      <sheetData sheetId="6"/>
      <sheetData sheetId="7">
        <row r="16">
          <cell r="P16">
            <v>7425961.3163663717</v>
          </cell>
        </row>
      </sheetData>
      <sheetData sheetId="8">
        <row r="10">
          <cell r="O10">
            <v>13141846.031781139</v>
          </cell>
        </row>
      </sheetData>
      <sheetData sheetId="9"/>
      <sheetData sheetId="10">
        <row r="34">
          <cell r="F34">
            <v>111215045</v>
          </cell>
        </row>
      </sheetData>
      <sheetData sheetId="11">
        <row r="22">
          <cell r="Q22">
            <v>24097330.591220461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28" workbookViewId="0">
      <selection activeCell="D61" sqref="D61"/>
    </sheetView>
  </sheetViews>
  <sheetFormatPr defaultRowHeight="15" x14ac:dyDescent="0.25"/>
  <cols>
    <col min="1" max="1" width="67.42578125" bestFit="1" customWidth="1"/>
    <col min="2" max="2" width="64.28515625" bestFit="1" customWidth="1"/>
    <col min="4" max="4" width="16.140625" style="1" bestFit="1" customWidth="1"/>
  </cols>
  <sheetData>
    <row r="1" spans="1:4" x14ac:dyDescent="0.25">
      <c r="A1" s="7" t="s">
        <v>409</v>
      </c>
    </row>
    <row r="3" spans="1:4" x14ac:dyDescent="0.25">
      <c r="A3" s="7" t="s">
        <v>387</v>
      </c>
      <c r="B3" s="7" t="s">
        <v>388</v>
      </c>
    </row>
    <row r="4" spans="1:4" x14ac:dyDescent="0.25">
      <c r="B4" t="s">
        <v>408</v>
      </c>
      <c r="D4" s="13">
        <f>'1, VoCampus'!D37</f>
        <v>358087694.48035592</v>
      </c>
    </row>
    <row r="5" spans="1:4" x14ac:dyDescent="0.25">
      <c r="D5" s="8"/>
    </row>
    <row r="6" spans="1:4" x14ac:dyDescent="0.25">
      <c r="B6" s="7" t="s">
        <v>389</v>
      </c>
      <c r="C6" s="7"/>
      <c r="D6" s="8">
        <f>SUM(D4:D5)</f>
        <v>358087694.48035592</v>
      </c>
    </row>
    <row r="7" spans="1:4" x14ac:dyDescent="0.25">
      <c r="D7" s="8"/>
    </row>
    <row r="8" spans="1:4" x14ac:dyDescent="0.25">
      <c r="A8" s="7" t="s">
        <v>390</v>
      </c>
      <c r="B8" s="7" t="s">
        <v>74</v>
      </c>
      <c r="D8" s="8"/>
    </row>
    <row r="9" spans="1:4" x14ac:dyDescent="0.25">
      <c r="B9" t="s">
        <v>408</v>
      </c>
      <c r="D9" s="14">
        <f>'2, St. PRN Pro College'!E8</f>
        <v>13906751.31412046</v>
      </c>
    </row>
    <row r="10" spans="1:4" x14ac:dyDescent="0.25">
      <c r="D10" s="8"/>
    </row>
    <row r="11" spans="1:4" x14ac:dyDescent="0.25">
      <c r="B11" s="7" t="s">
        <v>389</v>
      </c>
      <c r="C11" s="7"/>
      <c r="D11" s="8">
        <f>SUM(D9:D10)</f>
        <v>13906751.31412046</v>
      </c>
    </row>
    <row r="12" spans="1:4" x14ac:dyDescent="0.25">
      <c r="D12" s="8"/>
    </row>
    <row r="13" spans="1:4" x14ac:dyDescent="0.25">
      <c r="A13" s="7" t="s">
        <v>391</v>
      </c>
      <c r="B13" s="7" t="s">
        <v>83</v>
      </c>
      <c r="D13" s="8"/>
    </row>
    <row r="14" spans="1:4" x14ac:dyDescent="0.25">
      <c r="B14" t="s">
        <v>408</v>
      </c>
      <c r="D14" s="14">
        <f>'[1]3. St. Montessori Onderwijs'!P11</f>
        <v>45355748.536796421</v>
      </c>
    </row>
    <row r="15" spans="1:4" x14ac:dyDescent="0.25">
      <c r="D15" s="8"/>
    </row>
    <row r="16" spans="1:4" x14ac:dyDescent="0.25">
      <c r="B16" s="7" t="s">
        <v>389</v>
      </c>
      <c r="C16" s="7"/>
      <c r="D16" s="8">
        <f>SUM(D14:D15)</f>
        <v>45355748.536796421</v>
      </c>
    </row>
    <row r="17" spans="1:4" x14ac:dyDescent="0.25">
      <c r="D17" s="8"/>
    </row>
    <row r="18" spans="1:4" x14ac:dyDescent="0.25">
      <c r="A18" s="7" t="s">
        <v>392</v>
      </c>
      <c r="B18" s="7" t="s">
        <v>96</v>
      </c>
      <c r="D18" s="8"/>
    </row>
    <row r="19" spans="1:4" x14ac:dyDescent="0.25">
      <c r="B19" t="s">
        <v>408</v>
      </c>
      <c r="D19" s="14">
        <f>'[1]4. St. SGVVS'!O10</f>
        <v>21547564.025384411</v>
      </c>
    </row>
    <row r="20" spans="1:4" x14ac:dyDescent="0.25">
      <c r="D20" s="8"/>
    </row>
    <row r="21" spans="1:4" x14ac:dyDescent="0.25">
      <c r="B21" s="7" t="s">
        <v>389</v>
      </c>
      <c r="C21" s="7"/>
      <c r="D21" s="8">
        <f>SUM(D19:D20)</f>
        <v>21547564.025384411</v>
      </c>
    </row>
    <row r="22" spans="1:4" x14ac:dyDescent="0.25">
      <c r="D22" s="8"/>
    </row>
    <row r="23" spans="1:4" x14ac:dyDescent="0.25">
      <c r="A23" s="7" t="s">
        <v>393</v>
      </c>
      <c r="B23" s="7" t="s">
        <v>102</v>
      </c>
      <c r="D23" s="8"/>
    </row>
    <row r="24" spans="1:4" x14ac:dyDescent="0.25">
      <c r="B24" t="s">
        <v>408</v>
      </c>
      <c r="D24" s="14">
        <f>'5. St. Conexus'!F45</f>
        <v>156529636.43599975</v>
      </c>
    </row>
    <row r="25" spans="1:4" x14ac:dyDescent="0.25">
      <c r="D25" s="8"/>
    </row>
    <row r="26" spans="1:4" x14ac:dyDescent="0.25">
      <c r="B26" s="7" t="s">
        <v>389</v>
      </c>
      <c r="C26" s="7"/>
      <c r="D26" s="8">
        <f>SUM(D24:D25)</f>
        <v>156529636.43599975</v>
      </c>
    </row>
    <row r="27" spans="1:4" x14ac:dyDescent="0.25">
      <c r="D27" s="8"/>
    </row>
    <row r="28" spans="1:4" x14ac:dyDescent="0.25">
      <c r="A28" s="7" t="s">
        <v>394</v>
      </c>
      <c r="B28" s="7" t="s">
        <v>395</v>
      </c>
      <c r="D28" s="8"/>
    </row>
    <row r="29" spans="1:4" x14ac:dyDescent="0.25">
      <c r="B29" t="s">
        <v>408</v>
      </c>
      <c r="D29" s="14">
        <f>'6. St. Sint Josephscholen'!E23</f>
        <v>90528925.792362019</v>
      </c>
    </row>
    <row r="30" spans="1:4" x14ac:dyDescent="0.25">
      <c r="D30" s="8"/>
    </row>
    <row r="31" spans="1:4" x14ac:dyDescent="0.25">
      <c r="B31" s="7" t="s">
        <v>389</v>
      </c>
      <c r="C31" s="7"/>
      <c r="D31" s="8">
        <f>SUM(D29:D30)</f>
        <v>90528925.792362019</v>
      </c>
    </row>
    <row r="32" spans="1:4" x14ac:dyDescent="0.25">
      <c r="D32" s="8"/>
    </row>
    <row r="33" spans="1:4" x14ac:dyDescent="0.25">
      <c r="A33" s="7" t="s">
        <v>396</v>
      </c>
      <c r="B33" s="7" t="s">
        <v>397</v>
      </c>
      <c r="D33" s="8"/>
    </row>
    <row r="34" spans="1:4" x14ac:dyDescent="0.25">
      <c r="B34" t="s">
        <v>408</v>
      </c>
      <c r="D34" s="14">
        <f>'[1]7. St. De Geldershof'!P16</f>
        <v>7425961.3163663717</v>
      </c>
    </row>
    <row r="35" spans="1:4" x14ac:dyDescent="0.25">
      <c r="D35" s="8"/>
    </row>
    <row r="36" spans="1:4" x14ac:dyDescent="0.25">
      <c r="B36" s="7" t="s">
        <v>389</v>
      </c>
      <c r="C36" s="7"/>
      <c r="D36" s="8">
        <f>SUM(D34:D35)</f>
        <v>7425961.3163663717</v>
      </c>
    </row>
    <row r="37" spans="1:4" x14ac:dyDescent="0.25">
      <c r="D37" s="8"/>
    </row>
    <row r="38" spans="1:4" x14ac:dyDescent="0.25">
      <c r="A38" s="7" t="s">
        <v>398</v>
      </c>
      <c r="B38" s="7" t="s">
        <v>399</v>
      </c>
      <c r="D38" s="8"/>
    </row>
    <row r="39" spans="1:4" x14ac:dyDescent="0.25">
      <c r="B39" t="s">
        <v>408</v>
      </c>
      <c r="D39" s="14">
        <f>'[1]8, St. Pallas Meander'!O10</f>
        <v>13141846.031781139</v>
      </c>
    </row>
    <row r="40" spans="1:4" x14ac:dyDescent="0.25">
      <c r="D40" s="8"/>
    </row>
    <row r="41" spans="1:4" x14ac:dyDescent="0.25">
      <c r="B41" s="7" t="s">
        <v>389</v>
      </c>
      <c r="C41" s="7"/>
      <c r="D41" s="8">
        <f>SUM(D39:D40)</f>
        <v>13141846.031781139</v>
      </c>
    </row>
    <row r="42" spans="1:4" x14ac:dyDescent="0.25">
      <c r="D42" s="8"/>
    </row>
    <row r="43" spans="1:4" x14ac:dyDescent="0.25">
      <c r="A43" s="7" t="s">
        <v>400</v>
      </c>
      <c r="B43" s="7" t="s">
        <v>401</v>
      </c>
      <c r="D43" s="8"/>
    </row>
    <row r="44" spans="1:4" x14ac:dyDescent="0.25">
      <c r="B44" t="s">
        <v>408</v>
      </c>
      <c r="D44" s="14">
        <f>'9. St. De Klokkenberg'!E6</f>
        <v>5571142.0708491188</v>
      </c>
    </row>
    <row r="45" spans="1:4" x14ac:dyDescent="0.25">
      <c r="D45" s="8"/>
    </row>
    <row r="46" spans="1:4" x14ac:dyDescent="0.25">
      <c r="B46" s="7" t="s">
        <v>389</v>
      </c>
      <c r="C46" s="7"/>
      <c r="D46" s="8">
        <f>SUM(D44:D45)</f>
        <v>5571142.0708491188</v>
      </c>
    </row>
    <row r="47" spans="1:4" x14ac:dyDescent="0.25">
      <c r="D47" s="8"/>
    </row>
    <row r="48" spans="1:4" x14ac:dyDescent="0.25">
      <c r="A48" s="7" t="s">
        <v>402</v>
      </c>
      <c r="B48" s="7" t="s">
        <v>274</v>
      </c>
      <c r="D48" s="8"/>
    </row>
    <row r="49" spans="1:5" x14ac:dyDescent="0.25">
      <c r="B49" t="s">
        <v>408</v>
      </c>
      <c r="D49" s="14">
        <f>'[1]10. Gemeente Nijmegen'!F34</f>
        <v>111215045</v>
      </c>
    </row>
    <row r="50" spans="1:5" x14ac:dyDescent="0.25">
      <c r="B50" t="s">
        <v>403</v>
      </c>
      <c r="D50" s="13">
        <v>1000000</v>
      </c>
      <c r="E50" t="s">
        <v>407</v>
      </c>
    </row>
    <row r="51" spans="1:5" x14ac:dyDescent="0.25">
      <c r="D51" s="8"/>
    </row>
    <row r="52" spans="1:5" x14ac:dyDescent="0.25">
      <c r="B52" s="7" t="s">
        <v>389</v>
      </c>
      <c r="C52" s="7"/>
      <c r="D52" s="8">
        <f>SUM(D49:D51)</f>
        <v>112215045</v>
      </c>
    </row>
    <row r="53" spans="1:5" x14ac:dyDescent="0.25">
      <c r="D53" s="8"/>
    </row>
    <row r="54" spans="1:5" x14ac:dyDescent="0.25">
      <c r="A54" s="7" t="s">
        <v>404</v>
      </c>
      <c r="B54" s="7" t="s">
        <v>405</v>
      </c>
      <c r="D54" s="8"/>
    </row>
    <row r="55" spans="1:5" x14ac:dyDescent="0.25">
      <c r="B55" t="s">
        <v>408</v>
      </c>
      <c r="D55" s="14">
        <f>'[1]11, VVE Rentmeesterlaan'!Q22</f>
        <v>24097330.591220461</v>
      </c>
    </row>
    <row r="56" spans="1:5" x14ac:dyDescent="0.25">
      <c r="D56" s="8"/>
    </row>
    <row r="57" spans="1:5" x14ac:dyDescent="0.25">
      <c r="B57" s="7" t="s">
        <v>389</v>
      </c>
      <c r="C57" s="7"/>
      <c r="D57" s="8">
        <f>SUM(D55:D56)</f>
        <v>24097330.591220461</v>
      </c>
    </row>
    <row r="58" spans="1:5" x14ac:dyDescent="0.25">
      <c r="D58" s="8"/>
    </row>
    <row r="60" spans="1:5" x14ac:dyDescent="0.25">
      <c r="A60" s="7" t="s">
        <v>406</v>
      </c>
      <c r="B60" s="7"/>
      <c r="D60" s="8">
        <f>D6+D11+D16+D21+D26+D31+D36+D41+D46+D52+D57</f>
        <v>848407645.59523606</v>
      </c>
    </row>
  </sheetData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D11" sqref="D11"/>
    </sheetView>
  </sheetViews>
  <sheetFormatPr defaultRowHeight="15" x14ac:dyDescent="0.25"/>
  <cols>
    <col min="1" max="1" width="23.140625" bestFit="1" customWidth="1"/>
    <col min="2" max="2" width="25.85546875" bestFit="1" customWidth="1"/>
    <col min="3" max="3" width="23.42578125" style="1" bestFit="1" customWidth="1"/>
    <col min="4" max="4" width="26.7109375" style="1" bestFit="1" customWidth="1"/>
    <col min="5" max="5" width="24.5703125" bestFit="1" customWidth="1"/>
    <col min="6" max="6" width="26.85546875" bestFit="1" customWidth="1"/>
    <col min="7" max="7" width="17.42578125" bestFit="1" customWidth="1"/>
    <col min="8" max="8" width="20.42578125" bestFit="1" customWidth="1"/>
    <col min="9" max="9" width="16.42578125" bestFit="1" customWidth="1"/>
    <col min="10" max="10" width="13.42578125" bestFit="1" customWidth="1"/>
  </cols>
  <sheetData>
    <row r="1" spans="1:10" x14ac:dyDescent="0.25">
      <c r="A1" t="s">
        <v>264</v>
      </c>
    </row>
    <row r="4" spans="1:10" x14ac:dyDescent="0.25">
      <c r="A4" s="2" t="s">
        <v>6</v>
      </c>
      <c r="B4" s="2" t="s">
        <v>7</v>
      </c>
      <c r="C4" s="3" t="s">
        <v>265</v>
      </c>
      <c r="D4" s="3" t="s">
        <v>266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</row>
    <row r="5" spans="1:10" x14ac:dyDescent="0.25">
      <c r="A5" s="2"/>
      <c r="B5" s="2"/>
      <c r="C5" s="3"/>
      <c r="D5" s="3"/>
      <c r="E5" s="2"/>
      <c r="F5" s="2"/>
      <c r="G5" s="2"/>
      <c r="H5" s="2"/>
      <c r="I5" s="2"/>
      <c r="J5" s="2"/>
    </row>
    <row r="6" spans="1:10" x14ac:dyDescent="0.25">
      <c r="A6" s="2"/>
      <c r="B6" s="2"/>
      <c r="C6" s="3"/>
      <c r="D6" s="3"/>
      <c r="E6" s="2"/>
      <c r="F6" s="2"/>
      <c r="G6" s="2"/>
      <c r="H6" s="2"/>
      <c r="I6" s="2"/>
      <c r="J6" s="2"/>
    </row>
    <row r="7" spans="1:10" x14ac:dyDescent="0.25">
      <c r="A7" s="2" t="s">
        <v>267</v>
      </c>
      <c r="B7" s="2" t="s">
        <v>107</v>
      </c>
      <c r="C7" s="3">
        <v>11151972.22222222</v>
      </c>
      <c r="D7" s="3">
        <v>1585904.5787896882</v>
      </c>
      <c r="E7" s="2" t="s">
        <v>82</v>
      </c>
      <c r="F7" s="2" t="s">
        <v>81</v>
      </c>
      <c r="G7" s="2"/>
      <c r="H7" s="2" t="s">
        <v>82</v>
      </c>
      <c r="I7" s="2" t="s">
        <v>82</v>
      </c>
      <c r="J7" s="2" t="s">
        <v>81</v>
      </c>
    </row>
    <row r="8" spans="1:10" x14ac:dyDescent="0.25">
      <c r="A8" s="2" t="s">
        <v>268</v>
      </c>
      <c r="B8" s="2" t="s">
        <v>269</v>
      </c>
      <c r="C8" s="3">
        <v>403969.23076923075</v>
      </c>
      <c r="D8" s="3"/>
      <c r="E8" s="2" t="s">
        <v>82</v>
      </c>
      <c r="F8" s="2" t="s">
        <v>81</v>
      </c>
      <c r="G8" s="2"/>
      <c r="H8" s="2" t="s">
        <v>82</v>
      </c>
      <c r="I8" s="2" t="s">
        <v>82</v>
      </c>
      <c r="J8" s="2" t="s">
        <v>82</v>
      </c>
    </row>
    <row r="9" spans="1:10" x14ac:dyDescent="0.25">
      <c r="A9" s="2"/>
      <c r="B9" s="2"/>
      <c r="C9" s="3">
        <f>SUM(C7:C8)</f>
        <v>11555941.45299145</v>
      </c>
      <c r="D9" s="3">
        <f>D7</f>
        <v>1585904.5787896882</v>
      </c>
      <c r="E9" s="2"/>
      <c r="F9" s="2"/>
      <c r="G9" s="2"/>
      <c r="H9" s="2"/>
      <c r="I9" s="2"/>
      <c r="J9" s="2"/>
    </row>
    <row r="10" spans="1:10" x14ac:dyDescent="0.25">
      <c r="A10" s="2"/>
      <c r="B10" s="2" t="s">
        <v>71</v>
      </c>
      <c r="C10" s="3"/>
      <c r="D10" s="3">
        <f>C9+D9</f>
        <v>13141846.031781139</v>
      </c>
      <c r="E10" s="2"/>
      <c r="F10" s="2"/>
      <c r="G10" s="2"/>
      <c r="H10" s="2"/>
      <c r="I10" s="2"/>
      <c r="J1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F29" sqref="F29"/>
    </sheetView>
  </sheetViews>
  <sheetFormatPr defaultColWidth="9.28515625" defaultRowHeight="15" x14ac:dyDescent="0.25"/>
  <cols>
    <col min="1" max="1" width="35.28515625" bestFit="1" customWidth="1"/>
    <col min="2" max="2" width="11.5703125" bestFit="1" customWidth="1"/>
    <col min="3" max="3" width="25.85546875" bestFit="1" customWidth="1"/>
    <col min="4" max="4" width="16.7109375" style="1" bestFit="1" customWidth="1"/>
    <col min="5" max="5" width="20" style="1" bestFit="1" customWidth="1"/>
    <col min="6" max="6" width="24.5703125" bestFit="1" customWidth="1"/>
    <col min="7" max="7" width="26.85546875" bestFit="1" customWidth="1"/>
    <col min="8" max="8" width="17.42578125" bestFit="1" customWidth="1"/>
    <col min="9" max="9" width="20.42578125" bestFit="1" customWidth="1"/>
    <col min="10" max="10" width="16.42578125" bestFit="1" customWidth="1"/>
    <col min="11" max="11" width="13.42578125" bestFit="1" customWidth="1"/>
  </cols>
  <sheetData>
    <row r="1" spans="1:11" x14ac:dyDescent="0.25">
      <c r="A1" s="2" t="s">
        <v>270</v>
      </c>
      <c r="B1" s="2"/>
      <c r="C1" s="2"/>
      <c r="D1" s="3"/>
      <c r="E1" s="3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3" t="s">
        <v>2</v>
      </c>
      <c r="E2" s="3" t="s">
        <v>3</v>
      </c>
      <c r="F2" s="2"/>
      <c r="G2" s="2"/>
      <c r="H2" s="2"/>
      <c r="I2" s="2"/>
      <c r="J2" s="2"/>
      <c r="K2" s="2"/>
    </row>
    <row r="3" spans="1:11" x14ac:dyDescent="0.25">
      <c r="A3" s="2" t="s">
        <v>78</v>
      </c>
      <c r="B3" s="2" t="s">
        <v>6</v>
      </c>
      <c r="C3" s="2" t="s">
        <v>7</v>
      </c>
      <c r="D3" s="3" t="s">
        <v>8</v>
      </c>
      <c r="E3" s="3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</row>
    <row r="4" spans="1:11" x14ac:dyDescent="0.25">
      <c r="A4" s="2" t="s">
        <v>272</v>
      </c>
      <c r="B4" s="2" t="s">
        <v>273</v>
      </c>
      <c r="C4" s="2" t="s">
        <v>107</v>
      </c>
      <c r="D4" s="3">
        <v>5397321.852152721</v>
      </c>
      <c r="E4" s="3">
        <v>173820.21869639793</v>
      </c>
      <c r="F4" s="2" t="s">
        <v>81</v>
      </c>
      <c r="G4" s="2" t="s">
        <v>81</v>
      </c>
      <c r="H4" s="2" t="s">
        <v>271</v>
      </c>
      <c r="I4" s="2" t="s">
        <v>82</v>
      </c>
      <c r="J4" s="2" t="s">
        <v>82</v>
      </c>
      <c r="K4" s="2" t="s">
        <v>82</v>
      </c>
    </row>
    <row r="5" spans="1:11" x14ac:dyDescent="0.25">
      <c r="A5" s="2" t="s">
        <v>71</v>
      </c>
      <c r="B5" s="2"/>
      <c r="C5" s="2"/>
      <c r="D5" s="3"/>
      <c r="E5" s="3"/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3"/>
      <c r="E6" s="3">
        <f>D4+E4</f>
        <v>5571142.0708491188</v>
      </c>
      <c r="F6" s="2"/>
      <c r="G6" s="2"/>
      <c r="H6" s="2"/>
      <c r="I6" s="2"/>
      <c r="J6" s="2"/>
      <c r="K6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/>
  </sheetViews>
  <sheetFormatPr defaultRowHeight="15" x14ac:dyDescent="0.25"/>
  <cols>
    <col min="1" max="1" width="13" style="4" customWidth="1"/>
    <col min="2" max="2" width="24.85546875" bestFit="1" customWidth="1"/>
    <col min="3" max="3" width="8.42578125" bestFit="1" customWidth="1"/>
    <col min="4" max="4" width="58.140625" bestFit="1" customWidth="1"/>
    <col min="5" max="5" width="13.7109375" style="1" bestFit="1" customWidth="1"/>
    <col min="6" max="6" width="15.42578125" style="1" bestFit="1" customWidth="1"/>
    <col min="7" max="7" width="9.28515625" bestFit="1" customWidth="1"/>
    <col min="8" max="8" width="52.28515625" bestFit="1" customWidth="1"/>
    <col min="9" max="9" width="6.85546875" bestFit="1" customWidth="1"/>
    <col min="10" max="10" width="50" bestFit="1" customWidth="1"/>
    <col min="12" max="13" width="39.5703125" bestFit="1" customWidth="1"/>
    <col min="14" max="14" width="35.85546875" bestFit="1" customWidth="1"/>
    <col min="15" max="15" width="22" bestFit="1" customWidth="1"/>
    <col min="16" max="16" width="17.28515625" bestFit="1" customWidth="1"/>
    <col min="17" max="17" width="13.42578125" bestFit="1" customWidth="1"/>
    <col min="18" max="18" width="41.5703125" bestFit="1" customWidth="1"/>
  </cols>
  <sheetData>
    <row r="1" spans="1:18" x14ac:dyDescent="0.25">
      <c r="A1" s="12" t="s">
        <v>274</v>
      </c>
    </row>
    <row r="3" spans="1:18" x14ac:dyDescent="0.25">
      <c r="A3" s="9"/>
      <c r="B3" s="2"/>
      <c r="C3" s="2"/>
      <c r="D3" s="2"/>
      <c r="E3" s="3" t="s">
        <v>275</v>
      </c>
      <c r="F3" s="3" t="s">
        <v>276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9"/>
      <c r="B4" s="2"/>
      <c r="C4" s="2"/>
      <c r="D4" s="2"/>
      <c r="E4" s="11">
        <v>138.19999999999999</v>
      </c>
      <c r="F4" s="11">
        <v>131.5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30" x14ac:dyDescent="0.25">
      <c r="A5" s="9" t="s">
        <v>277</v>
      </c>
      <c r="B5" s="2" t="s">
        <v>278</v>
      </c>
      <c r="C5" s="2" t="s">
        <v>279</v>
      </c>
      <c r="D5" s="2" t="s">
        <v>78</v>
      </c>
      <c r="E5" s="3" t="s">
        <v>280</v>
      </c>
      <c r="F5" s="3" t="s">
        <v>281</v>
      </c>
      <c r="G5" s="2" t="s">
        <v>282</v>
      </c>
      <c r="H5" s="2" t="s">
        <v>283</v>
      </c>
      <c r="I5" s="2" t="s">
        <v>284</v>
      </c>
      <c r="J5" s="2" t="s">
        <v>1</v>
      </c>
      <c r="K5" s="2" t="s">
        <v>285</v>
      </c>
      <c r="L5" s="2" t="s">
        <v>10</v>
      </c>
      <c r="M5" s="2" t="s">
        <v>11</v>
      </c>
      <c r="N5" s="2" t="s">
        <v>286</v>
      </c>
      <c r="O5" s="2" t="s">
        <v>287</v>
      </c>
      <c r="P5" s="2" t="s">
        <v>288</v>
      </c>
      <c r="Q5" s="2" t="s">
        <v>15</v>
      </c>
      <c r="R5" s="2"/>
    </row>
    <row r="6" spans="1:18" x14ac:dyDescent="0.25">
      <c r="A6" s="9">
        <v>1</v>
      </c>
      <c r="B6" s="2" t="s">
        <v>289</v>
      </c>
      <c r="C6" s="2" t="s">
        <v>290</v>
      </c>
      <c r="D6" s="2" t="s">
        <v>291</v>
      </c>
      <c r="E6" s="3">
        <v>2678954</v>
      </c>
      <c r="F6" s="3">
        <v>440753</v>
      </c>
      <c r="G6" s="2">
        <v>1956</v>
      </c>
      <c r="H6" s="2" t="s">
        <v>292</v>
      </c>
      <c r="I6" s="2">
        <v>45341</v>
      </c>
      <c r="J6" s="2"/>
      <c r="K6" s="2" t="s">
        <v>81</v>
      </c>
      <c r="L6" s="2" t="s">
        <v>293</v>
      </c>
      <c r="M6" s="2" t="s">
        <v>293</v>
      </c>
      <c r="N6" s="2" t="s">
        <v>82</v>
      </c>
      <c r="O6" s="2" t="s">
        <v>82</v>
      </c>
      <c r="P6" s="2" t="s">
        <v>82</v>
      </c>
      <c r="Q6" s="2" t="s">
        <v>81</v>
      </c>
      <c r="R6" s="2"/>
    </row>
    <row r="7" spans="1:18" x14ac:dyDescent="0.25">
      <c r="A7" s="9">
        <v>2</v>
      </c>
      <c r="B7" s="2" t="s">
        <v>200</v>
      </c>
      <c r="C7" s="2" t="s">
        <v>294</v>
      </c>
      <c r="D7" s="2" t="s">
        <v>295</v>
      </c>
      <c r="E7" s="3">
        <v>6739908</v>
      </c>
      <c r="F7" s="3"/>
      <c r="G7" s="2">
        <v>2009</v>
      </c>
      <c r="H7" s="2" t="s">
        <v>296</v>
      </c>
      <c r="I7" s="2">
        <v>45341</v>
      </c>
      <c r="J7" s="2"/>
      <c r="K7" s="2" t="s">
        <v>81</v>
      </c>
      <c r="L7" s="2" t="s">
        <v>297</v>
      </c>
      <c r="M7" s="2" t="s">
        <v>298</v>
      </c>
      <c r="N7" s="2" t="s">
        <v>82</v>
      </c>
      <c r="O7" s="2" t="s">
        <v>82</v>
      </c>
      <c r="P7" s="2" t="s">
        <v>82</v>
      </c>
      <c r="Q7" s="2" t="s">
        <v>82</v>
      </c>
      <c r="R7" s="2"/>
    </row>
    <row r="8" spans="1:18" x14ac:dyDescent="0.25">
      <c r="A8" s="9"/>
      <c r="B8" s="2" t="s">
        <v>200</v>
      </c>
      <c r="C8" s="2" t="s">
        <v>294</v>
      </c>
      <c r="D8" s="2" t="s">
        <v>299</v>
      </c>
      <c r="E8" s="3"/>
      <c r="F8" s="3">
        <v>51853</v>
      </c>
      <c r="G8" s="2">
        <v>2009</v>
      </c>
      <c r="H8" s="2" t="s">
        <v>300</v>
      </c>
      <c r="I8" s="2">
        <v>45341</v>
      </c>
      <c r="J8" s="2" t="s">
        <v>301</v>
      </c>
      <c r="K8" s="2" t="s">
        <v>81</v>
      </c>
      <c r="L8" s="2"/>
      <c r="M8" s="2"/>
      <c r="N8" s="2"/>
      <c r="O8" s="2"/>
      <c r="P8" s="2"/>
      <c r="Q8" s="2"/>
      <c r="R8" s="2"/>
    </row>
    <row r="9" spans="1:18" x14ac:dyDescent="0.25">
      <c r="A9" s="9">
        <v>3</v>
      </c>
      <c r="B9" s="2" t="s">
        <v>302</v>
      </c>
      <c r="C9" s="2" t="s">
        <v>303</v>
      </c>
      <c r="D9" s="2" t="s">
        <v>304</v>
      </c>
      <c r="E9" s="3">
        <v>0</v>
      </c>
      <c r="F9" s="3"/>
      <c r="G9" s="2">
        <v>1966</v>
      </c>
      <c r="H9" s="2" t="s">
        <v>305</v>
      </c>
      <c r="I9" s="2">
        <v>45341</v>
      </c>
      <c r="J9" s="2" t="s">
        <v>306</v>
      </c>
      <c r="K9" s="2" t="s">
        <v>307</v>
      </c>
      <c r="L9" s="2"/>
      <c r="M9" s="2"/>
      <c r="N9" s="2"/>
      <c r="O9" s="2"/>
      <c r="P9" s="2"/>
      <c r="Q9" s="2"/>
      <c r="R9" s="2"/>
    </row>
    <row r="10" spans="1:18" x14ac:dyDescent="0.25">
      <c r="A10" s="9"/>
      <c r="B10" s="2" t="s">
        <v>302</v>
      </c>
      <c r="C10" s="2" t="s">
        <v>303</v>
      </c>
      <c r="D10" s="2" t="s">
        <v>308</v>
      </c>
      <c r="E10" s="3"/>
      <c r="F10" s="3">
        <v>0</v>
      </c>
      <c r="G10" s="2">
        <v>1966</v>
      </c>
      <c r="H10" s="2" t="s">
        <v>309</v>
      </c>
      <c r="I10" s="2">
        <v>45341</v>
      </c>
      <c r="J10" s="2" t="s">
        <v>306</v>
      </c>
      <c r="K10" s="2" t="s">
        <v>307</v>
      </c>
      <c r="L10" s="2"/>
      <c r="M10" s="2"/>
      <c r="N10" s="2"/>
      <c r="O10" s="2"/>
      <c r="P10" s="2"/>
      <c r="Q10" s="2"/>
      <c r="R10" s="2"/>
    </row>
    <row r="11" spans="1:18" x14ac:dyDescent="0.25">
      <c r="A11" s="9">
        <v>4</v>
      </c>
      <c r="B11" s="2" t="s">
        <v>310</v>
      </c>
      <c r="C11" s="2" t="s">
        <v>311</v>
      </c>
      <c r="D11" s="2" t="s">
        <v>312</v>
      </c>
      <c r="E11" s="3"/>
      <c r="F11" s="3">
        <v>751873</v>
      </c>
      <c r="G11" s="2">
        <v>1971</v>
      </c>
      <c r="H11" s="2" t="s">
        <v>313</v>
      </c>
      <c r="I11" s="2">
        <v>45341</v>
      </c>
      <c r="J11" s="2"/>
      <c r="K11" s="2" t="s">
        <v>81</v>
      </c>
      <c r="L11" s="2"/>
      <c r="M11" s="2"/>
      <c r="N11" s="2"/>
      <c r="O11" s="2"/>
      <c r="P11" s="2"/>
      <c r="Q11" s="2"/>
      <c r="R11" s="2"/>
    </row>
    <row r="12" spans="1:18" x14ac:dyDescent="0.25">
      <c r="A12" s="9"/>
      <c r="B12" s="2" t="s">
        <v>310</v>
      </c>
      <c r="C12" s="2" t="s">
        <v>311</v>
      </c>
      <c r="D12" s="2" t="s">
        <v>314</v>
      </c>
      <c r="E12" s="3">
        <v>2976615</v>
      </c>
      <c r="F12" s="3"/>
      <c r="G12" s="2">
        <v>1971</v>
      </c>
      <c r="H12" s="2" t="s">
        <v>315</v>
      </c>
      <c r="I12" s="2">
        <v>45341</v>
      </c>
      <c r="J12" s="2"/>
      <c r="K12" s="2" t="s">
        <v>81</v>
      </c>
      <c r="L12" s="2" t="s">
        <v>316</v>
      </c>
      <c r="M12" s="2" t="s">
        <v>316</v>
      </c>
      <c r="N12" s="2" t="s">
        <v>82</v>
      </c>
      <c r="O12" s="2" t="s">
        <v>81</v>
      </c>
      <c r="P12" s="2" t="s">
        <v>82</v>
      </c>
      <c r="Q12" s="2" t="s">
        <v>81</v>
      </c>
      <c r="R12" s="2" t="s">
        <v>317</v>
      </c>
    </row>
    <row r="13" spans="1:18" x14ac:dyDescent="0.25">
      <c r="A13" s="9">
        <v>5</v>
      </c>
      <c r="B13" s="2" t="s">
        <v>318</v>
      </c>
      <c r="C13" s="2" t="s">
        <v>319</v>
      </c>
      <c r="D13" s="2" t="s">
        <v>320</v>
      </c>
      <c r="E13" s="3">
        <v>5315385</v>
      </c>
      <c r="F13" s="3">
        <v>912618</v>
      </c>
      <c r="G13" s="2">
        <v>1958</v>
      </c>
      <c r="H13" s="2" t="s">
        <v>321</v>
      </c>
      <c r="I13" s="2">
        <v>45341</v>
      </c>
      <c r="J13" s="2"/>
      <c r="K13" s="2" t="s">
        <v>81</v>
      </c>
      <c r="L13" s="2" t="s">
        <v>297</v>
      </c>
      <c r="M13" s="2" t="s">
        <v>293</v>
      </c>
      <c r="N13" s="2" t="s">
        <v>82</v>
      </c>
      <c r="O13" s="2" t="s">
        <v>81</v>
      </c>
      <c r="P13" s="2" t="s">
        <v>82</v>
      </c>
      <c r="Q13" s="2" t="s">
        <v>82</v>
      </c>
      <c r="R13" s="2"/>
    </row>
    <row r="14" spans="1:18" x14ac:dyDescent="0.25">
      <c r="A14" s="9">
        <v>6</v>
      </c>
      <c r="B14" s="2" t="s">
        <v>322</v>
      </c>
      <c r="C14" s="2" t="s">
        <v>323</v>
      </c>
      <c r="D14" s="2" t="s">
        <v>324</v>
      </c>
      <c r="E14" s="3">
        <v>7250185</v>
      </c>
      <c r="F14" s="3"/>
      <c r="G14" s="2">
        <v>1931</v>
      </c>
      <c r="H14" s="2" t="s">
        <v>325</v>
      </c>
      <c r="I14" s="2">
        <v>45341</v>
      </c>
      <c r="J14" s="2"/>
      <c r="K14" s="2" t="s">
        <v>81</v>
      </c>
      <c r="L14" s="2"/>
      <c r="M14" s="2"/>
      <c r="N14" s="2"/>
      <c r="O14" s="2"/>
      <c r="P14" s="2"/>
      <c r="Q14" s="2"/>
      <c r="R14" s="2"/>
    </row>
    <row r="15" spans="1:18" x14ac:dyDescent="0.25">
      <c r="A15" s="9"/>
      <c r="B15" s="2" t="s">
        <v>322</v>
      </c>
      <c r="C15" s="2" t="s">
        <v>323</v>
      </c>
      <c r="D15" s="2" t="s">
        <v>326</v>
      </c>
      <c r="E15" s="3"/>
      <c r="F15" s="3">
        <v>1275591</v>
      </c>
      <c r="G15" s="2">
        <v>1931</v>
      </c>
      <c r="H15" s="2" t="s">
        <v>327</v>
      </c>
      <c r="I15" s="2">
        <v>45341</v>
      </c>
      <c r="J15" s="2"/>
      <c r="K15" s="2" t="s">
        <v>81</v>
      </c>
      <c r="L15" s="2" t="s">
        <v>328</v>
      </c>
      <c r="M15" s="2" t="s">
        <v>293</v>
      </c>
      <c r="N15" s="2" t="s">
        <v>82</v>
      </c>
      <c r="O15" s="2" t="s">
        <v>82</v>
      </c>
      <c r="P15" s="2" t="s">
        <v>82</v>
      </c>
      <c r="Q15" s="2" t="s">
        <v>82</v>
      </c>
      <c r="R15" s="2" t="s">
        <v>317</v>
      </c>
    </row>
    <row r="16" spans="1:18" x14ac:dyDescent="0.25">
      <c r="A16" s="9">
        <v>7</v>
      </c>
      <c r="B16" s="2" t="s">
        <v>197</v>
      </c>
      <c r="C16" s="2" t="s">
        <v>329</v>
      </c>
      <c r="D16" s="2" t="s">
        <v>330</v>
      </c>
      <c r="E16" s="3">
        <v>24140</v>
      </c>
      <c r="F16" s="3"/>
      <c r="G16" s="2">
        <v>2016</v>
      </c>
      <c r="H16" s="2" t="s">
        <v>331</v>
      </c>
      <c r="I16" s="2" t="s">
        <v>271</v>
      </c>
      <c r="J16" s="2"/>
      <c r="K16" s="2" t="s">
        <v>81</v>
      </c>
      <c r="L16" s="2"/>
      <c r="M16" s="2"/>
      <c r="N16" s="2"/>
      <c r="O16" s="2" t="s">
        <v>81</v>
      </c>
      <c r="P16" s="2" t="s">
        <v>82</v>
      </c>
      <c r="Q16" s="2" t="s">
        <v>82</v>
      </c>
      <c r="R16" s="2"/>
    </row>
    <row r="17" spans="1:18" x14ac:dyDescent="0.25">
      <c r="A17" s="9"/>
      <c r="B17" s="2" t="s">
        <v>197</v>
      </c>
      <c r="C17" s="2" t="s">
        <v>329</v>
      </c>
      <c r="D17" s="2" t="s">
        <v>332</v>
      </c>
      <c r="E17" s="3">
        <v>19932692</v>
      </c>
      <c r="F17" s="3"/>
      <c r="G17" s="2">
        <v>2006</v>
      </c>
      <c r="H17" s="2" t="s">
        <v>333</v>
      </c>
      <c r="I17" s="2">
        <v>45341</v>
      </c>
      <c r="J17" s="2"/>
      <c r="K17" s="2" t="s">
        <v>81</v>
      </c>
      <c r="L17" s="2" t="s">
        <v>297</v>
      </c>
      <c r="M17" s="2" t="s">
        <v>298</v>
      </c>
      <c r="N17" s="2" t="s">
        <v>82</v>
      </c>
      <c r="O17" s="2" t="s">
        <v>81</v>
      </c>
      <c r="P17" s="2" t="s">
        <v>82</v>
      </c>
      <c r="Q17" s="2" t="s">
        <v>82</v>
      </c>
      <c r="R17" s="2"/>
    </row>
    <row r="18" spans="1:18" x14ac:dyDescent="0.25">
      <c r="A18" s="9"/>
      <c r="B18" s="2" t="s">
        <v>197</v>
      </c>
      <c r="C18" s="2" t="s">
        <v>329</v>
      </c>
      <c r="D18" s="2" t="s">
        <v>334</v>
      </c>
      <c r="E18" s="3"/>
      <c r="F18" s="3">
        <v>1317074</v>
      </c>
      <c r="G18" s="2">
        <v>2006</v>
      </c>
      <c r="H18" s="2" t="s">
        <v>335</v>
      </c>
      <c r="I18" s="2">
        <v>45341</v>
      </c>
      <c r="J18" s="2"/>
      <c r="K18" s="2" t="s">
        <v>81</v>
      </c>
      <c r="L18" s="2"/>
      <c r="M18" s="2"/>
      <c r="N18" s="2"/>
      <c r="O18" s="2"/>
      <c r="P18" s="2"/>
      <c r="Q18" s="2"/>
      <c r="R18" s="2"/>
    </row>
    <row r="19" spans="1:18" x14ac:dyDescent="0.25">
      <c r="A19" s="9"/>
      <c r="B19" s="2" t="s">
        <v>197</v>
      </c>
      <c r="C19" s="2" t="s">
        <v>329</v>
      </c>
      <c r="D19" s="2" t="s">
        <v>336</v>
      </c>
      <c r="E19" s="3"/>
      <c r="F19" s="3">
        <v>855580</v>
      </c>
      <c r="G19" s="2">
        <v>2006</v>
      </c>
      <c r="H19" s="2" t="s">
        <v>337</v>
      </c>
      <c r="I19" s="2">
        <v>45341</v>
      </c>
      <c r="J19" s="2"/>
      <c r="K19" s="2" t="s">
        <v>81</v>
      </c>
      <c r="L19" s="2"/>
      <c r="M19" s="2"/>
      <c r="N19" s="2"/>
      <c r="O19" s="2"/>
      <c r="P19" s="2"/>
      <c r="Q19" s="2"/>
      <c r="R19" s="2"/>
    </row>
    <row r="20" spans="1:18" x14ac:dyDescent="0.25">
      <c r="A20" s="9"/>
      <c r="B20" s="2" t="s">
        <v>197</v>
      </c>
      <c r="C20" s="2" t="s">
        <v>329</v>
      </c>
      <c r="D20" s="2" t="s">
        <v>338</v>
      </c>
      <c r="E20" s="3"/>
      <c r="F20" s="3">
        <v>300749</v>
      </c>
      <c r="G20" s="2">
        <v>2006</v>
      </c>
      <c r="H20" s="2" t="s">
        <v>339</v>
      </c>
      <c r="I20" s="2">
        <v>45341</v>
      </c>
      <c r="J20" s="2"/>
      <c r="K20" s="2" t="s">
        <v>81</v>
      </c>
      <c r="L20" s="2"/>
      <c r="M20" s="2"/>
      <c r="N20" s="2"/>
      <c r="O20" s="2"/>
      <c r="P20" s="2"/>
      <c r="Q20" s="2"/>
      <c r="R20" s="2"/>
    </row>
    <row r="21" spans="1:18" x14ac:dyDescent="0.25">
      <c r="A21" s="9">
        <v>8</v>
      </c>
      <c r="B21" s="2" t="s">
        <v>340</v>
      </c>
      <c r="C21" s="2" t="s">
        <v>341</v>
      </c>
      <c r="D21" s="2" t="s">
        <v>342</v>
      </c>
      <c r="E21" s="3">
        <v>16754092</v>
      </c>
      <c r="F21" s="3">
        <v>2323028</v>
      </c>
      <c r="G21" s="2">
        <v>2007</v>
      </c>
      <c r="H21" s="2" t="s">
        <v>343</v>
      </c>
      <c r="I21" s="2">
        <v>45341</v>
      </c>
      <c r="J21" s="2"/>
      <c r="K21" s="2" t="s">
        <v>81</v>
      </c>
      <c r="L21" s="2" t="s">
        <v>297</v>
      </c>
      <c r="M21" s="2" t="s">
        <v>297</v>
      </c>
      <c r="N21" s="2" t="s">
        <v>82</v>
      </c>
      <c r="O21" s="2" t="s">
        <v>81</v>
      </c>
      <c r="P21" s="2" t="s">
        <v>82</v>
      </c>
      <c r="Q21" s="2" t="s">
        <v>82</v>
      </c>
      <c r="R21" s="2"/>
    </row>
    <row r="22" spans="1:18" x14ac:dyDescent="0.25">
      <c r="A22" s="9"/>
      <c r="B22" s="2" t="s">
        <v>340</v>
      </c>
      <c r="C22" s="2" t="s">
        <v>341</v>
      </c>
      <c r="D22" s="2" t="s">
        <v>344</v>
      </c>
      <c r="E22" s="3">
        <v>244333</v>
      </c>
      <c r="F22" s="3"/>
      <c r="G22" s="2">
        <v>2016</v>
      </c>
      <c r="H22" s="2" t="s">
        <v>331</v>
      </c>
      <c r="I22" s="2" t="s">
        <v>271</v>
      </c>
      <c r="J22" s="2"/>
      <c r="K22" s="2" t="s">
        <v>81</v>
      </c>
      <c r="L22" s="2"/>
      <c r="M22" s="2"/>
      <c r="N22" s="2"/>
      <c r="O22" s="2"/>
      <c r="P22" s="2"/>
      <c r="Q22" s="2"/>
      <c r="R22" s="2"/>
    </row>
    <row r="23" spans="1:18" x14ac:dyDescent="0.25">
      <c r="A23" s="9">
        <v>9</v>
      </c>
      <c r="B23" s="2" t="s">
        <v>345</v>
      </c>
      <c r="C23" s="2" t="s">
        <v>346</v>
      </c>
      <c r="D23" s="2" t="s">
        <v>347</v>
      </c>
      <c r="E23" s="3">
        <v>0</v>
      </c>
      <c r="F23" s="3"/>
      <c r="G23" s="2">
        <v>2007</v>
      </c>
      <c r="H23" s="2" t="s">
        <v>348</v>
      </c>
      <c r="I23" s="2">
        <v>45341</v>
      </c>
      <c r="J23" s="2" t="s">
        <v>306</v>
      </c>
      <c r="K23" s="2" t="s">
        <v>307</v>
      </c>
      <c r="L23" s="2"/>
      <c r="M23" s="2"/>
      <c r="N23" s="2"/>
      <c r="O23" s="2"/>
      <c r="P23" s="2"/>
      <c r="Q23" s="2"/>
      <c r="R23" s="2" t="s">
        <v>306</v>
      </c>
    </row>
    <row r="24" spans="1:18" x14ac:dyDescent="0.25">
      <c r="A24" s="9"/>
      <c r="B24" s="2" t="s">
        <v>345</v>
      </c>
      <c r="C24" s="2" t="s">
        <v>346</v>
      </c>
      <c r="D24" s="2" t="s">
        <v>349</v>
      </c>
      <c r="E24" s="3"/>
      <c r="F24" s="3">
        <v>0</v>
      </c>
      <c r="G24" s="2">
        <v>2007</v>
      </c>
      <c r="H24" s="2" t="s">
        <v>350</v>
      </c>
      <c r="I24" s="2">
        <v>45341</v>
      </c>
      <c r="J24" s="2" t="s">
        <v>306</v>
      </c>
      <c r="K24" s="2" t="s">
        <v>307</v>
      </c>
      <c r="L24" s="2"/>
      <c r="M24" s="2"/>
      <c r="N24" s="2"/>
      <c r="O24" s="2"/>
      <c r="P24" s="2"/>
      <c r="Q24" s="2"/>
      <c r="R24" s="2" t="s">
        <v>306</v>
      </c>
    </row>
    <row r="25" spans="1:18" x14ac:dyDescent="0.25">
      <c r="A25" s="9">
        <v>10</v>
      </c>
      <c r="B25" s="2" t="s">
        <v>351</v>
      </c>
      <c r="C25" s="2" t="s">
        <v>352</v>
      </c>
      <c r="D25" s="2" t="s">
        <v>353</v>
      </c>
      <c r="E25" s="3">
        <v>2508862</v>
      </c>
      <c r="F25" s="3">
        <v>300749</v>
      </c>
      <c r="G25" s="2">
        <v>1970</v>
      </c>
      <c r="H25" s="2" t="s">
        <v>354</v>
      </c>
      <c r="I25" s="2">
        <v>45341</v>
      </c>
      <c r="J25" s="2"/>
      <c r="K25" s="2" t="s">
        <v>81</v>
      </c>
      <c r="L25" s="2" t="s">
        <v>82</v>
      </c>
      <c r="M25" s="2" t="s">
        <v>293</v>
      </c>
      <c r="N25" s="2" t="s">
        <v>82</v>
      </c>
      <c r="O25" s="2" t="s">
        <v>82</v>
      </c>
      <c r="P25" s="2" t="s">
        <v>82</v>
      </c>
      <c r="Q25" s="2" t="s">
        <v>81</v>
      </c>
      <c r="R25" s="2"/>
    </row>
    <row r="26" spans="1:18" x14ac:dyDescent="0.25">
      <c r="A26" s="9">
        <v>11</v>
      </c>
      <c r="B26" s="2" t="s">
        <v>355</v>
      </c>
      <c r="C26" s="2" t="s">
        <v>356</v>
      </c>
      <c r="D26" s="2" t="s">
        <v>357</v>
      </c>
      <c r="E26" s="3">
        <v>13288462</v>
      </c>
      <c r="F26" s="3">
        <v>985213</v>
      </c>
      <c r="G26" s="2">
        <v>1981</v>
      </c>
      <c r="H26" s="2" t="s">
        <v>358</v>
      </c>
      <c r="I26" s="2">
        <v>45341</v>
      </c>
      <c r="J26" s="2"/>
      <c r="K26" s="2" t="s">
        <v>81</v>
      </c>
      <c r="L26" s="2" t="s">
        <v>82</v>
      </c>
      <c r="M26" s="2" t="s">
        <v>297</v>
      </c>
      <c r="N26" s="2" t="s">
        <v>82</v>
      </c>
      <c r="O26" s="2" t="s">
        <v>82</v>
      </c>
      <c r="P26" s="2" t="s">
        <v>82</v>
      </c>
      <c r="Q26" s="2" t="s">
        <v>81</v>
      </c>
      <c r="R26" s="2"/>
    </row>
    <row r="27" spans="1:18" x14ac:dyDescent="0.25">
      <c r="A27" s="9"/>
      <c r="B27" s="2" t="s">
        <v>355</v>
      </c>
      <c r="C27" s="2" t="s">
        <v>356</v>
      </c>
      <c r="D27" s="2" t="s">
        <v>359</v>
      </c>
      <c r="E27" s="3"/>
      <c r="F27" s="3">
        <v>300749</v>
      </c>
      <c r="G27" s="2">
        <v>1981</v>
      </c>
      <c r="H27" s="2" t="s">
        <v>360</v>
      </c>
      <c r="I27" s="2">
        <v>45341</v>
      </c>
      <c r="J27" s="2"/>
      <c r="K27" s="2" t="s">
        <v>81</v>
      </c>
      <c r="L27" s="2" t="s">
        <v>293</v>
      </c>
      <c r="M27" s="2" t="s">
        <v>297</v>
      </c>
      <c r="N27" s="2" t="s">
        <v>82</v>
      </c>
      <c r="O27" s="2" t="s">
        <v>82</v>
      </c>
      <c r="P27" s="2" t="s">
        <v>82</v>
      </c>
      <c r="Q27" s="2" t="s">
        <v>82</v>
      </c>
      <c r="R27" s="2"/>
    </row>
    <row r="28" spans="1:18" x14ac:dyDescent="0.25">
      <c r="A28" s="9">
        <v>12</v>
      </c>
      <c r="B28" s="2" t="s">
        <v>361</v>
      </c>
      <c r="C28" s="2" t="s">
        <v>346</v>
      </c>
      <c r="D28" s="2" t="s">
        <v>362</v>
      </c>
      <c r="E28" s="3">
        <v>6666917</v>
      </c>
      <c r="F28" s="3"/>
      <c r="G28" s="2">
        <v>1994</v>
      </c>
      <c r="H28" s="2" t="s">
        <v>363</v>
      </c>
      <c r="I28" s="2">
        <v>42368</v>
      </c>
      <c r="J28" s="2"/>
      <c r="K28" s="2" t="s">
        <v>81</v>
      </c>
      <c r="L28" s="2" t="s">
        <v>364</v>
      </c>
      <c r="M28" s="2" t="s">
        <v>364</v>
      </c>
      <c r="N28" s="2" t="s">
        <v>82</v>
      </c>
      <c r="O28" s="2" t="s">
        <v>82</v>
      </c>
      <c r="P28" s="2" t="s">
        <v>82</v>
      </c>
      <c r="Q28" s="2" t="s">
        <v>82</v>
      </c>
      <c r="R28" s="2"/>
    </row>
    <row r="29" spans="1:18" x14ac:dyDescent="0.25">
      <c r="A29" s="9">
        <v>13</v>
      </c>
      <c r="B29" s="2" t="s">
        <v>365</v>
      </c>
      <c r="C29" s="2" t="s">
        <v>366</v>
      </c>
      <c r="D29" s="2" t="s">
        <v>367</v>
      </c>
      <c r="E29" s="3"/>
      <c r="F29" s="3">
        <v>1794125</v>
      </c>
      <c r="G29" s="2">
        <v>2011</v>
      </c>
      <c r="H29" s="2" t="s">
        <v>368</v>
      </c>
      <c r="I29" s="2">
        <v>45341</v>
      </c>
      <c r="J29" s="2"/>
      <c r="K29" s="2" t="s">
        <v>81</v>
      </c>
      <c r="L29" s="2" t="s">
        <v>297</v>
      </c>
      <c r="M29" s="2" t="s">
        <v>297</v>
      </c>
      <c r="N29" s="2" t="s">
        <v>82</v>
      </c>
      <c r="O29" s="2" t="s">
        <v>82</v>
      </c>
      <c r="P29" s="2" t="s">
        <v>82</v>
      </c>
      <c r="Q29" s="2" t="s">
        <v>82</v>
      </c>
      <c r="R29" s="2"/>
    </row>
    <row r="30" spans="1:18" x14ac:dyDescent="0.25">
      <c r="A30" s="9"/>
      <c r="B30" s="2" t="s">
        <v>365</v>
      </c>
      <c r="C30" s="2" t="s">
        <v>366</v>
      </c>
      <c r="D30" s="2" t="s">
        <v>369</v>
      </c>
      <c r="E30" s="3">
        <v>15063800</v>
      </c>
      <c r="F30" s="3"/>
      <c r="G30" s="2">
        <v>2011</v>
      </c>
      <c r="H30" s="2" t="s">
        <v>370</v>
      </c>
      <c r="I30" s="2">
        <v>45341</v>
      </c>
      <c r="J30" s="2"/>
      <c r="K30" s="2" t="s">
        <v>81</v>
      </c>
      <c r="L30" s="2"/>
      <c r="M30" s="2"/>
      <c r="N30" s="2"/>
      <c r="O30" s="2"/>
      <c r="P30" s="2"/>
      <c r="Q30" s="2"/>
      <c r="R30" s="2"/>
    </row>
    <row r="31" spans="1:18" x14ac:dyDescent="0.25">
      <c r="A31" s="9">
        <v>14</v>
      </c>
      <c r="B31" s="2" t="s">
        <v>247</v>
      </c>
      <c r="C31" s="2" t="s">
        <v>371</v>
      </c>
      <c r="D31" s="2" t="s">
        <v>372</v>
      </c>
      <c r="E31" s="3"/>
      <c r="F31" s="3">
        <v>160745</v>
      </c>
      <c r="G31" s="2" t="s">
        <v>307</v>
      </c>
      <c r="H31" s="2" t="s">
        <v>331</v>
      </c>
      <c r="I31" s="2" t="s">
        <v>271</v>
      </c>
      <c r="J31" s="2" t="s">
        <v>373</v>
      </c>
      <c r="K31" s="2"/>
      <c r="L31" s="2" t="s">
        <v>374</v>
      </c>
      <c r="M31" s="2" t="s">
        <v>374</v>
      </c>
      <c r="N31" s="2" t="s">
        <v>82</v>
      </c>
      <c r="O31" s="2" t="s">
        <v>81</v>
      </c>
      <c r="P31" s="2" t="s">
        <v>82</v>
      </c>
      <c r="Q31" s="2" t="s">
        <v>82</v>
      </c>
      <c r="R31" s="2" t="s">
        <v>375</v>
      </c>
    </row>
    <row r="32" spans="1:18" x14ac:dyDescent="0.25">
      <c r="A32" s="9"/>
      <c r="B32" s="2"/>
      <c r="C32" s="2"/>
      <c r="D32" s="2"/>
      <c r="E32" s="3">
        <f>SUM(E6:E31)</f>
        <v>99444345</v>
      </c>
      <c r="F32" s="3">
        <f>SUM(F6:F31)</f>
        <v>11770700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9"/>
      <c r="B33" s="2"/>
      <c r="C33" s="2"/>
      <c r="D33" s="2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9"/>
      <c r="B34" s="2"/>
      <c r="C34" s="2"/>
      <c r="D34" s="2" t="s">
        <v>71</v>
      </c>
      <c r="E34" s="3"/>
      <c r="F34" s="3">
        <f>E32+F32</f>
        <v>111215045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35" sqref="F35"/>
    </sheetView>
  </sheetViews>
  <sheetFormatPr defaultRowHeight="15" x14ac:dyDescent="0.25"/>
  <cols>
    <col min="1" max="1" width="33.85546875" bestFit="1" customWidth="1"/>
    <col min="2" max="2" width="9.7109375" bestFit="1" customWidth="1"/>
    <col min="3" max="3" width="58.42578125" bestFit="1" customWidth="1"/>
    <col min="4" max="4" width="20.42578125" bestFit="1" customWidth="1"/>
    <col min="5" max="6" width="12.42578125" style="1" bestFit="1" customWidth="1"/>
  </cols>
  <sheetData>
    <row r="1" spans="1:6" x14ac:dyDescent="0.25">
      <c r="A1" t="s">
        <v>376</v>
      </c>
    </row>
    <row r="2" spans="1:6" x14ac:dyDescent="0.25">
      <c r="A2" t="s">
        <v>377</v>
      </c>
    </row>
    <row r="5" spans="1:6" x14ac:dyDescent="0.25">
      <c r="A5" s="2"/>
      <c r="B5" s="2"/>
      <c r="C5" s="2"/>
      <c r="D5" s="2"/>
      <c r="E5" s="10">
        <v>45657</v>
      </c>
      <c r="F5" s="10">
        <v>45657</v>
      </c>
    </row>
    <row r="6" spans="1:6" x14ac:dyDescent="0.25">
      <c r="A6" s="2"/>
      <c r="B6" s="2"/>
      <c r="C6" s="2"/>
      <c r="D6" s="2"/>
      <c r="E6" s="3" t="s">
        <v>8</v>
      </c>
      <c r="F6" s="3" t="s">
        <v>9</v>
      </c>
    </row>
    <row r="7" spans="1:6" x14ac:dyDescent="0.25">
      <c r="A7" s="2"/>
      <c r="B7" s="2"/>
      <c r="C7" s="2"/>
      <c r="D7" s="2"/>
      <c r="E7" s="3" t="s">
        <v>378</v>
      </c>
      <c r="F7" s="3" t="s">
        <v>379</v>
      </c>
    </row>
    <row r="8" spans="1:6" x14ac:dyDescent="0.25">
      <c r="A8" s="2" t="s">
        <v>380</v>
      </c>
      <c r="B8" s="2"/>
      <c r="C8" s="2"/>
      <c r="D8" s="2"/>
      <c r="E8" s="3"/>
      <c r="F8" s="3" t="s">
        <v>381</v>
      </c>
    </row>
    <row r="9" spans="1:6" x14ac:dyDescent="0.25">
      <c r="A9" s="2" t="s">
        <v>382</v>
      </c>
      <c r="B9" s="2" t="s">
        <v>383</v>
      </c>
      <c r="C9" s="2" t="s">
        <v>384</v>
      </c>
      <c r="D9" s="2"/>
      <c r="E9" s="3">
        <v>14442881.878095232</v>
      </c>
      <c r="F9" s="3"/>
    </row>
    <row r="10" spans="1:6" x14ac:dyDescent="0.25">
      <c r="A10" s="2" t="s">
        <v>382</v>
      </c>
      <c r="B10" s="2" t="s">
        <v>383</v>
      </c>
      <c r="C10" s="2"/>
      <c r="D10" s="2" t="s">
        <v>385</v>
      </c>
      <c r="E10" s="3">
        <v>1802813.7352380946</v>
      </c>
      <c r="F10" s="3"/>
    </row>
    <row r="11" spans="1:6" x14ac:dyDescent="0.25">
      <c r="A11" s="2" t="s">
        <v>382</v>
      </c>
      <c r="B11" s="2" t="s">
        <v>383</v>
      </c>
      <c r="C11" s="2"/>
      <c r="D11" s="2"/>
      <c r="E11" s="3"/>
      <c r="F11" s="3">
        <v>2034222.1653543308</v>
      </c>
    </row>
    <row r="12" spans="1:6" x14ac:dyDescent="0.25">
      <c r="A12" s="2"/>
      <c r="B12" s="2"/>
      <c r="C12" s="2"/>
      <c r="D12" s="2"/>
      <c r="E12" s="3">
        <f>SUM(E9:E11)</f>
        <v>16245695.613333326</v>
      </c>
      <c r="F12" s="3">
        <f>F11</f>
        <v>2034222.1653543308</v>
      </c>
    </row>
    <row r="13" spans="1:6" x14ac:dyDescent="0.25">
      <c r="A13" s="2"/>
      <c r="B13" s="2"/>
      <c r="C13" s="2"/>
      <c r="D13" s="2"/>
      <c r="E13" s="3"/>
      <c r="F13" s="3">
        <f>E12+F12</f>
        <v>18279917.778687656</v>
      </c>
    </row>
    <row r="14" spans="1:6" x14ac:dyDescent="0.25">
      <c r="A14" s="2"/>
      <c r="B14" s="2"/>
      <c r="C14" s="2"/>
      <c r="D14" s="2"/>
      <c r="E14" s="3"/>
      <c r="F14" s="3"/>
    </row>
    <row r="15" spans="1:6" x14ac:dyDescent="0.25">
      <c r="A15" s="2"/>
      <c r="B15" s="2"/>
      <c r="C15" s="2"/>
      <c r="D15" s="2"/>
      <c r="E15" s="3"/>
      <c r="F15" s="3"/>
    </row>
    <row r="16" spans="1:6" x14ac:dyDescent="0.25">
      <c r="A16" s="2"/>
      <c r="B16" s="2"/>
      <c r="C16" s="2"/>
      <c r="D16" s="2"/>
      <c r="E16" s="3" t="s">
        <v>378</v>
      </c>
      <c r="F16" s="3" t="s">
        <v>379</v>
      </c>
    </row>
    <row r="17" spans="1:6" x14ac:dyDescent="0.25">
      <c r="A17" s="2" t="s">
        <v>386</v>
      </c>
      <c r="B17" s="2"/>
      <c r="C17" s="2"/>
      <c r="D17" s="2"/>
      <c r="E17" s="3"/>
      <c r="F17" s="3" t="s">
        <v>381</v>
      </c>
    </row>
    <row r="18" spans="1:6" x14ac:dyDescent="0.25">
      <c r="A18" s="2" t="s">
        <v>382</v>
      </c>
      <c r="B18" s="2" t="s">
        <v>383</v>
      </c>
      <c r="C18" s="2" t="s">
        <v>384</v>
      </c>
      <c r="D18" s="2"/>
      <c r="E18" s="3">
        <v>4771952.8666666653</v>
      </c>
      <c r="F18" s="3">
        <v>1045459.9458661418</v>
      </c>
    </row>
    <row r="19" spans="1:6" x14ac:dyDescent="0.25">
      <c r="A19" s="2"/>
      <c r="B19" s="2"/>
      <c r="C19" s="2"/>
      <c r="D19" s="2"/>
      <c r="E19" s="3"/>
      <c r="F19" s="3"/>
    </row>
    <row r="20" spans="1:6" x14ac:dyDescent="0.25">
      <c r="A20" s="2"/>
      <c r="B20" s="2"/>
      <c r="C20" s="2"/>
      <c r="D20" s="2"/>
      <c r="E20" s="3"/>
      <c r="F20" s="3">
        <f>E18+F18</f>
        <v>5817412.8125328068</v>
      </c>
    </row>
    <row r="21" spans="1:6" x14ac:dyDescent="0.25">
      <c r="A21" s="2"/>
      <c r="B21" s="2"/>
      <c r="C21" s="2"/>
      <c r="D21" s="2"/>
      <c r="E21" s="3"/>
      <c r="F21" s="3"/>
    </row>
    <row r="22" spans="1:6" x14ac:dyDescent="0.25">
      <c r="A22" s="2"/>
      <c r="B22" s="2"/>
      <c r="C22" s="2"/>
      <c r="D22" s="2"/>
      <c r="E22" s="3" t="s">
        <v>71</v>
      </c>
      <c r="F22" s="3">
        <f>F13+F20</f>
        <v>24097330.591220461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7" workbookViewId="0">
      <selection activeCell="F27" sqref="F27"/>
    </sheetView>
  </sheetViews>
  <sheetFormatPr defaultRowHeight="15" x14ac:dyDescent="0.25"/>
  <cols>
    <col min="1" max="1" width="48.42578125" bestFit="1" customWidth="1"/>
    <col min="2" max="2" width="34" bestFit="1" customWidth="1"/>
    <col min="3" max="3" width="26" bestFit="1" customWidth="1"/>
    <col min="4" max="4" width="16.7109375" style="1" bestFit="1" customWidth="1"/>
    <col min="5" max="5" width="20" style="1" bestFit="1" customWidth="1"/>
    <col min="6" max="6" width="16.42578125" style="1" bestFit="1" customWidth="1"/>
    <col min="7" max="7" width="24.5703125" bestFit="1" customWidth="1"/>
    <col min="8" max="8" width="26.85546875" bestFit="1" customWidth="1"/>
    <col min="9" max="9" width="17.42578125" bestFit="1" customWidth="1"/>
    <col min="10" max="10" width="20.42578125" bestFit="1" customWidth="1"/>
    <col min="11" max="11" width="16.42578125" bestFit="1" customWidth="1"/>
    <col min="12" max="12" width="13.42578125" bestFit="1" customWidth="1"/>
    <col min="13" max="13" width="88.5703125" bestFit="1" customWidth="1"/>
  </cols>
  <sheetData>
    <row r="1" spans="1:12" x14ac:dyDescent="0.25">
      <c r="A1" t="s">
        <v>0</v>
      </c>
    </row>
    <row r="3" spans="1:12" x14ac:dyDescent="0.25">
      <c r="D3" s="1" t="s">
        <v>2</v>
      </c>
      <c r="E3" s="1" t="s">
        <v>3</v>
      </c>
      <c r="F3" s="1" t="s">
        <v>4</v>
      </c>
    </row>
    <row r="4" spans="1:12" x14ac:dyDescent="0.25">
      <c r="A4" t="s">
        <v>5</v>
      </c>
      <c r="B4" t="s">
        <v>6</v>
      </c>
      <c r="C4" t="s">
        <v>7</v>
      </c>
      <c r="D4" s="1" t="s">
        <v>8</v>
      </c>
      <c r="E4" s="1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</row>
    <row r="5" spans="1:12" x14ac:dyDescent="0.25">
      <c r="A5" t="s">
        <v>16</v>
      </c>
      <c r="B5" t="s">
        <v>17</v>
      </c>
      <c r="C5" t="s">
        <v>18</v>
      </c>
      <c r="D5" s="1">
        <v>3553168.2002022741</v>
      </c>
      <c r="E5" s="1">
        <v>497092.7111658589</v>
      </c>
      <c r="F5" s="1">
        <v>4050260.911368133</v>
      </c>
      <c r="G5" t="s">
        <v>19</v>
      </c>
      <c r="H5" t="s">
        <v>19</v>
      </c>
      <c r="I5" t="s">
        <v>19</v>
      </c>
      <c r="J5" t="s">
        <v>19</v>
      </c>
      <c r="K5" t="s">
        <v>20</v>
      </c>
      <c r="L5" t="s">
        <v>20</v>
      </c>
    </row>
    <row r="6" spans="1:12" x14ac:dyDescent="0.25">
      <c r="A6" t="s">
        <v>21</v>
      </c>
      <c r="B6" t="s">
        <v>17</v>
      </c>
      <c r="C6" t="s">
        <v>18</v>
      </c>
      <c r="D6" s="1">
        <v>236235.6179155829</v>
      </c>
      <c r="E6" s="1">
        <v>69697.255574614072</v>
      </c>
      <c r="F6" s="1">
        <v>305932.873490197</v>
      </c>
      <c r="G6" t="s">
        <v>19</v>
      </c>
      <c r="H6" t="s">
        <v>19</v>
      </c>
      <c r="I6" t="s">
        <v>19</v>
      </c>
      <c r="J6" t="s">
        <v>19</v>
      </c>
      <c r="K6" t="s">
        <v>20</v>
      </c>
      <c r="L6" t="s">
        <v>20</v>
      </c>
    </row>
    <row r="7" spans="1:12" x14ac:dyDescent="0.25">
      <c r="A7" t="s">
        <v>22</v>
      </c>
      <c r="B7" t="s">
        <v>23</v>
      </c>
      <c r="C7" t="s">
        <v>18</v>
      </c>
      <c r="D7" s="1">
        <v>29740435.961876374</v>
      </c>
      <c r="E7" s="1">
        <v>5185330.7587474789</v>
      </c>
      <c r="F7" s="1">
        <v>34925766.720623851</v>
      </c>
      <c r="G7" t="s">
        <v>19</v>
      </c>
      <c r="H7" t="s">
        <v>19</v>
      </c>
      <c r="I7" t="s">
        <v>19</v>
      </c>
      <c r="J7" t="s">
        <v>20</v>
      </c>
      <c r="K7" t="s">
        <v>20</v>
      </c>
      <c r="L7" t="s">
        <v>20</v>
      </c>
    </row>
    <row r="8" spans="1:12" x14ac:dyDescent="0.25">
      <c r="A8" t="s">
        <v>24</v>
      </c>
      <c r="B8" t="s">
        <v>23</v>
      </c>
      <c r="C8" t="s">
        <v>18</v>
      </c>
      <c r="D8" s="1">
        <v>3720769.2307692305</v>
      </c>
      <c r="E8" s="1">
        <v>414826.4984227129</v>
      </c>
      <c r="F8" s="1">
        <v>4135595.7291919435</v>
      </c>
      <c r="G8" t="s">
        <v>19</v>
      </c>
      <c r="H8" t="s">
        <v>19</v>
      </c>
      <c r="I8" t="s">
        <v>19</v>
      </c>
      <c r="J8" t="s">
        <v>20</v>
      </c>
      <c r="K8" t="s">
        <v>20</v>
      </c>
      <c r="L8" t="s">
        <v>20</v>
      </c>
    </row>
    <row r="9" spans="1:12" x14ac:dyDescent="0.25">
      <c r="A9" t="s">
        <v>25</v>
      </c>
      <c r="B9" t="s">
        <v>26</v>
      </c>
      <c r="C9" t="s">
        <v>18</v>
      </c>
      <c r="D9" s="1">
        <v>7705468.5872046566</v>
      </c>
      <c r="E9" s="1">
        <v>933359.30599565723</v>
      </c>
      <c r="F9" s="1">
        <v>8638827.8932003137</v>
      </c>
      <c r="G9" t="s">
        <v>19</v>
      </c>
      <c r="H9" t="s">
        <v>19</v>
      </c>
      <c r="I9" t="s">
        <v>19</v>
      </c>
      <c r="J9" t="s">
        <v>20</v>
      </c>
      <c r="K9" t="s">
        <v>20</v>
      </c>
      <c r="L9" t="s">
        <v>20</v>
      </c>
    </row>
    <row r="10" spans="1:12" x14ac:dyDescent="0.25">
      <c r="A10" t="s">
        <v>27</v>
      </c>
      <c r="B10" t="s">
        <v>28</v>
      </c>
      <c r="C10" t="s">
        <v>18</v>
      </c>
      <c r="D10" s="1">
        <v>0</v>
      </c>
      <c r="E10" s="1">
        <v>181784.79731832311</v>
      </c>
      <c r="F10" s="1">
        <v>181784.79731832311</v>
      </c>
      <c r="G10" t="s">
        <v>19</v>
      </c>
      <c r="H10" t="s">
        <v>19</v>
      </c>
      <c r="I10" t="s">
        <v>19</v>
      </c>
      <c r="J10" t="s">
        <v>19</v>
      </c>
      <c r="K10" t="s">
        <v>20</v>
      </c>
      <c r="L10" t="s">
        <v>20</v>
      </c>
    </row>
    <row r="11" spans="1:12" x14ac:dyDescent="0.25">
      <c r="A11" t="s">
        <v>29</v>
      </c>
      <c r="B11" t="s">
        <v>30</v>
      </c>
      <c r="C11" t="s">
        <v>18</v>
      </c>
      <c r="D11" s="1">
        <v>0</v>
      </c>
      <c r="E11" s="1">
        <v>51853.312302839113</v>
      </c>
      <c r="F11" s="1">
        <v>51853.312302839113</v>
      </c>
      <c r="G11" t="s">
        <v>19</v>
      </c>
      <c r="H11" t="s">
        <v>19</v>
      </c>
      <c r="I11" t="s">
        <v>19</v>
      </c>
      <c r="J11" t="s">
        <v>19</v>
      </c>
      <c r="K11" t="s">
        <v>20</v>
      </c>
      <c r="L11" t="s">
        <v>20</v>
      </c>
    </row>
    <row r="12" spans="1:12" x14ac:dyDescent="0.25">
      <c r="A12" t="s">
        <v>31</v>
      </c>
      <c r="B12" t="s">
        <v>32</v>
      </c>
      <c r="C12" t="s">
        <v>18</v>
      </c>
      <c r="D12" s="1">
        <v>22569842.442909442</v>
      </c>
      <c r="E12" s="1">
        <v>3114210.881576444</v>
      </c>
      <c r="F12" s="1">
        <v>25684053.324485887</v>
      </c>
      <c r="G12" t="s">
        <v>19</v>
      </c>
      <c r="H12" t="s">
        <v>19</v>
      </c>
      <c r="I12" t="s">
        <v>19</v>
      </c>
      <c r="J12" t="s">
        <v>20</v>
      </c>
      <c r="K12" t="s">
        <v>20</v>
      </c>
      <c r="L12" t="s">
        <v>20</v>
      </c>
    </row>
    <row r="13" spans="1:12" x14ac:dyDescent="0.25">
      <c r="A13" t="s">
        <v>33</v>
      </c>
      <c r="B13" t="s">
        <v>34</v>
      </c>
      <c r="C13" t="s">
        <v>18</v>
      </c>
      <c r="D13" s="1">
        <v>3852081.6087629069</v>
      </c>
      <c r="E13" s="1">
        <v>414826.4984227129</v>
      </c>
      <c r="F13" s="1">
        <v>4266908.1071856199</v>
      </c>
      <c r="G13" t="s">
        <v>19</v>
      </c>
      <c r="H13" t="s">
        <v>19</v>
      </c>
      <c r="I13" t="s">
        <v>19</v>
      </c>
      <c r="J13" t="s">
        <v>19</v>
      </c>
      <c r="K13" t="s">
        <v>20</v>
      </c>
      <c r="L13" t="s">
        <v>20</v>
      </c>
    </row>
    <row r="14" spans="1:12" x14ac:dyDescent="0.25">
      <c r="A14" t="s">
        <v>35</v>
      </c>
      <c r="B14" t="s">
        <v>36</v>
      </c>
      <c r="C14" t="s">
        <v>18</v>
      </c>
      <c r="D14" s="1">
        <v>17846308.162430253</v>
      </c>
      <c r="E14" s="1">
        <v>2556664.5346693592</v>
      </c>
      <c r="F14" s="1">
        <v>20402972.697099611</v>
      </c>
      <c r="G14" t="s">
        <v>19</v>
      </c>
      <c r="H14" t="s">
        <v>19</v>
      </c>
      <c r="I14" t="s">
        <v>19</v>
      </c>
      <c r="J14" t="s">
        <v>20</v>
      </c>
      <c r="K14" t="s">
        <v>20</v>
      </c>
      <c r="L14" t="s">
        <v>20</v>
      </c>
    </row>
    <row r="15" spans="1:12" x14ac:dyDescent="0.25">
      <c r="A15" t="s">
        <v>35</v>
      </c>
      <c r="B15" t="s">
        <v>37</v>
      </c>
      <c r="C15" t="s">
        <v>18</v>
      </c>
      <c r="D15" s="1">
        <v>9433525.4855729509</v>
      </c>
      <c r="E15" s="1">
        <v>937664.70168185723</v>
      </c>
      <c r="F15" s="1">
        <v>10371190.187254809</v>
      </c>
      <c r="G15" t="s">
        <v>19</v>
      </c>
      <c r="H15" t="s">
        <v>19</v>
      </c>
      <c r="I15" t="s">
        <v>19</v>
      </c>
      <c r="J15" t="s">
        <v>19</v>
      </c>
      <c r="K15" t="s">
        <v>20</v>
      </c>
      <c r="L15" t="s">
        <v>20</v>
      </c>
    </row>
    <row r="16" spans="1:12" x14ac:dyDescent="0.25">
      <c r="A16" t="s">
        <v>38</v>
      </c>
      <c r="B16" t="s">
        <v>37</v>
      </c>
      <c r="C16" t="s">
        <v>18</v>
      </c>
      <c r="D16" s="1">
        <v>0</v>
      </c>
      <c r="E16" s="1">
        <v>0</v>
      </c>
      <c r="G16" t="s">
        <v>19</v>
      </c>
      <c r="H16" t="s">
        <v>19</v>
      </c>
      <c r="I16" t="s">
        <v>19</v>
      </c>
      <c r="J16" t="s">
        <v>19</v>
      </c>
      <c r="K16" t="s">
        <v>20</v>
      </c>
      <c r="L16" t="s">
        <v>20</v>
      </c>
    </row>
    <row r="17" spans="1:13" x14ac:dyDescent="0.25">
      <c r="A17" t="s">
        <v>39</v>
      </c>
      <c r="B17" t="s">
        <v>40</v>
      </c>
      <c r="C17" t="s">
        <v>18</v>
      </c>
      <c r="D17" s="1">
        <v>16526404.511559265</v>
      </c>
      <c r="E17" s="1">
        <v>2106983.656694008</v>
      </c>
      <c r="F17" s="1">
        <v>18633388.168253273</v>
      </c>
      <c r="G17" t="s">
        <v>19</v>
      </c>
      <c r="H17" t="s">
        <v>19</v>
      </c>
      <c r="I17" t="s">
        <v>19</v>
      </c>
      <c r="J17" t="s">
        <v>19</v>
      </c>
      <c r="K17" t="s">
        <v>20</v>
      </c>
      <c r="L17" t="s">
        <v>20</v>
      </c>
    </row>
    <row r="18" spans="1:13" x14ac:dyDescent="0.25">
      <c r="A18" t="s">
        <v>41</v>
      </c>
      <c r="B18" t="s">
        <v>42</v>
      </c>
      <c r="C18" t="s">
        <v>18</v>
      </c>
      <c r="D18" s="1">
        <v>20776907.355815642</v>
      </c>
      <c r="E18" s="1">
        <v>5291619.2968117921</v>
      </c>
      <c r="F18" s="1">
        <v>26068526.652627435</v>
      </c>
      <c r="G18" t="s">
        <v>19</v>
      </c>
      <c r="H18" t="s">
        <v>19</v>
      </c>
      <c r="I18" t="s">
        <v>19</v>
      </c>
      <c r="J18" t="s">
        <v>19</v>
      </c>
      <c r="K18" t="s">
        <v>20</v>
      </c>
      <c r="L18" t="s">
        <v>20</v>
      </c>
    </row>
    <row r="19" spans="1:13" x14ac:dyDescent="0.25">
      <c r="A19" t="s">
        <v>43</v>
      </c>
      <c r="B19" t="s">
        <v>44</v>
      </c>
      <c r="C19" t="s">
        <v>18</v>
      </c>
      <c r="D19" s="1">
        <v>0</v>
      </c>
      <c r="E19" s="1">
        <v>0</v>
      </c>
      <c r="F19" s="1">
        <v>0</v>
      </c>
      <c r="G19" t="s">
        <v>19</v>
      </c>
      <c r="H19" t="s">
        <v>19</v>
      </c>
      <c r="I19" t="s">
        <v>19</v>
      </c>
      <c r="J19" t="s">
        <v>19</v>
      </c>
      <c r="K19" t="s">
        <v>20</v>
      </c>
      <c r="L19" t="s">
        <v>20</v>
      </c>
    </row>
    <row r="20" spans="1:13" x14ac:dyDescent="0.25">
      <c r="A20" t="s">
        <v>45</v>
      </c>
      <c r="B20" t="s">
        <v>42</v>
      </c>
      <c r="C20" t="s">
        <v>18</v>
      </c>
      <c r="D20" s="1">
        <v>4419863.4911538977</v>
      </c>
      <c r="E20" s="1">
        <v>414826.4984227129</v>
      </c>
      <c r="F20" s="1">
        <v>4834689.9895766107</v>
      </c>
      <c r="G20" t="s">
        <v>19</v>
      </c>
      <c r="H20" t="s">
        <v>19</v>
      </c>
      <c r="I20" t="s">
        <v>19</v>
      </c>
      <c r="J20" t="s">
        <v>20</v>
      </c>
      <c r="K20" t="s">
        <v>20</v>
      </c>
      <c r="L20" t="s">
        <v>20</v>
      </c>
    </row>
    <row r="21" spans="1:13" x14ac:dyDescent="0.25">
      <c r="A21" t="s">
        <v>46</v>
      </c>
      <c r="B21" t="s">
        <v>42</v>
      </c>
      <c r="C21" t="s">
        <v>18</v>
      </c>
      <c r="D21" s="1">
        <v>0.48931918828461601</v>
      </c>
      <c r="E21" s="1">
        <v>0</v>
      </c>
      <c r="F21" s="1">
        <v>0.48931918828461601</v>
      </c>
      <c r="G21" t="s">
        <v>19</v>
      </c>
      <c r="H21" t="s">
        <v>19</v>
      </c>
      <c r="I21" t="s">
        <v>19</v>
      </c>
      <c r="J21" t="s">
        <v>19</v>
      </c>
      <c r="K21" t="s">
        <v>20</v>
      </c>
      <c r="L21" t="s">
        <v>20</v>
      </c>
    </row>
    <row r="22" spans="1:13" x14ac:dyDescent="0.25">
      <c r="A22" t="s">
        <v>47</v>
      </c>
      <c r="B22" t="s">
        <v>42</v>
      </c>
      <c r="C22" t="s">
        <v>18</v>
      </c>
      <c r="D22" s="1">
        <v>4783846.153846154</v>
      </c>
      <c r="E22" s="1">
        <v>1555599.3690851736</v>
      </c>
      <c r="F22" s="1">
        <v>6339445.522931328</v>
      </c>
      <c r="G22" t="s">
        <v>19</v>
      </c>
      <c r="H22" t="s">
        <v>19</v>
      </c>
      <c r="I22" t="s">
        <v>19</v>
      </c>
      <c r="J22" t="s">
        <v>19</v>
      </c>
      <c r="K22" t="s">
        <v>20</v>
      </c>
      <c r="L22" t="s">
        <v>20</v>
      </c>
    </row>
    <row r="23" spans="1:13" x14ac:dyDescent="0.25">
      <c r="A23" t="s">
        <v>48</v>
      </c>
      <c r="B23" t="s">
        <v>49</v>
      </c>
      <c r="C23" t="s">
        <v>18</v>
      </c>
      <c r="D23" s="1">
        <v>6126768.4434968</v>
      </c>
      <c r="E23" s="1">
        <v>951643.64514545281</v>
      </c>
      <c r="F23" s="1">
        <v>7078412.0886422526</v>
      </c>
      <c r="G23" t="s">
        <v>19</v>
      </c>
      <c r="H23" t="s">
        <v>19</v>
      </c>
      <c r="I23" t="s">
        <v>19</v>
      </c>
      <c r="J23" t="s">
        <v>20</v>
      </c>
      <c r="K23" t="s">
        <v>20</v>
      </c>
      <c r="L23" t="s">
        <v>20</v>
      </c>
    </row>
    <row r="24" spans="1:13" x14ac:dyDescent="0.25">
      <c r="A24" t="s">
        <v>50</v>
      </c>
      <c r="B24" t="s">
        <v>51</v>
      </c>
      <c r="C24" t="s">
        <v>18</v>
      </c>
      <c r="D24" s="1">
        <v>18078445.647682965</v>
      </c>
      <c r="E24" s="1">
        <v>4412480.8875984401</v>
      </c>
      <c r="F24" s="1">
        <v>22490926.535281405</v>
      </c>
      <c r="G24" t="s">
        <v>19</v>
      </c>
      <c r="H24" t="s">
        <v>19</v>
      </c>
      <c r="I24" t="s">
        <v>19</v>
      </c>
      <c r="J24" t="s">
        <v>20</v>
      </c>
      <c r="K24" t="s">
        <v>20</v>
      </c>
      <c r="L24" t="s">
        <v>20</v>
      </c>
    </row>
    <row r="25" spans="1:13" x14ac:dyDescent="0.25">
      <c r="A25" t="s">
        <v>52</v>
      </c>
      <c r="B25" t="s">
        <v>51</v>
      </c>
      <c r="C25" t="s">
        <v>18</v>
      </c>
      <c r="D25" s="1">
        <v>2126153.846153846</v>
      </c>
      <c r="E25" s="1">
        <v>466679.81072555203</v>
      </c>
      <c r="F25" s="1">
        <v>2592833.656879398</v>
      </c>
      <c r="G25" t="s">
        <v>19</v>
      </c>
      <c r="H25" t="s">
        <v>19</v>
      </c>
      <c r="I25" t="s">
        <v>19</v>
      </c>
      <c r="J25" t="s">
        <v>20</v>
      </c>
      <c r="K25" t="s">
        <v>20</v>
      </c>
      <c r="L25" t="s">
        <v>20</v>
      </c>
    </row>
    <row r="26" spans="1:13" x14ac:dyDescent="0.25">
      <c r="A26" t="s">
        <v>53</v>
      </c>
      <c r="B26" t="s">
        <v>17</v>
      </c>
      <c r="C26" t="s">
        <v>18</v>
      </c>
      <c r="D26" s="1">
        <v>14522930.535957726</v>
      </c>
      <c r="E26" s="1">
        <v>3020399.944958501</v>
      </c>
      <c r="F26" s="1">
        <v>17543330.480916228</v>
      </c>
      <c r="G26" t="s">
        <v>19</v>
      </c>
      <c r="H26" t="s">
        <v>19</v>
      </c>
      <c r="I26" t="s">
        <v>19</v>
      </c>
      <c r="J26" t="s">
        <v>20</v>
      </c>
      <c r="K26" t="s">
        <v>20</v>
      </c>
      <c r="L26" t="s">
        <v>20</v>
      </c>
    </row>
    <row r="27" spans="1:13" x14ac:dyDescent="0.25">
      <c r="A27" t="s">
        <v>54</v>
      </c>
      <c r="B27" t="s">
        <v>17</v>
      </c>
      <c r="C27" t="s">
        <v>18</v>
      </c>
      <c r="D27" s="1">
        <v>3076626.0466994452</v>
      </c>
      <c r="E27" s="1">
        <v>259676.17024554929</v>
      </c>
      <c r="F27" s="1">
        <v>3336302.2169449944</v>
      </c>
      <c r="G27" t="s">
        <v>19</v>
      </c>
      <c r="H27" t="s">
        <v>19</v>
      </c>
      <c r="I27" t="s">
        <v>19</v>
      </c>
      <c r="J27" t="s">
        <v>19</v>
      </c>
      <c r="K27" t="s">
        <v>20</v>
      </c>
      <c r="L27" t="s">
        <v>20</v>
      </c>
    </row>
    <row r="28" spans="1:13" x14ac:dyDescent="0.25">
      <c r="A28" t="s">
        <v>55</v>
      </c>
      <c r="B28" t="s">
        <v>56</v>
      </c>
      <c r="C28" t="s">
        <v>18</v>
      </c>
      <c r="D28" s="1">
        <v>32933339.154283199</v>
      </c>
      <c r="E28" s="1">
        <v>7560291.4176800186</v>
      </c>
      <c r="F28" s="1">
        <v>40493630.571963221</v>
      </c>
      <c r="G28" t="s">
        <v>19</v>
      </c>
      <c r="H28" t="s">
        <v>19</v>
      </c>
      <c r="I28" t="s">
        <v>19</v>
      </c>
      <c r="J28" t="s">
        <v>19</v>
      </c>
      <c r="K28" t="s">
        <v>20</v>
      </c>
      <c r="L28" t="s">
        <v>20</v>
      </c>
    </row>
    <row r="29" spans="1:13" x14ac:dyDescent="0.25">
      <c r="A29" t="s">
        <v>57</v>
      </c>
      <c r="B29" t="s">
        <v>58</v>
      </c>
      <c r="C29" t="s">
        <v>18</v>
      </c>
      <c r="D29" s="1">
        <v>4695948.8832922075</v>
      </c>
      <c r="E29" s="1">
        <v>129411.68662721892</v>
      </c>
      <c r="F29" s="1">
        <v>4825360.569919426</v>
      </c>
      <c r="G29" t="s">
        <v>19</v>
      </c>
      <c r="H29" t="s">
        <v>19</v>
      </c>
      <c r="I29" t="s">
        <v>19</v>
      </c>
      <c r="J29" t="s">
        <v>20</v>
      </c>
      <c r="K29" t="s">
        <v>20</v>
      </c>
      <c r="L29" t="s">
        <v>20</v>
      </c>
    </row>
    <row r="30" spans="1:13" x14ac:dyDescent="0.25">
      <c r="A30" t="s">
        <v>59</v>
      </c>
      <c r="B30" t="s">
        <v>60</v>
      </c>
      <c r="C30" t="s">
        <v>18</v>
      </c>
      <c r="D30" s="1">
        <v>429010.5786069837</v>
      </c>
      <c r="E30" s="1">
        <v>20741.324921135645</v>
      </c>
      <c r="F30" s="1">
        <v>449751.90352811932</v>
      </c>
      <c r="G30" t="s">
        <v>19</v>
      </c>
      <c r="H30" t="s">
        <v>19</v>
      </c>
      <c r="I30" t="s">
        <v>19</v>
      </c>
      <c r="J30" t="s">
        <v>20</v>
      </c>
      <c r="K30" t="s">
        <v>20</v>
      </c>
      <c r="L30" t="s">
        <v>20</v>
      </c>
    </row>
    <row r="31" spans="1:13" x14ac:dyDescent="0.25">
      <c r="A31" t="s">
        <v>61</v>
      </c>
      <c r="B31" t="s">
        <v>62</v>
      </c>
      <c r="C31" t="s">
        <v>18</v>
      </c>
      <c r="D31" s="1">
        <v>30897655.74331994</v>
      </c>
      <c r="E31" s="1">
        <v>4479977.1730793649</v>
      </c>
      <c r="F31" s="1">
        <v>35377632.916399308</v>
      </c>
      <c r="G31" t="s">
        <v>19</v>
      </c>
      <c r="H31" t="s">
        <v>19</v>
      </c>
      <c r="I31" t="s">
        <v>19</v>
      </c>
      <c r="J31" t="s">
        <v>19</v>
      </c>
      <c r="K31" t="s">
        <v>20</v>
      </c>
      <c r="L31" t="s">
        <v>63</v>
      </c>
      <c r="M31" t="s">
        <v>64</v>
      </c>
    </row>
    <row r="32" spans="1:13" x14ac:dyDescent="0.25">
      <c r="A32" t="s">
        <v>65</v>
      </c>
      <c r="B32" t="s">
        <v>66</v>
      </c>
      <c r="C32" t="s">
        <v>18</v>
      </c>
      <c r="D32" s="1">
        <v>4088765.593506204</v>
      </c>
      <c r="E32" s="1">
        <v>235132.26558491823</v>
      </c>
      <c r="F32" s="1">
        <v>4323897.8590911226</v>
      </c>
      <c r="G32" t="s">
        <v>19</v>
      </c>
      <c r="H32" t="s">
        <v>19</v>
      </c>
      <c r="I32" t="s">
        <v>19</v>
      </c>
      <c r="J32" t="s">
        <v>19</v>
      </c>
      <c r="K32" t="s">
        <v>20</v>
      </c>
      <c r="L32" t="s">
        <v>63</v>
      </c>
      <c r="M32" t="s">
        <v>64</v>
      </c>
    </row>
    <row r="33" spans="1:13" x14ac:dyDescent="0.25">
      <c r="A33" t="s">
        <v>67</v>
      </c>
      <c r="B33" t="s">
        <v>68</v>
      </c>
      <c r="C33" t="s">
        <v>18</v>
      </c>
      <c r="D33" s="1">
        <v>28939421.151822865</v>
      </c>
      <c r="E33" s="1">
        <v>4276806.161208461</v>
      </c>
      <c r="F33" s="1">
        <v>33216227.313031327</v>
      </c>
      <c r="G33" t="s">
        <v>19</v>
      </c>
      <c r="H33" t="s">
        <v>19</v>
      </c>
      <c r="I33" t="s">
        <v>19</v>
      </c>
      <c r="J33" t="s">
        <v>19</v>
      </c>
      <c r="K33" t="s">
        <v>20</v>
      </c>
      <c r="L33" t="s">
        <v>63</v>
      </c>
      <c r="M33" t="s">
        <v>69</v>
      </c>
    </row>
    <row r="34" spans="1:13" x14ac:dyDescent="0.25">
      <c r="A34" t="s">
        <v>70</v>
      </c>
      <c r="B34" t="s">
        <v>70</v>
      </c>
      <c r="C34" t="s">
        <v>18</v>
      </c>
      <c r="D34" s="1">
        <v>16850305.894851435</v>
      </c>
      <c r="E34" s="1">
        <v>617885.09667837131</v>
      </c>
      <c r="F34" s="1">
        <v>17468190.991529807</v>
      </c>
      <c r="G34" t="s">
        <v>19</v>
      </c>
      <c r="H34" t="s">
        <v>19</v>
      </c>
      <c r="I34" t="s">
        <v>19</v>
      </c>
      <c r="J34" t="s">
        <v>20</v>
      </c>
      <c r="K34" t="s">
        <v>20</v>
      </c>
      <c r="L34" t="s">
        <v>20</v>
      </c>
    </row>
    <row r="35" spans="1:13" x14ac:dyDescent="0.25">
      <c r="A35" t="s">
        <v>71</v>
      </c>
      <c r="D35" s="1">
        <f>SUM(D5:D34)</f>
        <v>307930228.81901139</v>
      </c>
      <c r="E35" s="1">
        <f>SUM(E5:E34)</f>
        <v>50157465.661344521</v>
      </c>
      <c r="F35" s="1">
        <f>SUM(D35:E35)</f>
        <v>358087694.48035592</v>
      </c>
    </row>
    <row r="37" spans="1:13" x14ac:dyDescent="0.25">
      <c r="A37" t="s">
        <v>72</v>
      </c>
      <c r="C37" s="1"/>
      <c r="D37" s="1">
        <f>F35</f>
        <v>358087694.48035592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A15" sqref="A15"/>
    </sheetView>
  </sheetViews>
  <sheetFormatPr defaultRowHeight="15" x14ac:dyDescent="0.25"/>
  <cols>
    <col min="1" max="1" width="40.28515625" bestFit="1" customWidth="1"/>
    <col min="2" max="2" width="15.5703125" bestFit="1" customWidth="1"/>
    <col min="3" max="3" width="26" bestFit="1" customWidth="1"/>
    <col min="4" max="4" width="16.42578125" style="1" bestFit="1" customWidth="1"/>
    <col min="5" max="5" width="51.42578125" style="1" bestFit="1" customWidth="1"/>
    <col min="6" max="6" width="24.5703125" bestFit="1" customWidth="1"/>
    <col min="7" max="7" width="26.85546875" bestFit="1" customWidth="1"/>
    <col min="8" max="8" width="17.42578125" bestFit="1" customWidth="1"/>
    <col min="9" max="9" width="20.42578125" bestFit="1" customWidth="1"/>
    <col min="10" max="10" width="16.42578125" bestFit="1" customWidth="1"/>
    <col min="11" max="11" width="13.42578125" bestFit="1" customWidth="1"/>
  </cols>
  <sheetData>
    <row r="1" spans="1:11" x14ac:dyDescent="0.25">
      <c r="A1" s="2" t="s">
        <v>73</v>
      </c>
    </row>
    <row r="2" spans="1:11" x14ac:dyDescent="0.25">
      <c r="A2" s="2" t="s">
        <v>75</v>
      </c>
    </row>
    <row r="4" spans="1:11" x14ac:dyDescent="0.25">
      <c r="A4" s="2"/>
      <c r="B4" s="2"/>
      <c r="C4" s="2"/>
      <c r="D4" s="3" t="s">
        <v>76</v>
      </c>
      <c r="E4" s="3" t="s">
        <v>77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</row>
    <row r="5" spans="1:11" x14ac:dyDescent="0.25">
      <c r="A5" s="2" t="s">
        <v>78</v>
      </c>
      <c r="B5" s="2" t="s">
        <v>6</v>
      </c>
      <c r="C5" s="2" t="s">
        <v>7</v>
      </c>
      <c r="D5" s="3" t="s">
        <v>8</v>
      </c>
      <c r="E5" s="3" t="s">
        <v>9</v>
      </c>
      <c r="F5" s="2"/>
      <c r="G5" s="2"/>
      <c r="H5" s="2"/>
      <c r="I5" s="2"/>
      <c r="J5" s="2"/>
      <c r="K5" s="2"/>
    </row>
    <row r="6" spans="1:11" x14ac:dyDescent="0.25">
      <c r="A6" s="2" t="s">
        <v>79</v>
      </c>
      <c r="B6" s="2" t="s">
        <v>80</v>
      </c>
      <c r="C6" s="2" t="s">
        <v>18</v>
      </c>
      <c r="D6" s="3">
        <v>12143027.236190472</v>
      </c>
      <c r="E6" s="3">
        <v>1763724.0779299878</v>
      </c>
      <c r="F6" s="2" t="s">
        <v>81</v>
      </c>
      <c r="G6" s="2" t="s">
        <v>81</v>
      </c>
      <c r="H6" s="2" t="s">
        <v>81</v>
      </c>
      <c r="I6" s="2" t="s">
        <v>81</v>
      </c>
      <c r="J6" s="2" t="s">
        <v>82</v>
      </c>
      <c r="K6" s="2" t="s">
        <v>82</v>
      </c>
    </row>
    <row r="7" spans="1:11" x14ac:dyDescent="0.25">
      <c r="A7" s="2"/>
      <c r="B7" s="2"/>
      <c r="C7" s="2"/>
      <c r="D7" s="3"/>
      <c r="E7" s="3"/>
      <c r="F7" s="2"/>
      <c r="G7" s="2"/>
      <c r="H7" s="2"/>
      <c r="I7" s="2"/>
      <c r="J7" s="2"/>
      <c r="K7" s="2"/>
    </row>
    <row r="8" spans="1:11" x14ac:dyDescent="0.25">
      <c r="A8" s="2" t="s">
        <v>71</v>
      </c>
      <c r="B8" s="2"/>
      <c r="C8" s="2"/>
      <c r="D8" s="3"/>
      <c r="E8" s="3">
        <f>D6+E6</f>
        <v>13906751.31412046</v>
      </c>
      <c r="F8" s="2"/>
      <c r="G8" s="2"/>
      <c r="H8" s="2"/>
      <c r="I8" s="2"/>
      <c r="J8" s="2"/>
      <c r="K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E16" sqref="E16"/>
    </sheetView>
  </sheetViews>
  <sheetFormatPr defaultRowHeight="15" x14ac:dyDescent="0.25"/>
  <cols>
    <col min="1" max="1" width="40" bestFit="1" customWidth="1"/>
    <col min="2" max="2" width="31.85546875" bestFit="1" customWidth="1"/>
    <col min="3" max="3" width="26" bestFit="1" customWidth="1"/>
    <col min="4" max="4" width="16.42578125" style="1" bestFit="1" customWidth="1"/>
    <col min="5" max="5" width="20" style="1" bestFit="1" customWidth="1"/>
    <col min="6" max="6" width="24.5703125" bestFit="1" customWidth="1"/>
    <col min="7" max="7" width="26.85546875" bestFit="1" customWidth="1"/>
    <col min="8" max="8" width="17.42578125" bestFit="1" customWidth="1"/>
    <col min="9" max="9" width="20.42578125" bestFit="1" customWidth="1"/>
    <col min="10" max="10" width="16.42578125" bestFit="1" customWidth="1"/>
    <col min="11" max="11" width="13.42578125" bestFit="1" customWidth="1"/>
  </cols>
  <sheetData>
    <row r="1" spans="1:11" x14ac:dyDescent="0.25">
      <c r="A1" t="s">
        <v>83</v>
      </c>
    </row>
    <row r="3" spans="1:11" x14ac:dyDescent="0.25">
      <c r="A3" s="2"/>
      <c r="B3" s="2"/>
      <c r="C3" s="2"/>
      <c r="D3" s="3" t="s">
        <v>76</v>
      </c>
      <c r="E3" s="3" t="s">
        <v>77</v>
      </c>
      <c r="F3" s="2"/>
      <c r="G3" s="2"/>
      <c r="H3" s="2"/>
      <c r="I3" s="2"/>
      <c r="J3" s="2"/>
      <c r="K3" s="2"/>
    </row>
    <row r="4" spans="1:11" x14ac:dyDescent="0.25">
      <c r="A4" s="2" t="s">
        <v>78</v>
      </c>
      <c r="B4" s="2" t="s">
        <v>6</v>
      </c>
      <c r="C4" s="2" t="s">
        <v>7</v>
      </c>
      <c r="D4" s="3" t="s">
        <v>84</v>
      </c>
      <c r="E4" s="3" t="s">
        <v>85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</row>
    <row r="5" spans="1:11" x14ac:dyDescent="0.25">
      <c r="A5" s="2" t="s">
        <v>86</v>
      </c>
      <c r="B5" s="2" t="s">
        <v>87</v>
      </c>
      <c r="C5" s="2" t="s">
        <v>88</v>
      </c>
      <c r="D5" s="3"/>
      <c r="E5" s="3">
        <v>5897721.9340551179</v>
      </c>
      <c r="F5" s="2" t="s">
        <v>81</v>
      </c>
      <c r="G5" s="2" t="s">
        <v>81</v>
      </c>
      <c r="H5" s="2" t="s">
        <v>89</v>
      </c>
      <c r="I5" s="2" t="s">
        <v>81</v>
      </c>
      <c r="J5" s="2" t="s">
        <v>82</v>
      </c>
      <c r="K5" s="2" t="s">
        <v>82</v>
      </c>
    </row>
    <row r="6" spans="1:11" x14ac:dyDescent="0.25">
      <c r="A6" s="2" t="s">
        <v>90</v>
      </c>
      <c r="B6" s="2" t="s">
        <v>91</v>
      </c>
      <c r="C6" s="2" t="s">
        <v>18</v>
      </c>
      <c r="D6" s="3">
        <v>26975511.29354497</v>
      </c>
      <c r="E6" s="3">
        <v>0</v>
      </c>
      <c r="F6" s="2" t="s">
        <v>81</v>
      </c>
      <c r="G6" s="2" t="s">
        <v>81</v>
      </c>
      <c r="H6" s="2" t="s">
        <v>89</v>
      </c>
      <c r="I6" s="2" t="s">
        <v>81</v>
      </c>
      <c r="J6" s="2" t="s">
        <v>82</v>
      </c>
      <c r="K6" s="2" t="s">
        <v>82</v>
      </c>
    </row>
    <row r="7" spans="1:11" x14ac:dyDescent="0.25">
      <c r="A7" s="2" t="s">
        <v>92</v>
      </c>
      <c r="B7" s="2" t="s">
        <v>93</v>
      </c>
      <c r="C7" s="2" t="s">
        <v>18</v>
      </c>
      <c r="D7" s="3">
        <v>2031667.6704761898</v>
      </c>
      <c r="E7" s="3">
        <v>83976.439274447956</v>
      </c>
      <c r="F7" s="2" t="s">
        <v>81</v>
      </c>
      <c r="G7" s="2" t="s">
        <v>81</v>
      </c>
      <c r="H7" s="2" t="s">
        <v>89</v>
      </c>
      <c r="I7" s="2" t="s">
        <v>82</v>
      </c>
      <c r="J7" s="2" t="s">
        <v>82</v>
      </c>
      <c r="K7" s="2" t="s">
        <v>82</v>
      </c>
    </row>
    <row r="8" spans="1:11" x14ac:dyDescent="0.25">
      <c r="A8" s="2" t="s">
        <v>94</v>
      </c>
      <c r="B8" s="2" t="s">
        <v>95</v>
      </c>
      <c r="C8" s="2" t="s">
        <v>18</v>
      </c>
      <c r="D8" s="3">
        <v>10254199.137142856</v>
      </c>
      <c r="E8" s="3">
        <v>112672.06230283911</v>
      </c>
      <c r="F8" s="2" t="s">
        <v>81</v>
      </c>
      <c r="G8" s="2" t="s">
        <v>81</v>
      </c>
      <c r="H8" s="2" t="s">
        <v>89</v>
      </c>
      <c r="I8" s="2" t="s">
        <v>82</v>
      </c>
      <c r="J8" s="2" t="s">
        <v>82</v>
      </c>
      <c r="K8" s="2" t="s">
        <v>82</v>
      </c>
    </row>
    <row r="9" spans="1:11" x14ac:dyDescent="0.25">
      <c r="A9" s="2"/>
      <c r="B9" s="2"/>
      <c r="C9" s="2"/>
      <c r="D9" s="3"/>
      <c r="E9" s="3"/>
      <c r="F9" s="2"/>
      <c r="G9" s="2"/>
      <c r="H9" s="2"/>
      <c r="I9" s="2"/>
      <c r="J9" s="2"/>
      <c r="K9" s="2"/>
    </row>
    <row r="10" spans="1:11" x14ac:dyDescent="0.25">
      <c r="A10" s="2" t="s">
        <v>71</v>
      </c>
      <c r="B10" s="2"/>
      <c r="C10" s="2"/>
      <c r="D10" s="3">
        <v>39261378.101164013</v>
      </c>
      <c r="E10" s="3">
        <v>6094370.4356324049</v>
      </c>
      <c r="F10" s="2"/>
      <c r="G10" s="2"/>
      <c r="H10" s="2"/>
      <c r="I10" s="2"/>
      <c r="J10" s="2"/>
      <c r="K10" s="2"/>
    </row>
    <row r="11" spans="1:11" x14ac:dyDescent="0.25">
      <c r="A11" s="2"/>
      <c r="B11" s="2"/>
      <c r="C11" s="2"/>
      <c r="D11" s="3"/>
      <c r="E11" s="3">
        <f>D10+E10</f>
        <v>45355748.536796421</v>
      </c>
      <c r="F11" s="2"/>
      <c r="G11" s="2"/>
      <c r="H11" s="2"/>
      <c r="I11" s="2"/>
      <c r="J11" s="2"/>
      <c r="K1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E4" sqref="E4"/>
    </sheetView>
  </sheetViews>
  <sheetFormatPr defaultRowHeight="15" x14ac:dyDescent="0.25"/>
  <cols>
    <col min="1" max="1" width="64.28515625" bestFit="1" customWidth="1"/>
    <col min="2" max="2" width="22.42578125" bestFit="1" customWidth="1"/>
    <col min="3" max="3" width="26" bestFit="1" customWidth="1"/>
    <col min="4" max="5" width="20.28515625" style="5" customWidth="1"/>
    <col min="6" max="13" width="20.28515625" customWidth="1"/>
  </cols>
  <sheetData>
    <row r="1" spans="1:11" x14ac:dyDescent="0.25">
      <c r="A1" t="s">
        <v>96</v>
      </c>
    </row>
    <row r="3" spans="1:11" ht="30" x14ac:dyDescent="0.25">
      <c r="A3" s="2"/>
      <c r="B3" s="2"/>
      <c r="C3" s="2"/>
      <c r="D3" s="6" t="s">
        <v>100</v>
      </c>
      <c r="E3" s="6" t="s">
        <v>101</v>
      </c>
      <c r="F3" s="2"/>
      <c r="G3" s="2"/>
      <c r="H3" s="2"/>
      <c r="I3" s="2"/>
      <c r="J3" s="2"/>
      <c r="K3" s="2"/>
    </row>
    <row r="4" spans="1:11" x14ac:dyDescent="0.25">
      <c r="A4" s="2" t="s">
        <v>78</v>
      </c>
      <c r="B4" s="2" t="s">
        <v>6</v>
      </c>
      <c r="C4" s="2" t="s">
        <v>7</v>
      </c>
      <c r="D4" s="6"/>
      <c r="E4" s="6"/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</row>
    <row r="5" spans="1:11" x14ac:dyDescent="0.25">
      <c r="A5" s="2" t="s">
        <v>97</v>
      </c>
      <c r="B5" s="2" t="s">
        <v>98</v>
      </c>
      <c r="C5" s="2" t="s">
        <v>18</v>
      </c>
      <c r="D5" s="6">
        <v>17357972.040146515</v>
      </c>
      <c r="E5" s="6">
        <v>3107528.1033331328</v>
      </c>
      <c r="F5" s="2" t="s">
        <v>81</v>
      </c>
      <c r="G5" s="2" t="s">
        <v>81</v>
      </c>
      <c r="H5" s="2" t="s">
        <v>82</v>
      </c>
      <c r="I5" s="2" t="s">
        <v>81</v>
      </c>
      <c r="J5" s="2" t="s">
        <v>82</v>
      </c>
      <c r="K5" s="2" t="s">
        <v>81</v>
      </c>
    </row>
    <row r="6" spans="1:11" x14ac:dyDescent="0.25">
      <c r="A6" s="2"/>
      <c r="B6" s="2" t="s">
        <v>99</v>
      </c>
      <c r="C6" s="2"/>
      <c r="D6" s="6">
        <v>1082063.8819047615</v>
      </c>
      <c r="E6" s="6"/>
      <c r="F6" s="2" t="s">
        <v>81</v>
      </c>
      <c r="G6" s="2" t="s">
        <v>81</v>
      </c>
      <c r="H6" s="2" t="s">
        <v>82</v>
      </c>
      <c r="I6" s="2" t="s">
        <v>82</v>
      </c>
      <c r="J6" s="2" t="s">
        <v>82</v>
      </c>
      <c r="K6" s="2" t="s">
        <v>81</v>
      </c>
    </row>
    <row r="7" spans="1:11" x14ac:dyDescent="0.25">
      <c r="A7" s="2"/>
      <c r="B7" s="2"/>
      <c r="C7" s="2"/>
      <c r="D7" s="6"/>
      <c r="E7" s="6"/>
      <c r="F7" s="2"/>
      <c r="G7" s="2"/>
      <c r="H7" s="2"/>
      <c r="I7" s="2"/>
      <c r="J7" s="2"/>
      <c r="K7" s="2"/>
    </row>
    <row r="8" spans="1:11" x14ac:dyDescent="0.25">
      <c r="A8" s="2" t="s">
        <v>71</v>
      </c>
      <c r="B8" s="2"/>
      <c r="C8" s="2"/>
      <c r="D8" s="6">
        <v>18440035.922051277</v>
      </c>
      <c r="E8" s="6">
        <v>3107528.1033331328</v>
      </c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6"/>
      <c r="E9" s="6">
        <f>D8+E8</f>
        <v>21547564.025384411</v>
      </c>
      <c r="F9" s="2"/>
      <c r="G9" s="2"/>
      <c r="H9" s="2"/>
      <c r="I9" s="2"/>
      <c r="J9" s="2"/>
      <c r="K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6" workbookViewId="0">
      <selection activeCell="F45" sqref="F45"/>
    </sheetView>
  </sheetViews>
  <sheetFormatPr defaultRowHeight="15" x14ac:dyDescent="0.25"/>
  <cols>
    <col min="1" max="1" width="73.28515625" bestFit="1" customWidth="1"/>
    <col min="2" max="2" width="29.28515625" bestFit="1" customWidth="1"/>
    <col min="3" max="3" width="17.28515625" bestFit="1" customWidth="1"/>
    <col min="4" max="4" width="33" bestFit="1" customWidth="1"/>
    <col min="5" max="5" width="18" style="1" customWidth="1"/>
    <col min="6" max="6" width="20.5703125" style="1" customWidth="1"/>
    <col min="7" max="7" width="24.5703125" bestFit="1" customWidth="1"/>
    <col min="8" max="8" width="26.85546875" bestFit="1" customWidth="1"/>
    <col min="9" max="9" width="17.42578125" bestFit="1" customWidth="1"/>
    <col min="10" max="10" width="20.42578125" bestFit="1" customWidth="1"/>
    <col min="11" max="11" width="16.42578125" bestFit="1" customWidth="1"/>
    <col min="12" max="12" width="13.42578125" bestFit="1" customWidth="1"/>
  </cols>
  <sheetData>
    <row r="1" spans="1:12" x14ac:dyDescent="0.25">
      <c r="A1" t="s">
        <v>102</v>
      </c>
    </row>
    <row r="4" spans="1:12" x14ac:dyDescent="0.25">
      <c r="A4" s="2" t="s">
        <v>78</v>
      </c>
      <c r="B4" s="2" t="s">
        <v>6</v>
      </c>
      <c r="C4" s="2" t="s">
        <v>103</v>
      </c>
      <c r="D4" s="2" t="s">
        <v>7</v>
      </c>
      <c r="E4" s="3" t="s">
        <v>76</v>
      </c>
      <c r="F4" s="3" t="s">
        <v>77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</row>
    <row r="5" spans="1:12" x14ac:dyDescent="0.25">
      <c r="A5" s="2" t="s">
        <v>104</v>
      </c>
      <c r="B5" s="2" t="s">
        <v>105</v>
      </c>
      <c r="C5" s="2" t="s">
        <v>106</v>
      </c>
      <c r="D5" s="2" t="s">
        <v>107</v>
      </c>
      <c r="E5" s="3">
        <v>4986535.7754525198</v>
      </c>
      <c r="F5" s="3">
        <v>702772.16579998808</v>
      </c>
      <c r="G5" s="2" t="s">
        <v>81</v>
      </c>
      <c r="H5" s="2" t="s">
        <v>81</v>
      </c>
      <c r="I5" s="2" t="s">
        <v>89</v>
      </c>
      <c r="J5" s="2" t="s">
        <v>82</v>
      </c>
      <c r="K5" s="2" t="s">
        <v>82</v>
      </c>
      <c r="L5" s="2" t="s">
        <v>82</v>
      </c>
    </row>
    <row r="6" spans="1:12" x14ac:dyDescent="0.25">
      <c r="A6" s="2" t="s">
        <v>108</v>
      </c>
      <c r="B6" s="2" t="s">
        <v>109</v>
      </c>
      <c r="C6" s="2" t="s">
        <v>110</v>
      </c>
      <c r="D6" s="2" t="s">
        <v>111</v>
      </c>
      <c r="E6" s="3">
        <v>2820077.7589134122</v>
      </c>
      <c r="F6" s="3">
        <v>660250.47536732932</v>
      </c>
      <c r="G6" s="2" t="s">
        <v>81</v>
      </c>
      <c r="H6" s="2" t="s">
        <v>81</v>
      </c>
      <c r="I6" s="2" t="s">
        <v>89</v>
      </c>
      <c r="J6" s="2" t="s">
        <v>82</v>
      </c>
      <c r="K6" s="2" t="s">
        <v>82</v>
      </c>
      <c r="L6" s="2" t="s">
        <v>82</v>
      </c>
    </row>
    <row r="7" spans="1:12" x14ac:dyDescent="0.25">
      <c r="A7" s="2" t="s">
        <v>112</v>
      </c>
      <c r="B7" s="2" t="s">
        <v>113</v>
      </c>
      <c r="C7" s="2" t="s">
        <v>114</v>
      </c>
      <c r="D7" s="2" t="s">
        <v>111</v>
      </c>
      <c r="E7" s="3">
        <v>3718101.9370440315</v>
      </c>
      <c r="F7" s="3">
        <v>565061.08860117709</v>
      </c>
      <c r="G7" s="2" t="s">
        <v>81</v>
      </c>
      <c r="H7" s="2" t="s">
        <v>81</v>
      </c>
      <c r="I7" s="2" t="s">
        <v>89</v>
      </c>
      <c r="J7" s="2" t="s">
        <v>82</v>
      </c>
      <c r="K7" s="2" t="s">
        <v>82</v>
      </c>
      <c r="L7" s="2" t="s">
        <v>81</v>
      </c>
    </row>
    <row r="8" spans="1:12" x14ac:dyDescent="0.25">
      <c r="A8" s="2" t="s">
        <v>115</v>
      </c>
      <c r="B8" s="2" t="s">
        <v>116</v>
      </c>
      <c r="C8" s="2" t="s">
        <v>117</v>
      </c>
      <c r="D8" s="2" t="s">
        <v>111</v>
      </c>
      <c r="E8" s="3">
        <v>7368898.4393923637</v>
      </c>
      <c r="F8" s="3">
        <v>421436.47363872093</v>
      </c>
      <c r="G8" s="2" t="s">
        <v>81</v>
      </c>
      <c r="H8" s="2" t="s">
        <v>81</v>
      </c>
      <c r="I8" s="2" t="s">
        <v>89</v>
      </c>
      <c r="J8" s="2" t="s">
        <v>81</v>
      </c>
      <c r="K8" s="2" t="s">
        <v>82</v>
      </c>
      <c r="L8" s="2" t="s">
        <v>82</v>
      </c>
    </row>
    <row r="9" spans="1:12" x14ac:dyDescent="0.25">
      <c r="A9" s="2" t="s">
        <v>118</v>
      </c>
      <c r="B9" s="2" t="s">
        <v>119</v>
      </c>
      <c r="C9" s="2" t="s">
        <v>120</v>
      </c>
      <c r="D9" s="2" t="s">
        <v>111</v>
      </c>
      <c r="E9" s="3">
        <v>8107200</v>
      </c>
      <c r="F9" s="3">
        <v>517716.53543307091</v>
      </c>
      <c r="G9" s="2" t="s">
        <v>81</v>
      </c>
      <c r="H9" s="2" t="s">
        <v>81</v>
      </c>
      <c r="I9" s="2" t="s">
        <v>89</v>
      </c>
      <c r="J9" s="2" t="s">
        <v>81</v>
      </c>
      <c r="K9" s="2" t="s">
        <v>82</v>
      </c>
      <c r="L9" s="2" t="s">
        <v>82</v>
      </c>
    </row>
    <row r="10" spans="1:12" x14ac:dyDescent="0.25">
      <c r="A10" s="2" t="s">
        <v>121</v>
      </c>
      <c r="B10" s="2" t="s">
        <v>122</v>
      </c>
      <c r="C10" s="2" t="s">
        <v>123</v>
      </c>
      <c r="D10" s="2" t="s">
        <v>111</v>
      </c>
      <c r="E10" s="3">
        <v>3903223.6690848577</v>
      </c>
      <c r="F10" s="3">
        <v>1078323.1107205625</v>
      </c>
      <c r="G10" s="2" t="s">
        <v>81</v>
      </c>
      <c r="H10" s="2" t="s">
        <v>81</v>
      </c>
      <c r="I10" s="2" t="s">
        <v>89</v>
      </c>
      <c r="J10" s="2" t="s">
        <v>82</v>
      </c>
      <c r="K10" s="2" t="s">
        <v>82</v>
      </c>
      <c r="L10" s="2" t="s">
        <v>82</v>
      </c>
    </row>
    <row r="11" spans="1:12" x14ac:dyDescent="0.25">
      <c r="A11" s="2" t="s">
        <v>124</v>
      </c>
      <c r="B11" s="2" t="s">
        <v>125</v>
      </c>
      <c r="C11" s="2" t="s">
        <v>110</v>
      </c>
      <c r="D11" s="2" t="s">
        <v>111</v>
      </c>
      <c r="E11" s="3">
        <v>5164685.6519554369</v>
      </c>
      <c r="F11" s="3">
        <v>644530.89490060508</v>
      </c>
      <c r="G11" s="2" t="s">
        <v>81</v>
      </c>
      <c r="H11" s="2" t="s">
        <v>81</v>
      </c>
      <c r="I11" s="2" t="s">
        <v>89</v>
      </c>
      <c r="J11" s="2" t="s">
        <v>82</v>
      </c>
      <c r="K11" s="2" t="s">
        <v>82</v>
      </c>
      <c r="L11" s="2" t="s">
        <v>82</v>
      </c>
    </row>
    <row r="12" spans="1:12" x14ac:dyDescent="0.25">
      <c r="A12" s="2" t="s">
        <v>126</v>
      </c>
      <c r="B12" s="2" t="s">
        <v>127</v>
      </c>
      <c r="C12" s="2" t="s">
        <v>128</v>
      </c>
      <c r="D12" s="2" t="s">
        <v>111</v>
      </c>
      <c r="E12" s="3">
        <v>4986467.789467481</v>
      </c>
      <c r="F12" s="3">
        <v>571297.01230228483</v>
      </c>
      <c r="G12" s="2" t="s">
        <v>81</v>
      </c>
      <c r="H12" s="2" t="s">
        <v>81</v>
      </c>
      <c r="I12" s="2" t="s">
        <v>89</v>
      </c>
      <c r="J12" s="2" t="s">
        <v>81</v>
      </c>
      <c r="K12" s="2" t="s">
        <v>82</v>
      </c>
      <c r="L12" s="2" t="s">
        <v>82</v>
      </c>
    </row>
    <row r="13" spans="1:12" x14ac:dyDescent="0.25">
      <c r="A13" s="2" t="s">
        <v>129</v>
      </c>
      <c r="B13" s="2" t="s">
        <v>130</v>
      </c>
      <c r="C13" s="2" t="s">
        <v>131</v>
      </c>
      <c r="D13" s="2" t="s">
        <v>111</v>
      </c>
      <c r="E13" s="3">
        <v>3123174.2778143273</v>
      </c>
      <c r="F13" s="3">
        <v>633814.94014801108</v>
      </c>
      <c r="G13" s="2" t="s">
        <v>81</v>
      </c>
      <c r="H13" s="2" t="s">
        <v>81</v>
      </c>
      <c r="I13" s="2" t="s">
        <v>89</v>
      </c>
      <c r="J13" s="2" t="s">
        <v>81</v>
      </c>
      <c r="K13" s="2" t="s">
        <v>82</v>
      </c>
      <c r="L13" s="2" t="s">
        <v>81</v>
      </c>
    </row>
    <row r="14" spans="1:12" x14ac:dyDescent="0.25">
      <c r="A14" s="2" t="s">
        <v>132</v>
      </c>
      <c r="B14" s="2" t="s">
        <v>133</v>
      </c>
      <c r="C14" s="2" t="s">
        <v>134</v>
      </c>
      <c r="D14" s="2" t="s">
        <v>111</v>
      </c>
      <c r="E14" s="3">
        <v>2412571.4238175065</v>
      </c>
      <c r="F14" s="3">
        <v>439076.39963699225</v>
      </c>
      <c r="G14" s="2" t="s">
        <v>81</v>
      </c>
      <c r="H14" s="2" t="s">
        <v>81</v>
      </c>
      <c r="I14" s="2" t="s">
        <v>89</v>
      </c>
      <c r="J14" s="2" t="s">
        <v>82</v>
      </c>
      <c r="K14" s="2" t="s">
        <v>82</v>
      </c>
      <c r="L14" s="2" t="s">
        <v>82</v>
      </c>
    </row>
    <row r="15" spans="1:12" x14ac:dyDescent="0.25">
      <c r="A15" s="2" t="s">
        <v>135</v>
      </c>
      <c r="B15" s="2" t="s">
        <v>136</v>
      </c>
      <c r="C15" s="2" t="s">
        <v>137</v>
      </c>
      <c r="D15" s="2" t="s">
        <v>111</v>
      </c>
      <c r="E15" s="3">
        <v>8500608.3999338839</v>
      </c>
      <c r="F15" s="3">
        <v>949781.54712186696</v>
      </c>
      <c r="G15" s="2" t="s">
        <v>81</v>
      </c>
      <c r="H15" s="2" t="s">
        <v>81</v>
      </c>
      <c r="I15" s="2" t="s">
        <v>89</v>
      </c>
      <c r="J15" s="2" t="s">
        <v>82</v>
      </c>
      <c r="K15" s="2" t="s">
        <v>82</v>
      </c>
      <c r="L15" s="2" t="s">
        <v>81</v>
      </c>
    </row>
    <row r="16" spans="1:12" x14ac:dyDescent="0.25">
      <c r="A16" s="2" t="s">
        <v>138</v>
      </c>
      <c r="B16" s="2" t="s">
        <v>139</v>
      </c>
      <c r="C16" s="2" t="s">
        <v>140</v>
      </c>
      <c r="D16" s="2" t="s">
        <v>111</v>
      </c>
      <c r="E16" s="3">
        <v>4425951.0993377464</v>
      </c>
      <c r="F16" s="3">
        <v>986763.3098242369</v>
      </c>
      <c r="G16" s="2" t="s">
        <v>81</v>
      </c>
      <c r="H16" s="2" t="s">
        <v>81</v>
      </c>
      <c r="I16" s="2" t="s">
        <v>89</v>
      </c>
      <c r="J16" s="2" t="s">
        <v>82</v>
      </c>
      <c r="K16" s="2" t="s">
        <v>82</v>
      </c>
      <c r="L16" s="2" t="s">
        <v>82</v>
      </c>
    </row>
    <row r="17" spans="1:12" x14ac:dyDescent="0.25">
      <c r="A17" s="2" t="s">
        <v>141</v>
      </c>
      <c r="B17" s="2" t="s">
        <v>142</v>
      </c>
      <c r="C17" s="2" t="s">
        <v>143</v>
      </c>
      <c r="D17" s="2" t="s">
        <v>111</v>
      </c>
      <c r="E17" s="3">
        <v>3317738.5398981324</v>
      </c>
      <c r="F17" s="3">
        <v>735544.90333919157</v>
      </c>
      <c r="G17" s="2" t="s">
        <v>81</v>
      </c>
      <c r="H17" s="2" t="s">
        <v>81</v>
      </c>
      <c r="I17" s="2" t="s">
        <v>89</v>
      </c>
      <c r="J17" s="2" t="s">
        <v>82</v>
      </c>
      <c r="K17" s="2" t="s">
        <v>82</v>
      </c>
      <c r="L17" s="2" t="s">
        <v>81</v>
      </c>
    </row>
    <row r="18" spans="1:12" x14ac:dyDescent="0.25">
      <c r="A18" s="2" t="s">
        <v>144</v>
      </c>
      <c r="B18" s="2" t="s">
        <v>142</v>
      </c>
      <c r="C18" s="2" t="s">
        <v>143</v>
      </c>
      <c r="D18" s="2" t="s">
        <v>111</v>
      </c>
      <c r="E18" s="3">
        <v>310675.35771065176</v>
      </c>
      <c r="F18" s="3">
        <v>109913.10228233307</v>
      </c>
      <c r="G18" s="2" t="s">
        <v>81</v>
      </c>
      <c r="H18" s="2" t="s">
        <v>81</v>
      </c>
      <c r="I18" s="2" t="s">
        <v>89</v>
      </c>
      <c r="J18" s="2" t="s">
        <v>82</v>
      </c>
      <c r="K18" s="2" t="s">
        <v>82</v>
      </c>
      <c r="L18" s="2" t="s">
        <v>82</v>
      </c>
    </row>
    <row r="19" spans="1:12" x14ac:dyDescent="0.25">
      <c r="A19" s="2" t="s">
        <v>145</v>
      </c>
      <c r="B19" s="2" t="s">
        <v>146</v>
      </c>
      <c r="C19" s="2" t="s">
        <v>147</v>
      </c>
      <c r="D19" s="2" t="s">
        <v>148</v>
      </c>
      <c r="E19" s="3">
        <v>3056487.8974358975</v>
      </c>
      <c r="F19" s="3">
        <v>740422.81004625349</v>
      </c>
      <c r="G19" s="2" t="s">
        <v>81</v>
      </c>
      <c r="H19" s="2" t="s">
        <v>81</v>
      </c>
      <c r="I19" s="2" t="s">
        <v>89</v>
      </c>
      <c r="J19" s="2" t="s">
        <v>82</v>
      </c>
      <c r="K19" s="2" t="s">
        <v>82</v>
      </c>
      <c r="L19" s="2" t="s">
        <v>81</v>
      </c>
    </row>
    <row r="20" spans="1:12" x14ac:dyDescent="0.25">
      <c r="A20" s="2" t="s">
        <v>149</v>
      </c>
      <c r="B20" s="2" t="s">
        <v>150</v>
      </c>
      <c r="C20" s="2" t="s">
        <v>151</v>
      </c>
      <c r="D20" s="2" t="s">
        <v>111</v>
      </c>
      <c r="E20" s="3">
        <v>3846640.0992114446</v>
      </c>
      <c r="F20" s="3">
        <v>815490.81479688839</v>
      </c>
      <c r="G20" s="2" t="s">
        <v>81</v>
      </c>
      <c r="H20" s="2" t="s">
        <v>81</v>
      </c>
      <c r="I20" s="2" t="s">
        <v>89</v>
      </c>
      <c r="J20" s="2" t="s">
        <v>81</v>
      </c>
      <c r="K20" s="2" t="s">
        <v>82</v>
      </c>
      <c r="L20" s="2" t="s">
        <v>82</v>
      </c>
    </row>
    <row r="21" spans="1:12" x14ac:dyDescent="0.25">
      <c r="A21" s="2" t="s">
        <v>152</v>
      </c>
      <c r="B21" s="2" t="s">
        <v>153</v>
      </c>
      <c r="C21" s="2" t="s">
        <v>154</v>
      </c>
      <c r="D21" s="2" t="s">
        <v>111</v>
      </c>
      <c r="E21" s="3">
        <v>7167532.1446765112</v>
      </c>
      <c r="F21" s="3">
        <v>1705395.136873266</v>
      </c>
      <c r="G21" s="2" t="s">
        <v>81</v>
      </c>
      <c r="H21" s="2" t="s">
        <v>81</v>
      </c>
      <c r="I21" s="2" t="s">
        <v>89</v>
      </c>
      <c r="J21" s="2" t="s">
        <v>82</v>
      </c>
      <c r="K21" s="2" t="s">
        <v>82</v>
      </c>
      <c r="L21" s="2" t="s">
        <v>81</v>
      </c>
    </row>
    <row r="22" spans="1:12" x14ac:dyDescent="0.25">
      <c r="A22" s="2" t="s">
        <v>155</v>
      </c>
      <c r="B22" s="2" t="s">
        <v>156</v>
      </c>
      <c r="C22" s="2" t="s">
        <v>157</v>
      </c>
      <c r="D22" s="2"/>
      <c r="E22" s="3">
        <v>2951415.8982511908</v>
      </c>
      <c r="F22" s="3">
        <v>164869.65342349961</v>
      </c>
      <c r="G22" s="2" t="s">
        <v>81</v>
      </c>
      <c r="H22" s="2" t="s">
        <v>81</v>
      </c>
      <c r="I22" s="2" t="s">
        <v>89</v>
      </c>
      <c r="J22" s="2" t="s">
        <v>82</v>
      </c>
      <c r="K22" s="2" t="s">
        <v>82</v>
      </c>
      <c r="L22" s="2" t="s">
        <v>82</v>
      </c>
    </row>
    <row r="23" spans="1:12" x14ac:dyDescent="0.25">
      <c r="A23" s="2" t="s">
        <v>158</v>
      </c>
      <c r="B23" s="2" t="s">
        <v>159</v>
      </c>
      <c r="C23" s="2" t="s">
        <v>143</v>
      </c>
      <c r="D23" s="2" t="s">
        <v>111</v>
      </c>
      <c r="E23" s="3">
        <v>4810720.8828522917</v>
      </c>
      <c r="F23" s="3">
        <v>1321124.3409490334</v>
      </c>
      <c r="G23" s="2" t="s">
        <v>81</v>
      </c>
      <c r="H23" s="2" t="s">
        <v>81</v>
      </c>
      <c r="I23" s="2" t="s">
        <v>89</v>
      </c>
      <c r="J23" s="2" t="s">
        <v>82</v>
      </c>
      <c r="K23" s="2" t="s">
        <v>82</v>
      </c>
      <c r="L23" s="2" t="s">
        <v>82</v>
      </c>
    </row>
    <row r="24" spans="1:12" x14ac:dyDescent="0.25">
      <c r="A24" s="2" t="s">
        <v>160</v>
      </c>
      <c r="B24" s="2" t="s">
        <v>161</v>
      </c>
      <c r="C24" s="2" t="s">
        <v>162</v>
      </c>
      <c r="D24" s="2" t="s">
        <v>107</v>
      </c>
      <c r="E24" s="3">
        <v>2321398.6241322313</v>
      </c>
      <c r="F24" s="3">
        <v>280957.64909248054</v>
      </c>
      <c r="G24" s="2" t="s">
        <v>81</v>
      </c>
      <c r="H24" s="2" t="s">
        <v>81</v>
      </c>
      <c r="I24" s="2" t="s">
        <v>89</v>
      </c>
      <c r="J24" s="2" t="s">
        <v>82</v>
      </c>
      <c r="K24" s="2" t="s">
        <v>82</v>
      </c>
      <c r="L24" s="2" t="s">
        <v>82</v>
      </c>
    </row>
    <row r="25" spans="1:12" x14ac:dyDescent="0.25">
      <c r="A25" s="2" t="s">
        <v>163</v>
      </c>
      <c r="B25" s="2" t="s">
        <v>164</v>
      </c>
      <c r="C25" s="2" t="s">
        <v>165</v>
      </c>
      <c r="D25" s="2" t="s">
        <v>111</v>
      </c>
      <c r="E25" s="3">
        <v>4245983.1412328901</v>
      </c>
      <c r="F25" s="3">
        <v>860499.50114708568</v>
      </c>
      <c r="G25" s="2" t="s">
        <v>81</v>
      </c>
      <c r="H25" s="2" t="s">
        <v>81</v>
      </c>
      <c r="I25" s="2" t="s">
        <v>89</v>
      </c>
      <c r="J25" s="2" t="s">
        <v>82</v>
      </c>
      <c r="K25" s="2" t="s">
        <v>82</v>
      </c>
      <c r="L25" s="2" t="s">
        <v>81</v>
      </c>
    </row>
    <row r="26" spans="1:12" x14ac:dyDescent="0.25">
      <c r="A26" s="2" t="s">
        <v>163</v>
      </c>
      <c r="B26" s="2" t="s">
        <v>164</v>
      </c>
      <c r="C26" s="2" t="s">
        <v>165</v>
      </c>
      <c r="D26" s="2" t="s">
        <v>111</v>
      </c>
      <c r="E26" s="3">
        <v>0</v>
      </c>
      <c r="F26" s="3">
        <v>5750.6075619501253</v>
      </c>
      <c r="G26" s="2" t="s">
        <v>81</v>
      </c>
      <c r="H26" s="2" t="s">
        <v>81</v>
      </c>
      <c r="I26" s="2" t="s">
        <v>89</v>
      </c>
      <c r="J26" s="2" t="s">
        <v>82</v>
      </c>
      <c r="K26" s="2" t="s">
        <v>82</v>
      </c>
      <c r="L26" s="2" t="s">
        <v>81</v>
      </c>
    </row>
    <row r="27" spans="1:12" x14ac:dyDescent="0.25">
      <c r="A27" s="2" t="s">
        <v>166</v>
      </c>
      <c r="B27" s="2" t="s">
        <v>167</v>
      </c>
      <c r="C27" s="2" t="s">
        <v>168</v>
      </c>
      <c r="D27" s="2" t="s">
        <v>111</v>
      </c>
      <c r="E27" s="3">
        <v>3227037.9974977076</v>
      </c>
      <c r="F27" s="3">
        <v>772528.1758859118</v>
      </c>
      <c r="G27" s="2" t="s">
        <v>81</v>
      </c>
      <c r="H27" s="2" t="s">
        <v>81</v>
      </c>
      <c r="I27" s="2" t="s">
        <v>89</v>
      </c>
      <c r="J27" s="2" t="s">
        <v>81</v>
      </c>
      <c r="K27" s="2" t="s">
        <v>82</v>
      </c>
      <c r="L27" s="2" t="s">
        <v>82</v>
      </c>
    </row>
    <row r="28" spans="1:12" x14ac:dyDescent="0.25">
      <c r="A28" s="2" t="s">
        <v>169</v>
      </c>
      <c r="B28" s="2" t="s">
        <v>170</v>
      </c>
      <c r="C28" s="2" t="s">
        <v>171</v>
      </c>
      <c r="D28" s="2" t="s">
        <v>111</v>
      </c>
      <c r="E28" s="3">
        <v>3870716.2307692291</v>
      </c>
      <c r="F28" s="3">
        <v>852348.74431082362</v>
      </c>
      <c r="G28" s="2" t="s">
        <v>81</v>
      </c>
      <c r="H28" s="2" t="s">
        <v>81</v>
      </c>
      <c r="I28" s="2" t="s">
        <v>89</v>
      </c>
      <c r="J28" s="2" t="s">
        <v>82</v>
      </c>
      <c r="K28" s="2" t="s">
        <v>82</v>
      </c>
      <c r="L28" s="2" t="s">
        <v>81</v>
      </c>
    </row>
    <row r="29" spans="1:12" x14ac:dyDescent="0.25">
      <c r="A29" s="2" t="s">
        <v>172</v>
      </c>
      <c r="B29" s="2" t="s">
        <v>173</v>
      </c>
      <c r="C29" s="2" t="s">
        <v>174</v>
      </c>
      <c r="D29" s="2" t="s">
        <v>111</v>
      </c>
      <c r="E29" s="3">
        <v>3990412.4248004057</v>
      </c>
      <c r="F29" s="3">
        <v>824015.80540240533</v>
      </c>
      <c r="G29" s="2" t="s">
        <v>81</v>
      </c>
      <c r="H29" s="2" t="s">
        <v>81</v>
      </c>
      <c r="I29" s="2" t="s">
        <v>89</v>
      </c>
      <c r="J29" s="2" t="s">
        <v>82</v>
      </c>
      <c r="K29" s="2" t="s">
        <v>82</v>
      </c>
      <c r="L29" s="2" t="s">
        <v>81</v>
      </c>
    </row>
    <row r="30" spans="1:12" x14ac:dyDescent="0.25">
      <c r="A30" s="2" t="s">
        <v>175</v>
      </c>
      <c r="B30" s="2" t="s">
        <v>176</v>
      </c>
      <c r="C30" s="2" t="s">
        <v>177</v>
      </c>
      <c r="D30" s="2" t="s">
        <v>111</v>
      </c>
      <c r="E30" s="3">
        <v>4261825.735257294</v>
      </c>
      <c r="F30" s="3">
        <v>1156981.9654579093</v>
      </c>
      <c r="G30" s="2" t="s">
        <v>81</v>
      </c>
      <c r="H30" s="2" t="s">
        <v>81</v>
      </c>
      <c r="I30" s="2" t="s">
        <v>89</v>
      </c>
      <c r="J30" s="2" t="s">
        <v>81</v>
      </c>
      <c r="K30" s="2" t="s">
        <v>82</v>
      </c>
      <c r="L30" s="2" t="s">
        <v>81</v>
      </c>
    </row>
    <row r="31" spans="1:12" x14ac:dyDescent="0.25">
      <c r="A31" s="2" t="s">
        <v>178</v>
      </c>
      <c r="B31" s="2" t="s">
        <v>179</v>
      </c>
      <c r="C31" s="2" t="s">
        <v>180</v>
      </c>
      <c r="D31" s="2" t="s">
        <v>111</v>
      </c>
      <c r="E31" s="3">
        <v>6137816.2988115465</v>
      </c>
      <c r="F31" s="3">
        <v>1149735.2372583479</v>
      </c>
      <c r="G31" s="2" t="s">
        <v>81</v>
      </c>
      <c r="H31" s="2" t="s">
        <v>81</v>
      </c>
      <c r="I31" s="2" t="s">
        <v>89</v>
      </c>
      <c r="J31" s="2" t="s">
        <v>81</v>
      </c>
      <c r="K31" s="2" t="s">
        <v>82</v>
      </c>
      <c r="L31" s="2" t="s">
        <v>82</v>
      </c>
    </row>
    <row r="32" spans="1:12" x14ac:dyDescent="0.25">
      <c r="A32" s="2" t="s">
        <v>181</v>
      </c>
      <c r="B32" s="2" t="s">
        <v>182</v>
      </c>
      <c r="C32" s="2" t="s">
        <v>183</v>
      </c>
      <c r="D32" s="2" t="s">
        <v>184</v>
      </c>
      <c r="E32" s="3">
        <v>8613062.9734016266</v>
      </c>
      <c r="F32" s="3">
        <v>824445.27585647581</v>
      </c>
      <c r="G32" s="2" t="s">
        <v>81</v>
      </c>
      <c r="H32" s="2" t="s">
        <v>81</v>
      </c>
      <c r="I32" s="2" t="s">
        <v>89</v>
      </c>
      <c r="J32" s="2" t="s">
        <v>81</v>
      </c>
      <c r="K32" s="2" t="s">
        <v>82</v>
      </c>
      <c r="L32" s="2" t="s">
        <v>82</v>
      </c>
    </row>
    <row r="33" spans="1:12" x14ac:dyDescent="0.25">
      <c r="A33" s="2" t="s">
        <v>185</v>
      </c>
      <c r="B33" s="2" t="s">
        <v>186</v>
      </c>
      <c r="C33" s="2" t="s">
        <v>187</v>
      </c>
      <c r="D33" s="2" t="s">
        <v>188</v>
      </c>
      <c r="E33" s="3">
        <v>4427932</v>
      </c>
      <c r="F33" s="3">
        <v>738000</v>
      </c>
      <c r="G33" s="2" t="s">
        <v>81</v>
      </c>
      <c r="H33" s="2" t="s">
        <v>81</v>
      </c>
      <c r="I33" s="2" t="s">
        <v>89</v>
      </c>
      <c r="J33" s="2" t="s">
        <v>81</v>
      </c>
      <c r="K33" s="2" t="s">
        <v>82</v>
      </c>
      <c r="L33" s="2" t="s">
        <v>82</v>
      </c>
    </row>
    <row r="34" spans="1:12" x14ac:dyDescent="0.25">
      <c r="A34" s="2" t="s">
        <v>189</v>
      </c>
      <c r="B34" s="2" t="s">
        <v>190</v>
      </c>
      <c r="C34" s="2" t="s">
        <v>191</v>
      </c>
      <c r="D34" s="2"/>
      <c r="E34" s="3">
        <v>0</v>
      </c>
      <c r="F34" s="3">
        <v>0</v>
      </c>
      <c r="G34" s="2" t="s">
        <v>81</v>
      </c>
      <c r="H34" s="2" t="s">
        <v>81</v>
      </c>
      <c r="I34" s="2" t="s">
        <v>89</v>
      </c>
      <c r="J34" s="2" t="s">
        <v>81</v>
      </c>
      <c r="K34" s="2" t="s">
        <v>82</v>
      </c>
      <c r="L34" s="2" t="s">
        <v>82</v>
      </c>
    </row>
    <row r="35" spans="1:12" x14ac:dyDescent="0.25">
      <c r="A35" s="2" t="s">
        <v>192</v>
      </c>
      <c r="B35" s="2" t="s">
        <v>193</v>
      </c>
      <c r="C35" s="2" t="s">
        <v>194</v>
      </c>
      <c r="D35" s="2" t="s">
        <v>195</v>
      </c>
      <c r="E35" s="3">
        <v>0</v>
      </c>
      <c r="F35" s="3">
        <v>700000</v>
      </c>
      <c r="G35" s="2" t="s">
        <v>81</v>
      </c>
      <c r="H35" s="2" t="s">
        <v>81</v>
      </c>
      <c r="I35" s="2" t="s">
        <v>89</v>
      </c>
      <c r="J35" s="2" t="s">
        <v>81</v>
      </c>
      <c r="K35" s="2" t="s">
        <v>82</v>
      </c>
      <c r="L35" s="2" t="s">
        <v>82</v>
      </c>
    </row>
    <row r="36" spans="1:12" x14ac:dyDescent="0.25">
      <c r="A36" s="2" t="s">
        <v>196</v>
      </c>
      <c r="B36" s="2" t="s">
        <v>197</v>
      </c>
      <c r="C36" s="2" t="s">
        <v>198</v>
      </c>
      <c r="D36" s="2"/>
      <c r="E36" s="3">
        <v>0</v>
      </c>
      <c r="F36" s="3">
        <v>0</v>
      </c>
      <c r="G36" s="2" t="s">
        <v>81</v>
      </c>
      <c r="H36" s="2" t="s">
        <v>81</v>
      </c>
      <c r="I36" s="2" t="s">
        <v>89</v>
      </c>
      <c r="J36" s="2" t="s">
        <v>82</v>
      </c>
      <c r="K36" s="2" t="s">
        <v>82</v>
      </c>
      <c r="L36" s="2" t="s">
        <v>82</v>
      </c>
    </row>
    <row r="37" spans="1:12" x14ac:dyDescent="0.25">
      <c r="A37" s="2" t="s">
        <v>199</v>
      </c>
      <c r="B37" s="2" t="s">
        <v>200</v>
      </c>
      <c r="C37" s="2" t="s">
        <v>201</v>
      </c>
      <c r="D37" s="2"/>
      <c r="E37" s="3">
        <v>0</v>
      </c>
      <c r="F37" s="3">
        <v>0</v>
      </c>
      <c r="G37" s="2" t="s">
        <v>81</v>
      </c>
      <c r="H37" s="2" t="s">
        <v>81</v>
      </c>
      <c r="I37" s="2" t="s">
        <v>89</v>
      </c>
      <c r="J37" s="2" t="s">
        <v>82</v>
      </c>
      <c r="K37" s="2" t="s">
        <v>82</v>
      </c>
      <c r="L37" s="2" t="s">
        <v>82</v>
      </c>
    </row>
    <row r="38" spans="1:12" x14ac:dyDescent="0.25">
      <c r="A38" s="2" t="s">
        <v>202</v>
      </c>
      <c r="B38" s="2" t="s">
        <v>203</v>
      </c>
      <c r="C38" s="2" t="s">
        <v>204</v>
      </c>
      <c r="D38" s="2"/>
      <c r="E38" s="3">
        <v>0</v>
      </c>
      <c r="F38" s="3">
        <v>0</v>
      </c>
      <c r="G38" s="2" t="s">
        <v>81</v>
      </c>
      <c r="H38" s="2" t="s">
        <v>81</v>
      </c>
      <c r="I38" s="2" t="s">
        <v>89</v>
      </c>
      <c r="J38" s="2" t="s">
        <v>82</v>
      </c>
      <c r="K38" s="2" t="s">
        <v>82</v>
      </c>
      <c r="L38" s="2" t="s">
        <v>82</v>
      </c>
    </row>
    <row r="39" spans="1:12" x14ac:dyDescent="0.25">
      <c r="A39" s="2" t="s">
        <v>205</v>
      </c>
      <c r="B39" s="2" t="s">
        <v>206</v>
      </c>
      <c r="C39" s="2" t="s">
        <v>207</v>
      </c>
      <c r="D39" s="2"/>
      <c r="E39" s="3">
        <v>7186399.9999999981</v>
      </c>
      <c r="F39" s="3">
        <v>394500.00000000006</v>
      </c>
      <c r="G39" s="2" t="s">
        <v>81</v>
      </c>
      <c r="H39" s="2" t="s">
        <v>81</v>
      </c>
      <c r="I39" s="2" t="s">
        <v>89</v>
      </c>
      <c r="J39" s="2" t="s">
        <v>81</v>
      </c>
      <c r="K39" s="2" t="s">
        <v>82</v>
      </c>
      <c r="L39" s="2" t="s">
        <v>82</v>
      </c>
    </row>
    <row r="40" spans="1:12" x14ac:dyDescent="0.25">
      <c r="A40" s="2" t="s">
        <v>208</v>
      </c>
      <c r="B40" s="2" t="s">
        <v>209</v>
      </c>
      <c r="C40" s="2" t="s">
        <v>210</v>
      </c>
      <c r="D40" s="2"/>
      <c r="E40" s="3">
        <v>129199.86776859501</v>
      </c>
      <c r="F40" s="3">
        <v>156069.77430579968</v>
      </c>
      <c r="G40" s="2" t="s">
        <v>81</v>
      </c>
      <c r="H40" s="2" t="s">
        <v>81</v>
      </c>
      <c r="I40" s="2" t="s">
        <v>89</v>
      </c>
      <c r="J40" s="2" t="s">
        <v>89</v>
      </c>
      <c r="K40" s="2" t="s">
        <v>89</v>
      </c>
      <c r="L40" s="2" t="s">
        <v>89</v>
      </c>
    </row>
    <row r="41" spans="1:12" x14ac:dyDescent="0.25">
      <c r="A41" s="2" t="s">
        <v>211</v>
      </c>
      <c r="B41" s="2"/>
      <c r="C41" s="2"/>
      <c r="D41" s="2"/>
      <c r="E41" s="3">
        <v>0</v>
      </c>
      <c r="F41" s="3">
        <v>357060.63268892787</v>
      </c>
      <c r="G41" s="2"/>
      <c r="H41" s="2"/>
      <c r="I41" s="2"/>
      <c r="J41" s="2"/>
      <c r="K41" s="2"/>
      <c r="L41" s="2"/>
    </row>
    <row r="42" spans="1:12" x14ac:dyDescent="0.25">
      <c r="A42" s="2" t="s">
        <v>212</v>
      </c>
      <c r="B42" s="2" t="s">
        <v>213</v>
      </c>
      <c r="C42" s="2" t="s">
        <v>214</v>
      </c>
      <c r="D42" s="2"/>
      <c r="E42" s="3">
        <v>0</v>
      </c>
      <c r="F42" s="3">
        <v>302666.0159050966</v>
      </c>
      <c r="G42" s="2" t="s">
        <v>81</v>
      </c>
      <c r="H42" s="2" t="s">
        <v>81</v>
      </c>
      <c r="I42" s="2" t="s">
        <v>89</v>
      </c>
      <c r="J42" s="2" t="s">
        <v>82</v>
      </c>
      <c r="K42" s="2" t="s">
        <v>82</v>
      </c>
      <c r="L42" s="2" t="s">
        <v>82</v>
      </c>
    </row>
    <row r="43" spans="1:12" x14ac:dyDescent="0.25">
      <c r="A43" s="2"/>
      <c r="B43" s="2"/>
      <c r="C43" s="2"/>
      <c r="D43" s="2"/>
      <c r="E43" s="3">
        <f>SUM(E5:E42)</f>
        <v>133390492.33592121</v>
      </c>
      <c r="F43" s="3">
        <f>SUM(F5:F42)</f>
        <v>23139144.100078527</v>
      </c>
      <c r="G43" s="2"/>
      <c r="H43" s="2"/>
      <c r="I43" s="2"/>
      <c r="J43" s="2"/>
      <c r="K43" s="2"/>
      <c r="L43" s="2"/>
    </row>
    <row r="44" spans="1:12" x14ac:dyDescent="0.25">
      <c r="A44" s="2" t="s">
        <v>215</v>
      </c>
      <c r="B44" s="2" t="s">
        <v>216</v>
      </c>
      <c r="C44" s="2" t="s">
        <v>217</v>
      </c>
      <c r="D44" s="2"/>
      <c r="E44" s="3">
        <v>0</v>
      </c>
      <c r="F44" s="3">
        <v>0</v>
      </c>
      <c r="G44" s="2" t="s">
        <v>81</v>
      </c>
      <c r="H44" s="2" t="s">
        <v>81</v>
      </c>
      <c r="I44" s="2" t="s">
        <v>89</v>
      </c>
      <c r="J44" s="2" t="s">
        <v>81</v>
      </c>
      <c r="K44" s="2" t="s">
        <v>82</v>
      </c>
      <c r="L44" s="2" t="s">
        <v>82</v>
      </c>
    </row>
    <row r="45" spans="1:12" x14ac:dyDescent="0.25">
      <c r="F45" s="3">
        <f>E43+F43</f>
        <v>156529636.43599975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4" sqref="A4:XFD4"/>
    </sheetView>
  </sheetViews>
  <sheetFormatPr defaultColWidth="37.7109375" defaultRowHeight="15" x14ac:dyDescent="0.25"/>
  <cols>
    <col min="2" max="2" width="32.42578125" bestFit="1" customWidth="1"/>
    <col min="3" max="3" width="25.28515625" bestFit="1" customWidth="1"/>
    <col min="4" max="5" width="37.7109375" style="1"/>
    <col min="6" max="6" width="33.28515625" bestFit="1" customWidth="1"/>
    <col min="7" max="7" width="26.85546875" bestFit="1" customWidth="1"/>
    <col min="8" max="8" width="17.42578125" bestFit="1" customWidth="1"/>
    <col min="9" max="9" width="20.42578125" bestFit="1" customWidth="1"/>
    <col min="10" max="10" width="16.42578125" bestFit="1" customWidth="1"/>
    <col min="11" max="11" width="13.42578125" bestFit="1" customWidth="1"/>
  </cols>
  <sheetData>
    <row r="1" spans="1:11" x14ac:dyDescent="0.25">
      <c r="A1" t="s">
        <v>218</v>
      </c>
    </row>
    <row r="2" spans="1:11" x14ac:dyDescent="0.25">
      <c r="D2" s="1" t="s">
        <v>76</v>
      </c>
      <c r="E2" s="1" t="s">
        <v>77</v>
      </c>
    </row>
    <row r="3" spans="1:11" x14ac:dyDescent="0.25">
      <c r="A3" t="s">
        <v>78</v>
      </c>
      <c r="B3" t="s">
        <v>6</v>
      </c>
      <c r="C3" t="s">
        <v>7</v>
      </c>
      <c r="D3" s="1" t="s">
        <v>8</v>
      </c>
      <c r="E3" s="1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</row>
    <row r="4" spans="1:11" x14ac:dyDescent="0.25">
      <c r="A4" t="s">
        <v>220</v>
      </c>
      <c r="B4" t="s">
        <v>221</v>
      </c>
      <c r="C4" t="s">
        <v>219</v>
      </c>
      <c r="D4" s="1">
        <v>0</v>
      </c>
      <c r="E4" s="1">
        <v>696972.55574614066</v>
      </c>
      <c r="F4" t="s">
        <v>81</v>
      </c>
      <c r="G4" t="s">
        <v>81</v>
      </c>
      <c r="I4" t="s">
        <v>81</v>
      </c>
      <c r="J4" t="s">
        <v>82</v>
      </c>
      <c r="K4" t="s">
        <v>81</v>
      </c>
    </row>
    <row r="5" spans="1:11" x14ac:dyDescent="0.25">
      <c r="A5" t="s">
        <v>222</v>
      </c>
      <c r="B5" t="s">
        <v>223</v>
      </c>
      <c r="C5" t="s">
        <v>219</v>
      </c>
      <c r="D5" s="1">
        <v>8889706.5800162461</v>
      </c>
      <c r="E5" s="1">
        <v>1115156.0891938251</v>
      </c>
      <c r="F5" t="s">
        <v>81</v>
      </c>
      <c r="G5" t="s">
        <v>81</v>
      </c>
      <c r="I5" t="s">
        <v>81</v>
      </c>
      <c r="J5" t="s">
        <v>82</v>
      </c>
      <c r="K5" t="s">
        <v>81</v>
      </c>
    </row>
    <row r="6" spans="1:11" x14ac:dyDescent="0.25">
      <c r="A6" t="s">
        <v>224</v>
      </c>
      <c r="B6" t="s">
        <v>225</v>
      </c>
      <c r="C6" t="s">
        <v>219</v>
      </c>
      <c r="D6" s="1">
        <v>6349790.4142973181</v>
      </c>
      <c r="E6" s="1">
        <v>975761.57804459706</v>
      </c>
      <c r="F6" t="s">
        <v>81</v>
      </c>
      <c r="G6" t="s">
        <v>81</v>
      </c>
      <c r="I6" t="s">
        <v>81</v>
      </c>
      <c r="J6" t="s">
        <v>82</v>
      </c>
      <c r="K6" t="s">
        <v>81</v>
      </c>
    </row>
    <row r="7" spans="1:11" x14ac:dyDescent="0.25">
      <c r="A7" t="s">
        <v>226</v>
      </c>
      <c r="B7" t="s">
        <v>227</v>
      </c>
      <c r="C7" t="s">
        <v>219</v>
      </c>
      <c r="D7" s="1">
        <v>5714811.372867587</v>
      </c>
      <c r="E7" s="1">
        <v>627275.30017152661</v>
      </c>
      <c r="F7" t="s">
        <v>81</v>
      </c>
      <c r="G7" t="s">
        <v>81</v>
      </c>
      <c r="I7" t="s">
        <v>81</v>
      </c>
      <c r="J7" t="s">
        <v>82</v>
      </c>
      <c r="K7" t="s">
        <v>81</v>
      </c>
    </row>
    <row r="8" spans="1:11" x14ac:dyDescent="0.25">
      <c r="A8" t="s">
        <v>228</v>
      </c>
      <c r="B8" t="s">
        <v>229</v>
      </c>
      <c r="C8" t="s">
        <v>219</v>
      </c>
      <c r="D8" s="1">
        <v>7143514.2160844831</v>
      </c>
      <c r="E8" s="1">
        <v>696972.55574614066</v>
      </c>
      <c r="F8" t="s">
        <v>81</v>
      </c>
      <c r="G8" t="s">
        <v>81</v>
      </c>
      <c r="I8" t="s">
        <v>81</v>
      </c>
      <c r="J8" t="s">
        <v>82</v>
      </c>
      <c r="K8" t="s">
        <v>81</v>
      </c>
    </row>
    <row r="9" spans="1:11" x14ac:dyDescent="0.25">
      <c r="A9" t="s">
        <v>230</v>
      </c>
      <c r="B9" t="s">
        <v>231</v>
      </c>
      <c r="C9" t="s">
        <v>219</v>
      </c>
      <c r="D9" s="1">
        <v>7937238.017871649</v>
      </c>
      <c r="E9" s="1">
        <v>1100147.6377952755</v>
      </c>
      <c r="F9" t="s">
        <v>81</v>
      </c>
      <c r="G9" t="s">
        <v>81</v>
      </c>
      <c r="I9" t="s">
        <v>81</v>
      </c>
      <c r="J9" t="s">
        <v>82</v>
      </c>
      <c r="K9" t="s">
        <v>81</v>
      </c>
    </row>
    <row r="10" spans="1:11" x14ac:dyDescent="0.25">
      <c r="A10" t="s">
        <v>232</v>
      </c>
      <c r="B10" t="s">
        <v>233</v>
      </c>
      <c r="C10" t="s">
        <v>219</v>
      </c>
      <c r="D10" s="1">
        <v>0</v>
      </c>
      <c r="E10" s="1">
        <v>647145.66929133853</v>
      </c>
      <c r="F10" t="s">
        <v>81</v>
      </c>
      <c r="G10" t="s">
        <v>81</v>
      </c>
      <c r="I10" t="s">
        <v>81</v>
      </c>
      <c r="J10" t="s">
        <v>82</v>
      </c>
      <c r="K10" t="s">
        <v>82</v>
      </c>
    </row>
    <row r="11" spans="1:11" x14ac:dyDescent="0.25">
      <c r="A11" t="s">
        <v>234</v>
      </c>
      <c r="B11" t="s">
        <v>235</v>
      </c>
      <c r="C11" t="s">
        <v>219</v>
      </c>
      <c r="D11" s="1">
        <v>6349790.4142973181</v>
      </c>
      <c r="E11" s="1">
        <v>696972.55574614066</v>
      </c>
      <c r="F11" t="s">
        <v>81</v>
      </c>
      <c r="G11" t="s">
        <v>81</v>
      </c>
      <c r="I11" t="s">
        <v>81</v>
      </c>
      <c r="J11" t="s">
        <v>82</v>
      </c>
      <c r="K11" t="s">
        <v>81</v>
      </c>
    </row>
    <row r="12" spans="1:11" x14ac:dyDescent="0.25">
      <c r="A12" t="s">
        <v>236</v>
      </c>
      <c r="B12" t="s">
        <v>237</v>
      </c>
      <c r="C12" t="s">
        <v>219</v>
      </c>
      <c r="D12" s="1">
        <v>0</v>
      </c>
      <c r="E12" s="1">
        <v>627275.30017152661</v>
      </c>
      <c r="F12" t="s">
        <v>81</v>
      </c>
      <c r="G12" t="s">
        <v>81</v>
      </c>
      <c r="I12" t="s">
        <v>82</v>
      </c>
      <c r="J12" t="s">
        <v>82</v>
      </c>
      <c r="K12" t="s">
        <v>82</v>
      </c>
    </row>
    <row r="13" spans="1:11" x14ac:dyDescent="0.25">
      <c r="A13" t="s">
        <v>238</v>
      </c>
      <c r="B13" t="s">
        <v>239</v>
      </c>
      <c r="C13" t="s">
        <v>219</v>
      </c>
      <c r="D13" s="1">
        <v>6349790.4142973181</v>
      </c>
      <c r="E13" s="1">
        <v>766669.81132075458</v>
      </c>
      <c r="F13" t="s">
        <v>81</v>
      </c>
      <c r="G13" t="s">
        <v>81</v>
      </c>
      <c r="I13" t="s">
        <v>81</v>
      </c>
      <c r="J13" t="s">
        <v>82</v>
      </c>
      <c r="K13" t="s">
        <v>81</v>
      </c>
    </row>
    <row r="14" spans="1:11" x14ac:dyDescent="0.25">
      <c r="A14" t="s">
        <v>240</v>
      </c>
      <c r="B14" t="s">
        <v>241</v>
      </c>
      <c r="C14" t="s">
        <v>219</v>
      </c>
      <c r="D14" s="1">
        <v>4762342.810722989</v>
      </c>
      <c r="E14" s="1">
        <v>418183.53344768443</v>
      </c>
      <c r="F14" t="s">
        <v>81</v>
      </c>
      <c r="G14" t="s">
        <v>81</v>
      </c>
      <c r="I14" t="s">
        <v>81</v>
      </c>
      <c r="J14" t="s">
        <v>82</v>
      </c>
      <c r="K14" t="s">
        <v>81</v>
      </c>
    </row>
    <row r="15" spans="1:11" x14ac:dyDescent="0.25">
      <c r="A15" t="s">
        <v>242</v>
      </c>
      <c r="B15" t="s">
        <v>243</v>
      </c>
      <c r="C15" t="s">
        <v>219</v>
      </c>
      <c r="D15" s="1">
        <v>793723.80178716476</v>
      </c>
      <c r="E15" s="1">
        <v>139394.51114922814</v>
      </c>
      <c r="F15" t="s">
        <v>82</v>
      </c>
      <c r="G15" t="s">
        <v>81</v>
      </c>
      <c r="I15" t="s">
        <v>81</v>
      </c>
      <c r="J15" t="s">
        <v>82</v>
      </c>
      <c r="K15" t="s">
        <v>82</v>
      </c>
    </row>
    <row r="16" spans="1:11" x14ac:dyDescent="0.25">
      <c r="A16" t="s">
        <v>244</v>
      </c>
      <c r="B16" t="s">
        <v>245</v>
      </c>
      <c r="C16" t="s">
        <v>219</v>
      </c>
      <c r="D16" s="1">
        <v>6349790.4142973181</v>
      </c>
      <c r="E16" s="1">
        <v>770103.34645669302</v>
      </c>
      <c r="F16" t="s">
        <v>81</v>
      </c>
      <c r="G16" t="s">
        <v>81</v>
      </c>
      <c r="I16" t="s">
        <v>81</v>
      </c>
      <c r="J16" t="s">
        <v>82</v>
      </c>
      <c r="K16" t="s">
        <v>82</v>
      </c>
    </row>
    <row r="17" spans="1:11" x14ac:dyDescent="0.25">
      <c r="D17" s="1">
        <v>0</v>
      </c>
      <c r="E17" s="1">
        <v>0</v>
      </c>
    </row>
    <row r="18" spans="1:11" x14ac:dyDescent="0.25">
      <c r="A18" t="s">
        <v>246</v>
      </c>
      <c r="B18" t="s">
        <v>247</v>
      </c>
      <c r="C18" t="s">
        <v>219</v>
      </c>
      <c r="D18" s="1">
        <v>7897142.8571428554</v>
      </c>
      <c r="E18" s="1">
        <v>970718.50393700798</v>
      </c>
      <c r="F18" t="s">
        <v>81</v>
      </c>
      <c r="G18" t="s">
        <v>81</v>
      </c>
      <c r="I18" t="s">
        <v>81</v>
      </c>
      <c r="J18" t="s">
        <v>82</v>
      </c>
      <c r="K18" t="s">
        <v>82</v>
      </c>
    </row>
    <row r="19" spans="1:11" x14ac:dyDescent="0.25">
      <c r="A19" t="s">
        <v>248</v>
      </c>
      <c r="B19" t="s">
        <v>249</v>
      </c>
      <c r="C19" t="s">
        <v>219</v>
      </c>
      <c r="D19" s="1">
        <v>5264761.9047619039</v>
      </c>
      <c r="E19" s="1">
        <v>696972.00295275589</v>
      </c>
      <c r="F19" t="s">
        <v>81</v>
      </c>
      <c r="G19" t="s">
        <v>81</v>
      </c>
      <c r="I19" t="s">
        <v>81</v>
      </c>
      <c r="J19" t="s">
        <v>82</v>
      </c>
      <c r="K19" t="s">
        <v>82</v>
      </c>
    </row>
    <row r="20" spans="1:11" x14ac:dyDescent="0.25">
      <c r="A20" t="s">
        <v>250</v>
      </c>
      <c r="B20" t="s">
        <v>233</v>
      </c>
      <c r="D20" s="1">
        <v>5780801.6227472164</v>
      </c>
      <c r="F20" t="s">
        <v>251</v>
      </c>
    </row>
    <row r="22" spans="1:11" x14ac:dyDescent="0.25">
      <c r="A22" t="s">
        <v>71</v>
      </c>
      <c r="D22" s="1">
        <f>SUM(D4:D21)</f>
        <v>79583204.841191381</v>
      </c>
      <c r="E22" s="1">
        <f>SUM(E4:E21)</f>
        <v>10945720.951170636</v>
      </c>
    </row>
    <row r="23" spans="1:11" x14ac:dyDescent="0.25">
      <c r="E23" s="1">
        <f>D22+E22</f>
        <v>90528925.792362019</v>
      </c>
    </row>
    <row r="25" spans="1:11" x14ac:dyDescent="0.25">
      <c r="A25" t="s">
        <v>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E17" sqref="E17"/>
    </sheetView>
  </sheetViews>
  <sheetFormatPr defaultRowHeight="15" x14ac:dyDescent="0.25"/>
  <cols>
    <col min="1" max="1" width="46.42578125" bestFit="1" customWidth="1"/>
    <col min="2" max="2" width="15.7109375" bestFit="1" customWidth="1"/>
    <col min="3" max="3" width="25.5703125" bestFit="1" customWidth="1"/>
    <col min="4" max="4" width="16.42578125" style="1" bestFit="1" customWidth="1"/>
    <col min="5" max="5" width="20" style="1" bestFit="1" customWidth="1"/>
    <col min="6" max="6" width="24.5703125" bestFit="1" customWidth="1"/>
    <col min="7" max="7" width="26.85546875" bestFit="1" customWidth="1"/>
    <col min="8" max="8" width="17.42578125" bestFit="1" customWidth="1"/>
    <col min="9" max="9" width="20.42578125" bestFit="1" customWidth="1"/>
    <col min="10" max="10" width="16.42578125" bestFit="1" customWidth="1"/>
    <col min="11" max="11" width="13.42578125" bestFit="1" customWidth="1"/>
  </cols>
  <sheetData>
    <row r="1" spans="1:11" x14ac:dyDescent="0.25">
      <c r="A1" t="s">
        <v>253</v>
      </c>
    </row>
    <row r="3" spans="1:11" x14ac:dyDescent="0.25">
      <c r="A3" s="2"/>
      <c r="B3" s="2"/>
      <c r="C3" s="2"/>
      <c r="D3" s="3" t="s">
        <v>76</v>
      </c>
      <c r="E3" s="3" t="s">
        <v>77</v>
      </c>
    </row>
    <row r="4" spans="1:11" x14ac:dyDescent="0.25">
      <c r="A4" s="2" t="s">
        <v>78</v>
      </c>
      <c r="B4" s="2" t="s">
        <v>6</v>
      </c>
      <c r="C4" s="2" t="s">
        <v>7</v>
      </c>
      <c r="D4" s="3" t="s">
        <v>8</v>
      </c>
      <c r="E4" s="3" t="s">
        <v>9</v>
      </c>
      <c r="F4" t="s">
        <v>10</v>
      </c>
      <c r="G4" t="s">
        <v>11</v>
      </c>
      <c r="H4" t="s">
        <v>12</v>
      </c>
      <c r="I4" t="s">
        <v>13</v>
      </c>
      <c r="J4" t="s">
        <v>14</v>
      </c>
      <c r="K4" t="s">
        <v>15</v>
      </c>
    </row>
    <row r="5" spans="1:11" x14ac:dyDescent="0.25">
      <c r="A5" s="2"/>
      <c r="B5" s="2"/>
      <c r="C5" s="2"/>
      <c r="D5" s="3"/>
      <c r="E5" s="3"/>
    </row>
    <row r="6" spans="1:11" x14ac:dyDescent="0.25">
      <c r="A6" s="2" t="s">
        <v>254</v>
      </c>
      <c r="B6" s="2" t="s">
        <v>255</v>
      </c>
      <c r="C6" s="2" t="s">
        <v>256</v>
      </c>
      <c r="D6" s="3">
        <v>4612390.2614776883</v>
      </c>
      <c r="E6" s="3">
        <v>576277.26287707058</v>
      </c>
    </row>
    <row r="7" spans="1:11" x14ac:dyDescent="0.25">
      <c r="A7" s="2" t="s">
        <v>257</v>
      </c>
      <c r="B7" s="2" t="s">
        <v>255</v>
      </c>
      <c r="C7" s="2" t="s">
        <v>256</v>
      </c>
      <c r="D7" s="3">
        <v>1137005.8475105406</v>
      </c>
      <c r="E7" s="3">
        <v>69697.255574614072</v>
      </c>
    </row>
    <row r="8" spans="1:11" x14ac:dyDescent="0.25">
      <c r="A8" s="2" t="s">
        <v>258</v>
      </c>
      <c r="B8" s="2" t="s">
        <v>255</v>
      </c>
      <c r="C8" s="2"/>
      <c r="D8" s="3"/>
      <c r="E8" s="3">
        <v>68695.688926458155</v>
      </c>
    </row>
    <row r="9" spans="1:11" x14ac:dyDescent="0.25">
      <c r="A9" s="2" t="s">
        <v>259</v>
      </c>
      <c r="B9" s="2"/>
      <c r="C9" s="2"/>
      <c r="D9" s="3"/>
      <c r="E9" s="3">
        <v>87500</v>
      </c>
    </row>
    <row r="10" spans="1:11" x14ac:dyDescent="0.25">
      <c r="A10" s="2" t="s">
        <v>260</v>
      </c>
      <c r="B10" s="2"/>
      <c r="C10" s="2"/>
      <c r="D10" s="3"/>
      <c r="E10" s="3">
        <v>148594.99999999997</v>
      </c>
    </row>
    <row r="11" spans="1:11" x14ac:dyDescent="0.25">
      <c r="A11" s="2" t="s">
        <v>261</v>
      </c>
      <c r="B11" s="2"/>
      <c r="C11" s="2"/>
      <c r="D11" s="3"/>
      <c r="E11" s="3">
        <v>33300</v>
      </c>
    </row>
    <row r="12" spans="1:11" x14ac:dyDescent="0.25">
      <c r="A12" s="2"/>
      <c r="B12" s="2"/>
      <c r="C12" s="2"/>
      <c r="D12" s="3"/>
      <c r="E12" s="3"/>
    </row>
    <row r="13" spans="1:11" x14ac:dyDescent="0.25">
      <c r="A13" s="2" t="s">
        <v>262</v>
      </c>
      <c r="B13" s="2"/>
      <c r="C13" s="2"/>
      <c r="D13" s="3"/>
      <c r="E13" s="3">
        <v>12500</v>
      </c>
    </row>
    <row r="14" spans="1:11" x14ac:dyDescent="0.25">
      <c r="A14" s="2" t="s">
        <v>263</v>
      </c>
      <c r="B14" s="2"/>
      <c r="C14" s="2"/>
      <c r="D14" s="3"/>
      <c r="E14" s="3">
        <v>680000</v>
      </c>
    </row>
    <row r="15" spans="1:11" x14ac:dyDescent="0.25">
      <c r="A15" s="2" t="s">
        <v>71</v>
      </c>
      <c r="B15" s="2"/>
      <c r="C15" s="2"/>
      <c r="D15" s="3">
        <f>SUM(D6:D14)</f>
        <v>5749396.1089882292</v>
      </c>
      <c r="E15" s="3">
        <f>SUM(E6:E14)</f>
        <v>1676565.2073781427</v>
      </c>
    </row>
    <row r="16" spans="1:11" x14ac:dyDescent="0.25">
      <c r="A16" s="2"/>
      <c r="B16" s="2"/>
      <c r="C16" s="2"/>
      <c r="D16" s="3"/>
      <c r="E16" s="3">
        <f>D15+E15</f>
        <v>7425961.3163663717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Overzicht Verzekerde bedragen</vt:lpstr>
      <vt:lpstr>Blad1</vt:lpstr>
      <vt:lpstr>1, VoCampus</vt:lpstr>
      <vt:lpstr>2, St. PRN Pro College</vt:lpstr>
      <vt:lpstr>3, St. Montessori Onderwijs</vt:lpstr>
      <vt:lpstr>4, St. SGVVS</vt:lpstr>
      <vt:lpstr>5. St. Conexus</vt:lpstr>
      <vt:lpstr>6. St. Sint Josephscholen</vt:lpstr>
      <vt:lpstr>7. St. De Geldershof</vt:lpstr>
      <vt:lpstr>8. St. Pallas Meander</vt:lpstr>
      <vt:lpstr>9. St. De Klokkenberg</vt:lpstr>
      <vt:lpstr>10. Gemeente Nijmgen</vt:lpstr>
      <vt:lpstr>11. St. VvE Rentmeester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Rozema</dc:creator>
  <cp:lastModifiedBy>Menno Rozema</cp:lastModifiedBy>
  <dcterms:created xsi:type="dcterms:W3CDTF">2025-09-29T12:09:02Z</dcterms:created>
  <dcterms:modified xsi:type="dcterms:W3CDTF">2025-10-09T09:13:45Z</dcterms:modified>
</cp:coreProperties>
</file>