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C:\Users\colin\OneDrive\Bureaublad\Zaken\SNB\Aanbesteding slibtransport\Stukken v 1.0\"/>
    </mc:Choice>
  </mc:AlternateContent>
  <xr:revisionPtr revIDLastSave="0" documentId="13_ncr:1_{C2B99D5C-A23E-4BB8-BC5F-ED2C59C404C8}" xr6:coauthVersionLast="47" xr6:coauthVersionMax="47" xr10:uidLastSave="{00000000-0000-0000-0000-000000000000}"/>
  <bookViews>
    <workbookView xWindow="-120" yWindow="-120" windowWidth="57840" windowHeight="23520" xr2:uid="{00000000-000D-0000-FFFF-FFFF00000000}"/>
  </bookViews>
  <sheets>
    <sheet name="Blad1" sheetId="1" r:id="rId1"/>
  </sheets>
  <definedNames>
    <definedName name="_Toc424736542" localSheetId="0">Blad1!$A$1</definedName>
    <definedName name="_xlnm.Print_Area" localSheetId="0">Blad1!$A$1:$Q$59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4" i="1" l="1"/>
  <c r="O23" i="1"/>
  <c r="N29" i="1"/>
  <c r="M29" i="1"/>
  <c r="L29" i="1"/>
  <c r="K29" i="1"/>
  <c r="J29" i="1"/>
  <c r="I29" i="1"/>
  <c r="H29" i="1"/>
  <c r="G29" i="1"/>
  <c r="O35" i="1"/>
  <c r="O34" i="1"/>
  <c r="O33" i="1"/>
  <c r="O32" i="1"/>
  <c r="N22" i="1"/>
  <c r="M22" i="1"/>
  <c r="L22" i="1"/>
  <c r="K22" i="1"/>
  <c r="J22" i="1"/>
  <c r="I22" i="1"/>
  <c r="H22" i="1"/>
  <c r="G22" i="1"/>
  <c r="Q32" i="1" l="1"/>
  <c r="Q33" i="1"/>
  <c r="Q34" i="1"/>
  <c r="Q35" i="1"/>
  <c r="Q23" i="1"/>
  <c r="Q24" i="1"/>
  <c r="O29" i="1"/>
  <c r="N40" i="1" l="1"/>
  <c r="M40" i="1"/>
  <c r="O39" i="1"/>
  <c r="O38" i="1"/>
  <c r="O28" i="1"/>
  <c r="O27" i="1"/>
  <c r="O26" i="1"/>
  <c r="N25" i="1"/>
  <c r="N30" i="1" s="1"/>
  <c r="M25" i="1"/>
  <c r="M30" i="1" s="1"/>
  <c r="N17" i="1"/>
  <c r="M17" i="1"/>
  <c r="O22" i="1"/>
  <c r="N13" i="1"/>
  <c r="M13" i="1"/>
  <c r="O16" i="1"/>
  <c r="O15" i="1"/>
  <c r="O14" i="1"/>
  <c r="O21" i="1"/>
  <c r="O20" i="1"/>
  <c r="O19" i="1"/>
  <c r="O12" i="1"/>
  <c r="O11" i="1"/>
  <c r="O10" i="1"/>
  <c r="O9" i="1"/>
  <c r="O8" i="1"/>
  <c r="O7" i="1"/>
  <c r="O6" i="1"/>
  <c r="O5" i="1"/>
  <c r="O36" i="1"/>
  <c r="Q36" i="1" s="1"/>
  <c r="O31" i="1"/>
  <c r="N37" i="1"/>
  <c r="M37" i="1"/>
  <c r="L37" i="1"/>
  <c r="K37" i="1"/>
  <c r="J37" i="1"/>
  <c r="I37" i="1"/>
  <c r="H37" i="1"/>
  <c r="G37" i="1"/>
  <c r="Q15" i="1" l="1"/>
  <c r="Q14" i="1"/>
  <c r="Q16" i="1"/>
  <c r="Q5" i="1"/>
  <c r="Q26" i="1"/>
  <c r="M18" i="1"/>
  <c r="N18" i="1"/>
  <c r="Q25" i="1"/>
  <c r="O37" i="1"/>
  <c r="L25" i="1"/>
  <c r="L30" i="1" s="1"/>
  <c r="K25" i="1"/>
  <c r="K30" i="1" s="1"/>
  <c r="J25" i="1"/>
  <c r="J30" i="1" s="1"/>
  <c r="I25" i="1"/>
  <c r="I30" i="1" s="1"/>
  <c r="H25" i="1"/>
  <c r="H30" i="1" s="1"/>
  <c r="G25" i="1"/>
  <c r="G30" i="1" s="1"/>
  <c r="Q21" i="1"/>
  <c r="Q20" i="1"/>
  <c r="Q19" i="1"/>
  <c r="Q22" i="1" l="1"/>
  <c r="O25" i="1"/>
  <c r="O30" i="1" s="1"/>
  <c r="Q11" i="1"/>
  <c r="L13" i="1" l="1"/>
  <c r="K13" i="1"/>
  <c r="J13" i="1"/>
  <c r="I13" i="1"/>
  <c r="H13" i="1"/>
  <c r="G13" i="1"/>
  <c r="L17" i="1"/>
  <c r="K17" i="1"/>
  <c r="J17" i="1"/>
  <c r="I17" i="1"/>
  <c r="H17" i="1"/>
  <c r="H18" i="1" s="1"/>
  <c r="G17" i="1"/>
  <c r="G18" i="1" s="1"/>
  <c r="I18" i="1" l="1"/>
  <c r="J18" i="1"/>
  <c r="K18" i="1"/>
  <c r="L18" i="1"/>
  <c r="O13" i="1"/>
  <c r="O17" i="1"/>
  <c r="O18" i="1" l="1"/>
  <c r="Q9" i="1"/>
  <c r="Q6" i="1"/>
  <c r="Q8" i="1" l="1"/>
  <c r="L40" i="1"/>
  <c r="K40" i="1"/>
  <c r="J40" i="1"/>
  <c r="I40" i="1"/>
  <c r="H40" i="1"/>
  <c r="G40" i="1"/>
  <c r="O40" i="1" l="1"/>
  <c r="Q39" i="1"/>
  <c r="Q17" i="1"/>
  <c r="Q31" i="1"/>
  <c r="Q27" i="1"/>
  <c r="Q10" i="1"/>
  <c r="Q28" i="1"/>
  <c r="Q38" i="1"/>
  <c r="Q7" i="1"/>
  <c r="Q12" i="1"/>
  <c r="Q40" i="1" l="1"/>
  <c r="Q29" i="1"/>
  <c r="Q30" i="1" s="1"/>
  <c r="Q37" i="1"/>
  <c r="Q13" i="1"/>
  <c r="Q18" i="1" l="1"/>
</calcChain>
</file>

<file path=xl/sharedStrings.xml><?xml version="1.0" encoding="utf-8"?>
<sst xmlns="http://schemas.openxmlformats.org/spreadsheetml/2006/main" count="98" uniqueCount="64">
  <si>
    <t>A</t>
  </si>
  <si>
    <t>Aa en Maas</t>
  </si>
  <si>
    <t>C</t>
  </si>
  <si>
    <t>Subtotaal</t>
  </si>
  <si>
    <t>Brabantse Delta</t>
  </si>
  <si>
    <t>De Dommel</t>
  </si>
  <si>
    <t>Totaal</t>
  </si>
  <si>
    <t>B</t>
  </si>
  <si>
    <t>Scheldestromen</t>
  </si>
  <si>
    <t>Vechtstromen</t>
  </si>
  <si>
    <t>Gunningscriterium prijs</t>
  </si>
  <si>
    <t>D</t>
  </si>
  <si>
    <t>Perceel</t>
  </si>
  <si>
    <t>Waterschap</t>
  </si>
  <si>
    <t>Van / Naar</t>
  </si>
  <si>
    <t>Soort</t>
  </si>
  <si>
    <t>Aldus naar waarheid ingevuld en rechtsgeldig ondertekend:</t>
  </si>
  <si>
    <t>Naam Inschrijver</t>
  </si>
  <si>
    <t>Plaats en datum</t>
  </si>
  <si>
    <t>Naam functionaris</t>
  </si>
  <si>
    <t>Functie</t>
  </si>
  <si>
    <t>Handtekening</t>
  </si>
  <si>
    <t>HDSR</t>
  </si>
  <si>
    <t>Limburg</t>
  </si>
  <si>
    <t>Aarle Rixtel - Den Bosch</t>
  </si>
  <si>
    <t>Aarle Rixtel - SNB</t>
  </si>
  <si>
    <t>Den Bosch - SNB</t>
  </si>
  <si>
    <t>Dinther - Den Bosch</t>
  </si>
  <si>
    <t>Dinther - SNB</t>
  </si>
  <si>
    <t>Land van Cuijk - SNB</t>
  </si>
  <si>
    <t>Oijen - Den Bosch</t>
  </si>
  <si>
    <t>Oijen - SNB</t>
  </si>
  <si>
    <t>Mierlo - Tilburg</t>
  </si>
  <si>
    <t>Mierlo - SNB</t>
  </si>
  <si>
    <t>Tilburg - SNB</t>
  </si>
  <si>
    <t>Bath - SNB</t>
  </si>
  <si>
    <t>Dongemond - SNB</t>
  </si>
  <si>
    <t>Nieuwveer - SNB</t>
  </si>
  <si>
    <t>Utrecht - SNB</t>
  </si>
  <si>
    <t>Nieuwegein - SNB</t>
  </si>
  <si>
    <t>Terneuzen - SNB</t>
  </si>
  <si>
    <t>Walcheren - SNB</t>
  </si>
  <si>
    <t>Willem Annapolder - SNB</t>
  </si>
  <si>
    <t>Hoensbroek - SNB</t>
  </si>
  <si>
    <t>Roermond - SNB</t>
  </si>
  <si>
    <t>Maastricht/Limmel - SNB</t>
  </si>
  <si>
    <t>Maastricht/Boscherveld - SNB</t>
  </si>
  <si>
    <t>Susteren - SNB</t>
  </si>
  <si>
    <t>Venlo - SNB</t>
  </si>
  <si>
    <t>Emmen - SNB</t>
  </si>
  <si>
    <t>Hengelo - SNB</t>
  </si>
  <si>
    <t>K</t>
  </si>
  <si>
    <t>G</t>
  </si>
  <si>
    <t>Tarief</t>
  </si>
  <si>
    <t>Km</t>
  </si>
  <si>
    <t>Inschrijfsom</t>
  </si>
  <si>
    <t>Toelichting:</t>
  </si>
  <si>
    <t>1.</t>
  </si>
  <si>
    <t>In de kolommen "Tarief" dient voor alle trajecten een prijs per ton ontwaterd zuiveringsslib opgegeven te worden behalve als sprake is van transport van een container. Hier dient een ritprijs te worden opgegeven.</t>
  </si>
  <si>
    <t>2.</t>
  </si>
  <si>
    <t>3.</t>
  </si>
  <si>
    <t>Bijlage 3: Aanbiedingsformulier</t>
  </si>
  <si>
    <t xml:space="preserve">Indien de Inschrijver niet inschrijft voor een van de percelen dan dient in de vakken prijs bij het desbetreffende perceel € 0 te worden ingevuld. </t>
  </si>
  <si>
    <t>In de kolom '"Km" staat de enkele reisafstand weergegeven van het traject (deze reisafstand wordt gebruikt om de vergoeding voor de kilometerheffing te bepalen en wordt deze gebruikt ter controle op het verbruik van HVO100). In de kolom "Soort" is aangegeven welk soort transport van toepassing is: K = Kieptrailer, G = Geurloze trailer en C = container. Opgenomen getallen betreffen een opgave van ton ontwaterd zuiveringsslib per jaar dat getransporteerd moet worden. Het betreft een indicatieve opgave waaraan Inschrijver geen rechten kan ontlenen.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</si>
</sst>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
    <numFmt numFmtId="165" formatCode="&quot;€&quot;\ #,##0"/>
    <numFmt numFmtId="166" formatCode="0.0"/>
  </numFmts>
  <fonts count="9" x14ac:knownFonts="1">
    <font>
      <sz val="11"/>
      <color theme="1"/>
      <name val="Calibri"/>
      <family val="2"/>
    </font>
    <font>
      <sz val="10"/>
      <name val="Arial"/>
      <family val="2"/>
    </font>
    <font>
      <sz val="10"/>
      <color theme="1"/>
      <name val="Arial"/>
      <family val="2"/>
    </font>
    <font>
      <sz val="11"/>
      <color theme="1"/>
      <name val="Arial"/>
      <family val="2"/>
    </font>
    <font>
      <b/>
      <sz val="12"/>
      <color theme="1"/>
      <name val="Arial"/>
      <family val="2"/>
    </font>
    <font>
      <b/>
      <sz val="10"/>
      <color theme="1"/>
      <name val="Arial"/>
      <family val="2"/>
    </font>
    <font>
      <b/>
      <sz val="10"/>
      <name val="Arial"/>
      <family val="2"/>
    </font>
    <font>
      <b/>
      <i/>
      <sz val="10"/>
      <color theme="1"/>
      <name val="Arial"/>
      <family val="2"/>
    </font>
    <font>
      <u/>
      <sz val="10"/>
      <color theme="1"/>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s>
  <borders count="50">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diagonal/>
    </border>
    <border>
      <left style="medium">
        <color indexed="64"/>
      </left>
      <right style="thin">
        <color indexed="64"/>
      </right>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41">
    <xf numFmtId="0" fontId="0" fillId="0" borderId="0" xfId="0"/>
    <xf numFmtId="0" fontId="3" fillId="0" borderId="0" xfId="0" applyFont="1"/>
    <xf numFmtId="0" fontId="4" fillId="0" borderId="0" xfId="0" applyFont="1" applyAlignment="1">
      <alignment vertical="top"/>
    </xf>
    <xf numFmtId="0" fontId="5" fillId="0" borderId="0" xfId="0" applyFont="1" applyAlignment="1">
      <alignment vertical="center"/>
    </xf>
    <xf numFmtId="0" fontId="2" fillId="0" borderId="0" xfId="0" applyFont="1"/>
    <xf numFmtId="0" fontId="2" fillId="2" borderId="3" xfId="0" applyFont="1" applyFill="1" applyBorder="1" applyAlignment="1">
      <alignment horizontal="center" vertical="center" wrapText="1"/>
    </xf>
    <xf numFmtId="3" fontId="1" fillId="2" borderId="3" xfId="0" applyNumberFormat="1" applyFont="1" applyFill="1" applyBorder="1" applyAlignment="1">
      <alignment horizontal="right" vertical="center" wrapText="1"/>
    </xf>
    <xf numFmtId="165" fontId="2" fillId="2" borderId="4" xfId="0" applyNumberFormat="1" applyFont="1" applyFill="1" applyBorder="1"/>
    <xf numFmtId="0" fontId="2" fillId="2" borderId="2" xfId="0" applyFont="1" applyFill="1" applyBorder="1" applyAlignment="1">
      <alignment horizontal="center" vertical="center" wrapText="1"/>
    </xf>
    <xf numFmtId="3" fontId="1" fillId="2" borderId="9" xfId="0" applyNumberFormat="1" applyFont="1" applyFill="1" applyBorder="1" applyAlignment="1">
      <alignment horizontal="right" vertical="center" wrapText="1"/>
    </xf>
    <xf numFmtId="165" fontId="2" fillId="2" borderId="11" xfId="0" applyNumberFormat="1" applyFont="1" applyFill="1" applyBorder="1"/>
    <xf numFmtId="0" fontId="2" fillId="2" borderId="9" xfId="0" applyFont="1" applyFill="1" applyBorder="1" applyAlignment="1">
      <alignment horizontal="center" vertical="center" wrapText="1"/>
    </xf>
    <xf numFmtId="3" fontId="1" fillId="2" borderId="2" xfId="0" applyNumberFormat="1" applyFont="1" applyFill="1" applyBorder="1" applyAlignment="1">
      <alignment horizontal="right" vertical="center" wrapText="1"/>
    </xf>
    <xf numFmtId="165" fontId="2" fillId="2" borderId="5" xfId="0" applyNumberFormat="1" applyFont="1" applyFill="1" applyBorder="1"/>
    <xf numFmtId="0" fontId="5" fillId="2" borderId="13" xfId="0" applyFont="1" applyFill="1" applyBorder="1" applyAlignment="1">
      <alignment horizontal="left" vertical="center" wrapText="1"/>
    </xf>
    <xf numFmtId="3" fontId="6" fillId="2" borderId="2" xfId="0" applyNumberFormat="1" applyFont="1" applyFill="1" applyBorder="1" applyAlignment="1">
      <alignment horizontal="right" vertical="center" wrapText="1"/>
    </xf>
    <xf numFmtId="165" fontId="5" fillId="2" borderId="5" xfId="0" applyNumberFormat="1" applyFont="1" applyFill="1" applyBorder="1"/>
    <xf numFmtId="3" fontId="2" fillId="2" borderId="2" xfId="0" applyNumberFormat="1" applyFont="1" applyFill="1" applyBorder="1" applyAlignment="1">
      <alignment horizontal="right" vertical="center" wrapText="1"/>
    </xf>
    <xf numFmtId="0" fontId="5" fillId="2" borderId="6" xfId="0" applyFont="1" applyFill="1" applyBorder="1" applyAlignment="1">
      <alignment horizontal="justify" vertical="center" wrapText="1"/>
    </xf>
    <xf numFmtId="0" fontId="2" fillId="2" borderId="6" xfId="0" applyFont="1" applyFill="1" applyBorder="1" applyAlignment="1">
      <alignment horizontal="center" vertical="center" wrapText="1"/>
    </xf>
    <xf numFmtId="3" fontId="6" fillId="2" borderId="6" xfId="0" applyNumberFormat="1" applyFont="1" applyFill="1" applyBorder="1" applyAlignment="1">
      <alignment horizontal="right" vertical="center" wrapText="1"/>
    </xf>
    <xf numFmtId="165" fontId="5" fillId="2" borderId="7" xfId="0" applyNumberFormat="1" applyFont="1" applyFill="1" applyBorder="1"/>
    <xf numFmtId="165" fontId="2" fillId="0" borderId="0" xfId="0" applyNumberFormat="1" applyFont="1"/>
    <xf numFmtId="3" fontId="5" fillId="2" borderId="2" xfId="0" applyNumberFormat="1" applyFont="1" applyFill="1" applyBorder="1" applyAlignment="1">
      <alignment horizontal="right" vertical="center" wrapText="1"/>
    </xf>
    <xf numFmtId="0" fontId="2" fillId="2" borderId="12" xfId="0" applyFont="1" applyFill="1" applyBorder="1" applyAlignment="1">
      <alignment horizontal="center" vertical="center" wrapText="1"/>
    </xf>
    <xf numFmtId="3" fontId="1" fillId="2" borderId="12" xfId="0" applyNumberFormat="1" applyFont="1" applyFill="1" applyBorder="1" applyAlignment="1">
      <alignment horizontal="right" vertical="center" wrapText="1"/>
    </xf>
    <xf numFmtId="3" fontId="5" fillId="2" borderId="6" xfId="0" applyNumberFormat="1" applyFont="1" applyFill="1" applyBorder="1" applyAlignment="1">
      <alignment horizontal="right" vertical="center" wrapText="1"/>
    </xf>
    <xf numFmtId="164" fontId="2" fillId="0" borderId="0" xfId="0" applyNumberFormat="1" applyFont="1"/>
    <xf numFmtId="0" fontId="7" fillId="0" borderId="0" xfId="0" applyFont="1" applyAlignment="1">
      <alignment horizontal="left" vertical="center"/>
    </xf>
    <xf numFmtId="0" fontId="8" fillId="0" borderId="0" xfId="0" applyFont="1" applyAlignment="1">
      <alignment horizontal="left" vertical="center"/>
    </xf>
    <xf numFmtId="0" fontId="2" fillId="0" borderId="0" xfId="0" applyFont="1" applyAlignment="1">
      <alignment horizontal="left" vertical="top" wrapText="1"/>
    </xf>
    <xf numFmtId="0" fontId="2" fillId="0" borderId="0" xfId="0" applyFont="1" applyAlignment="1">
      <alignment vertical="top" wrapText="1"/>
    </xf>
    <xf numFmtId="0" fontId="5" fillId="0" borderId="0" xfId="0" applyFont="1" applyAlignment="1">
      <alignment vertical="center" wrapText="1"/>
    </xf>
    <xf numFmtId="0" fontId="5" fillId="0" borderId="0" xfId="0" applyFont="1" applyAlignment="1">
      <alignment horizontal="left" vertical="center" wrapText="1"/>
    </xf>
    <xf numFmtId="0" fontId="2" fillId="0" borderId="0" xfId="0" applyFont="1" applyAlignment="1">
      <alignment vertical="center" wrapText="1"/>
    </xf>
    <xf numFmtId="0" fontId="5" fillId="3" borderId="30" xfId="0" applyFont="1" applyFill="1" applyBorder="1" applyAlignment="1">
      <alignment vertical="top"/>
    </xf>
    <xf numFmtId="0" fontId="5" fillId="3" borderId="16" xfId="0" applyFont="1" applyFill="1" applyBorder="1" applyAlignment="1">
      <alignment vertical="center" wrapText="1"/>
    </xf>
    <xf numFmtId="0" fontId="5" fillId="0" borderId="15" xfId="0" applyFont="1" applyBorder="1" applyAlignment="1">
      <alignment horizontal="left" vertical="center" wrapText="1"/>
    </xf>
    <xf numFmtId="0" fontId="2" fillId="0" borderId="31" xfId="0" applyFont="1" applyBorder="1" applyAlignment="1">
      <alignment vertical="center" wrapText="1"/>
    </xf>
    <xf numFmtId="0" fontId="2" fillId="0" borderId="32" xfId="0" applyFont="1" applyBorder="1" applyAlignment="1">
      <alignment vertical="center" wrapText="1"/>
    </xf>
    <xf numFmtId="0" fontId="5" fillId="3" borderId="1" xfId="0" applyFont="1" applyFill="1" applyBorder="1" applyAlignment="1">
      <alignment vertical="top"/>
    </xf>
    <xf numFmtId="0" fontId="5" fillId="3" borderId="0" xfId="0" applyFont="1" applyFill="1" applyAlignment="1">
      <alignment vertical="center" wrapText="1"/>
    </xf>
    <xf numFmtId="0" fontId="5" fillId="0" borderId="14" xfId="0" applyFont="1" applyBorder="1" applyAlignment="1">
      <alignment horizontal="left" vertical="center" wrapText="1"/>
    </xf>
    <xf numFmtId="0" fontId="2" fillId="0" borderId="28" xfId="0" applyFont="1" applyBorder="1" applyAlignment="1">
      <alignment vertical="center" wrapText="1"/>
    </xf>
    <xf numFmtId="0" fontId="2" fillId="0" borderId="33" xfId="0" applyFont="1" applyBorder="1" applyAlignment="1">
      <alignment vertical="center" wrapText="1"/>
    </xf>
    <xf numFmtId="0" fontId="5" fillId="3" borderId="34" xfId="0" applyFont="1" applyFill="1" applyBorder="1" applyAlignment="1">
      <alignment vertical="top"/>
    </xf>
    <xf numFmtId="0" fontId="5" fillId="3" borderId="13" xfId="0" applyFont="1" applyFill="1" applyBorder="1" applyAlignment="1">
      <alignment vertical="center" wrapText="1"/>
    </xf>
    <xf numFmtId="0" fontId="5" fillId="3" borderId="0" xfId="0" applyFont="1" applyFill="1" applyAlignment="1">
      <alignment vertical="top" wrapText="1"/>
    </xf>
    <xf numFmtId="0" fontId="5" fillId="0" borderId="14" xfId="0" applyFont="1" applyBorder="1" applyAlignment="1">
      <alignment horizontal="left" vertical="top" wrapText="1"/>
    </xf>
    <xf numFmtId="0" fontId="5" fillId="3" borderId="35" xfId="0" applyFont="1" applyFill="1" applyBorder="1" applyAlignment="1">
      <alignment vertical="top"/>
    </xf>
    <xf numFmtId="0" fontId="5" fillId="3" borderId="25" xfId="0" applyFont="1" applyFill="1" applyBorder="1"/>
    <xf numFmtId="0" fontId="2" fillId="0" borderId="24" xfId="0" applyFont="1" applyBorder="1"/>
    <xf numFmtId="0" fontId="2" fillId="0" borderId="29" xfId="0" applyFont="1" applyBorder="1"/>
    <xf numFmtId="0" fontId="2" fillId="0" borderId="36" xfId="0" applyFont="1" applyBorder="1"/>
    <xf numFmtId="0" fontId="2" fillId="3" borderId="1" xfId="0" applyFont="1" applyFill="1" applyBorder="1"/>
    <xf numFmtId="0" fontId="2" fillId="3" borderId="19" xfId="0" applyFont="1" applyFill="1" applyBorder="1"/>
    <xf numFmtId="0" fontId="2" fillId="0" borderId="17" xfId="0" applyFont="1" applyBorder="1"/>
    <xf numFmtId="0" fontId="2" fillId="0" borderId="37" xfId="0" applyFont="1" applyBorder="1"/>
    <xf numFmtId="0" fontId="2" fillId="3" borderId="38" xfId="0" applyFont="1" applyFill="1" applyBorder="1"/>
    <xf numFmtId="0" fontId="2" fillId="3" borderId="39" xfId="0" applyFont="1" applyFill="1" applyBorder="1"/>
    <xf numFmtId="0" fontId="2" fillId="0" borderId="40" xfId="0" applyFont="1" applyBorder="1"/>
    <xf numFmtId="0" fontId="2" fillId="0" borderId="41" xfId="0" applyFont="1" applyBorder="1"/>
    <xf numFmtId="0" fontId="2" fillId="0" borderId="42" xfId="0" applyFont="1" applyBorder="1"/>
    <xf numFmtId="0" fontId="2" fillId="0" borderId="0" xfId="0" applyFont="1" applyAlignment="1">
      <alignment horizontal="right" vertical="top"/>
    </xf>
    <xf numFmtId="0" fontId="2" fillId="0" borderId="0" xfId="0" applyFont="1" applyAlignment="1">
      <alignment horizontal="right" vertical="top" wrapText="1"/>
    </xf>
    <xf numFmtId="0" fontId="7" fillId="0" borderId="0" xfId="0" applyFont="1" applyAlignment="1">
      <alignment vertical="center"/>
    </xf>
    <xf numFmtId="3" fontId="7" fillId="0" borderId="0" xfId="0" applyNumberFormat="1" applyFont="1" applyAlignment="1">
      <alignment vertical="center"/>
    </xf>
    <xf numFmtId="164" fontId="1" fillId="0" borderId="16" xfId="0" applyNumberFormat="1" applyFont="1" applyBorder="1"/>
    <xf numFmtId="164" fontId="1" fillId="0" borderId="27" xfId="0" applyNumberFormat="1" applyFont="1" applyBorder="1"/>
    <xf numFmtId="164" fontId="1" fillId="0" borderId="13" xfId="0" applyNumberFormat="1" applyFont="1" applyBorder="1"/>
    <xf numFmtId="164" fontId="1" fillId="2" borderId="13" xfId="0" applyNumberFormat="1" applyFont="1" applyFill="1" applyBorder="1"/>
    <xf numFmtId="164" fontId="1" fillId="2" borderId="46" xfId="0" applyNumberFormat="1" applyFont="1" applyFill="1" applyBorder="1"/>
    <xf numFmtId="164" fontId="2" fillId="2" borderId="46" xfId="0" applyNumberFormat="1" applyFont="1" applyFill="1" applyBorder="1"/>
    <xf numFmtId="3" fontId="2" fillId="2" borderId="4" xfId="0" applyNumberFormat="1" applyFont="1" applyFill="1" applyBorder="1" applyAlignment="1">
      <alignment horizontal="right" vertical="center" wrapText="1"/>
    </xf>
    <xf numFmtId="3" fontId="2" fillId="2" borderId="11" xfId="0" applyNumberFormat="1" applyFont="1" applyFill="1" applyBorder="1" applyAlignment="1">
      <alignment horizontal="right" vertical="center" wrapText="1"/>
    </xf>
    <xf numFmtId="3" fontId="5" fillId="2" borderId="11" xfId="0" applyNumberFormat="1" applyFont="1" applyFill="1" applyBorder="1" applyAlignment="1">
      <alignment horizontal="right" vertical="center" wrapText="1"/>
    </xf>
    <xf numFmtId="3" fontId="6" fillId="2" borderId="7" xfId="0" applyNumberFormat="1" applyFont="1" applyFill="1" applyBorder="1" applyAlignment="1">
      <alignment horizontal="right" vertical="center" wrapText="1"/>
    </xf>
    <xf numFmtId="3" fontId="2" fillId="2" borderId="5" xfId="0" applyNumberFormat="1" applyFont="1" applyFill="1" applyBorder="1" applyAlignment="1">
      <alignment horizontal="right" vertical="center" wrapText="1"/>
    </xf>
    <xf numFmtId="3" fontId="5" fillId="2" borderId="47" xfId="0" applyNumberFormat="1" applyFont="1" applyFill="1" applyBorder="1" applyAlignment="1">
      <alignment horizontal="right" vertical="center" wrapText="1"/>
    </xf>
    <xf numFmtId="0" fontId="5" fillId="3" borderId="20" xfId="0" applyFont="1" applyFill="1" applyBorder="1" applyAlignment="1">
      <alignment horizontal="center" vertical="top" wrapText="1"/>
    </xf>
    <xf numFmtId="0" fontId="5" fillId="3" borderId="21" xfId="0" applyFont="1" applyFill="1" applyBorder="1" applyAlignment="1">
      <alignment horizontal="center" vertical="top" wrapText="1"/>
    </xf>
    <xf numFmtId="0" fontId="5" fillId="3" borderId="44" xfId="0" applyFont="1" applyFill="1" applyBorder="1" applyAlignment="1">
      <alignment horizontal="center" vertical="top" wrapText="1"/>
    </xf>
    <xf numFmtId="0" fontId="5" fillId="3" borderId="48" xfId="0" applyFont="1" applyFill="1" applyBorder="1" applyAlignment="1">
      <alignment horizontal="center" vertical="center" wrapText="1"/>
    </xf>
    <xf numFmtId="0" fontId="5" fillId="3" borderId="49" xfId="0" applyFont="1" applyFill="1" applyBorder="1" applyAlignment="1">
      <alignment horizontal="center" wrapText="1"/>
    </xf>
    <xf numFmtId="0" fontId="2" fillId="2" borderId="13" xfId="0" applyFont="1" applyFill="1" applyBorder="1" applyAlignment="1">
      <alignment horizontal="right" vertical="center" wrapText="1"/>
    </xf>
    <xf numFmtId="0" fontId="2" fillId="2" borderId="27" xfId="0" applyFont="1" applyFill="1" applyBorder="1" applyAlignment="1">
      <alignment vertical="center" wrapText="1"/>
    </xf>
    <xf numFmtId="0" fontId="2" fillId="2" borderId="13" xfId="0" applyFont="1" applyFill="1" applyBorder="1" applyAlignment="1">
      <alignment vertical="center" wrapText="1"/>
    </xf>
    <xf numFmtId="0" fontId="5" fillId="2" borderId="13" xfId="0" applyFont="1" applyFill="1" applyBorder="1" applyAlignment="1">
      <alignment vertical="center" wrapText="1"/>
    </xf>
    <xf numFmtId="0" fontId="2" fillId="2" borderId="2" xfId="0" applyFont="1" applyFill="1" applyBorder="1" applyAlignment="1">
      <alignment vertical="center" wrapText="1"/>
    </xf>
    <xf numFmtId="0" fontId="5" fillId="2" borderId="27" xfId="0" applyFont="1" applyFill="1" applyBorder="1" applyAlignment="1">
      <alignment vertical="center" wrapText="1"/>
    </xf>
    <xf numFmtId="0" fontId="2" fillId="2" borderId="16" xfId="0" applyFont="1" applyFill="1" applyBorder="1" applyAlignment="1">
      <alignment horizontal="right" vertical="center" wrapText="1"/>
    </xf>
    <xf numFmtId="0" fontId="2" fillId="2" borderId="27" xfId="0" applyFont="1" applyFill="1" applyBorder="1" applyAlignment="1">
      <alignment horizontal="right" vertical="center" wrapText="1"/>
    </xf>
    <xf numFmtId="0" fontId="5" fillId="2" borderId="13" xfId="0" applyFont="1" applyFill="1" applyBorder="1" applyAlignment="1">
      <alignment horizontal="right" vertical="center" wrapText="1"/>
    </xf>
    <xf numFmtId="0" fontId="2" fillId="2" borderId="9" xfId="0" applyFont="1" applyFill="1" applyBorder="1" applyAlignment="1">
      <alignment horizontal="right"/>
    </xf>
    <xf numFmtId="0" fontId="2" fillId="2" borderId="2" xfId="0" applyFont="1" applyFill="1" applyBorder="1" applyAlignment="1">
      <alignment horizontal="right" vertical="center" wrapText="1"/>
    </xf>
    <xf numFmtId="0" fontId="2" fillId="2" borderId="9" xfId="0" applyFont="1" applyFill="1" applyBorder="1" applyAlignment="1">
      <alignment horizontal="right" vertical="center" wrapText="1"/>
    </xf>
    <xf numFmtId="0" fontId="5" fillId="2" borderId="9" xfId="0" applyFont="1" applyFill="1" applyBorder="1" applyAlignment="1">
      <alignment horizontal="right" vertical="center" wrapText="1"/>
    </xf>
    <xf numFmtId="166" fontId="2" fillId="2" borderId="27" xfId="0" applyNumberFormat="1" applyFont="1" applyFill="1" applyBorder="1" applyAlignment="1">
      <alignment vertical="center" wrapText="1"/>
    </xf>
    <xf numFmtId="166" fontId="2" fillId="2" borderId="13" xfId="0" applyNumberFormat="1" applyFont="1" applyFill="1" applyBorder="1" applyAlignment="1">
      <alignment horizontal="right" vertical="center" wrapText="1"/>
    </xf>
    <xf numFmtId="166" fontId="2" fillId="2" borderId="27" xfId="0" applyNumberFormat="1" applyFont="1" applyFill="1" applyBorder="1" applyAlignment="1">
      <alignment horizontal="right" vertical="center" wrapText="1"/>
    </xf>
    <xf numFmtId="166" fontId="2" fillId="2" borderId="13" xfId="0" applyNumberFormat="1" applyFont="1" applyFill="1" applyBorder="1" applyAlignment="1">
      <alignment vertical="center" wrapText="1"/>
    </xf>
    <xf numFmtId="166" fontId="2" fillId="2" borderId="13" xfId="0" applyNumberFormat="1" applyFont="1" applyFill="1" applyBorder="1" applyAlignment="1">
      <alignment horizontal="right" vertical="top" wrapText="1"/>
    </xf>
    <xf numFmtId="166" fontId="2" fillId="2" borderId="27" xfId="0" applyNumberFormat="1" applyFont="1" applyFill="1" applyBorder="1" applyAlignment="1">
      <alignment horizontal="right" vertical="top" wrapText="1"/>
    </xf>
    <xf numFmtId="166" fontId="2" fillId="2" borderId="16" xfId="0" applyNumberFormat="1" applyFont="1" applyFill="1" applyBorder="1" applyAlignment="1">
      <alignment horizontal="right" vertical="center" wrapText="1"/>
    </xf>
    <xf numFmtId="0" fontId="2" fillId="0" borderId="0" xfId="0" applyFont="1" applyAlignment="1">
      <alignment horizontal="left" vertical="top" wrapText="1"/>
    </xf>
    <xf numFmtId="0" fontId="5" fillId="2" borderId="14"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2"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3" borderId="44" xfId="0" applyFont="1" applyFill="1" applyBorder="1" applyAlignment="1">
      <alignment horizontal="left" vertical="top" wrapText="1"/>
    </xf>
    <xf numFmtId="0" fontId="5" fillId="3" borderId="45" xfId="0" applyFont="1" applyFill="1" applyBorder="1" applyAlignment="1">
      <alignment horizontal="left" vertical="top" wrapText="1"/>
    </xf>
    <xf numFmtId="0" fontId="2" fillId="2" borderId="15"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2" borderId="14"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26"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5" fillId="2" borderId="20" xfId="0" applyFont="1" applyFill="1" applyBorder="1" applyAlignment="1">
      <alignment horizontal="left" vertical="top" wrapText="1"/>
    </xf>
    <xf numFmtId="0" fontId="5" fillId="2" borderId="18" xfId="0" applyFont="1" applyFill="1" applyBorder="1" applyAlignment="1">
      <alignment horizontal="left" vertical="top" wrapText="1"/>
    </xf>
    <xf numFmtId="0" fontId="5" fillId="2" borderId="22" xfId="0" applyFont="1" applyFill="1" applyBorder="1" applyAlignment="1">
      <alignment horizontal="left" vertical="top" wrapText="1"/>
    </xf>
    <xf numFmtId="0" fontId="5" fillId="2" borderId="6" xfId="0" applyFont="1" applyFill="1" applyBorder="1" applyAlignment="1">
      <alignment horizontal="justify" vertical="center" wrapText="1"/>
    </xf>
    <xf numFmtId="0" fontId="2" fillId="2" borderId="9"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5" fillId="2" borderId="26" xfId="0" applyFont="1" applyFill="1" applyBorder="1" applyAlignment="1">
      <alignment horizontal="left" vertical="center" wrapText="1"/>
    </xf>
    <xf numFmtId="0" fontId="5" fillId="2" borderId="27" xfId="0" applyFont="1" applyFill="1" applyBorder="1" applyAlignment="1">
      <alignment horizontal="left" vertical="center" wrapText="1"/>
    </xf>
    <xf numFmtId="0" fontId="5" fillId="2" borderId="43" xfId="0" applyFont="1" applyFill="1" applyBorder="1" applyAlignment="1">
      <alignment horizontal="justify" vertical="top" wrapText="1"/>
    </xf>
    <xf numFmtId="0" fontId="5" fillId="2" borderId="10" xfId="0" applyFont="1" applyFill="1" applyBorder="1" applyAlignment="1">
      <alignment horizontal="justify" vertical="top" wrapText="1"/>
    </xf>
    <xf numFmtId="0" fontId="5" fillId="2" borderId="23" xfId="0" applyFont="1" applyFill="1" applyBorder="1" applyAlignment="1">
      <alignment horizontal="justify" vertical="top" wrapText="1"/>
    </xf>
    <xf numFmtId="0" fontId="2" fillId="2" borderId="9" xfId="0" applyFont="1" applyFill="1" applyBorder="1" applyAlignment="1">
      <alignment horizontal="justify" vertical="top" wrapText="1"/>
    </xf>
    <xf numFmtId="0" fontId="2" fillId="2" borderId="2" xfId="0" applyFont="1" applyFill="1" applyBorder="1" applyAlignment="1">
      <alignment horizontal="justify" vertical="top" wrapText="1"/>
    </xf>
    <xf numFmtId="0" fontId="2" fillId="2" borderId="24" xfId="0" applyFont="1" applyFill="1" applyBorder="1" applyAlignment="1">
      <alignment horizontal="left" vertical="top" wrapText="1"/>
    </xf>
    <xf numFmtId="0" fontId="2" fillId="2" borderId="17" xfId="0" applyFont="1" applyFill="1" applyBorder="1" applyAlignment="1">
      <alignment horizontal="left" vertical="top" wrapText="1"/>
    </xf>
    <xf numFmtId="0" fontId="2" fillId="2" borderId="2" xfId="0" applyFont="1" applyFill="1" applyBorder="1" applyAlignment="1">
      <alignment horizontal="left"/>
    </xf>
    <xf numFmtId="0" fontId="5" fillId="0" borderId="0" xfId="0" applyFont="1" applyAlignment="1">
      <alignment horizontal="center"/>
    </xf>
    <xf numFmtId="0" fontId="7" fillId="0" borderId="0" xfId="0" applyFont="1" applyAlignment="1">
      <alignment horizontal="left" vertical="center"/>
    </xf>
    <xf numFmtId="0" fontId="2" fillId="2" borderId="3" xfId="0" applyFont="1" applyFill="1" applyBorder="1" applyAlignment="1">
      <alignment horizontal="justify"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image002.png@01DAAB67.4B84DA7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104775</xdr:colOff>
      <xdr:row>0</xdr:row>
      <xdr:rowOff>34926</xdr:rowOff>
    </xdr:from>
    <xdr:to>
      <xdr:col>16</xdr:col>
      <xdr:colOff>847725</xdr:colOff>
      <xdr:row>2</xdr:row>
      <xdr:rowOff>116258</xdr:rowOff>
    </xdr:to>
    <xdr:pic>
      <xdr:nvPicPr>
        <xdr:cNvPr id="2" name="Afbeelding 1" descr="SNB-LOGO_circulair_08-2022_pay-off_RGB-300px">
          <a:extLst>
            <a:ext uri="{FF2B5EF4-FFF2-40B4-BE49-F238E27FC236}">
              <a16:creationId xmlns:a16="http://schemas.microsoft.com/office/drawing/2014/main" id="{FCA5DBB3-000E-A0EB-679D-195AF1B03946}"/>
            </a:ext>
          </a:extLst>
        </xdr:cNvPr>
        <xdr:cNvPicPr>
          <a:picLocks noChangeAspect="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1102975" y="34926"/>
          <a:ext cx="1282700" cy="455982"/>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6"/>
  <sheetViews>
    <sheetView showGridLines="0" tabSelected="1" view="pageBreakPreview" zoomScale="120" zoomScaleNormal="120" zoomScaleSheetLayoutView="120" workbookViewId="0">
      <selection activeCell="E31" sqref="E31"/>
    </sheetView>
  </sheetViews>
  <sheetFormatPr defaultColWidth="9.140625" defaultRowHeight="14.25" x14ac:dyDescent="0.2"/>
  <cols>
    <col min="1" max="1" width="8.28515625" style="1" customWidth="1"/>
    <col min="2" max="3" width="15.42578125" style="1" customWidth="1"/>
    <col min="4" max="4" width="12.28515625" style="1" customWidth="1"/>
    <col min="5" max="5" width="5.28515625" style="1" customWidth="1"/>
    <col min="6" max="6" width="5.85546875" style="1" bestFit="1" customWidth="1"/>
    <col min="7" max="15" width="10.5703125" style="1" customWidth="1"/>
    <col min="16" max="16" width="7.7109375" style="1" customWidth="1"/>
    <col min="17" max="17" width="15.5703125" style="1" bestFit="1" customWidth="1"/>
    <col min="18" max="16384" width="9.140625" style="1"/>
  </cols>
  <sheetData>
    <row r="1" spans="1:17" ht="15.75" x14ac:dyDescent="0.2">
      <c r="A1" s="2" t="s">
        <v>61</v>
      </c>
    </row>
    <row r="3" spans="1:17" ht="15" thickBot="1" x14ac:dyDescent="0.25">
      <c r="A3" s="3" t="s">
        <v>10</v>
      </c>
      <c r="B3" s="4"/>
      <c r="C3" s="4"/>
      <c r="D3" s="4"/>
      <c r="E3" s="4"/>
      <c r="F3" s="4"/>
      <c r="G3" s="4"/>
      <c r="H3" s="4"/>
      <c r="I3" s="4"/>
      <c r="J3" s="4"/>
      <c r="K3" s="4"/>
      <c r="L3" s="4"/>
      <c r="M3" s="4"/>
      <c r="N3" s="4"/>
      <c r="O3" s="4"/>
      <c r="P3" s="138"/>
      <c r="Q3" s="138"/>
    </row>
    <row r="4" spans="1:17" ht="15" customHeight="1" thickBot="1" x14ac:dyDescent="0.25">
      <c r="A4" s="79" t="s">
        <v>12</v>
      </c>
      <c r="B4" s="80" t="s">
        <v>13</v>
      </c>
      <c r="C4" s="111" t="s">
        <v>14</v>
      </c>
      <c r="D4" s="112"/>
      <c r="E4" s="80" t="s">
        <v>54</v>
      </c>
      <c r="F4" s="80" t="s">
        <v>15</v>
      </c>
      <c r="G4" s="80">
        <v>2027</v>
      </c>
      <c r="H4" s="80">
        <v>2028</v>
      </c>
      <c r="I4" s="80">
        <v>2029</v>
      </c>
      <c r="J4" s="80">
        <v>2030</v>
      </c>
      <c r="K4" s="80">
        <v>2031</v>
      </c>
      <c r="L4" s="80">
        <v>2032</v>
      </c>
      <c r="M4" s="80">
        <v>2033</v>
      </c>
      <c r="N4" s="80">
        <v>2034</v>
      </c>
      <c r="O4" s="81" t="s">
        <v>6</v>
      </c>
      <c r="P4" s="82" t="s">
        <v>53</v>
      </c>
      <c r="Q4" s="83" t="s">
        <v>55</v>
      </c>
    </row>
    <row r="5" spans="1:17" ht="15" customHeight="1" x14ac:dyDescent="0.2">
      <c r="A5" s="119" t="s">
        <v>0</v>
      </c>
      <c r="B5" s="127" t="s">
        <v>1</v>
      </c>
      <c r="C5" s="113" t="s">
        <v>24</v>
      </c>
      <c r="D5" s="114"/>
      <c r="E5" s="90">
        <v>41.9</v>
      </c>
      <c r="F5" s="5" t="s">
        <v>51</v>
      </c>
      <c r="G5" s="6">
        <v>25700</v>
      </c>
      <c r="H5" s="6">
        <v>25700</v>
      </c>
      <c r="I5" s="6">
        <v>25700</v>
      </c>
      <c r="J5" s="6">
        <v>25700</v>
      </c>
      <c r="K5" s="6">
        <v>25700</v>
      </c>
      <c r="L5" s="6">
        <v>25700</v>
      </c>
      <c r="M5" s="6">
        <v>25700</v>
      </c>
      <c r="N5" s="6">
        <v>25700</v>
      </c>
      <c r="O5" s="73">
        <f t="shared" ref="O5:O22" si="0">SUM(G5:N5)</f>
        <v>205600</v>
      </c>
      <c r="P5" s="67"/>
      <c r="Q5" s="7">
        <f>O5*P5</f>
        <v>0</v>
      </c>
    </row>
    <row r="6" spans="1:17" x14ac:dyDescent="0.2">
      <c r="A6" s="120"/>
      <c r="B6" s="126"/>
      <c r="C6" s="107" t="s">
        <v>25</v>
      </c>
      <c r="D6" s="108"/>
      <c r="E6" s="98">
        <v>103</v>
      </c>
      <c r="F6" s="8" t="s">
        <v>51</v>
      </c>
      <c r="G6" s="9">
        <v>1000</v>
      </c>
      <c r="H6" s="9">
        <v>1100</v>
      </c>
      <c r="I6" s="9">
        <v>1100</v>
      </c>
      <c r="J6" s="9">
        <v>1100</v>
      </c>
      <c r="K6" s="9">
        <v>1100</v>
      </c>
      <c r="L6" s="9">
        <v>1100</v>
      </c>
      <c r="M6" s="9">
        <v>1100</v>
      </c>
      <c r="N6" s="9">
        <v>1100</v>
      </c>
      <c r="O6" s="74">
        <f t="shared" si="0"/>
        <v>8700</v>
      </c>
      <c r="P6" s="68"/>
      <c r="Q6" s="10">
        <f>O6*P6</f>
        <v>0</v>
      </c>
    </row>
    <row r="7" spans="1:17" x14ac:dyDescent="0.2">
      <c r="A7" s="120"/>
      <c r="B7" s="126"/>
      <c r="C7" s="107" t="s">
        <v>26</v>
      </c>
      <c r="D7" s="108"/>
      <c r="E7" s="91">
        <v>67.2</v>
      </c>
      <c r="F7" s="11" t="s">
        <v>51</v>
      </c>
      <c r="G7" s="12">
        <v>49900</v>
      </c>
      <c r="H7" s="12">
        <v>50000</v>
      </c>
      <c r="I7" s="12">
        <v>50000</v>
      </c>
      <c r="J7" s="12">
        <v>50000</v>
      </c>
      <c r="K7" s="12">
        <v>50000</v>
      </c>
      <c r="L7" s="12">
        <v>50000</v>
      </c>
      <c r="M7" s="12">
        <v>50000</v>
      </c>
      <c r="N7" s="12">
        <v>50000</v>
      </c>
      <c r="O7" s="74">
        <f t="shared" si="0"/>
        <v>399900</v>
      </c>
      <c r="P7" s="69"/>
      <c r="Q7" s="13">
        <f>O7*P7</f>
        <v>0</v>
      </c>
    </row>
    <row r="8" spans="1:17" ht="14.45" customHeight="1" x14ac:dyDescent="0.2">
      <c r="A8" s="120"/>
      <c r="B8" s="126"/>
      <c r="C8" s="107" t="s">
        <v>27</v>
      </c>
      <c r="D8" s="108"/>
      <c r="E8" s="84">
        <v>28.9</v>
      </c>
      <c r="F8" s="8" t="s">
        <v>51</v>
      </c>
      <c r="G8" s="12">
        <v>8300</v>
      </c>
      <c r="H8" s="12">
        <v>8300</v>
      </c>
      <c r="I8" s="12">
        <v>8300</v>
      </c>
      <c r="J8" s="12">
        <v>8300</v>
      </c>
      <c r="K8" s="12">
        <v>8300</v>
      </c>
      <c r="L8" s="12">
        <v>8300</v>
      </c>
      <c r="M8" s="12">
        <v>8300</v>
      </c>
      <c r="N8" s="12">
        <v>8300</v>
      </c>
      <c r="O8" s="74">
        <f t="shared" si="0"/>
        <v>66400</v>
      </c>
      <c r="P8" s="69"/>
      <c r="Q8" s="13">
        <f t="shared" ref="Q8:Q9" si="1">O8*P8</f>
        <v>0</v>
      </c>
    </row>
    <row r="9" spans="1:17" x14ac:dyDescent="0.2">
      <c r="A9" s="120"/>
      <c r="B9" s="126"/>
      <c r="C9" s="107" t="s">
        <v>28</v>
      </c>
      <c r="D9" s="108"/>
      <c r="E9" s="91">
        <v>88.5</v>
      </c>
      <c r="F9" s="11" t="s">
        <v>51</v>
      </c>
      <c r="G9" s="12">
        <v>16700</v>
      </c>
      <c r="H9" s="12">
        <v>17600</v>
      </c>
      <c r="I9" s="12">
        <v>17600</v>
      </c>
      <c r="J9" s="12">
        <v>17600</v>
      </c>
      <c r="K9" s="12">
        <v>17600</v>
      </c>
      <c r="L9" s="12">
        <v>17600</v>
      </c>
      <c r="M9" s="12">
        <v>17600</v>
      </c>
      <c r="N9" s="12">
        <v>17600</v>
      </c>
      <c r="O9" s="74">
        <f t="shared" si="0"/>
        <v>139900</v>
      </c>
      <c r="P9" s="69"/>
      <c r="Q9" s="13">
        <f t="shared" si="1"/>
        <v>0</v>
      </c>
    </row>
    <row r="10" spans="1:17" ht="14.45" customHeight="1" x14ac:dyDescent="0.2">
      <c r="A10" s="120"/>
      <c r="B10" s="126"/>
      <c r="C10" s="107" t="s">
        <v>29</v>
      </c>
      <c r="D10" s="108"/>
      <c r="E10" s="98">
        <v>128</v>
      </c>
      <c r="F10" s="8" t="s">
        <v>51</v>
      </c>
      <c r="G10" s="12">
        <v>9300</v>
      </c>
      <c r="H10" s="12">
        <v>9300</v>
      </c>
      <c r="I10" s="12">
        <v>9300</v>
      </c>
      <c r="J10" s="12">
        <v>9300</v>
      </c>
      <c r="K10" s="12">
        <v>9300</v>
      </c>
      <c r="L10" s="12">
        <v>9300</v>
      </c>
      <c r="M10" s="12">
        <v>9300</v>
      </c>
      <c r="N10" s="12">
        <v>9300</v>
      </c>
      <c r="O10" s="74">
        <f t="shared" si="0"/>
        <v>74400</v>
      </c>
      <c r="P10" s="69"/>
      <c r="Q10" s="13">
        <f t="shared" ref="Q10:Q12" si="2">O10*P10</f>
        <v>0</v>
      </c>
    </row>
    <row r="11" spans="1:17" ht="14.45" customHeight="1" x14ac:dyDescent="0.2">
      <c r="A11" s="120"/>
      <c r="B11" s="126"/>
      <c r="C11" s="107" t="s">
        <v>30</v>
      </c>
      <c r="D11" s="108"/>
      <c r="E11" s="99">
        <v>25</v>
      </c>
      <c r="F11" s="11" t="s">
        <v>51</v>
      </c>
      <c r="G11" s="12">
        <v>16800</v>
      </c>
      <c r="H11" s="12">
        <v>16800</v>
      </c>
      <c r="I11" s="12">
        <v>16800</v>
      </c>
      <c r="J11" s="12">
        <v>16800</v>
      </c>
      <c r="K11" s="12">
        <v>16800</v>
      </c>
      <c r="L11" s="12">
        <v>16800</v>
      </c>
      <c r="M11" s="12">
        <v>16800</v>
      </c>
      <c r="N11" s="12">
        <v>16800</v>
      </c>
      <c r="O11" s="74">
        <f t="shared" si="0"/>
        <v>134400</v>
      </c>
      <c r="P11" s="69"/>
      <c r="Q11" s="13">
        <f t="shared" si="2"/>
        <v>0</v>
      </c>
    </row>
    <row r="12" spans="1:17" x14ac:dyDescent="0.2">
      <c r="A12" s="120"/>
      <c r="B12" s="126"/>
      <c r="C12" s="107" t="s">
        <v>31</v>
      </c>
      <c r="D12" s="108"/>
      <c r="E12" s="91">
        <v>81.599999999999994</v>
      </c>
      <c r="F12" s="11" t="s">
        <v>51</v>
      </c>
      <c r="G12" s="12">
        <v>700</v>
      </c>
      <c r="H12" s="12">
        <v>700</v>
      </c>
      <c r="I12" s="12">
        <v>700</v>
      </c>
      <c r="J12" s="12">
        <v>700</v>
      </c>
      <c r="K12" s="12">
        <v>700</v>
      </c>
      <c r="L12" s="12">
        <v>700</v>
      </c>
      <c r="M12" s="12">
        <v>700</v>
      </c>
      <c r="N12" s="12">
        <v>700</v>
      </c>
      <c r="O12" s="74">
        <f t="shared" si="0"/>
        <v>5600</v>
      </c>
      <c r="P12" s="69"/>
      <c r="Q12" s="13">
        <f t="shared" si="2"/>
        <v>0</v>
      </c>
    </row>
    <row r="13" spans="1:17" x14ac:dyDescent="0.2">
      <c r="A13" s="120"/>
      <c r="B13" s="123"/>
      <c r="C13" s="105" t="s">
        <v>3</v>
      </c>
      <c r="D13" s="106"/>
      <c r="E13" s="92"/>
      <c r="F13" s="8"/>
      <c r="G13" s="15">
        <f>SUM(G5:G12)</f>
        <v>128400</v>
      </c>
      <c r="H13" s="15">
        <f t="shared" ref="H13:N13" si="3">SUM(H5:H12)</f>
        <v>129500</v>
      </c>
      <c r="I13" s="15">
        <f t="shared" si="3"/>
        <v>129500</v>
      </c>
      <c r="J13" s="15">
        <f t="shared" si="3"/>
        <v>129500</v>
      </c>
      <c r="K13" s="15">
        <f t="shared" si="3"/>
        <v>129500</v>
      </c>
      <c r="L13" s="15">
        <f t="shared" si="3"/>
        <v>129500</v>
      </c>
      <c r="M13" s="15">
        <f t="shared" si="3"/>
        <v>129500</v>
      </c>
      <c r="N13" s="15">
        <f t="shared" si="3"/>
        <v>129500</v>
      </c>
      <c r="O13" s="75">
        <f t="shared" si="0"/>
        <v>1034900</v>
      </c>
      <c r="P13" s="70"/>
      <c r="Q13" s="16">
        <f>SUM(Q5:Q12)</f>
        <v>0</v>
      </c>
    </row>
    <row r="14" spans="1:17" x14ac:dyDescent="0.2">
      <c r="A14" s="120"/>
      <c r="B14" s="135" t="s">
        <v>5</v>
      </c>
      <c r="C14" s="137" t="s">
        <v>32</v>
      </c>
      <c r="D14" s="137"/>
      <c r="E14" s="93">
        <v>51.3</v>
      </c>
      <c r="F14" s="11" t="s">
        <v>51</v>
      </c>
      <c r="G14" s="9">
        <v>71000</v>
      </c>
      <c r="H14" s="9">
        <v>71000</v>
      </c>
      <c r="I14" s="9">
        <v>71000</v>
      </c>
      <c r="J14" s="9">
        <v>71000</v>
      </c>
      <c r="K14" s="9">
        <v>71000</v>
      </c>
      <c r="L14" s="9">
        <v>71000</v>
      </c>
      <c r="M14" s="9">
        <v>71000</v>
      </c>
      <c r="N14" s="9">
        <v>71000</v>
      </c>
      <c r="O14" s="74">
        <f>SUM(G14:N14)</f>
        <v>568000</v>
      </c>
      <c r="P14" s="68"/>
      <c r="Q14" s="10">
        <f>O14*P14</f>
        <v>0</v>
      </c>
    </row>
    <row r="15" spans="1:17" x14ac:dyDescent="0.2">
      <c r="A15" s="120"/>
      <c r="B15" s="136"/>
      <c r="C15" s="109" t="s">
        <v>33</v>
      </c>
      <c r="D15" s="109"/>
      <c r="E15" s="94">
        <v>99.5</v>
      </c>
      <c r="F15" s="8" t="s">
        <v>51</v>
      </c>
      <c r="G15" s="17">
        <v>4000</v>
      </c>
      <c r="H15" s="17">
        <v>4000</v>
      </c>
      <c r="I15" s="17">
        <v>4000</v>
      </c>
      <c r="J15" s="17">
        <v>4000</v>
      </c>
      <c r="K15" s="17">
        <v>4000</v>
      </c>
      <c r="L15" s="17">
        <v>4000</v>
      </c>
      <c r="M15" s="17">
        <v>4000</v>
      </c>
      <c r="N15" s="17">
        <v>4000</v>
      </c>
      <c r="O15" s="74">
        <f>SUM(G15:N15)</f>
        <v>32000</v>
      </c>
      <c r="P15" s="69"/>
      <c r="Q15" s="13">
        <f>O15*P15</f>
        <v>0</v>
      </c>
    </row>
    <row r="16" spans="1:17" x14ac:dyDescent="0.2">
      <c r="A16" s="120"/>
      <c r="B16" s="136"/>
      <c r="C16" s="109" t="s">
        <v>34</v>
      </c>
      <c r="D16" s="109"/>
      <c r="E16" s="95">
        <v>47.5</v>
      </c>
      <c r="F16" s="11" t="s">
        <v>51</v>
      </c>
      <c r="G16" s="17">
        <v>57200</v>
      </c>
      <c r="H16" s="17">
        <v>56700</v>
      </c>
      <c r="I16" s="17">
        <v>56700</v>
      </c>
      <c r="J16" s="17">
        <v>56700</v>
      </c>
      <c r="K16" s="17">
        <v>56700</v>
      </c>
      <c r="L16" s="17">
        <v>56700</v>
      </c>
      <c r="M16" s="17">
        <v>56700</v>
      </c>
      <c r="N16" s="17">
        <v>56700</v>
      </c>
      <c r="O16" s="74">
        <f>SUM(G16:N16)</f>
        <v>454100</v>
      </c>
      <c r="P16" s="69"/>
      <c r="Q16" s="13">
        <f>O16*P16</f>
        <v>0</v>
      </c>
    </row>
    <row r="17" spans="1:17" x14ac:dyDescent="0.2">
      <c r="A17" s="120"/>
      <c r="B17" s="123"/>
      <c r="C17" s="110" t="s">
        <v>3</v>
      </c>
      <c r="D17" s="110"/>
      <c r="E17" s="96"/>
      <c r="F17" s="11" t="s">
        <v>51</v>
      </c>
      <c r="G17" s="15">
        <f>SUM(G14:G16)</f>
        <v>132200</v>
      </c>
      <c r="H17" s="15">
        <f t="shared" ref="H17:N17" si="4">SUM(H14:H16)</f>
        <v>131700</v>
      </c>
      <c r="I17" s="15">
        <f t="shared" si="4"/>
        <v>131700</v>
      </c>
      <c r="J17" s="15">
        <f t="shared" si="4"/>
        <v>131700</v>
      </c>
      <c r="K17" s="15">
        <f t="shared" si="4"/>
        <v>131700</v>
      </c>
      <c r="L17" s="15">
        <f t="shared" si="4"/>
        <v>131700</v>
      </c>
      <c r="M17" s="15">
        <f t="shared" si="4"/>
        <v>131700</v>
      </c>
      <c r="N17" s="15">
        <f t="shared" si="4"/>
        <v>131700</v>
      </c>
      <c r="O17" s="75">
        <f>SUM(G17:N17)</f>
        <v>1054100</v>
      </c>
      <c r="P17" s="70"/>
      <c r="Q17" s="16">
        <f>SUM(Q14:Q16)</f>
        <v>0</v>
      </c>
    </row>
    <row r="18" spans="1:17" ht="15" thickBot="1" x14ac:dyDescent="0.25">
      <c r="A18" s="121"/>
      <c r="B18" s="122" t="s">
        <v>6</v>
      </c>
      <c r="C18" s="122"/>
      <c r="D18" s="122"/>
      <c r="E18" s="18"/>
      <c r="F18" s="19"/>
      <c r="G18" s="20">
        <f>G17+G13</f>
        <v>260600</v>
      </c>
      <c r="H18" s="20">
        <f t="shared" ref="H18:O18" si="5">H17+H13</f>
        <v>261200</v>
      </c>
      <c r="I18" s="20">
        <f t="shared" si="5"/>
        <v>261200</v>
      </c>
      <c r="J18" s="20">
        <f t="shared" si="5"/>
        <v>261200</v>
      </c>
      <c r="K18" s="20">
        <f t="shared" si="5"/>
        <v>261200</v>
      </c>
      <c r="L18" s="20">
        <f t="shared" si="5"/>
        <v>261200</v>
      </c>
      <c r="M18" s="20">
        <f t="shared" si="5"/>
        <v>261200</v>
      </c>
      <c r="N18" s="20">
        <f t="shared" si="5"/>
        <v>261200</v>
      </c>
      <c r="O18" s="76">
        <f t="shared" si="5"/>
        <v>2089000</v>
      </c>
      <c r="P18" s="71"/>
      <c r="Q18" s="21">
        <f>Q17+Q13</f>
        <v>0</v>
      </c>
    </row>
    <row r="19" spans="1:17" x14ac:dyDescent="0.2">
      <c r="A19" s="120" t="s">
        <v>7</v>
      </c>
      <c r="B19" s="133" t="s">
        <v>4</v>
      </c>
      <c r="C19" s="117" t="s">
        <v>35</v>
      </c>
      <c r="D19" s="118"/>
      <c r="E19" s="85">
        <v>52.5</v>
      </c>
      <c r="F19" s="11" t="s">
        <v>51</v>
      </c>
      <c r="G19" s="9">
        <v>30100</v>
      </c>
      <c r="H19" s="9">
        <v>28500</v>
      </c>
      <c r="I19" s="9">
        <v>28500</v>
      </c>
      <c r="J19" s="9">
        <v>28500</v>
      </c>
      <c r="K19" s="9">
        <v>28500</v>
      </c>
      <c r="L19" s="9">
        <v>28500</v>
      </c>
      <c r="M19" s="9">
        <v>28500</v>
      </c>
      <c r="N19" s="9">
        <v>28500</v>
      </c>
      <c r="O19" s="74">
        <f t="shared" si="0"/>
        <v>229600</v>
      </c>
      <c r="P19" s="68"/>
      <c r="Q19" s="10">
        <f t="shared" ref="Q19:Q21" si="6">O19*P19</f>
        <v>0</v>
      </c>
    </row>
    <row r="20" spans="1:17" x14ac:dyDescent="0.2">
      <c r="A20" s="120"/>
      <c r="B20" s="134"/>
      <c r="C20" s="107" t="s">
        <v>36</v>
      </c>
      <c r="D20" s="108"/>
      <c r="E20" s="86">
        <v>27.3</v>
      </c>
      <c r="F20" s="8" t="s">
        <v>51</v>
      </c>
      <c r="G20" s="12">
        <v>14700</v>
      </c>
      <c r="H20" s="12">
        <v>14600</v>
      </c>
      <c r="I20" s="12">
        <v>14600</v>
      </c>
      <c r="J20" s="12">
        <v>14600</v>
      </c>
      <c r="K20" s="12">
        <v>14600</v>
      </c>
      <c r="L20" s="12">
        <v>14600</v>
      </c>
      <c r="M20" s="12">
        <v>14600</v>
      </c>
      <c r="N20" s="12">
        <v>14600</v>
      </c>
      <c r="O20" s="74">
        <f t="shared" si="0"/>
        <v>116900</v>
      </c>
      <c r="P20" s="69"/>
      <c r="Q20" s="13">
        <f t="shared" si="6"/>
        <v>0</v>
      </c>
    </row>
    <row r="21" spans="1:17" x14ac:dyDescent="0.2">
      <c r="A21" s="120"/>
      <c r="B21" s="134"/>
      <c r="C21" s="107" t="s">
        <v>37</v>
      </c>
      <c r="D21" s="108"/>
      <c r="E21" s="100">
        <v>20</v>
      </c>
      <c r="F21" s="8" t="s">
        <v>51</v>
      </c>
      <c r="G21" s="12">
        <v>23900</v>
      </c>
      <c r="H21" s="12">
        <v>23900</v>
      </c>
      <c r="I21" s="12">
        <v>23900</v>
      </c>
      <c r="J21" s="12">
        <v>23900</v>
      </c>
      <c r="K21" s="12">
        <v>23900</v>
      </c>
      <c r="L21" s="12">
        <v>23900</v>
      </c>
      <c r="M21" s="12">
        <v>23900</v>
      </c>
      <c r="N21" s="12">
        <v>23900</v>
      </c>
      <c r="O21" s="74">
        <f t="shared" si="0"/>
        <v>191200</v>
      </c>
      <c r="P21" s="69"/>
      <c r="Q21" s="13">
        <f t="shared" si="6"/>
        <v>0</v>
      </c>
    </row>
    <row r="22" spans="1:17" x14ac:dyDescent="0.2">
      <c r="A22" s="120"/>
      <c r="B22" s="134"/>
      <c r="C22" s="105" t="s">
        <v>3</v>
      </c>
      <c r="D22" s="106"/>
      <c r="E22" s="87"/>
      <c r="F22" s="8"/>
      <c r="G22" s="23">
        <f>SUM(G19:G21)</f>
        <v>68700</v>
      </c>
      <c r="H22" s="23">
        <f t="shared" ref="H22:N22" si="7">SUM(H19:H21)</f>
        <v>67000</v>
      </c>
      <c r="I22" s="23">
        <f t="shared" si="7"/>
        <v>67000</v>
      </c>
      <c r="J22" s="23">
        <f t="shared" si="7"/>
        <v>67000</v>
      </c>
      <c r="K22" s="23">
        <f t="shared" si="7"/>
        <v>67000</v>
      </c>
      <c r="L22" s="23">
        <f t="shared" si="7"/>
        <v>67000</v>
      </c>
      <c r="M22" s="23">
        <f t="shared" si="7"/>
        <v>67000</v>
      </c>
      <c r="N22" s="23">
        <f t="shared" si="7"/>
        <v>67000</v>
      </c>
      <c r="O22" s="75">
        <f t="shared" si="0"/>
        <v>537700</v>
      </c>
      <c r="P22" s="70"/>
      <c r="Q22" s="16">
        <f>SUM(Q19:Q21)</f>
        <v>0</v>
      </c>
    </row>
    <row r="23" spans="1:17" x14ac:dyDescent="0.2">
      <c r="A23" s="120"/>
      <c r="B23" s="123" t="s">
        <v>22</v>
      </c>
      <c r="C23" s="117" t="s">
        <v>39</v>
      </c>
      <c r="D23" s="118"/>
      <c r="E23" s="85">
        <v>69.099999999999994</v>
      </c>
      <c r="F23" s="8" t="s">
        <v>51</v>
      </c>
      <c r="G23" s="12">
        <v>17000</v>
      </c>
      <c r="H23" s="12">
        <v>17200</v>
      </c>
      <c r="I23" s="12">
        <v>17300</v>
      </c>
      <c r="J23" s="12">
        <v>17500</v>
      </c>
      <c r="K23" s="12">
        <v>17500</v>
      </c>
      <c r="L23" s="12">
        <v>17500</v>
      </c>
      <c r="M23" s="12">
        <v>17500</v>
      </c>
      <c r="N23" s="12">
        <v>17500</v>
      </c>
      <c r="O23" s="77">
        <f t="shared" ref="O23:O28" si="8">SUM(G23:N23)</f>
        <v>139000</v>
      </c>
      <c r="P23" s="69"/>
      <c r="Q23" s="13">
        <f t="shared" ref="Q23:Q24" si="9">O23*P23</f>
        <v>0</v>
      </c>
    </row>
    <row r="24" spans="1:17" x14ac:dyDescent="0.2">
      <c r="A24" s="120"/>
      <c r="B24" s="123"/>
      <c r="C24" s="117" t="s">
        <v>38</v>
      </c>
      <c r="D24" s="118"/>
      <c r="E24" s="88">
        <v>84.6</v>
      </c>
      <c r="F24" s="24" t="s">
        <v>51</v>
      </c>
      <c r="G24" s="25">
        <v>56100</v>
      </c>
      <c r="H24" s="25">
        <v>56700</v>
      </c>
      <c r="I24" s="25">
        <v>57200</v>
      </c>
      <c r="J24" s="25">
        <v>57800</v>
      </c>
      <c r="K24" s="25">
        <v>57800</v>
      </c>
      <c r="L24" s="25">
        <v>57800</v>
      </c>
      <c r="M24" s="25">
        <v>57800</v>
      </c>
      <c r="N24" s="25">
        <v>57800</v>
      </c>
      <c r="O24" s="74">
        <f t="shared" si="8"/>
        <v>459000</v>
      </c>
      <c r="P24" s="69"/>
      <c r="Q24" s="10">
        <f t="shared" si="9"/>
        <v>0</v>
      </c>
    </row>
    <row r="25" spans="1:17" x14ac:dyDescent="0.2">
      <c r="A25" s="120"/>
      <c r="B25" s="124"/>
      <c r="C25" s="128" t="s">
        <v>3</v>
      </c>
      <c r="D25" s="129"/>
      <c r="E25" s="89"/>
      <c r="F25" s="8"/>
      <c r="G25" s="15">
        <f t="shared" ref="G25:N25" si="10">SUM(G23:G24)</f>
        <v>73100</v>
      </c>
      <c r="H25" s="15">
        <f t="shared" si="10"/>
        <v>73900</v>
      </c>
      <c r="I25" s="15">
        <f t="shared" si="10"/>
        <v>74500</v>
      </c>
      <c r="J25" s="15">
        <f t="shared" si="10"/>
        <v>75300</v>
      </c>
      <c r="K25" s="15">
        <f t="shared" si="10"/>
        <v>75300</v>
      </c>
      <c r="L25" s="15">
        <f t="shared" si="10"/>
        <v>75300</v>
      </c>
      <c r="M25" s="15">
        <f t="shared" si="10"/>
        <v>75300</v>
      </c>
      <c r="N25" s="15">
        <f t="shared" si="10"/>
        <v>75300</v>
      </c>
      <c r="O25" s="75">
        <f t="shared" si="8"/>
        <v>598000</v>
      </c>
      <c r="P25" s="70"/>
      <c r="Q25" s="16">
        <f>SUM(Q23:Q24)</f>
        <v>0</v>
      </c>
    </row>
    <row r="26" spans="1:17" x14ac:dyDescent="0.2">
      <c r="A26" s="120"/>
      <c r="B26" s="125" t="s">
        <v>8</v>
      </c>
      <c r="C26" s="117" t="s">
        <v>40</v>
      </c>
      <c r="D26" s="118"/>
      <c r="E26" s="97">
        <v>108</v>
      </c>
      <c r="F26" s="11" t="s">
        <v>2</v>
      </c>
      <c r="G26" s="9">
        <v>6600</v>
      </c>
      <c r="H26" s="9">
        <v>6600</v>
      </c>
      <c r="I26" s="9">
        <v>6600</v>
      </c>
      <c r="J26" s="9">
        <v>6600</v>
      </c>
      <c r="K26" s="9">
        <v>6600</v>
      </c>
      <c r="L26" s="9">
        <v>6600</v>
      </c>
      <c r="M26" s="9">
        <v>6600</v>
      </c>
      <c r="N26" s="9">
        <v>6600</v>
      </c>
      <c r="O26" s="74">
        <f t="shared" si="8"/>
        <v>52800</v>
      </c>
      <c r="P26" s="68"/>
      <c r="Q26" s="10">
        <f>O26/30*P26</f>
        <v>0</v>
      </c>
    </row>
    <row r="27" spans="1:17" x14ac:dyDescent="0.2">
      <c r="A27" s="120"/>
      <c r="B27" s="126"/>
      <c r="C27" s="107" t="s">
        <v>41</v>
      </c>
      <c r="D27" s="108"/>
      <c r="E27" s="86">
        <v>98.7</v>
      </c>
      <c r="F27" s="8" t="s">
        <v>51</v>
      </c>
      <c r="G27" s="12">
        <v>12500</v>
      </c>
      <c r="H27" s="12">
        <v>13000</v>
      </c>
      <c r="I27" s="12">
        <v>13000</v>
      </c>
      <c r="J27" s="12">
        <v>13000</v>
      </c>
      <c r="K27" s="12">
        <v>13000</v>
      </c>
      <c r="L27" s="12">
        <v>13000</v>
      </c>
      <c r="M27" s="12">
        <v>13000</v>
      </c>
      <c r="N27" s="12">
        <v>13000</v>
      </c>
      <c r="O27" s="74">
        <f t="shared" si="8"/>
        <v>103500</v>
      </c>
      <c r="P27" s="69"/>
      <c r="Q27" s="13">
        <f>O27*P27</f>
        <v>0</v>
      </c>
    </row>
    <row r="28" spans="1:17" x14ac:dyDescent="0.2">
      <c r="A28" s="120"/>
      <c r="B28" s="126"/>
      <c r="C28" s="107" t="s">
        <v>42</v>
      </c>
      <c r="D28" s="108"/>
      <c r="E28" s="86">
        <v>71.2</v>
      </c>
      <c r="F28" s="8" t="s">
        <v>51</v>
      </c>
      <c r="G28" s="12">
        <v>6000</v>
      </c>
      <c r="H28" s="12">
        <v>6000</v>
      </c>
      <c r="I28" s="12">
        <v>6000</v>
      </c>
      <c r="J28" s="12">
        <v>6000</v>
      </c>
      <c r="K28" s="12">
        <v>6000</v>
      </c>
      <c r="L28" s="12">
        <v>6000</v>
      </c>
      <c r="M28" s="12">
        <v>6000</v>
      </c>
      <c r="N28" s="12">
        <v>6000</v>
      </c>
      <c r="O28" s="74">
        <f t="shared" si="8"/>
        <v>48000</v>
      </c>
      <c r="P28" s="69"/>
      <c r="Q28" s="13">
        <f>O28*P28</f>
        <v>0</v>
      </c>
    </row>
    <row r="29" spans="1:17" x14ac:dyDescent="0.2">
      <c r="A29" s="120"/>
      <c r="B29" s="126"/>
      <c r="C29" s="105" t="s">
        <v>3</v>
      </c>
      <c r="D29" s="106"/>
      <c r="E29" s="14"/>
      <c r="F29" s="8"/>
      <c r="G29" s="23">
        <f>SUM(G26:G28)</f>
        <v>25100</v>
      </c>
      <c r="H29" s="23">
        <f t="shared" ref="H29" si="11">SUM(H26:H28)</f>
        <v>25600</v>
      </c>
      <c r="I29" s="23">
        <f t="shared" ref="I29" si="12">SUM(I26:I28)</f>
        <v>25600</v>
      </c>
      <c r="J29" s="23">
        <f t="shared" ref="J29" si="13">SUM(J26:J28)</f>
        <v>25600</v>
      </c>
      <c r="K29" s="23">
        <f t="shared" ref="K29" si="14">SUM(K26:K28)</f>
        <v>25600</v>
      </c>
      <c r="L29" s="23">
        <f t="shared" ref="L29" si="15">SUM(L26:L28)</f>
        <v>25600</v>
      </c>
      <c r="M29" s="23">
        <f t="shared" ref="M29" si="16">SUM(M26:M28)</f>
        <v>25600</v>
      </c>
      <c r="N29" s="23">
        <f t="shared" ref="N29" si="17">SUM(N26:N28)</f>
        <v>25600</v>
      </c>
      <c r="O29" s="75">
        <f t="shared" ref="O29" si="18">SUM(G29:N29)</f>
        <v>204300</v>
      </c>
      <c r="P29" s="70"/>
      <c r="Q29" s="16">
        <f>SUM(Q26:Q28)</f>
        <v>0</v>
      </c>
    </row>
    <row r="30" spans="1:17" ht="15" thickBot="1" x14ac:dyDescent="0.25">
      <c r="A30" s="121"/>
      <c r="B30" s="122" t="s">
        <v>6</v>
      </c>
      <c r="C30" s="122"/>
      <c r="D30" s="122"/>
      <c r="E30" s="18"/>
      <c r="F30" s="19"/>
      <c r="G30" s="20">
        <f t="shared" ref="G30:O30" si="19">G29+G22+G25</f>
        <v>166900</v>
      </c>
      <c r="H30" s="20">
        <f t="shared" si="19"/>
        <v>166500</v>
      </c>
      <c r="I30" s="20">
        <f t="shared" si="19"/>
        <v>167100</v>
      </c>
      <c r="J30" s="20">
        <f t="shared" si="19"/>
        <v>167900</v>
      </c>
      <c r="K30" s="20">
        <f t="shared" si="19"/>
        <v>167900</v>
      </c>
      <c r="L30" s="20">
        <f t="shared" si="19"/>
        <v>167900</v>
      </c>
      <c r="M30" s="20">
        <f t="shared" si="19"/>
        <v>167900</v>
      </c>
      <c r="N30" s="20">
        <f t="shared" si="19"/>
        <v>167900</v>
      </c>
      <c r="O30" s="76">
        <f t="shared" si="19"/>
        <v>1340000</v>
      </c>
      <c r="P30" s="71"/>
      <c r="Q30" s="21">
        <f>Q29+Q25+Q22</f>
        <v>0</v>
      </c>
    </row>
    <row r="31" spans="1:17" x14ac:dyDescent="0.2">
      <c r="A31" s="119" t="s">
        <v>2</v>
      </c>
      <c r="B31" s="140" t="s">
        <v>23</v>
      </c>
      <c r="C31" s="113" t="s">
        <v>43</v>
      </c>
      <c r="D31" s="114"/>
      <c r="E31" s="103">
        <v>170</v>
      </c>
      <c r="F31" s="5" t="s">
        <v>51</v>
      </c>
      <c r="G31" s="6">
        <v>26100</v>
      </c>
      <c r="H31" s="6">
        <v>26100</v>
      </c>
      <c r="I31" s="6">
        <v>26100</v>
      </c>
      <c r="J31" s="6">
        <v>26100</v>
      </c>
      <c r="K31" s="6">
        <v>26100</v>
      </c>
      <c r="L31" s="6">
        <v>26100</v>
      </c>
      <c r="M31" s="6">
        <v>26100</v>
      </c>
      <c r="N31" s="6">
        <v>26100</v>
      </c>
      <c r="O31" s="73">
        <f>SUM(G31:N31)</f>
        <v>208800</v>
      </c>
      <c r="P31" s="67"/>
      <c r="Q31" s="7">
        <f t="shared" ref="Q31:Q35" si="20">O31*P31</f>
        <v>0</v>
      </c>
    </row>
    <row r="32" spans="1:17" x14ac:dyDescent="0.2">
      <c r="A32" s="120"/>
      <c r="B32" s="133"/>
      <c r="C32" s="115" t="s">
        <v>46</v>
      </c>
      <c r="D32" s="116"/>
      <c r="E32" s="102">
        <v>175</v>
      </c>
      <c r="F32" s="11" t="s">
        <v>51</v>
      </c>
      <c r="G32" s="9">
        <v>0</v>
      </c>
      <c r="H32" s="9">
        <v>9700</v>
      </c>
      <c r="I32" s="9">
        <v>9700</v>
      </c>
      <c r="J32" s="9">
        <v>9700</v>
      </c>
      <c r="K32" s="9">
        <v>9700</v>
      </c>
      <c r="L32" s="9">
        <v>9700</v>
      </c>
      <c r="M32" s="9">
        <v>9700</v>
      </c>
      <c r="N32" s="9">
        <v>9700</v>
      </c>
      <c r="O32" s="74">
        <f>SUM(G32:N32)</f>
        <v>67900</v>
      </c>
      <c r="P32" s="68"/>
      <c r="Q32" s="13">
        <f t="shared" si="20"/>
        <v>0</v>
      </c>
    </row>
    <row r="33" spans="1:17" x14ac:dyDescent="0.2">
      <c r="A33" s="120"/>
      <c r="B33" s="133"/>
      <c r="C33" s="115" t="s">
        <v>45</v>
      </c>
      <c r="D33" s="116"/>
      <c r="E33" s="102">
        <v>172</v>
      </c>
      <c r="F33" s="11" t="s">
        <v>51</v>
      </c>
      <c r="G33" s="9">
        <v>3400</v>
      </c>
      <c r="H33" s="9">
        <v>10400</v>
      </c>
      <c r="I33" s="9">
        <v>10400</v>
      </c>
      <c r="J33" s="9">
        <v>10400</v>
      </c>
      <c r="K33" s="9">
        <v>10400</v>
      </c>
      <c r="L33" s="9">
        <v>10400</v>
      </c>
      <c r="M33" s="9">
        <v>10400</v>
      </c>
      <c r="N33" s="9">
        <v>10400</v>
      </c>
      <c r="O33" s="74">
        <f t="shared" ref="O33:O35" si="21">SUM(G33:N33)</f>
        <v>76200</v>
      </c>
      <c r="P33" s="68"/>
      <c r="Q33" s="13">
        <f t="shared" si="20"/>
        <v>0</v>
      </c>
    </row>
    <row r="34" spans="1:17" x14ac:dyDescent="0.2">
      <c r="A34" s="120"/>
      <c r="B34" s="134"/>
      <c r="C34" s="107" t="s">
        <v>44</v>
      </c>
      <c r="D34" s="108"/>
      <c r="E34" s="98">
        <v>140</v>
      </c>
      <c r="F34" s="8" t="s">
        <v>51</v>
      </c>
      <c r="G34" s="12">
        <v>14300</v>
      </c>
      <c r="H34" s="12">
        <v>12800</v>
      </c>
      <c r="I34" s="12">
        <v>12800</v>
      </c>
      <c r="J34" s="12">
        <v>12800</v>
      </c>
      <c r="K34" s="12">
        <v>12800</v>
      </c>
      <c r="L34" s="12">
        <v>12800</v>
      </c>
      <c r="M34" s="12">
        <v>12800</v>
      </c>
      <c r="N34" s="12">
        <v>12800</v>
      </c>
      <c r="O34" s="74">
        <f t="shared" si="21"/>
        <v>103900</v>
      </c>
      <c r="P34" s="69"/>
      <c r="Q34" s="13">
        <f t="shared" si="20"/>
        <v>0</v>
      </c>
    </row>
    <row r="35" spans="1:17" x14ac:dyDescent="0.2">
      <c r="A35" s="120"/>
      <c r="B35" s="134"/>
      <c r="C35" s="115" t="s">
        <v>47</v>
      </c>
      <c r="D35" s="116"/>
      <c r="E35" s="101">
        <v>150</v>
      </c>
      <c r="F35" s="8" t="s">
        <v>51</v>
      </c>
      <c r="G35" s="12">
        <v>23600</v>
      </c>
      <c r="H35" s="12">
        <v>23600</v>
      </c>
      <c r="I35" s="12">
        <v>23600</v>
      </c>
      <c r="J35" s="12">
        <v>23600</v>
      </c>
      <c r="K35" s="12">
        <v>23600</v>
      </c>
      <c r="L35" s="12">
        <v>23600</v>
      </c>
      <c r="M35" s="12">
        <v>23600</v>
      </c>
      <c r="N35" s="12">
        <v>23600</v>
      </c>
      <c r="O35" s="74">
        <f t="shared" si="21"/>
        <v>188800</v>
      </c>
      <c r="P35" s="69"/>
      <c r="Q35" s="13">
        <f t="shared" si="20"/>
        <v>0</v>
      </c>
    </row>
    <row r="36" spans="1:17" x14ac:dyDescent="0.2">
      <c r="A36" s="120"/>
      <c r="B36" s="134"/>
      <c r="C36" s="107" t="s">
        <v>48</v>
      </c>
      <c r="D36" s="108"/>
      <c r="E36" s="98">
        <v>142</v>
      </c>
      <c r="F36" s="8" t="s">
        <v>52</v>
      </c>
      <c r="G36" s="12">
        <v>28800</v>
      </c>
      <c r="H36" s="12">
        <v>28800</v>
      </c>
      <c r="I36" s="12">
        <v>28800</v>
      </c>
      <c r="J36" s="12">
        <v>28800</v>
      </c>
      <c r="K36" s="12">
        <v>28800</v>
      </c>
      <c r="L36" s="12">
        <v>28800</v>
      </c>
      <c r="M36" s="12">
        <v>28800</v>
      </c>
      <c r="N36" s="12">
        <v>28800</v>
      </c>
      <c r="O36" s="74">
        <f t="shared" ref="O36:O40" si="22">SUM(G36:N36)</f>
        <v>230400</v>
      </c>
      <c r="P36" s="69"/>
      <c r="Q36" s="13">
        <f>O36*P36</f>
        <v>0</v>
      </c>
    </row>
    <row r="37" spans="1:17" ht="15" thickBot="1" x14ac:dyDescent="0.25">
      <c r="A37" s="121"/>
      <c r="B37" s="122" t="s">
        <v>6</v>
      </c>
      <c r="C37" s="122"/>
      <c r="D37" s="122"/>
      <c r="E37" s="18"/>
      <c r="F37" s="19"/>
      <c r="G37" s="20">
        <f t="shared" ref="G37:N37" si="23">SUM(G31:G36)</f>
        <v>96200</v>
      </c>
      <c r="H37" s="20">
        <f t="shared" si="23"/>
        <v>111400</v>
      </c>
      <c r="I37" s="20">
        <f t="shared" si="23"/>
        <v>111400</v>
      </c>
      <c r="J37" s="20">
        <f t="shared" si="23"/>
        <v>111400</v>
      </c>
      <c r="K37" s="20">
        <f t="shared" si="23"/>
        <v>111400</v>
      </c>
      <c r="L37" s="20">
        <f t="shared" si="23"/>
        <v>111400</v>
      </c>
      <c r="M37" s="20">
        <f t="shared" si="23"/>
        <v>111400</v>
      </c>
      <c r="N37" s="20">
        <f t="shared" si="23"/>
        <v>111400</v>
      </c>
      <c r="O37" s="78">
        <f t="shared" si="22"/>
        <v>876000</v>
      </c>
      <c r="P37" s="71"/>
      <c r="Q37" s="21">
        <f>SUM(Q31:Q36)</f>
        <v>0</v>
      </c>
    </row>
    <row r="38" spans="1:17" x14ac:dyDescent="0.2">
      <c r="A38" s="130" t="s">
        <v>11</v>
      </c>
      <c r="B38" s="133" t="s">
        <v>9</v>
      </c>
      <c r="C38" s="117" t="s">
        <v>49</v>
      </c>
      <c r="D38" s="118"/>
      <c r="E38" s="99">
        <v>233</v>
      </c>
      <c r="F38" s="11" t="s">
        <v>51</v>
      </c>
      <c r="G38" s="9">
        <v>11000</v>
      </c>
      <c r="H38" s="9">
        <v>12000</v>
      </c>
      <c r="I38" s="9">
        <v>12000</v>
      </c>
      <c r="J38" s="9">
        <v>12000</v>
      </c>
      <c r="K38" s="9">
        <v>12000</v>
      </c>
      <c r="L38" s="9">
        <v>12000</v>
      </c>
      <c r="M38" s="9">
        <v>12000</v>
      </c>
      <c r="N38" s="9">
        <v>12000</v>
      </c>
      <c r="O38" s="74">
        <f t="shared" si="22"/>
        <v>95000</v>
      </c>
      <c r="P38" s="68"/>
      <c r="Q38" s="10">
        <f t="shared" ref="Q38:Q39" si="24">O38*P38</f>
        <v>0</v>
      </c>
    </row>
    <row r="39" spans="1:17" x14ac:dyDescent="0.2">
      <c r="A39" s="131"/>
      <c r="B39" s="134"/>
      <c r="C39" s="107" t="s">
        <v>50</v>
      </c>
      <c r="D39" s="108"/>
      <c r="E39" s="98">
        <v>198</v>
      </c>
      <c r="F39" s="8" t="s">
        <v>51</v>
      </c>
      <c r="G39" s="12">
        <v>42000</v>
      </c>
      <c r="H39" s="12">
        <v>44000</v>
      </c>
      <c r="I39" s="12">
        <v>44000</v>
      </c>
      <c r="J39" s="12">
        <v>44000</v>
      </c>
      <c r="K39" s="12">
        <v>44000</v>
      </c>
      <c r="L39" s="12">
        <v>44000</v>
      </c>
      <c r="M39" s="12">
        <v>44000</v>
      </c>
      <c r="N39" s="12">
        <v>44000</v>
      </c>
      <c r="O39" s="74">
        <f t="shared" si="22"/>
        <v>350000</v>
      </c>
      <c r="P39" s="69"/>
      <c r="Q39" s="13">
        <f t="shared" si="24"/>
        <v>0</v>
      </c>
    </row>
    <row r="40" spans="1:17" ht="15" thickBot="1" x14ac:dyDescent="0.25">
      <c r="A40" s="132"/>
      <c r="B40" s="122" t="s">
        <v>6</v>
      </c>
      <c r="C40" s="122"/>
      <c r="D40" s="122"/>
      <c r="E40" s="18"/>
      <c r="F40" s="19"/>
      <c r="G40" s="26">
        <f t="shared" ref="G40:N40" si="25">SUM(G38:G39)</f>
        <v>53000</v>
      </c>
      <c r="H40" s="26">
        <f t="shared" si="25"/>
        <v>56000</v>
      </c>
      <c r="I40" s="26">
        <f t="shared" si="25"/>
        <v>56000</v>
      </c>
      <c r="J40" s="26">
        <f t="shared" si="25"/>
        <v>56000</v>
      </c>
      <c r="K40" s="26">
        <f t="shared" si="25"/>
        <v>56000</v>
      </c>
      <c r="L40" s="26">
        <f t="shared" si="25"/>
        <v>56000</v>
      </c>
      <c r="M40" s="26">
        <f t="shared" si="25"/>
        <v>56000</v>
      </c>
      <c r="N40" s="26">
        <f t="shared" si="25"/>
        <v>56000</v>
      </c>
      <c r="O40" s="78">
        <f t="shared" si="22"/>
        <v>445000</v>
      </c>
      <c r="P40" s="72"/>
      <c r="Q40" s="21">
        <f>SUM(Q38:Q39)</f>
        <v>0</v>
      </c>
    </row>
    <row r="41" spans="1:17" ht="15" customHeight="1" x14ac:dyDescent="0.2">
      <c r="A41" s="65"/>
      <c r="B41" s="65"/>
      <c r="C41" s="65"/>
      <c r="D41" s="65"/>
      <c r="E41" s="65"/>
      <c r="F41" s="65"/>
      <c r="G41" s="66"/>
      <c r="H41" s="66"/>
      <c r="I41" s="66"/>
      <c r="J41" s="66"/>
      <c r="K41" s="66"/>
      <c r="L41" s="66"/>
      <c r="M41" s="66"/>
      <c r="N41" s="66"/>
      <c r="O41" s="22"/>
      <c r="P41" s="27"/>
      <c r="Q41" s="22"/>
    </row>
    <row r="42" spans="1:17" ht="15" customHeight="1" x14ac:dyDescent="0.2">
      <c r="A42" s="139"/>
      <c r="B42" s="139"/>
      <c r="C42" s="139"/>
      <c r="D42" s="139"/>
      <c r="E42" s="139"/>
      <c r="F42" s="139"/>
      <c r="G42" s="139"/>
      <c r="H42" s="139"/>
      <c r="I42" s="139"/>
      <c r="J42" s="139"/>
      <c r="K42" s="139"/>
      <c r="L42" s="139"/>
      <c r="M42" s="139"/>
      <c r="N42" s="139"/>
      <c r="O42" s="139"/>
      <c r="P42" s="4"/>
      <c r="Q42" s="22"/>
    </row>
    <row r="43" spans="1:17" ht="15" customHeight="1" x14ac:dyDescent="0.2">
      <c r="A43" s="29" t="s">
        <v>56</v>
      </c>
      <c r="B43" s="28"/>
      <c r="C43" s="28"/>
      <c r="D43" s="28"/>
      <c r="E43" s="28"/>
      <c r="F43" s="28"/>
      <c r="G43" s="28"/>
      <c r="H43" s="28"/>
      <c r="I43" s="28"/>
      <c r="J43" s="28"/>
      <c r="K43" s="28"/>
      <c r="L43" s="28"/>
      <c r="M43" s="28"/>
      <c r="N43" s="28"/>
      <c r="O43" s="28"/>
      <c r="P43" s="4"/>
      <c r="Q43" s="22"/>
    </row>
    <row r="44" spans="1:17" ht="15.95" customHeight="1" x14ac:dyDescent="0.2">
      <c r="A44" s="63" t="s">
        <v>57</v>
      </c>
      <c r="B44" s="104" t="s">
        <v>62</v>
      </c>
      <c r="C44" s="104"/>
      <c r="D44" s="104"/>
      <c r="E44" s="104"/>
      <c r="F44" s="104"/>
      <c r="G44" s="104"/>
      <c r="H44" s="104"/>
      <c r="I44" s="104"/>
      <c r="J44" s="104"/>
      <c r="K44" s="104"/>
      <c r="L44" s="104"/>
      <c r="M44" s="104"/>
      <c r="N44" s="104"/>
      <c r="O44" s="104"/>
      <c r="P44" s="104"/>
      <c r="Q44" s="104"/>
    </row>
    <row r="45" spans="1:17" ht="40.5" customHeight="1" x14ac:dyDescent="0.2">
      <c r="A45" s="64" t="s">
        <v>59</v>
      </c>
      <c r="B45" s="104" t="s">
        <v>63</v>
      </c>
      <c r="C45" s="104"/>
      <c r="D45" s="104"/>
      <c r="E45" s="104"/>
      <c r="F45" s="104"/>
      <c r="G45" s="104"/>
      <c r="H45" s="104"/>
      <c r="I45" s="104"/>
      <c r="J45" s="104"/>
      <c r="K45" s="104"/>
      <c r="L45" s="104"/>
      <c r="M45" s="104"/>
      <c r="N45" s="104"/>
      <c r="O45" s="104"/>
      <c r="P45" s="104"/>
      <c r="Q45" s="104"/>
    </row>
    <row r="46" spans="1:17" ht="15" customHeight="1" x14ac:dyDescent="0.2">
      <c r="A46" s="64" t="s">
        <v>60</v>
      </c>
      <c r="B46" s="104" t="s">
        <v>58</v>
      </c>
      <c r="C46" s="104"/>
      <c r="D46" s="104"/>
      <c r="E46" s="104"/>
      <c r="F46" s="104"/>
      <c r="G46" s="104"/>
      <c r="H46" s="104"/>
      <c r="I46" s="104"/>
      <c r="J46" s="104"/>
      <c r="K46" s="104"/>
      <c r="L46" s="104"/>
      <c r="M46" s="104"/>
      <c r="N46" s="104"/>
      <c r="O46" s="104"/>
      <c r="P46" s="104"/>
      <c r="Q46" s="104"/>
    </row>
    <row r="47" spans="1:17" ht="15" customHeight="1" x14ac:dyDescent="0.2">
      <c r="A47" s="30"/>
      <c r="B47" s="31"/>
      <c r="C47" s="31"/>
      <c r="D47" s="31"/>
      <c r="E47" s="31"/>
      <c r="F47" s="31"/>
      <c r="G47" s="31"/>
      <c r="H47" s="31"/>
      <c r="I47" s="31"/>
      <c r="J47" s="31"/>
      <c r="K47" s="31"/>
      <c r="L47" s="31"/>
      <c r="M47" s="31"/>
      <c r="N47" s="31"/>
      <c r="O47" s="31"/>
      <c r="P47" s="31"/>
      <c r="Q47" s="31"/>
    </row>
    <row r="48" spans="1:17" ht="15" customHeight="1" x14ac:dyDescent="0.2">
      <c r="A48" s="30"/>
      <c r="B48" s="31"/>
      <c r="C48" s="31"/>
      <c r="D48" s="31"/>
      <c r="E48" s="31"/>
      <c r="F48" s="31"/>
      <c r="G48" s="31"/>
      <c r="H48" s="31"/>
      <c r="I48" s="31"/>
      <c r="J48" s="31"/>
      <c r="K48" s="31"/>
      <c r="L48" s="31"/>
      <c r="M48" s="31"/>
      <c r="N48" s="31"/>
      <c r="O48" s="31"/>
      <c r="P48" s="31"/>
      <c r="Q48" s="31"/>
    </row>
    <row r="49" spans="1:17" ht="15" customHeight="1" thickBot="1" x14ac:dyDescent="0.25">
      <c r="A49" s="3" t="s">
        <v>16</v>
      </c>
      <c r="B49" s="32"/>
      <c r="C49" s="33"/>
      <c r="D49" s="34"/>
      <c r="E49" s="34"/>
      <c r="F49" s="34"/>
      <c r="G49" s="34"/>
      <c r="H49" s="34"/>
      <c r="I49" s="4"/>
      <c r="J49" s="4"/>
      <c r="K49" s="4"/>
      <c r="L49" s="4"/>
      <c r="M49" s="4"/>
      <c r="N49" s="4"/>
      <c r="O49" s="4"/>
      <c r="P49" s="4"/>
      <c r="Q49" s="4"/>
    </row>
    <row r="50" spans="1:17" ht="15" customHeight="1" x14ac:dyDescent="0.2">
      <c r="A50" s="35" t="s">
        <v>17</v>
      </c>
      <c r="B50" s="36"/>
      <c r="C50" s="37"/>
      <c r="D50" s="38"/>
      <c r="E50" s="38"/>
      <c r="F50" s="38"/>
      <c r="G50" s="38"/>
      <c r="H50" s="39"/>
      <c r="I50" s="4"/>
      <c r="J50" s="4"/>
      <c r="K50" s="4"/>
      <c r="L50" s="4"/>
      <c r="M50" s="4"/>
      <c r="N50" s="4"/>
      <c r="O50" s="4"/>
      <c r="P50" s="4"/>
      <c r="Q50" s="4"/>
    </row>
    <row r="51" spans="1:17" ht="15" customHeight="1" x14ac:dyDescent="0.2">
      <c r="A51" s="40" t="s">
        <v>18</v>
      </c>
      <c r="B51" s="41"/>
      <c r="C51" s="42"/>
      <c r="D51" s="43"/>
      <c r="E51" s="43"/>
      <c r="F51" s="43"/>
      <c r="G51" s="43"/>
      <c r="H51" s="44"/>
      <c r="I51" s="4"/>
      <c r="J51" s="4"/>
      <c r="K51" s="4"/>
      <c r="L51" s="4"/>
      <c r="M51" s="4"/>
      <c r="N51" s="4"/>
      <c r="O51" s="4"/>
      <c r="P51" s="4"/>
      <c r="Q51" s="4"/>
    </row>
    <row r="52" spans="1:17" ht="15" customHeight="1" x14ac:dyDescent="0.2">
      <c r="A52" s="45" t="s">
        <v>19</v>
      </c>
      <c r="B52" s="46"/>
      <c r="C52" s="42"/>
      <c r="D52" s="43"/>
      <c r="E52" s="43"/>
      <c r="F52" s="43"/>
      <c r="G52" s="43"/>
      <c r="H52" s="44"/>
      <c r="I52" s="4"/>
      <c r="J52" s="4"/>
      <c r="K52" s="4"/>
      <c r="L52" s="4"/>
      <c r="M52" s="4"/>
      <c r="N52" s="4"/>
      <c r="O52" s="4"/>
      <c r="P52" s="4"/>
      <c r="Q52" s="4"/>
    </row>
    <row r="53" spans="1:17" ht="15" customHeight="1" x14ac:dyDescent="0.2">
      <c r="A53" s="40" t="s">
        <v>20</v>
      </c>
      <c r="B53" s="47"/>
      <c r="C53" s="48"/>
      <c r="D53" s="43"/>
      <c r="E53" s="43"/>
      <c r="F53" s="43"/>
      <c r="G53" s="43"/>
      <c r="H53" s="44"/>
      <c r="I53" s="4"/>
      <c r="J53" s="4"/>
      <c r="K53" s="4"/>
      <c r="L53" s="4"/>
      <c r="M53" s="4"/>
      <c r="N53" s="4"/>
      <c r="O53" s="4"/>
      <c r="P53" s="4"/>
      <c r="Q53" s="4"/>
    </row>
    <row r="54" spans="1:17" ht="15" customHeight="1" x14ac:dyDescent="0.2">
      <c r="A54" s="49" t="s">
        <v>21</v>
      </c>
      <c r="B54" s="50"/>
      <c r="C54" s="51"/>
      <c r="D54" s="52"/>
      <c r="E54" s="52"/>
      <c r="F54" s="52"/>
      <c r="G54" s="52"/>
      <c r="H54" s="53"/>
      <c r="I54" s="4"/>
      <c r="J54" s="4"/>
      <c r="K54" s="4"/>
      <c r="L54" s="4"/>
      <c r="M54" s="4"/>
      <c r="N54" s="4"/>
      <c r="O54" s="4"/>
      <c r="P54" s="4"/>
      <c r="Q54" s="4"/>
    </row>
    <row r="55" spans="1:17" ht="15" customHeight="1" x14ac:dyDescent="0.2">
      <c r="A55" s="54"/>
      <c r="B55" s="55"/>
      <c r="C55" s="56"/>
      <c r="D55" s="4"/>
      <c r="E55" s="4"/>
      <c r="F55" s="4"/>
      <c r="G55" s="4"/>
      <c r="H55" s="57"/>
      <c r="I55" s="4"/>
      <c r="J55" s="4"/>
      <c r="K55" s="4"/>
      <c r="L55" s="4"/>
      <c r="M55" s="4"/>
      <c r="N55" s="4"/>
      <c r="O55" s="4"/>
      <c r="P55" s="4"/>
      <c r="Q55" s="4"/>
    </row>
    <row r="56" spans="1:17" ht="15" customHeight="1" thickBot="1" x14ac:dyDescent="0.25">
      <c r="A56" s="58"/>
      <c r="B56" s="59"/>
      <c r="C56" s="60"/>
      <c r="D56" s="61"/>
      <c r="E56" s="61"/>
      <c r="F56" s="61"/>
      <c r="G56" s="61"/>
      <c r="H56" s="62"/>
      <c r="I56" s="4"/>
      <c r="J56" s="4"/>
      <c r="K56" s="4"/>
      <c r="L56" s="4"/>
      <c r="M56" s="4"/>
      <c r="N56" s="4"/>
      <c r="O56" s="4"/>
      <c r="P56" s="4"/>
      <c r="Q56" s="4"/>
    </row>
  </sheetData>
  <mergeCells count="53">
    <mergeCell ref="P3:Q3"/>
    <mergeCell ref="A42:O42"/>
    <mergeCell ref="C26:D26"/>
    <mergeCell ref="C27:D27"/>
    <mergeCell ref="B37:D37"/>
    <mergeCell ref="C28:D28"/>
    <mergeCell ref="C38:D38"/>
    <mergeCell ref="C31:D31"/>
    <mergeCell ref="B30:D30"/>
    <mergeCell ref="C39:D39"/>
    <mergeCell ref="C33:D33"/>
    <mergeCell ref="C32:D32"/>
    <mergeCell ref="A19:A30"/>
    <mergeCell ref="C23:D23"/>
    <mergeCell ref="B31:B36"/>
    <mergeCell ref="C9:D9"/>
    <mergeCell ref="A38:A40"/>
    <mergeCell ref="B38:B39"/>
    <mergeCell ref="B40:D40"/>
    <mergeCell ref="B14:B17"/>
    <mergeCell ref="A5:A18"/>
    <mergeCell ref="C14:D14"/>
    <mergeCell ref="C15:D15"/>
    <mergeCell ref="C34:D34"/>
    <mergeCell ref="C36:D36"/>
    <mergeCell ref="B19:B22"/>
    <mergeCell ref="C19:D19"/>
    <mergeCell ref="C20:D20"/>
    <mergeCell ref="A31:A37"/>
    <mergeCell ref="B18:D18"/>
    <mergeCell ref="B23:B25"/>
    <mergeCell ref="B26:B29"/>
    <mergeCell ref="C11:D11"/>
    <mergeCell ref="B5:B13"/>
    <mergeCell ref="C22:D22"/>
    <mergeCell ref="C25:D25"/>
    <mergeCell ref="C4:D4"/>
    <mergeCell ref="B44:Q44"/>
    <mergeCell ref="C5:D5"/>
    <mergeCell ref="C6:D6"/>
    <mergeCell ref="C8:D8"/>
    <mergeCell ref="C10:D10"/>
    <mergeCell ref="C12:D12"/>
    <mergeCell ref="C21:D21"/>
    <mergeCell ref="C35:D35"/>
    <mergeCell ref="C24:D24"/>
    <mergeCell ref="B45:Q45"/>
    <mergeCell ref="B46:Q46"/>
    <mergeCell ref="C29:D29"/>
    <mergeCell ref="C7:D7"/>
    <mergeCell ref="C13:D13"/>
    <mergeCell ref="C16:D16"/>
    <mergeCell ref="C17:D17"/>
  </mergeCells>
  <pageMargins left="0.31496062992125984" right="0.31496062992125984" top="0.74803149606299213" bottom="0.94488188976377963" header="0.31496062992125984" footer="0.31496062992125984"/>
  <pageSetup paperSize="9" scale="55" orientation="landscape" r:id="rId1"/>
  <headerFooter>
    <oddFooter>&amp;LSNB201602EU</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Blad1!_Toc424736542</vt:lpstr>
      <vt:lpstr>Blad1!Afdrukbereik</vt:lpstr>
    </vt:vector>
  </TitlesOfParts>
  <Company>Slibverwerking Noord-Brabant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Silvester Bombeeck</dc:creator>
  <cp:lastModifiedBy>Colin Nelemans</cp:lastModifiedBy>
  <cp:lastPrinted>2025-08-01T15:11:46Z</cp:lastPrinted>
  <dcterms:created xsi:type="dcterms:W3CDTF">2015-09-21T13:18:50Z</dcterms:created>
  <dcterms:modified xsi:type="dcterms:W3CDTF">2025-09-01T07:24:59Z</dcterms:modified>
</cp:coreProperties>
</file>