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googleDrive_PH00\Aanbesteding Printers\Aanbesteding 2024\"/>
    </mc:Choice>
  </mc:AlternateContent>
  <xr:revisionPtr revIDLastSave="0" documentId="8_{CE5B302E-C819-4B6B-9264-B283C517E048}" xr6:coauthVersionLast="47" xr6:coauthVersionMax="47" xr10:uidLastSave="{00000000-0000-0000-0000-000000000000}"/>
  <workbookProtection workbookAlgorithmName="SHA-512" workbookHashValue="ZJddDekkPWYuJlgKslB+uRyc/0M8pJvM13OjvlujnOLPfidA4CDfGvPvmZoJbkUBWRlZR8l2/DtjzWkDlKskVw==" workbookSaltValue="xXjTuyXLKDkOqsFoLL7oEA==" workbookSpinCount="100000" lockStructure="1"/>
  <bookViews>
    <workbookView xWindow="-108" yWindow="-108" windowWidth="23256" windowHeight="12456" xr2:uid="{A147ED54-2274-46DC-9459-AD65BBC9B63D}"/>
  </bookViews>
  <sheets>
    <sheet name="Huurprijzen" sheetId="1" r:id="rId1"/>
    <sheet name="Afdrukprijzen" sheetId="2" r:id="rId2"/>
    <sheet name="Verplichte opties (VO)" sheetId="3" r:id="rId3"/>
    <sheet name="VO 1e verlenging" sheetId="4" r:id="rId4"/>
    <sheet name="VO 2e verlenging" sheetId="5" r:id="rId5"/>
    <sheet name="Overige Opties" sheetId="6" r:id="rId6"/>
    <sheet name="Overige kosten" sheetId="7" r:id="rId7"/>
    <sheet name="Totaal"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2" l="1"/>
  <c r="I16" i="2"/>
  <c r="I15" i="2"/>
  <c r="I12" i="2"/>
  <c r="I11" i="2"/>
  <c r="G44" i="5"/>
  <c r="D44" i="5"/>
  <c r="D41" i="5"/>
  <c r="G41" i="5"/>
  <c r="F41" i="5"/>
  <c r="D40" i="5"/>
  <c r="G40" i="5"/>
  <c r="F40" i="5"/>
  <c r="D39" i="5"/>
  <c r="G39" i="5" s="1"/>
  <c r="F39" i="5"/>
  <c r="D39" i="4"/>
  <c r="G39" i="4"/>
  <c r="F39" i="4"/>
  <c r="D38" i="4"/>
  <c r="G38" i="4" s="1"/>
  <c r="F38" i="4"/>
  <c r="D37" i="4"/>
  <c r="G37" i="4" s="1"/>
  <c r="F37" i="4"/>
  <c r="D41" i="3"/>
  <c r="G41" i="3" s="1"/>
  <c r="F41" i="3"/>
  <c r="D40" i="3"/>
  <c r="G40" i="3" s="1"/>
  <c r="F40" i="3"/>
  <c r="D39" i="3"/>
  <c r="G39" i="3" s="1"/>
  <c r="F39" i="3"/>
  <c r="D43" i="5"/>
  <c r="G43" i="5" s="1"/>
  <c r="D42" i="5"/>
  <c r="G42" i="5" s="1"/>
  <c r="D38" i="5"/>
  <c r="G38" i="5" s="1"/>
  <c r="D37" i="5"/>
  <c r="G37" i="5" s="1"/>
  <c r="D36" i="5"/>
  <c r="G36" i="5" s="1"/>
  <c r="D35" i="5"/>
  <c r="G35" i="5" s="1"/>
  <c r="D34" i="5"/>
  <c r="G34" i="5" s="1"/>
  <c r="D33" i="5"/>
  <c r="G33" i="5" s="1"/>
  <c r="D32" i="5"/>
  <c r="G32" i="5" s="1"/>
  <c r="D31" i="5"/>
  <c r="G31" i="5" s="1"/>
  <c r="D30" i="5"/>
  <c r="G30" i="5" s="1"/>
  <c r="D29" i="5"/>
  <c r="G29" i="5" s="1"/>
  <c r="D28" i="5"/>
  <c r="G28" i="5" s="1"/>
  <c r="D27" i="5"/>
  <c r="G27" i="5" s="1"/>
  <c r="D26" i="5"/>
  <c r="G26" i="5" s="1"/>
  <c r="D25" i="5"/>
  <c r="G25" i="5" s="1"/>
  <c r="D24" i="5"/>
  <c r="G24" i="5" s="1"/>
  <c r="D23" i="5"/>
  <c r="G23" i="5" s="1"/>
  <c r="D22" i="5"/>
  <c r="G22" i="5" s="1"/>
  <c r="D21" i="5"/>
  <c r="G21" i="5" s="1"/>
  <c r="D20" i="5"/>
  <c r="G20" i="5" s="1"/>
  <c r="D19" i="5"/>
  <c r="G19" i="5" s="1"/>
  <c r="D18" i="5"/>
  <c r="G18" i="5" s="1"/>
  <c r="D17" i="5"/>
  <c r="G17" i="5" s="1"/>
  <c r="D16" i="5"/>
  <c r="G16" i="5" s="1"/>
  <c r="D15" i="5"/>
  <c r="G15" i="5" s="1"/>
  <c r="D14" i="5"/>
  <c r="G14" i="5" s="1"/>
  <c r="D13" i="5"/>
  <c r="D43" i="4"/>
  <c r="G43" i="4" s="1"/>
  <c r="D42" i="4"/>
  <c r="G42" i="4" s="1"/>
  <c r="D41" i="4"/>
  <c r="G41" i="4" s="1"/>
  <c r="D40" i="4"/>
  <c r="G40" i="4" s="1"/>
  <c r="D36" i="4"/>
  <c r="G36" i="4" s="1"/>
  <c r="D35" i="4"/>
  <c r="G35" i="4" s="1"/>
  <c r="D34" i="4"/>
  <c r="G34" i="4" s="1"/>
  <c r="D33" i="4"/>
  <c r="G33" i="4" s="1"/>
  <c r="D32" i="4"/>
  <c r="G32" i="4" s="1"/>
  <c r="D31" i="4"/>
  <c r="G31" i="4" s="1"/>
  <c r="D30" i="4"/>
  <c r="G30" i="4" s="1"/>
  <c r="D29" i="4"/>
  <c r="G29" i="4" s="1"/>
  <c r="D28" i="4"/>
  <c r="G28" i="4" s="1"/>
  <c r="D27" i="4"/>
  <c r="G27" i="4" s="1"/>
  <c r="D26" i="4"/>
  <c r="G26" i="4" s="1"/>
  <c r="D25" i="4"/>
  <c r="G25" i="4" s="1"/>
  <c r="D24" i="4"/>
  <c r="G24" i="4" s="1"/>
  <c r="D23" i="4"/>
  <c r="G23" i="4" s="1"/>
  <c r="D22" i="4"/>
  <c r="G22" i="4" s="1"/>
  <c r="D21" i="4"/>
  <c r="G21" i="4" s="1"/>
  <c r="D20" i="4"/>
  <c r="G20" i="4" s="1"/>
  <c r="D19" i="4"/>
  <c r="G19" i="4" s="1"/>
  <c r="D18" i="4"/>
  <c r="G18" i="4" s="1"/>
  <c r="D17" i="4"/>
  <c r="G17" i="4" s="1"/>
  <c r="D16" i="4"/>
  <c r="G16" i="4" s="1"/>
  <c r="D15" i="4"/>
  <c r="G15" i="4" s="1"/>
  <c r="D14" i="4"/>
  <c r="G14" i="4" s="1"/>
  <c r="D13" i="4"/>
  <c r="F35" i="1"/>
  <c r="F26" i="1"/>
  <c r="F17" i="1"/>
  <c r="F11" i="7"/>
  <c r="D11" i="7"/>
  <c r="D12" i="7" s="1"/>
  <c r="C26" i="6"/>
  <c r="C25" i="6"/>
  <c r="C24" i="6"/>
  <c r="C23" i="6"/>
  <c r="C20" i="6"/>
  <c r="C19" i="6"/>
  <c r="C18" i="6"/>
  <c r="C17" i="6"/>
  <c r="C14" i="6"/>
  <c r="C13" i="6"/>
  <c r="C12" i="6"/>
  <c r="C11" i="6"/>
  <c r="F43" i="5"/>
  <c r="F42" i="5"/>
  <c r="F38" i="5"/>
  <c r="F37" i="5"/>
  <c r="F36" i="5"/>
  <c r="F35" i="5"/>
  <c r="F34" i="5"/>
  <c r="F33" i="5"/>
  <c r="F32" i="5"/>
  <c r="F31" i="5"/>
  <c r="F30" i="5"/>
  <c r="F29" i="5"/>
  <c r="F28" i="5"/>
  <c r="F27" i="5"/>
  <c r="F26" i="5"/>
  <c r="F25" i="5"/>
  <c r="F24" i="5"/>
  <c r="F23" i="5"/>
  <c r="F22" i="5"/>
  <c r="F21" i="5"/>
  <c r="F20" i="5"/>
  <c r="F19" i="5"/>
  <c r="F18" i="5"/>
  <c r="F17" i="5"/>
  <c r="F16" i="5"/>
  <c r="F15" i="5"/>
  <c r="F14" i="5"/>
  <c r="F13" i="5"/>
  <c r="F43" i="4"/>
  <c r="F42" i="4"/>
  <c r="F41" i="4"/>
  <c r="F40" i="4"/>
  <c r="F36" i="4"/>
  <c r="F35" i="4"/>
  <c r="F34" i="4"/>
  <c r="F33" i="4"/>
  <c r="F32" i="4"/>
  <c r="F31" i="4"/>
  <c r="F30" i="4"/>
  <c r="F29" i="4"/>
  <c r="F28" i="4"/>
  <c r="F27" i="4"/>
  <c r="F26" i="4"/>
  <c r="F25" i="4"/>
  <c r="F24" i="4"/>
  <c r="F23" i="4"/>
  <c r="F22" i="4"/>
  <c r="F21" i="4"/>
  <c r="F20" i="4"/>
  <c r="F19" i="4"/>
  <c r="F18" i="4"/>
  <c r="F17" i="4"/>
  <c r="F16" i="4"/>
  <c r="F15" i="4"/>
  <c r="F14" i="4"/>
  <c r="F13" i="4"/>
  <c r="F43" i="3"/>
  <c r="F42" i="3"/>
  <c r="F38" i="3"/>
  <c r="F37" i="3"/>
  <c r="F36" i="3"/>
  <c r="F35" i="3"/>
  <c r="F34" i="3"/>
  <c r="F33" i="3"/>
  <c r="F32" i="3"/>
  <c r="F31" i="3"/>
  <c r="F30" i="3"/>
  <c r="F29" i="3"/>
  <c r="F28" i="3"/>
  <c r="F27" i="3"/>
  <c r="F26" i="3"/>
  <c r="F25" i="3"/>
  <c r="F24" i="3"/>
  <c r="F23" i="3"/>
  <c r="F22" i="3"/>
  <c r="F21" i="3"/>
  <c r="F20" i="3"/>
  <c r="F19" i="3"/>
  <c r="F18" i="3"/>
  <c r="F17" i="3"/>
  <c r="F16" i="3"/>
  <c r="F15" i="3"/>
  <c r="F14" i="3"/>
  <c r="F13" i="3"/>
  <c r="D43" i="3"/>
  <c r="G43" i="3" s="1"/>
  <c r="D42" i="3"/>
  <c r="G42" i="3" s="1"/>
  <c r="D38" i="3"/>
  <c r="G38" i="3" s="1"/>
  <c r="D37" i="3"/>
  <c r="G37" i="3" s="1"/>
  <c r="D36" i="3"/>
  <c r="G36" i="3" s="1"/>
  <c r="D35" i="3"/>
  <c r="G35" i="3" s="1"/>
  <c r="D34" i="3"/>
  <c r="G34" i="3" s="1"/>
  <c r="D33" i="3"/>
  <c r="G33" i="3" s="1"/>
  <c r="D32" i="3"/>
  <c r="G32" i="3" s="1"/>
  <c r="D31" i="3"/>
  <c r="G31" i="3" s="1"/>
  <c r="D30" i="3"/>
  <c r="G30" i="3" s="1"/>
  <c r="D29" i="3"/>
  <c r="G29" i="3" s="1"/>
  <c r="D28" i="3"/>
  <c r="G28" i="3" s="1"/>
  <c r="D27" i="3"/>
  <c r="G27" i="3" s="1"/>
  <c r="D26" i="3"/>
  <c r="G26" i="3" s="1"/>
  <c r="D25" i="3"/>
  <c r="G25" i="3" s="1"/>
  <c r="D24" i="3"/>
  <c r="G24" i="3" s="1"/>
  <c r="D23" i="3"/>
  <c r="G23" i="3" s="1"/>
  <c r="D22" i="3"/>
  <c r="G22" i="3" s="1"/>
  <c r="D21" i="3"/>
  <c r="G21" i="3" s="1"/>
  <c r="D20" i="3"/>
  <c r="G20" i="3" s="1"/>
  <c r="D19" i="3"/>
  <c r="G19" i="3" s="1"/>
  <c r="D18" i="3"/>
  <c r="G18" i="3" s="1"/>
  <c r="D17" i="3"/>
  <c r="G17" i="3" s="1"/>
  <c r="D16" i="3"/>
  <c r="G16" i="3" s="1"/>
  <c r="D15" i="3"/>
  <c r="G15" i="3" s="1"/>
  <c r="D14" i="3"/>
  <c r="G14" i="3" s="1"/>
  <c r="D13" i="3"/>
  <c r="G13" i="3" s="1"/>
  <c r="L19" i="2"/>
  <c r="L16" i="2"/>
  <c r="L15" i="2"/>
  <c r="L12" i="2"/>
  <c r="L11" i="2"/>
  <c r="M19" i="2"/>
  <c r="M16" i="2"/>
  <c r="M15" i="2"/>
  <c r="M12" i="2"/>
  <c r="M11" i="2"/>
  <c r="J34" i="1"/>
  <c r="J33" i="1"/>
  <c r="J32" i="1"/>
  <c r="J31" i="1"/>
  <c r="J30" i="1"/>
  <c r="J25" i="1"/>
  <c r="J24" i="1"/>
  <c r="J23" i="1"/>
  <c r="J22" i="1"/>
  <c r="J21" i="1"/>
  <c r="J16" i="1"/>
  <c r="J15" i="1"/>
  <c r="J14" i="1"/>
  <c r="J13" i="1"/>
  <c r="J12" i="1"/>
  <c r="H34" i="1"/>
  <c r="K34" i="1" s="1"/>
  <c r="H33" i="1"/>
  <c r="K33" i="1" s="1"/>
  <c r="H32" i="1"/>
  <c r="K32" i="1" s="1"/>
  <c r="H31" i="1"/>
  <c r="K31" i="1" s="1"/>
  <c r="H30" i="1"/>
  <c r="K30" i="1" s="1"/>
  <c r="H25" i="1"/>
  <c r="K25" i="1" s="1"/>
  <c r="H24" i="1"/>
  <c r="K24" i="1" s="1"/>
  <c r="H23" i="1"/>
  <c r="K23" i="1" s="1"/>
  <c r="H22" i="1"/>
  <c r="K22" i="1" s="1"/>
  <c r="H21" i="1"/>
  <c r="K21" i="1" s="1"/>
  <c r="H16" i="1"/>
  <c r="K16" i="1" s="1"/>
  <c r="H15" i="1"/>
  <c r="K15" i="1" s="1"/>
  <c r="H14" i="1"/>
  <c r="K14" i="1" s="1"/>
  <c r="H13" i="1"/>
  <c r="K13" i="1" s="1"/>
  <c r="H12" i="1"/>
  <c r="K12" i="1" s="1"/>
  <c r="D44" i="4" l="1"/>
  <c r="D44" i="3"/>
  <c r="G44" i="3"/>
  <c r="G12" i="7"/>
  <c r="B8" i="8"/>
  <c r="D8" i="8" s="1"/>
  <c r="G11" i="7"/>
  <c r="M21" i="2"/>
  <c r="G13" i="5"/>
  <c r="G13" i="4"/>
  <c r="G44" i="4" s="1"/>
  <c r="I21" i="2"/>
  <c r="B6" i="8" s="1"/>
  <c r="D6" i="8" s="1"/>
  <c r="K35" i="1"/>
  <c r="K26" i="1"/>
  <c r="K17" i="1"/>
  <c r="H35" i="1"/>
  <c r="H26" i="1"/>
  <c r="H17" i="1"/>
  <c r="B7" i="8" l="1"/>
  <c r="D7" i="8" s="1"/>
  <c r="K37" i="1"/>
  <c r="H37" i="1"/>
  <c r="B5" i="8" s="1"/>
  <c r="D5" i="8" l="1"/>
  <c r="D10" i="8" s="1"/>
  <c r="B10" i="8"/>
</calcChain>
</file>

<file path=xl/sharedStrings.xml><?xml version="1.0" encoding="utf-8"?>
<sst xmlns="http://schemas.openxmlformats.org/spreadsheetml/2006/main" count="260" uniqueCount="111">
  <si>
    <t>Huurprijs per maand initiële contractduur van 60 maanden</t>
  </si>
  <si>
    <t>Type M1</t>
  </si>
  <si>
    <t>Type M2</t>
  </si>
  <si>
    <t xml:space="preserve">Type M3 </t>
  </si>
  <si>
    <t>Type R1</t>
  </si>
  <si>
    <t>Type R2</t>
  </si>
  <si>
    <t>Repro zwart A4/A3 (95 ppm)</t>
  </si>
  <si>
    <t>Subtotaal 60 maanden</t>
  </si>
  <si>
    <t>Type apparaat (specificaties zie Bijlage)</t>
  </si>
  <si>
    <t>Verwachte afname</t>
  </si>
  <si>
    <t>Huurprijs apparaat per maand (excl. BTW)</t>
  </si>
  <si>
    <t>Totaal excl. BTW (na 60 maanden)</t>
  </si>
  <si>
    <t>Huurprijzen</t>
  </si>
  <si>
    <r>
      <t xml:space="preserve">Inschrijver vult iedere gele cel met prijzen voor de betreffende diensten en producten, </t>
    </r>
    <r>
      <rPr>
        <b/>
        <u/>
        <sz val="11"/>
        <color theme="1"/>
        <rFont val="Calibri"/>
        <family val="2"/>
        <scheme val="minor"/>
      </rPr>
      <t xml:space="preserve">exclusief </t>
    </r>
    <r>
      <rPr>
        <b/>
        <sz val="11"/>
        <color theme="1"/>
        <rFont val="Calibri"/>
        <family val="2"/>
        <scheme val="minor"/>
      </rPr>
      <t>BTW</t>
    </r>
  </si>
  <si>
    <t>Opdrachtnemer is voornemens de initiële contractperiode inclusief verlengingen af te nemen, maar kan dit niet bij voorbaat toezeggen. Voor de beoordeling zullen dan ook, vanwege het voornemen, de verlengingen worden meegewogen in de beoordeling.</t>
  </si>
  <si>
    <t>Huurprijs per maand eerste verlenging van 12 maanden</t>
  </si>
  <si>
    <t>Totaal excl. BTW (na 12 maanden)</t>
  </si>
  <si>
    <t>Huurprijs per maand tweede verlenging van 12 maanden</t>
  </si>
  <si>
    <t>Totaal 84 maanden</t>
  </si>
  <si>
    <t>Prijs apparaat, per maand (incl. BTW</t>
  </si>
  <si>
    <t>Totaal (incl. BTW) na 60 maanden</t>
  </si>
  <si>
    <t>Totaal 84 maanden incl. BTW</t>
  </si>
  <si>
    <t>Subtotaal 12 maanden</t>
  </si>
  <si>
    <t>Afdrukprijzen</t>
  </si>
  <si>
    <t>Afdrukprijzen voor type M1, M2 en M3</t>
  </si>
  <si>
    <t>Verwacht jaarvolume</t>
  </si>
  <si>
    <t>Afdrukprijs (excl. BTW)</t>
  </si>
  <si>
    <t>Na 84 maanden totaal (excl. BTW)</t>
  </si>
  <si>
    <t>Prijs per afdruk zwart A4 en A3 o.b.v. verwachte volume</t>
  </si>
  <si>
    <t>Prijs per afdruk kleur A4 en A3 o.b.v. verwachte volume</t>
  </si>
  <si>
    <t>Afdrukprijzen voor type R1</t>
  </si>
  <si>
    <t>Afdrukprijzen voor type R2</t>
  </si>
  <si>
    <t>Afrukprijs (incl. BTW)</t>
  </si>
  <si>
    <t>Na 84 maanden totaal (incl. BTW)</t>
  </si>
  <si>
    <t>- Er dient per vraag één Afdrukprijs te worden afgegeven voor 84 maanden (dit is inclusief de 2 optionele jaren).                                                                                                                                                                                               - Het is niet toegestaan een of meerdere Afdrukprijzen af te geven (per Apparaat of per jaar).                                                                                                                                                                                                  - Afdrukprijzen op maximaal 5 decimalen</t>
  </si>
  <si>
    <t>Let op! Op dit deel van het prijzenblad is het gestelde in eis 80 van toepasssing (De afdrukprijs kan niet meer dan factor 10 van de Afdrukprijs Zwart bedragen).</t>
  </si>
  <si>
    <r>
      <t xml:space="preserve">Verplichte Opties (VO) zijn functionaliteitseisen die niet in de standaardconfiguratie gevraagd worden, maar die wel geleverd moeten kunnen worden en waar dus een prijs voor moet worden afgegeven. Mocht een Verplichte Optie reeds standaard op het Apparaat aanwezig zijn, dan kan de Inschrijver '€ 0.00' vermelden. </t>
    </r>
    <r>
      <rPr>
        <u/>
        <sz val="11"/>
        <color theme="1"/>
        <rFont val="Calibri"/>
        <family val="2"/>
        <scheme val="minor"/>
      </rPr>
      <t>Het niet kunnen voldoen aan een Verplichte Optie leidt tot uitsluiting van deelname.</t>
    </r>
  </si>
  <si>
    <t>Prijzen o.b.v. 60 maanden</t>
  </si>
  <si>
    <t>Geschatte afname</t>
  </si>
  <si>
    <t>Nummering Verplichte Optie</t>
  </si>
  <si>
    <t>Huurprijs VO per maand (excl BTW)</t>
  </si>
  <si>
    <t>VO-1 t.b.v. M1</t>
  </si>
  <si>
    <t>VO-2 t.b.v. M1</t>
  </si>
  <si>
    <t>VO-3 t.b.v. M1</t>
  </si>
  <si>
    <t>VO-4 t.b.v. M1</t>
  </si>
  <si>
    <t>VO-5 t.b.v. M1</t>
  </si>
  <si>
    <t>VO-6 t.b.v. M2</t>
  </si>
  <si>
    <t>VO-7 t.b.v. M2</t>
  </si>
  <si>
    <t>VO-8 t.b.v. M2</t>
  </si>
  <si>
    <t>VO-9 t.b.v. M2</t>
  </si>
  <si>
    <t>VO-10 t.b.v. M2</t>
  </si>
  <si>
    <t>VO-12 t.b.v. M3</t>
  </si>
  <si>
    <t>VO-13 t.b.v. M3</t>
  </si>
  <si>
    <t>VO-14 t.b.v. M3</t>
  </si>
  <si>
    <t>VO-15 t.b.v. M3</t>
  </si>
  <si>
    <t>VO-18 t.b.v. R1</t>
  </si>
  <si>
    <t>VO-19 t.b.v. R1</t>
  </si>
  <si>
    <t>VO-20 t.b.v. R1</t>
  </si>
  <si>
    <t>VO-21 t.b.v. R1</t>
  </si>
  <si>
    <t>VO-25 t.b.v. R2</t>
  </si>
  <si>
    <t>VO-26 t.b.v. R2</t>
  </si>
  <si>
    <t>VO-27 t.b.v. R2</t>
  </si>
  <si>
    <t>VO-28 t.b.v. R2</t>
  </si>
  <si>
    <t>Huurprijs VO per maand (incl. BTW)</t>
  </si>
  <si>
    <t xml:space="preserve">Totaal incl. BTW (na 60 maanden </t>
  </si>
  <si>
    <r>
      <t xml:space="preserve">Inschrijver vult iedere gele cel met prijzen voor de betreffende diensten en producten, </t>
    </r>
    <r>
      <rPr>
        <b/>
        <u/>
        <sz val="11"/>
        <color theme="1"/>
        <rFont val="Calibri"/>
        <family val="2"/>
        <scheme val="minor"/>
      </rPr>
      <t>exclusief</t>
    </r>
    <r>
      <rPr>
        <b/>
        <sz val="11"/>
        <color theme="1"/>
        <rFont val="Calibri"/>
        <family val="2"/>
        <scheme val="minor"/>
      </rPr>
      <t xml:space="preserve"> BTW</t>
    </r>
  </si>
  <si>
    <t>Prijzen o.b.v. 12 maanden (eerste verlenging)</t>
  </si>
  <si>
    <t>Prijzen o.b.v. 12 maanden (tweede verlenging)</t>
  </si>
  <si>
    <t>Verplichte opties (initiële looptijd)</t>
  </si>
  <si>
    <t>Verplichte opties (1e verlenging)</t>
  </si>
  <si>
    <t>Verplichte opties (2e verlenging)</t>
  </si>
  <si>
    <t>Overige of aanvullende opties zijn functionaliteiten die Inschrijver kan leveren en zullen niet leiden tot uitsluiting van deelname. Dit tabblad (Overige Opties) zal dan ook niet worden meegenomen in de prijsberekening en/of beoordeling, tenzij daar expliciet melding van is gemaakt in de aanbestedingsstukken.</t>
  </si>
  <si>
    <t>Overige opties</t>
  </si>
  <si>
    <t>Huurprijs OO per maand gedurende 60 maanden van de overeenkomst, exclusief BTW</t>
  </si>
  <si>
    <t>Huurprijs OO per maand gedurende 60 maanden van de overeenkomst, inclusief BTW</t>
  </si>
  <si>
    <t>Huurprijs OO per maand bij optionele 1e verlenging met 12 maanden, exclusief BTW</t>
  </si>
  <si>
    <t>Huurprijs OO per maand bij optionele 2e verlenging met 12 maanden, exclusief BTW</t>
  </si>
  <si>
    <t>Overige kosten</t>
  </si>
  <si>
    <t xml:space="preserve">Overige kosten kunnen volgens Eis … alleen betrekking hebben op verhuizing Eis … . Graag willen wij van u vernemen welke prijs u hiervoor hanteert. U dient uw aanbieding hiervoor te houden binnen de aangegeven marge van € 200,-. Het bij frequentie genoemde aantal is ter indicatie, maar kan afwijken van de daadwerkelijke uitvraag gedurende de contractperiode. </t>
  </si>
  <si>
    <t>Verhuizing per apparaat</t>
  </si>
  <si>
    <t>Frequentie</t>
  </si>
  <si>
    <t>Kosten per Apparaat</t>
  </si>
  <si>
    <t>Totaal exclusief BTW</t>
  </si>
  <si>
    <t>Kosten per Apparaat inclusief BTW</t>
  </si>
  <si>
    <t>Totaal inclusief BTW</t>
  </si>
  <si>
    <t>Subtotaal</t>
  </si>
  <si>
    <t>Subtotaal 84 maanden</t>
  </si>
  <si>
    <t>Totale contractwaarde</t>
  </si>
  <si>
    <t>Subtotaal Huurprijzen</t>
  </si>
  <si>
    <t>Subtotaal Afdrukprijzen</t>
  </si>
  <si>
    <t>Subtotaal Verplichte Opties</t>
  </si>
  <si>
    <t>Subtotaal Overige kosten</t>
  </si>
  <si>
    <t>Exclusief BTW</t>
  </si>
  <si>
    <t>Totaal</t>
  </si>
  <si>
    <t>Inclusief BTW</t>
  </si>
  <si>
    <t>Mutifunctional kleur A4/A3 (25 ppm)</t>
  </si>
  <si>
    <t>Mutifunctional kleur A4/A3 (30 ppm)</t>
  </si>
  <si>
    <t>Multifunctional kleur A4/A3 (45 ppm)</t>
  </si>
  <si>
    <t>Repro kleur A4/A3 (75/65 ppm)</t>
  </si>
  <si>
    <t>Omschrijving Overige Opties</t>
  </si>
  <si>
    <t>/ extra toegevoegde waarde</t>
  </si>
  <si>
    <t xml:space="preserve">Prijzenblad ten behoeve van uitwerking kwaliteitsvraag  Duurzaamheid </t>
  </si>
  <si>
    <t>VO-29 t.b.v. R2</t>
  </si>
  <si>
    <t>VO-30 t.b.v. R2</t>
  </si>
  <si>
    <t>VO-31 t.b.v. R2</t>
  </si>
  <si>
    <t>VO-11 t.b.v. M2</t>
  </si>
  <si>
    <t>VO-16 t.b.v. M3</t>
  </si>
  <si>
    <t>VO-17 t.b.v. M3</t>
  </si>
  <si>
    <t>VO-24 t.b.v. R1</t>
  </si>
  <si>
    <t>VO-23 t.b.v. R1</t>
  </si>
  <si>
    <t>VO-22 t.b.v. 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</si>
</sst>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_ ;_ &quot;€&quot;\ * \-#,##0.00000_ ;_ &quot;€&quot;\ * &quot;-&quot;?????_ ;_ @_ "/>
  </numFmts>
  <fonts count="9"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2"/>
      <color rgb="FFFF0000"/>
      <name val="Calibri"/>
      <family val="2"/>
      <scheme val="minor"/>
    </font>
    <font>
      <u/>
      <sz val="11"/>
      <color theme="1"/>
      <name val="Calibri"/>
      <family val="2"/>
      <scheme val="minor"/>
    </font>
    <font>
      <b/>
      <sz val="14"/>
      <color theme="1"/>
      <name val="Calibri"/>
      <family val="2"/>
      <scheme val="minor"/>
    </font>
    <font>
      <b/>
      <sz val="18"/>
      <color rgb="FF7030A0"/>
      <name val="Calibri"/>
      <family val="2"/>
      <scheme val="minor"/>
    </font>
    <font>
      <sz val="11"/>
      <color rgb="FF7030A0"/>
      <name val="Calibri"/>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0">
    <xf numFmtId="0" fontId="0" fillId="0" borderId="0" xfId="0"/>
    <xf numFmtId="0" fontId="2" fillId="0" borderId="0" xfId="0" applyFont="1"/>
    <xf numFmtId="0" fontId="0" fillId="0" borderId="1" xfId="0" applyBorder="1"/>
    <xf numFmtId="44" fontId="0" fillId="0" borderId="1" xfId="0" applyNumberFormat="1" applyBorder="1"/>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44" fontId="0" fillId="4" borderId="1" xfId="0" applyNumberFormat="1" applyFill="1" applyBorder="1" applyProtection="1">
      <protection locked="0"/>
    </xf>
    <xf numFmtId="0" fontId="0" fillId="0" borderId="0" xfId="0" applyProtection="1">
      <protection hidden="1"/>
    </xf>
    <xf numFmtId="44" fontId="0" fillId="5" borderId="1" xfId="0" applyNumberFormat="1" applyFill="1" applyBorder="1" applyProtection="1">
      <protection hidden="1"/>
    </xf>
    <xf numFmtId="0" fontId="0" fillId="5" borderId="1" xfId="0" applyFill="1" applyBorder="1" applyProtection="1">
      <protection hidden="1"/>
    </xf>
    <xf numFmtId="0" fontId="0" fillId="0" borderId="1" xfId="0" applyBorder="1" applyAlignment="1">
      <alignment horizontal="center"/>
    </xf>
    <xf numFmtId="0" fontId="1" fillId="5" borderId="1" xfId="0" applyFont="1" applyFill="1" applyBorder="1" applyAlignment="1" applyProtection="1">
      <alignment horizontal="left" vertical="top" wrapText="1"/>
      <protection hidden="1"/>
    </xf>
    <xf numFmtId="164" fontId="0" fillId="5" borderId="1" xfId="0" applyNumberFormat="1" applyFill="1" applyBorder="1" applyProtection="1">
      <protection hidden="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0" fillId="0" borderId="1" xfId="0" applyBorder="1" applyAlignment="1">
      <alignment horizontal="center"/>
    </xf>
    <xf numFmtId="0" fontId="1" fillId="3" borderId="1" xfId="0" applyFont="1" applyFill="1" applyBorder="1"/>
    <xf numFmtId="44" fontId="0" fillId="0" borderId="0" xfId="0" applyNumberFormat="1"/>
    <xf numFmtId="0" fontId="0" fillId="0" borderId="1" xfId="0" applyBorder="1" applyAlignment="1">
      <alignment horizontal="center" vertical="top"/>
    </xf>
    <xf numFmtId="44" fontId="0" fillId="3" borderId="1" xfId="0" applyNumberFormat="1" applyFill="1" applyBorder="1"/>
    <xf numFmtId="0" fontId="1" fillId="6" borderId="1" xfId="0" applyFont="1" applyFill="1" applyBorder="1"/>
    <xf numFmtId="0" fontId="1" fillId="5" borderId="1" xfId="0" applyFont="1" applyFill="1" applyBorder="1" applyAlignment="1" applyProtection="1">
      <alignment wrapText="1"/>
      <protection hidden="1"/>
    </xf>
    <xf numFmtId="44" fontId="0" fillId="0" borderId="1" xfId="0" applyNumberFormat="1" applyBorder="1" applyProtection="1">
      <protection hidden="1"/>
    </xf>
    <xf numFmtId="0" fontId="1" fillId="7" borderId="0" xfId="0" applyFont="1" applyFill="1" applyAlignment="1">
      <alignment horizontal="left" vertical="top"/>
    </xf>
    <xf numFmtId="0" fontId="0" fillId="7" borderId="0" xfId="0" applyFill="1"/>
    <xf numFmtId="0" fontId="0" fillId="0" borderId="5" xfId="0" applyBorder="1" applyAlignment="1">
      <alignment horizontal="center"/>
    </xf>
    <xf numFmtId="0" fontId="0" fillId="0" borderId="0" xfId="0" applyAlignment="1">
      <alignment horizontal="left" vertical="top"/>
    </xf>
    <xf numFmtId="0" fontId="1" fillId="5" borderId="1" xfId="0" applyFont="1" applyFill="1" applyBorder="1" applyAlignment="1">
      <alignment horizontal="left" vertical="top" wrapText="1"/>
    </xf>
    <xf numFmtId="44" fontId="0" fillId="5" borderId="1" xfId="0" applyNumberFormat="1" applyFill="1" applyBorder="1"/>
    <xf numFmtId="44" fontId="1" fillId="3" borderId="1" xfId="0" applyNumberFormat="1" applyFont="1" applyFill="1" applyBorder="1"/>
    <xf numFmtId="44" fontId="1" fillId="5" borderId="1" xfId="0" applyNumberFormat="1" applyFont="1" applyFill="1" applyBorder="1" applyProtection="1">
      <protection hidden="1"/>
    </xf>
    <xf numFmtId="0" fontId="0" fillId="7" borderId="0" xfId="0" applyFill="1" applyProtection="1">
      <protection hidden="1"/>
    </xf>
    <xf numFmtId="44" fontId="1" fillId="5" borderId="1" xfId="0" applyNumberFormat="1" applyFont="1" applyFill="1" applyBorder="1"/>
    <xf numFmtId="0" fontId="1" fillId="5" borderId="1" xfId="0" applyFont="1" applyFill="1" applyBorder="1"/>
    <xf numFmtId="0" fontId="6" fillId="3" borderId="0" xfId="0" applyFont="1" applyFill="1"/>
    <xf numFmtId="44" fontId="6" fillId="3" borderId="6" xfId="0" applyNumberFormat="1" applyFont="1" applyFill="1" applyBorder="1"/>
    <xf numFmtId="44" fontId="1" fillId="5" borderId="6" xfId="0" applyNumberFormat="1" applyFont="1" applyFill="1" applyBorder="1"/>
    <xf numFmtId="0" fontId="1" fillId="3" borderId="8" xfId="0" applyFont="1" applyFill="1" applyBorder="1"/>
    <xf numFmtId="0" fontId="1" fillId="3" borderId="9" xfId="0" applyFont="1" applyFill="1" applyBorder="1"/>
    <xf numFmtId="0" fontId="1" fillId="0" borderId="10" xfId="0" applyFont="1" applyBorder="1"/>
    <xf numFmtId="44" fontId="1" fillId="0" borderId="11" xfId="0" applyNumberFormat="1" applyFont="1" applyBorder="1"/>
    <xf numFmtId="0" fontId="1" fillId="0" borderId="12" xfId="0" applyFont="1" applyBorder="1"/>
    <xf numFmtId="44" fontId="1" fillId="0" borderId="13" xfId="0" applyNumberFormat="1" applyFont="1" applyBorder="1"/>
    <xf numFmtId="0" fontId="0" fillId="7" borderId="7" xfId="0" applyFill="1" applyBorder="1"/>
    <xf numFmtId="0" fontId="7" fillId="0" borderId="0" xfId="0" applyFont="1"/>
    <xf numFmtId="0" fontId="8" fillId="0" borderId="0" xfId="0" applyFont="1"/>
    <xf numFmtId="0" fontId="0" fillId="0" borderId="1" xfId="0" applyBorder="1" applyAlignment="1">
      <alignment horizontal="center"/>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1" fillId="2" borderId="0" xfId="0" applyFont="1" applyFill="1" applyAlignment="1">
      <alignment horizontal="left" vertical="top"/>
    </xf>
    <xf numFmtId="0" fontId="0" fillId="2" borderId="5" xfId="0" applyFill="1" applyBorder="1" applyAlignment="1">
      <alignment horizontal="left" vertical="top" wrapText="1"/>
    </xf>
    <xf numFmtId="0" fontId="1" fillId="3" borderId="1" xfId="0" applyFont="1" applyFill="1" applyBorder="1" applyAlignment="1">
      <alignment horizontal="left"/>
    </xf>
    <xf numFmtId="0" fontId="1" fillId="2" borderId="0" xfId="0" applyFont="1" applyFill="1" applyAlignment="1">
      <alignment horizontal="left"/>
    </xf>
    <xf numFmtId="0" fontId="0" fillId="2" borderId="0" xfId="0" quotePrefix="1" applyFill="1" applyAlignment="1">
      <alignment horizontal="left" vertical="top" wrapText="1"/>
    </xf>
    <xf numFmtId="0" fontId="0" fillId="2" borderId="0" xfId="0" applyFill="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44"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left"/>
    </xf>
    <xf numFmtId="3" fontId="0" fillId="0" borderId="1" xfId="0" applyNumberFormat="1" applyBorder="1" applyAlignment="1">
      <alignment horizontal="center"/>
    </xf>
    <xf numFmtId="164" fontId="0" fillId="4" borderId="1" xfId="0" applyNumberFormat="1" applyFill="1" applyBorder="1" applyAlignment="1" applyProtection="1">
      <alignment horizontal="center"/>
      <protection locked="0"/>
    </xf>
    <xf numFmtId="0" fontId="4" fillId="0" borderId="0" xfId="0" applyFont="1" applyAlignment="1">
      <alignment horizontal="left" vertical="top" wrapText="1"/>
    </xf>
    <xf numFmtId="44" fontId="1" fillId="3" borderId="1" xfId="0" applyNumberFormat="1" applyFont="1" applyFill="1" applyBorder="1" applyAlignment="1">
      <alignment horizontal="center"/>
    </xf>
    <xf numFmtId="0" fontId="1" fillId="2" borderId="0" xfId="0" applyFont="1" applyFill="1" applyAlignment="1">
      <alignment horizontal="left" wrapText="1"/>
    </xf>
    <xf numFmtId="0" fontId="1" fillId="6" borderId="1" xfId="0" applyFont="1" applyFill="1" applyBorder="1" applyAlignment="1">
      <alignment horizontal="left"/>
    </xf>
    <xf numFmtId="44" fontId="0" fillId="8" borderId="1" xfId="0" applyNumberFormat="1" applyFill="1" applyBorder="1" applyAlignment="1" applyProtection="1">
      <alignment horizontal="center"/>
      <protection hidden="1"/>
    </xf>
    <xf numFmtId="0" fontId="0" fillId="8" borderId="1" xfId="0" applyFill="1" applyBorder="1" applyAlignment="1" applyProtection="1">
      <alignment horizontal="center"/>
      <protection hidden="1"/>
    </xf>
    <xf numFmtId="0" fontId="1" fillId="8" borderId="1" xfId="0" applyFont="1" applyFill="1" applyBorder="1" applyAlignment="1" applyProtection="1">
      <alignment horizontal="left" vertical="top" wrapText="1"/>
      <protection hidden="1"/>
    </xf>
    <xf numFmtId="0" fontId="1" fillId="2" borderId="1" xfId="0" applyFont="1" applyFill="1" applyBorder="1" applyAlignment="1">
      <alignment horizontal="left" vertical="top"/>
    </xf>
    <xf numFmtId="0" fontId="0" fillId="2" borderId="1" xfId="0"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4432A-87A2-46CC-9BBE-FEFBE84F7DF9}">
  <dimension ref="A1:K37"/>
  <sheetViews>
    <sheetView tabSelected="1" topLeftCell="A4" workbookViewId="0">
      <selection activeCell="G13" sqref="G13"/>
    </sheetView>
  </sheetViews>
  <sheetFormatPr defaultRowHeight="14.4" x14ac:dyDescent="0.3"/>
  <cols>
    <col min="1" max="1" width="9.109375" customWidth="1"/>
    <col min="6" max="6" width="12.44140625" customWidth="1"/>
    <col min="7" max="7" width="19" customWidth="1"/>
    <col min="8" max="8" width="26" customWidth="1"/>
    <col min="10" max="10" width="16.88671875" hidden="1" customWidth="1"/>
    <col min="11" max="11" width="17.5546875" hidden="1" customWidth="1"/>
  </cols>
  <sheetData>
    <row r="1" spans="1:11" ht="23.4" x14ac:dyDescent="0.45">
      <c r="A1" s="46" t="s">
        <v>101</v>
      </c>
      <c r="B1" s="46"/>
      <c r="C1" s="47"/>
      <c r="D1" s="47"/>
      <c r="E1" s="47"/>
      <c r="F1" s="47"/>
      <c r="G1" s="47"/>
      <c r="H1" s="47"/>
    </row>
    <row r="2" spans="1:11" ht="23.4" x14ac:dyDescent="0.45">
      <c r="A2" s="46" t="s">
        <v>100</v>
      </c>
      <c r="B2" s="46"/>
      <c r="C2" s="47"/>
      <c r="D2" s="47"/>
      <c r="E2" s="47"/>
      <c r="F2" s="47"/>
      <c r="G2" s="47"/>
      <c r="H2" s="47"/>
    </row>
    <row r="3" spans="1:11" ht="23.4" x14ac:dyDescent="0.45">
      <c r="A3" s="46"/>
      <c r="B3" s="46"/>
      <c r="C3" s="47"/>
      <c r="D3" s="47"/>
      <c r="E3" s="47"/>
      <c r="F3" s="47"/>
      <c r="G3" s="47"/>
      <c r="H3" s="47"/>
    </row>
    <row r="4" spans="1:11" ht="23.4" x14ac:dyDescent="0.45">
      <c r="A4" s="46" t="s">
        <v>12</v>
      </c>
      <c r="B4" s="46"/>
      <c r="C4" s="47"/>
      <c r="D4" s="47"/>
      <c r="E4" s="47"/>
      <c r="F4" s="47"/>
      <c r="G4" s="47"/>
      <c r="H4" s="47"/>
    </row>
    <row r="6" spans="1:11" x14ac:dyDescent="0.3">
      <c r="A6" s="58" t="s">
        <v>65</v>
      </c>
      <c r="B6" s="58"/>
      <c r="C6" s="58"/>
      <c r="D6" s="58"/>
      <c r="E6" s="58"/>
      <c r="F6" s="58"/>
      <c r="G6" s="58"/>
      <c r="H6" s="58"/>
    </row>
    <row r="7" spans="1:11" s="26" customFormat="1" x14ac:dyDescent="0.3">
      <c r="A7" s="25"/>
      <c r="B7" s="25"/>
      <c r="C7" s="25"/>
      <c r="D7" s="25"/>
      <c r="E7" s="25"/>
      <c r="F7" s="25"/>
      <c r="G7" s="25"/>
      <c r="H7" s="25"/>
    </row>
    <row r="8" spans="1:11" ht="40.799999999999997" customHeight="1" x14ac:dyDescent="0.3">
      <c r="A8" s="59" t="s">
        <v>14</v>
      </c>
      <c r="B8" s="59"/>
      <c r="C8" s="59"/>
      <c r="D8" s="59"/>
      <c r="E8" s="59"/>
      <c r="F8" s="59"/>
      <c r="G8" s="59"/>
      <c r="H8" s="59"/>
    </row>
    <row r="9" spans="1:11" x14ac:dyDescent="0.3">
      <c r="A9" s="27"/>
      <c r="B9" s="27"/>
      <c r="C9" s="27"/>
      <c r="D9" s="27"/>
      <c r="E9" s="27"/>
      <c r="F9" s="27"/>
      <c r="G9" s="27"/>
      <c r="H9" s="27"/>
    </row>
    <row r="10" spans="1:11" x14ac:dyDescent="0.3">
      <c r="A10" s="49" t="s">
        <v>0</v>
      </c>
      <c r="B10" s="50"/>
      <c r="C10" s="50"/>
      <c r="D10" s="50"/>
      <c r="E10" s="50"/>
      <c r="F10" s="50"/>
      <c r="G10" s="50"/>
      <c r="H10" s="51"/>
    </row>
    <row r="11" spans="1:11" ht="45.6" customHeight="1" x14ac:dyDescent="0.3">
      <c r="A11" s="52" t="s">
        <v>8</v>
      </c>
      <c r="B11" s="53"/>
      <c r="C11" s="53"/>
      <c r="D11" s="53"/>
      <c r="E11" s="54"/>
      <c r="F11" s="16" t="s">
        <v>9</v>
      </c>
      <c r="G11" s="16" t="s">
        <v>10</v>
      </c>
      <c r="H11" s="16" t="s">
        <v>11</v>
      </c>
      <c r="J11" s="13" t="s">
        <v>19</v>
      </c>
      <c r="K11" s="13" t="s">
        <v>20</v>
      </c>
    </row>
    <row r="12" spans="1:11" x14ac:dyDescent="0.3">
      <c r="A12" s="2" t="s">
        <v>1</v>
      </c>
      <c r="B12" s="55" t="s">
        <v>95</v>
      </c>
      <c r="C12" s="56"/>
      <c r="D12" s="56"/>
      <c r="E12" s="57"/>
      <c r="F12" s="2">
        <v>9</v>
      </c>
      <c r="G12" s="8">
        <v>0</v>
      </c>
      <c r="H12" s="3">
        <f>F12*G12*60</f>
        <v>0</v>
      </c>
      <c r="J12" s="10">
        <f>G12*1.21</f>
        <v>0</v>
      </c>
      <c r="K12" s="10">
        <f>H12*1.21</f>
        <v>0</v>
      </c>
    </row>
    <row r="13" spans="1:11" x14ac:dyDescent="0.3">
      <c r="A13" s="2" t="s">
        <v>2</v>
      </c>
      <c r="B13" s="4" t="s">
        <v>96</v>
      </c>
      <c r="C13" s="5"/>
      <c r="D13" s="6"/>
      <c r="E13" s="7"/>
      <c r="F13" s="2">
        <v>6</v>
      </c>
      <c r="G13" s="8">
        <v>0</v>
      </c>
      <c r="H13" s="3">
        <f t="shared" ref="H13:H16" si="0">F13*G13*60</f>
        <v>0</v>
      </c>
      <c r="J13" s="10">
        <f t="shared" ref="J13:J16" si="1">G13*1.21</f>
        <v>0</v>
      </c>
      <c r="K13" s="10">
        <f t="shared" ref="K13:K16" si="2">H13*1.21</f>
        <v>0</v>
      </c>
    </row>
    <row r="14" spans="1:11" x14ac:dyDescent="0.3">
      <c r="A14" s="2" t="s">
        <v>3</v>
      </c>
      <c r="B14" s="55" t="s">
        <v>97</v>
      </c>
      <c r="C14" s="56"/>
      <c r="D14" s="56"/>
      <c r="E14" s="57"/>
      <c r="F14" s="2">
        <v>13</v>
      </c>
      <c r="G14" s="8">
        <v>0</v>
      </c>
      <c r="H14" s="3">
        <f t="shared" si="0"/>
        <v>0</v>
      </c>
      <c r="J14" s="10">
        <f t="shared" si="1"/>
        <v>0</v>
      </c>
      <c r="K14" s="10">
        <f t="shared" si="2"/>
        <v>0</v>
      </c>
    </row>
    <row r="15" spans="1:11" x14ac:dyDescent="0.3">
      <c r="A15" s="2" t="s">
        <v>4</v>
      </c>
      <c r="B15" s="55" t="s">
        <v>98</v>
      </c>
      <c r="C15" s="56"/>
      <c r="D15" s="56"/>
      <c r="E15" s="57"/>
      <c r="F15" s="2">
        <v>8</v>
      </c>
      <c r="G15" s="8">
        <v>0</v>
      </c>
      <c r="H15" s="3">
        <f t="shared" si="0"/>
        <v>0</v>
      </c>
      <c r="J15" s="10">
        <f t="shared" si="1"/>
        <v>0</v>
      </c>
      <c r="K15" s="10">
        <f t="shared" si="2"/>
        <v>0</v>
      </c>
    </row>
    <row r="16" spans="1:11" x14ac:dyDescent="0.3">
      <c r="A16" s="2" t="s">
        <v>5</v>
      </c>
      <c r="B16" s="55" t="s">
        <v>6</v>
      </c>
      <c r="C16" s="56"/>
      <c r="D16" s="56"/>
      <c r="E16" s="57"/>
      <c r="F16" s="2">
        <v>3</v>
      </c>
      <c r="G16" s="8">
        <v>0</v>
      </c>
      <c r="H16" s="3">
        <f t="shared" si="0"/>
        <v>0</v>
      </c>
      <c r="J16" s="10">
        <f t="shared" si="1"/>
        <v>0</v>
      </c>
      <c r="K16" s="10">
        <f t="shared" si="2"/>
        <v>0</v>
      </c>
    </row>
    <row r="17" spans="1:11" x14ac:dyDescent="0.3">
      <c r="A17" s="52" t="s">
        <v>7</v>
      </c>
      <c r="B17" s="53"/>
      <c r="C17" s="53"/>
      <c r="D17" s="53"/>
      <c r="E17" s="54"/>
      <c r="F17" s="18">
        <f>F12+F13+F14+F15+F16</f>
        <v>39</v>
      </c>
      <c r="G17" s="21"/>
      <c r="H17" s="31">
        <f>H12+H13+H14+H15+H16</f>
        <v>0</v>
      </c>
      <c r="J17" s="10"/>
      <c r="K17" s="10">
        <f>K12+K13+K14+K15+K16</f>
        <v>0</v>
      </c>
    </row>
    <row r="18" spans="1:11" x14ac:dyDescent="0.3">
      <c r="J18" s="9"/>
      <c r="K18" s="9"/>
    </row>
    <row r="19" spans="1:11" x14ac:dyDescent="0.3">
      <c r="A19" s="49" t="s">
        <v>15</v>
      </c>
      <c r="B19" s="50"/>
      <c r="C19" s="50"/>
      <c r="D19" s="50"/>
      <c r="E19" s="50"/>
      <c r="F19" s="50"/>
      <c r="G19" s="50"/>
      <c r="H19" s="51"/>
      <c r="J19" s="9"/>
      <c r="K19" s="9"/>
    </row>
    <row r="20" spans="1:11" ht="43.2" x14ac:dyDescent="0.3">
      <c r="A20" s="52" t="s">
        <v>8</v>
      </c>
      <c r="B20" s="53"/>
      <c r="C20" s="53"/>
      <c r="D20" s="53"/>
      <c r="E20" s="54"/>
      <c r="F20" s="16" t="s">
        <v>9</v>
      </c>
      <c r="G20" s="16" t="s">
        <v>10</v>
      </c>
      <c r="H20" s="16" t="s">
        <v>16</v>
      </c>
      <c r="J20" s="13" t="s">
        <v>19</v>
      </c>
      <c r="K20" s="13" t="s">
        <v>20</v>
      </c>
    </row>
    <row r="21" spans="1:11" x14ac:dyDescent="0.3">
      <c r="A21" s="2" t="s">
        <v>1</v>
      </c>
      <c r="B21" s="55" t="s">
        <v>95</v>
      </c>
      <c r="C21" s="56"/>
      <c r="D21" s="56"/>
      <c r="E21" s="57"/>
      <c r="F21" s="2">
        <v>9</v>
      </c>
      <c r="G21" s="8">
        <v>0</v>
      </c>
      <c r="H21" s="3">
        <f>F21*G21*12</f>
        <v>0</v>
      </c>
      <c r="J21" s="10">
        <f>G21*1.21</f>
        <v>0</v>
      </c>
      <c r="K21" s="10">
        <f>H21*1.21</f>
        <v>0</v>
      </c>
    </row>
    <row r="22" spans="1:11" x14ac:dyDescent="0.3">
      <c r="A22" s="2" t="s">
        <v>2</v>
      </c>
      <c r="B22" s="55" t="s">
        <v>96</v>
      </c>
      <c r="C22" s="56"/>
      <c r="D22" s="56"/>
      <c r="E22" s="57"/>
      <c r="F22" s="2">
        <v>6</v>
      </c>
      <c r="G22" s="8">
        <v>0</v>
      </c>
      <c r="H22" s="3">
        <f t="shared" ref="H22:H25" si="3">F22*G22*12</f>
        <v>0</v>
      </c>
      <c r="J22" s="10">
        <f t="shared" ref="J22:J25" si="4">G22*1.21</f>
        <v>0</v>
      </c>
      <c r="K22" s="10">
        <f t="shared" ref="K22:K25" si="5">H22*1.21</f>
        <v>0</v>
      </c>
    </row>
    <row r="23" spans="1:11" x14ac:dyDescent="0.3">
      <c r="A23" s="2" t="s">
        <v>3</v>
      </c>
      <c r="B23" s="55" t="s">
        <v>97</v>
      </c>
      <c r="C23" s="56"/>
      <c r="D23" s="56"/>
      <c r="E23" s="57"/>
      <c r="F23" s="2">
        <v>13</v>
      </c>
      <c r="G23" s="8">
        <v>0</v>
      </c>
      <c r="H23" s="3">
        <f t="shared" si="3"/>
        <v>0</v>
      </c>
      <c r="J23" s="10">
        <f t="shared" si="4"/>
        <v>0</v>
      </c>
      <c r="K23" s="10">
        <f t="shared" si="5"/>
        <v>0</v>
      </c>
    </row>
    <row r="24" spans="1:11" x14ac:dyDescent="0.3">
      <c r="A24" s="2" t="s">
        <v>4</v>
      </c>
      <c r="B24" s="4" t="s">
        <v>98</v>
      </c>
      <c r="C24" s="5"/>
      <c r="D24" s="6"/>
      <c r="E24" s="7"/>
      <c r="F24" s="2">
        <v>8</v>
      </c>
      <c r="G24" s="8">
        <v>0</v>
      </c>
      <c r="H24" s="3">
        <f t="shared" si="3"/>
        <v>0</v>
      </c>
      <c r="J24" s="10">
        <f t="shared" si="4"/>
        <v>0</v>
      </c>
      <c r="K24" s="10">
        <f t="shared" si="5"/>
        <v>0</v>
      </c>
    </row>
    <row r="25" spans="1:11" x14ac:dyDescent="0.3">
      <c r="A25" s="2" t="s">
        <v>5</v>
      </c>
      <c r="B25" s="55" t="s">
        <v>6</v>
      </c>
      <c r="C25" s="56"/>
      <c r="D25" s="56"/>
      <c r="E25" s="57"/>
      <c r="F25" s="2">
        <v>3</v>
      </c>
      <c r="G25" s="8">
        <v>0</v>
      </c>
      <c r="H25" s="3">
        <f t="shared" si="3"/>
        <v>0</v>
      </c>
      <c r="J25" s="10">
        <f t="shared" si="4"/>
        <v>0</v>
      </c>
      <c r="K25" s="10">
        <f t="shared" si="5"/>
        <v>0</v>
      </c>
    </row>
    <row r="26" spans="1:11" x14ac:dyDescent="0.3">
      <c r="A26" s="52" t="s">
        <v>22</v>
      </c>
      <c r="B26" s="53"/>
      <c r="C26" s="53"/>
      <c r="D26" s="53"/>
      <c r="E26" s="54"/>
      <c r="F26" s="18">
        <f>F21+F22+F23+F24+F25</f>
        <v>39</v>
      </c>
      <c r="G26" s="21"/>
      <c r="H26" s="31">
        <f>H21+H22+H23+H24+H25</f>
        <v>0</v>
      </c>
      <c r="J26" s="11"/>
      <c r="K26" s="32">
        <f>K21+K22+K23+K24+K25</f>
        <v>0</v>
      </c>
    </row>
    <row r="27" spans="1:11" x14ac:dyDescent="0.3">
      <c r="J27" s="9"/>
      <c r="K27" s="9"/>
    </row>
    <row r="28" spans="1:11" x14ac:dyDescent="0.3">
      <c r="A28" s="52" t="s">
        <v>17</v>
      </c>
      <c r="B28" s="53"/>
      <c r="C28" s="53"/>
      <c r="D28" s="53"/>
      <c r="E28" s="53"/>
      <c r="F28" s="53"/>
      <c r="G28" s="53"/>
      <c r="H28" s="54"/>
      <c r="J28" s="9"/>
      <c r="K28" s="9"/>
    </row>
    <row r="29" spans="1:11" ht="43.2" x14ac:dyDescent="0.3">
      <c r="A29" s="52" t="s">
        <v>8</v>
      </c>
      <c r="B29" s="53"/>
      <c r="C29" s="53"/>
      <c r="D29" s="53"/>
      <c r="E29" s="54"/>
      <c r="F29" s="16" t="s">
        <v>9</v>
      </c>
      <c r="G29" s="16" t="s">
        <v>10</v>
      </c>
      <c r="H29" s="16" t="s">
        <v>16</v>
      </c>
      <c r="J29" s="13" t="s">
        <v>19</v>
      </c>
      <c r="K29" s="13" t="s">
        <v>20</v>
      </c>
    </row>
    <row r="30" spans="1:11" x14ac:dyDescent="0.3">
      <c r="A30" s="2" t="s">
        <v>1</v>
      </c>
      <c r="B30" s="55" t="s">
        <v>95</v>
      </c>
      <c r="C30" s="56"/>
      <c r="D30" s="56"/>
      <c r="E30" s="57"/>
      <c r="F30" s="2">
        <v>9</v>
      </c>
      <c r="G30" s="8">
        <v>0</v>
      </c>
      <c r="H30" s="3">
        <f>F30*G30*12</f>
        <v>0</v>
      </c>
      <c r="J30" s="10">
        <f>G30*1.21</f>
        <v>0</v>
      </c>
      <c r="K30" s="10">
        <f>H30*1.21</f>
        <v>0</v>
      </c>
    </row>
    <row r="31" spans="1:11" x14ac:dyDescent="0.3">
      <c r="A31" s="2" t="s">
        <v>2</v>
      </c>
      <c r="B31" s="55" t="s">
        <v>96</v>
      </c>
      <c r="C31" s="56"/>
      <c r="D31" s="56"/>
      <c r="E31" s="57"/>
      <c r="F31" s="2">
        <v>6</v>
      </c>
      <c r="G31" s="8">
        <v>0</v>
      </c>
      <c r="H31" s="3">
        <f t="shared" ref="H31:H34" si="6">F31*G31*12</f>
        <v>0</v>
      </c>
      <c r="J31" s="10">
        <f t="shared" ref="J31:J34" si="7">G31*1.21</f>
        <v>0</v>
      </c>
      <c r="K31" s="10">
        <f t="shared" ref="K31:K34" si="8">H31*1.21</f>
        <v>0</v>
      </c>
    </row>
    <row r="32" spans="1:11" x14ac:dyDescent="0.3">
      <c r="A32" s="2" t="s">
        <v>3</v>
      </c>
      <c r="B32" s="55" t="s">
        <v>97</v>
      </c>
      <c r="C32" s="56"/>
      <c r="D32" s="56"/>
      <c r="E32" s="57"/>
      <c r="F32" s="2">
        <v>13</v>
      </c>
      <c r="G32" s="8">
        <v>0</v>
      </c>
      <c r="H32" s="3">
        <f t="shared" si="6"/>
        <v>0</v>
      </c>
      <c r="J32" s="10">
        <f t="shared" si="7"/>
        <v>0</v>
      </c>
      <c r="K32" s="10">
        <f t="shared" si="8"/>
        <v>0</v>
      </c>
    </row>
    <row r="33" spans="1:11" x14ac:dyDescent="0.3">
      <c r="A33" s="2" t="s">
        <v>4</v>
      </c>
      <c r="B33" s="55" t="s">
        <v>98</v>
      </c>
      <c r="C33" s="56"/>
      <c r="D33" s="56"/>
      <c r="E33" s="57"/>
      <c r="F33" s="2">
        <v>8</v>
      </c>
      <c r="G33" s="8">
        <v>0</v>
      </c>
      <c r="H33" s="3">
        <f t="shared" si="6"/>
        <v>0</v>
      </c>
      <c r="J33" s="10">
        <f t="shared" si="7"/>
        <v>0</v>
      </c>
      <c r="K33" s="10">
        <f t="shared" si="8"/>
        <v>0</v>
      </c>
    </row>
    <row r="34" spans="1:11" x14ac:dyDescent="0.3">
      <c r="A34" s="2" t="s">
        <v>5</v>
      </c>
      <c r="B34" s="55" t="s">
        <v>6</v>
      </c>
      <c r="C34" s="56"/>
      <c r="D34" s="56"/>
      <c r="E34" s="57"/>
      <c r="F34" s="2">
        <v>3</v>
      </c>
      <c r="G34" s="8">
        <v>0</v>
      </c>
      <c r="H34" s="3">
        <f t="shared" si="6"/>
        <v>0</v>
      </c>
      <c r="J34" s="10">
        <f t="shared" si="7"/>
        <v>0</v>
      </c>
      <c r="K34" s="10">
        <f t="shared" si="8"/>
        <v>0</v>
      </c>
    </row>
    <row r="35" spans="1:11" x14ac:dyDescent="0.3">
      <c r="A35" s="52" t="s">
        <v>22</v>
      </c>
      <c r="B35" s="53"/>
      <c r="C35" s="53"/>
      <c r="D35" s="53"/>
      <c r="E35" s="54"/>
      <c r="F35" s="18">
        <f>F30+F31+F32+F33+F34</f>
        <v>39</v>
      </c>
      <c r="G35" s="21"/>
      <c r="H35" s="31">
        <f>H30+H31+H32+H33+H34</f>
        <v>0</v>
      </c>
      <c r="J35" s="11"/>
      <c r="K35" s="10">
        <f>K30+K31+K32+K33+K34</f>
        <v>0</v>
      </c>
    </row>
    <row r="37" spans="1:11" ht="43.2" x14ac:dyDescent="0.3">
      <c r="A37" s="60" t="s">
        <v>86</v>
      </c>
      <c r="B37" s="60"/>
      <c r="C37" s="60"/>
      <c r="D37" s="60"/>
      <c r="E37" s="60"/>
      <c r="F37" s="60"/>
      <c r="G37" s="60"/>
      <c r="H37" s="31">
        <f>H17+H26+H35</f>
        <v>0</v>
      </c>
      <c r="J37" s="23" t="s">
        <v>21</v>
      </c>
      <c r="K37" s="32">
        <f>K17+K26+K35</f>
        <v>0</v>
      </c>
    </row>
  </sheetData>
  <sheetProtection algorithmName="SHA-512" hashValue="ogNSgKZgLvShf2JqiGB7TAb9fR5fOZhbvkHSo2hmnR1a+kPf+PsnMG5LSM0BefGqs/9H2+AI3y7jNqtGtG7u2Q==" saltValue="YRZ1rr+1gvuSLG2rR5Cx2w==" spinCount="100000" sheet="1" objects="1" scenarios="1" selectLockedCells="1"/>
  <mergeCells count="25">
    <mergeCell ref="B34:E34"/>
    <mergeCell ref="A35:E35"/>
    <mergeCell ref="A37:G37"/>
    <mergeCell ref="A28:H28"/>
    <mergeCell ref="A29:E29"/>
    <mergeCell ref="B30:E30"/>
    <mergeCell ref="B31:E31"/>
    <mergeCell ref="B32:E32"/>
    <mergeCell ref="B33:E33"/>
    <mergeCell ref="B23:E23"/>
    <mergeCell ref="B25:E25"/>
    <mergeCell ref="A17:E17"/>
    <mergeCell ref="A26:E26"/>
    <mergeCell ref="A19:H19"/>
    <mergeCell ref="B22:E22"/>
    <mergeCell ref="B14:E14"/>
    <mergeCell ref="B15:E15"/>
    <mergeCell ref="B16:E16"/>
    <mergeCell ref="A20:E20"/>
    <mergeCell ref="B21:E21"/>
    <mergeCell ref="A10:H10"/>
    <mergeCell ref="A11:E11"/>
    <mergeCell ref="B12:E12"/>
    <mergeCell ref="A6:H6"/>
    <mergeCell ref="A8:H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64D9B-6549-46C3-8CA5-0D5820421005}">
  <dimension ref="A1:M24"/>
  <sheetViews>
    <sheetView topLeftCell="A4" workbookViewId="0">
      <selection activeCell="G11" sqref="G11:H11"/>
    </sheetView>
  </sheetViews>
  <sheetFormatPr defaultRowHeight="14.4" x14ac:dyDescent="0.3"/>
  <cols>
    <col min="4" max="4" width="20" customWidth="1"/>
    <col min="6" max="6" width="6.44140625" customWidth="1"/>
    <col min="8" max="8" width="4.33203125" customWidth="1"/>
    <col min="10" max="10" width="7" customWidth="1"/>
    <col min="12" max="12" width="18.109375" hidden="1" customWidth="1"/>
    <col min="13" max="13" width="17.5546875" hidden="1" customWidth="1"/>
  </cols>
  <sheetData>
    <row r="1" spans="1:13" ht="23.4" x14ac:dyDescent="0.45">
      <c r="A1" s="46" t="s">
        <v>101</v>
      </c>
      <c r="B1" s="46"/>
      <c r="C1" s="47"/>
      <c r="D1" s="47"/>
      <c r="E1" s="47"/>
      <c r="F1" s="47"/>
      <c r="G1" s="47"/>
      <c r="H1" s="47"/>
      <c r="I1" s="47"/>
      <c r="J1" s="47"/>
      <c r="K1" s="47"/>
    </row>
    <row r="2" spans="1:13" ht="23.4" x14ac:dyDescent="0.45">
      <c r="A2" s="46" t="s">
        <v>100</v>
      </c>
      <c r="B2" s="46"/>
      <c r="C2" s="47"/>
      <c r="D2" s="47"/>
      <c r="E2" s="47"/>
      <c r="F2" s="47"/>
      <c r="G2" s="47"/>
      <c r="H2" s="47"/>
      <c r="I2" s="47"/>
      <c r="J2" s="47"/>
      <c r="K2" s="47"/>
    </row>
    <row r="3" spans="1:13" ht="23.4" x14ac:dyDescent="0.45">
      <c r="A3" s="46"/>
      <c r="B3" s="46"/>
      <c r="C3" s="47"/>
      <c r="D3" s="47"/>
      <c r="E3" s="47"/>
      <c r="F3" s="47"/>
      <c r="G3" s="47"/>
      <c r="H3" s="47"/>
      <c r="I3" s="47"/>
      <c r="J3" s="47"/>
      <c r="K3" s="47"/>
    </row>
    <row r="4" spans="1:13" ht="23.4" x14ac:dyDescent="0.45">
      <c r="A4" s="46" t="s">
        <v>23</v>
      </c>
      <c r="B4" s="46"/>
      <c r="C4" s="47"/>
      <c r="D4" s="47"/>
      <c r="E4" s="47"/>
      <c r="F4" s="47"/>
      <c r="G4" s="47"/>
      <c r="H4" s="47"/>
      <c r="I4" s="47"/>
      <c r="J4" s="47"/>
      <c r="K4" s="47"/>
    </row>
    <row r="6" spans="1:13" x14ac:dyDescent="0.3">
      <c r="A6" s="61" t="s">
        <v>13</v>
      </c>
      <c r="B6" s="61"/>
      <c r="C6" s="61"/>
      <c r="D6" s="61"/>
      <c r="E6" s="61"/>
      <c r="F6" s="61"/>
      <c r="G6" s="61"/>
      <c r="H6" s="61"/>
      <c r="I6" s="61"/>
      <c r="J6" s="61"/>
    </row>
    <row r="8" spans="1:13" ht="42.6" customHeight="1" x14ac:dyDescent="0.3">
      <c r="A8" s="62" t="s">
        <v>34</v>
      </c>
      <c r="B8" s="63"/>
      <c r="C8" s="63"/>
      <c r="D8" s="63"/>
      <c r="E8" s="63"/>
      <c r="F8" s="63"/>
      <c r="G8" s="63"/>
      <c r="H8" s="63"/>
      <c r="I8" s="63"/>
      <c r="J8" s="63"/>
    </row>
    <row r="10" spans="1:13" ht="29.4" customHeight="1" x14ac:dyDescent="0.3">
      <c r="A10" s="64" t="s">
        <v>24</v>
      </c>
      <c r="B10" s="64"/>
      <c r="C10" s="64"/>
      <c r="D10" s="64"/>
      <c r="E10" s="65" t="s">
        <v>25</v>
      </c>
      <c r="F10" s="65"/>
      <c r="G10" s="65" t="s">
        <v>26</v>
      </c>
      <c r="H10" s="65"/>
      <c r="I10" s="65" t="s">
        <v>27</v>
      </c>
      <c r="J10" s="65"/>
      <c r="L10" s="13" t="s">
        <v>32</v>
      </c>
      <c r="M10" s="13" t="s">
        <v>33</v>
      </c>
    </row>
    <row r="11" spans="1:13" x14ac:dyDescent="0.3">
      <c r="A11" s="67" t="s">
        <v>28</v>
      </c>
      <c r="B11" s="67"/>
      <c r="C11" s="67"/>
      <c r="D11" s="67"/>
      <c r="E11" s="69">
        <v>1000000</v>
      </c>
      <c r="F11" s="69"/>
      <c r="G11" s="70">
        <v>0</v>
      </c>
      <c r="H11" s="70"/>
      <c r="I11" s="66">
        <f>E11*G11*7</f>
        <v>0</v>
      </c>
      <c r="J11" s="66"/>
      <c r="L11" s="14">
        <f>G11*1.21</f>
        <v>0</v>
      </c>
      <c r="M11" s="10">
        <f>I11*1.21</f>
        <v>0</v>
      </c>
    </row>
    <row r="12" spans="1:13" x14ac:dyDescent="0.3">
      <c r="A12" s="68" t="s">
        <v>29</v>
      </c>
      <c r="B12" s="68"/>
      <c r="C12" s="68"/>
      <c r="D12" s="68"/>
      <c r="E12" s="69">
        <v>1500000</v>
      </c>
      <c r="F12" s="69"/>
      <c r="G12" s="70">
        <v>0</v>
      </c>
      <c r="H12" s="70"/>
      <c r="I12" s="66">
        <f>E12*G12*7</f>
        <v>0</v>
      </c>
      <c r="J12" s="66"/>
      <c r="L12" s="14">
        <f>G12*1.21</f>
        <v>0</v>
      </c>
      <c r="M12" s="10">
        <f>I12*1.21</f>
        <v>0</v>
      </c>
    </row>
    <row r="14" spans="1:13" ht="28.2" customHeight="1" x14ac:dyDescent="0.3">
      <c r="A14" s="65" t="s">
        <v>30</v>
      </c>
      <c r="B14" s="65"/>
      <c r="C14" s="65"/>
      <c r="D14" s="65"/>
      <c r="E14" s="65" t="s">
        <v>25</v>
      </c>
      <c r="F14" s="65"/>
      <c r="G14" s="65" t="s">
        <v>26</v>
      </c>
      <c r="H14" s="65"/>
      <c r="I14" s="65" t="s">
        <v>27</v>
      </c>
      <c r="J14" s="65"/>
      <c r="L14" s="13" t="s">
        <v>32</v>
      </c>
      <c r="M14" s="13" t="s">
        <v>33</v>
      </c>
    </row>
    <row r="15" spans="1:13" x14ac:dyDescent="0.3">
      <c r="A15" s="67" t="s">
        <v>28</v>
      </c>
      <c r="B15" s="67"/>
      <c r="C15" s="67"/>
      <c r="D15" s="67"/>
      <c r="E15" s="69">
        <v>2000000</v>
      </c>
      <c r="F15" s="69"/>
      <c r="G15" s="70">
        <v>0</v>
      </c>
      <c r="H15" s="70"/>
      <c r="I15" s="66">
        <f>E15*G15*7</f>
        <v>0</v>
      </c>
      <c r="J15" s="66"/>
      <c r="L15" s="14">
        <f>G15*1.21</f>
        <v>0</v>
      </c>
      <c r="M15" s="10">
        <f>I15*1.21</f>
        <v>0</v>
      </c>
    </row>
    <row r="16" spans="1:13" x14ac:dyDescent="0.3">
      <c r="A16" s="68" t="s">
        <v>29</v>
      </c>
      <c r="B16" s="68"/>
      <c r="C16" s="68"/>
      <c r="D16" s="68"/>
      <c r="E16" s="69">
        <v>1000000</v>
      </c>
      <c r="F16" s="69"/>
      <c r="G16" s="70">
        <v>0</v>
      </c>
      <c r="H16" s="70"/>
      <c r="I16" s="66">
        <f>E16*G16*7</f>
        <v>0</v>
      </c>
      <c r="J16" s="66"/>
      <c r="L16" s="14">
        <f>G16*1.21</f>
        <v>0</v>
      </c>
      <c r="M16" s="10">
        <f>I16*1.21</f>
        <v>0</v>
      </c>
    </row>
    <row r="18" spans="1:13" ht="29.4" customHeight="1" x14ac:dyDescent="0.3">
      <c r="A18" s="65" t="s">
        <v>31</v>
      </c>
      <c r="B18" s="65"/>
      <c r="C18" s="65"/>
      <c r="D18" s="65"/>
      <c r="E18" s="65" t="s">
        <v>25</v>
      </c>
      <c r="F18" s="65"/>
      <c r="G18" s="65" t="s">
        <v>26</v>
      </c>
      <c r="H18" s="65"/>
      <c r="I18" s="65" t="s">
        <v>27</v>
      </c>
      <c r="J18" s="65"/>
      <c r="L18" s="13" t="s">
        <v>32</v>
      </c>
      <c r="M18" s="13" t="s">
        <v>33</v>
      </c>
    </row>
    <row r="19" spans="1:13" x14ac:dyDescent="0.3">
      <c r="A19" s="67" t="s">
        <v>28</v>
      </c>
      <c r="B19" s="67"/>
      <c r="C19" s="67"/>
      <c r="D19" s="67"/>
      <c r="E19" s="69">
        <v>3400000</v>
      </c>
      <c r="F19" s="69"/>
      <c r="G19" s="70">
        <v>0</v>
      </c>
      <c r="H19" s="70"/>
      <c r="I19" s="66">
        <f>E19*G19*7</f>
        <v>0</v>
      </c>
      <c r="J19" s="66"/>
      <c r="L19" s="14">
        <f>G19*1.21</f>
        <v>0</v>
      </c>
      <c r="M19" s="10">
        <f>I19*1.21</f>
        <v>0</v>
      </c>
    </row>
    <row r="21" spans="1:13" x14ac:dyDescent="0.3">
      <c r="A21" s="64" t="s">
        <v>18</v>
      </c>
      <c r="B21" s="64"/>
      <c r="C21" s="64"/>
      <c r="D21" s="64"/>
      <c r="E21" s="64"/>
      <c r="F21" s="64"/>
      <c r="G21" s="64"/>
      <c r="H21" s="64"/>
      <c r="I21" s="72">
        <f>I11+I12+I15+I16+I19</f>
        <v>0</v>
      </c>
      <c r="J21" s="72"/>
      <c r="M21" s="32">
        <f>M11+M12+M15+M16+M19</f>
        <v>0</v>
      </c>
    </row>
    <row r="24" spans="1:13" ht="30" customHeight="1" x14ac:dyDescent="0.3">
      <c r="A24" s="71" t="s">
        <v>35</v>
      </c>
      <c r="B24" s="71"/>
      <c r="C24" s="71"/>
      <c r="D24" s="71"/>
      <c r="E24" s="71"/>
      <c r="F24" s="71"/>
      <c r="G24" s="71"/>
      <c r="H24" s="71"/>
      <c r="I24" s="71"/>
      <c r="J24" s="71"/>
    </row>
  </sheetData>
  <sheetProtection algorithmName="SHA-512" hashValue="LkPd7nK53tlL2dsxZSAGUkAM9kWN/5I4HIv0riFQpl4zF6hx77YbkSy+jqup6I9RYc3VuQ89o1nD512pQraDig==" saltValue="+Rw/2JcO9rsdwpsQL5d9+Q==" spinCount="100000" sheet="1" objects="1" scenarios="1" selectLockedCells="1"/>
  <mergeCells count="37">
    <mergeCell ref="A24:J24"/>
    <mergeCell ref="A21:H21"/>
    <mergeCell ref="I21:J21"/>
    <mergeCell ref="A18:D18"/>
    <mergeCell ref="E18:F18"/>
    <mergeCell ref="G18:H18"/>
    <mergeCell ref="I18:J18"/>
    <mergeCell ref="A19:D19"/>
    <mergeCell ref="E19:F19"/>
    <mergeCell ref="G19:H19"/>
    <mergeCell ref="I19:J19"/>
    <mergeCell ref="A15:D15"/>
    <mergeCell ref="E15:F15"/>
    <mergeCell ref="G15:H15"/>
    <mergeCell ref="I15:J15"/>
    <mergeCell ref="A16:D16"/>
    <mergeCell ref="E16:F16"/>
    <mergeCell ref="G16:H16"/>
    <mergeCell ref="I16:J16"/>
    <mergeCell ref="I11:J11"/>
    <mergeCell ref="I12:J12"/>
    <mergeCell ref="A14:D14"/>
    <mergeCell ref="E14:F14"/>
    <mergeCell ref="G14:H14"/>
    <mergeCell ref="I14:J14"/>
    <mergeCell ref="A11:D11"/>
    <mergeCell ref="A12:D12"/>
    <mergeCell ref="E11:F11"/>
    <mergeCell ref="E12:F12"/>
    <mergeCell ref="G11:H11"/>
    <mergeCell ref="G12:H12"/>
    <mergeCell ref="A6:J6"/>
    <mergeCell ref="A8:J8"/>
    <mergeCell ref="A10:D10"/>
    <mergeCell ref="E10:F10"/>
    <mergeCell ref="G10:H10"/>
    <mergeCell ref="I10:J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ECAA-6AAE-451D-9C31-9F1E0BB1CA76}">
  <dimension ref="A1:G45"/>
  <sheetViews>
    <sheetView topLeftCell="A7" workbookViewId="0">
      <selection activeCell="C16" sqref="C16"/>
    </sheetView>
  </sheetViews>
  <sheetFormatPr defaultRowHeight="14.4" x14ac:dyDescent="0.3"/>
  <cols>
    <col min="1" max="1" width="23.44140625" customWidth="1"/>
    <col min="2" max="2" width="27.6640625" customWidth="1"/>
    <col min="3" max="3" width="33.109375" customWidth="1"/>
    <col min="4" max="4" width="30.44140625" customWidth="1"/>
    <col min="6" max="6" width="16.6640625" hidden="1" customWidth="1"/>
    <col min="7" max="7" width="15.88671875" hidden="1" customWidth="1"/>
  </cols>
  <sheetData>
    <row r="1" spans="1:7" ht="23.4" x14ac:dyDescent="0.45">
      <c r="A1" s="46" t="s">
        <v>101</v>
      </c>
      <c r="B1" s="46"/>
      <c r="C1" s="47"/>
      <c r="D1" s="47"/>
    </row>
    <row r="2" spans="1:7" ht="23.4" x14ac:dyDescent="0.45">
      <c r="A2" s="46" t="s">
        <v>100</v>
      </c>
      <c r="B2" s="46"/>
      <c r="C2" s="47"/>
      <c r="D2" s="47"/>
    </row>
    <row r="3" spans="1:7" ht="23.4" x14ac:dyDescent="0.45">
      <c r="A3" s="46"/>
      <c r="B3" s="46"/>
      <c r="C3" s="47"/>
      <c r="D3" s="47"/>
    </row>
    <row r="4" spans="1:7" ht="23.4" x14ac:dyDescent="0.45">
      <c r="A4" s="46" t="s">
        <v>68</v>
      </c>
      <c r="B4" s="46"/>
      <c r="C4" s="47"/>
      <c r="D4" s="47"/>
    </row>
    <row r="6" spans="1:7" x14ac:dyDescent="0.3">
      <c r="A6" s="61" t="s">
        <v>13</v>
      </c>
      <c r="B6" s="61"/>
      <c r="C6" s="61"/>
      <c r="D6" s="61"/>
    </row>
    <row r="8" spans="1:7" ht="49.8" customHeight="1" x14ac:dyDescent="0.3">
      <c r="A8" s="63" t="s">
        <v>36</v>
      </c>
      <c r="B8" s="63"/>
      <c r="C8" s="63"/>
      <c r="D8" s="63"/>
    </row>
    <row r="11" spans="1:7" x14ac:dyDescent="0.3">
      <c r="A11" s="22" t="s">
        <v>37</v>
      </c>
    </row>
    <row r="12" spans="1:7" ht="30.6" customHeight="1" x14ac:dyDescent="0.3">
      <c r="A12" s="15" t="s">
        <v>38</v>
      </c>
      <c r="B12" s="15" t="s">
        <v>39</v>
      </c>
      <c r="C12" s="15" t="s">
        <v>40</v>
      </c>
      <c r="D12" s="15" t="s">
        <v>11</v>
      </c>
      <c r="F12" s="23" t="s">
        <v>63</v>
      </c>
      <c r="G12" s="23" t="s">
        <v>64</v>
      </c>
    </row>
    <row r="13" spans="1:7" x14ac:dyDescent="0.3">
      <c r="A13" s="12">
        <v>9</v>
      </c>
      <c r="B13" s="2" t="s">
        <v>41</v>
      </c>
      <c r="C13" s="8">
        <v>0</v>
      </c>
      <c r="D13" s="3">
        <f>A13*C13*60</f>
        <v>0</v>
      </c>
      <c r="F13" s="24">
        <f>C13*1.21</f>
        <v>0</v>
      </c>
      <c r="G13" s="24">
        <f>D13*1.21</f>
        <v>0</v>
      </c>
    </row>
    <row r="14" spans="1:7" x14ac:dyDescent="0.3">
      <c r="A14" s="12">
        <v>2</v>
      </c>
      <c r="B14" s="2" t="s">
        <v>42</v>
      </c>
      <c r="C14" s="8">
        <v>0</v>
      </c>
      <c r="D14" s="3">
        <f t="shared" ref="D14:D43" si="0">A14*C14*60</f>
        <v>0</v>
      </c>
      <c r="F14" s="24">
        <f t="shared" ref="F14:F43" si="1">C14*1.21</f>
        <v>0</v>
      </c>
      <c r="G14" s="24">
        <f t="shared" ref="G14:G43" si="2">D14*1.21</f>
        <v>0</v>
      </c>
    </row>
    <row r="15" spans="1:7" x14ac:dyDescent="0.3">
      <c r="A15" s="12">
        <v>3</v>
      </c>
      <c r="B15" s="2" t="s">
        <v>43</v>
      </c>
      <c r="C15" s="8">
        <v>0</v>
      </c>
      <c r="D15" s="3">
        <f t="shared" si="0"/>
        <v>0</v>
      </c>
      <c r="F15" s="24">
        <f t="shared" si="1"/>
        <v>0</v>
      </c>
      <c r="G15" s="24">
        <f t="shared" si="2"/>
        <v>0</v>
      </c>
    </row>
    <row r="16" spans="1:7" x14ac:dyDescent="0.3">
      <c r="A16" s="12">
        <v>6</v>
      </c>
      <c r="B16" s="2" t="s">
        <v>44</v>
      </c>
      <c r="C16" s="8">
        <v>0</v>
      </c>
      <c r="D16" s="3">
        <f t="shared" si="0"/>
        <v>0</v>
      </c>
      <c r="F16" s="24">
        <f t="shared" si="1"/>
        <v>0</v>
      </c>
      <c r="G16" s="24">
        <f t="shared" si="2"/>
        <v>0</v>
      </c>
    </row>
    <row r="17" spans="1:7" x14ac:dyDescent="0.3">
      <c r="A17" s="12">
        <v>1</v>
      </c>
      <c r="B17" s="2" t="s">
        <v>45</v>
      </c>
      <c r="C17" s="8">
        <v>0</v>
      </c>
      <c r="D17" s="3">
        <f t="shared" si="0"/>
        <v>0</v>
      </c>
      <c r="F17" s="24">
        <f t="shared" si="1"/>
        <v>0</v>
      </c>
      <c r="G17" s="24">
        <f t="shared" si="2"/>
        <v>0</v>
      </c>
    </row>
    <row r="18" spans="1:7" x14ac:dyDescent="0.3">
      <c r="A18" s="12">
        <v>5</v>
      </c>
      <c r="B18" s="2" t="s">
        <v>46</v>
      </c>
      <c r="C18" s="8">
        <v>0</v>
      </c>
      <c r="D18" s="3">
        <f t="shared" si="0"/>
        <v>0</v>
      </c>
      <c r="F18" s="24">
        <f t="shared" si="1"/>
        <v>0</v>
      </c>
      <c r="G18" s="24">
        <f t="shared" si="2"/>
        <v>0</v>
      </c>
    </row>
    <row r="19" spans="1:7" x14ac:dyDescent="0.3">
      <c r="A19" s="12">
        <v>5</v>
      </c>
      <c r="B19" s="2" t="s">
        <v>47</v>
      </c>
      <c r="C19" s="8">
        <v>0</v>
      </c>
      <c r="D19" s="3">
        <f t="shared" si="0"/>
        <v>0</v>
      </c>
      <c r="F19" s="24">
        <f t="shared" si="1"/>
        <v>0</v>
      </c>
      <c r="G19" s="24">
        <f t="shared" si="2"/>
        <v>0</v>
      </c>
    </row>
    <row r="20" spans="1:7" x14ac:dyDescent="0.3">
      <c r="A20" s="12">
        <v>5</v>
      </c>
      <c r="B20" s="2" t="s">
        <v>48</v>
      </c>
      <c r="C20" s="8">
        <v>0</v>
      </c>
      <c r="D20" s="3">
        <f t="shared" si="0"/>
        <v>0</v>
      </c>
      <c r="F20" s="24">
        <f t="shared" si="1"/>
        <v>0</v>
      </c>
      <c r="G20" s="24">
        <f t="shared" si="2"/>
        <v>0</v>
      </c>
    </row>
    <row r="21" spans="1:7" x14ac:dyDescent="0.3">
      <c r="A21" s="12">
        <v>5</v>
      </c>
      <c r="B21" s="2" t="s">
        <v>49</v>
      </c>
      <c r="C21" s="8">
        <v>0</v>
      </c>
      <c r="D21" s="3">
        <f t="shared" si="0"/>
        <v>0</v>
      </c>
      <c r="F21" s="24">
        <f t="shared" si="1"/>
        <v>0</v>
      </c>
      <c r="G21" s="24">
        <f t="shared" si="2"/>
        <v>0</v>
      </c>
    </row>
    <row r="22" spans="1:7" x14ac:dyDescent="0.3">
      <c r="A22" s="12">
        <v>5</v>
      </c>
      <c r="B22" s="2" t="s">
        <v>50</v>
      </c>
      <c r="C22" s="8">
        <v>0</v>
      </c>
      <c r="D22" s="3">
        <f t="shared" si="0"/>
        <v>0</v>
      </c>
      <c r="F22" s="24">
        <f t="shared" si="1"/>
        <v>0</v>
      </c>
      <c r="G22" s="24">
        <f t="shared" si="2"/>
        <v>0</v>
      </c>
    </row>
    <row r="23" spans="1:7" x14ac:dyDescent="0.3">
      <c r="A23" s="12">
        <v>5</v>
      </c>
      <c r="B23" s="2" t="s">
        <v>105</v>
      </c>
      <c r="C23" s="8">
        <v>0</v>
      </c>
      <c r="D23" s="3">
        <f t="shared" si="0"/>
        <v>0</v>
      </c>
      <c r="F23" s="24">
        <f t="shared" si="1"/>
        <v>0</v>
      </c>
      <c r="G23" s="24">
        <f t="shared" si="2"/>
        <v>0</v>
      </c>
    </row>
    <row r="24" spans="1:7" x14ac:dyDescent="0.3">
      <c r="A24" s="12">
        <v>13</v>
      </c>
      <c r="B24" s="2" t="s">
        <v>51</v>
      </c>
      <c r="C24" s="8">
        <v>0</v>
      </c>
      <c r="D24" s="3">
        <f t="shared" si="0"/>
        <v>0</v>
      </c>
      <c r="F24" s="24">
        <f t="shared" si="1"/>
        <v>0</v>
      </c>
      <c r="G24" s="24">
        <f t="shared" si="2"/>
        <v>0</v>
      </c>
    </row>
    <row r="25" spans="1:7" x14ac:dyDescent="0.3">
      <c r="A25" s="12">
        <v>13</v>
      </c>
      <c r="B25" s="2" t="s">
        <v>52</v>
      </c>
      <c r="C25" s="8">
        <v>0</v>
      </c>
      <c r="D25" s="3">
        <f t="shared" si="0"/>
        <v>0</v>
      </c>
      <c r="F25" s="24">
        <f t="shared" si="1"/>
        <v>0</v>
      </c>
      <c r="G25" s="24">
        <f t="shared" si="2"/>
        <v>0</v>
      </c>
    </row>
    <row r="26" spans="1:7" x14ac:dyDescent="0.3">
      <c r="A26" s="12">
        <v>13</v>
      </c>
      <c r="B26" s="2" t="s">
        <v>53</v>
      </c>
      <c r="C26" s="8">
        <v>0</v>
      </c>
      <c r="D26" s="3">
        <f t="shared" si="0"/>
        <v>0</v>
      </c>
      <c r="F26" s="24">
        <f t="shared" si="1"/>
        <v>0</v>
      </c>
      <c r="G26" s="24">
        <f t="shared" si="2"/>
        <v>0</v>
      </c>
    </row>
    <row r="27" spans="1:7" x14ac:dyDescent="0.3">
      <c r="A27" s="12">
        <v>13</v>
      </c>
      <c r="B27" s="2" t="s">
        <v>54</v>
      </c>
      <c r="C27" s="8">
        <v>0</v>
      </c>
      <c r="D27" s="3">
        <f t="shared" si="0"/>
        <v>0</v>
      </c>
      <c r="F27" s="24">
        <f t="shared" si="1"/>
        <v>0</v>
      </c>
      <c r="G27" s="24">
        <f t="shared" si="2"/>
        <v>0</v>
      </c>
    </row>
    <row r="28" spans="1:7" x14ac:dyDescent="0.3">
      <c r="A28" s="12">
        <v>13</v>
      </c>
      <c r="B28" s="2" t="s">
        <v>106</v>
      </c>
      <c r="C28" s="8">
        <v>0</v>
      </c>
      <c r="D28" s="3">
        <f t="shared" si="0"/>
        <v>0</v>
      </c>
      <c r="F28" s="24">
        <f t="shared" si="1"/>
        <v>0</v>
      </c>
      <c r="G28" s="24">
        <f t="shared" si="2"/>
        <v>0</v>
      </c>
    </row>
    <row r="29" spans="1:7" x14ac:dyDescent="0.3">
      <c r="A29" s="12">
        <v>13</v>
      </c>
      <c r="B29" s="2" t="s">
        <v>107</v>
      </c>
      <c r="C29" s="8">
        <v>0</v>
      </c>
      <c r="D29" s="3">
        <f t="shared" si="0"/>
        <v>0</v>
      </c>
      <c r="F29" s="24">
        <f t="shared" si="1"/>
        <v>0</v>
      </c>
      <c r="G29" s="24">
        <f t="shared" si="2"/>
        <v>0</v>
      </c>
    </row>
    <row r="30" spans="1:7" x14ac:dyDescent="0.3">
      <c r="A30" s="12">
        <v>8</v>
      </c>
      <c r="B30" s="2" t="s">
        <v>55</v>
      </c>
      <c r="C30" s="8">
        <v>0</v>
      </c>
      <c r="D30" s="3">
        <f t="shared" si="0"/>
        <v>0</v>
      </c>
      <c r="F30" s="24">
        <f t="shared" si="1"/>
        <v>0</v>
      </c>
      <c r="G30" s="24">
        <f t="shared" si="2"/>
        <v>0</v>
      </c>
    </row>
    <row r="31" spans="1:7" x14ac:dyDescent="0.3">
      <c r="A31" s="12">
        <v>2</v>
      </c>
      <c r="B31" s="2" t="s">
        <v>56</v>
      </c>
      <c r="C31" s="8">
        <v>0</v>
      </c>
      <c r="D31" s="3">
        <f t="shared" si="0"/>
        <v>0</v>
      </c>
      <c r="F31" s="24">
        <f t="shared" si="1"/>
        <v>0</v>
      </c>
      <c r="G31" s="24">
        <f t="shared" si="2"/>
        <v>0</v>
      </c>
    </row>
    <row r="32" spans="1:7" x14ac:dyDescent="0.3">
      <c r="A32" s="12">
        <v>8</v>
      </c>
      <c r="B32" s="2" t="s">
        <v>57</v>
      </c>
      <c r="C32" s="8">
        <v>0</v>
      </c>
      <c r="D32" s="3">
        <f t="shared" si="0"/>
        <v>0</v>
      </c>
      <c r="F32" s="24">
        <f t="shared" si="1"/>
        <v>0</v>
      </c>
      <c r="G32" s="24">
        <f t="shared" si="2"/>
        <v>0</v>
      </c>
    </row>
    <row r="33" spans="1:7" x14ac:dyDescent="0.3">
      <c r="A33" s="12">
        <v>3</v>
      </c>
      <c r="B33" s="2" t="s">
        <v>58</v>
      </c>
      <c r="C33" s="8">
        <v>0</v>
      </c>
      <c r="D33" s="3">
        <f t="shared" si="0"/>
        <v>0</v>
      </c>
      <c r="F33" s="24">
        <f t="shared" si="1"/>
        <v>0</v>
      </c>
      <c r="G33" s="24">
        <f t="shared" si="2"/>
        <v>0</v>
      </c>
    </row>
    <row r="34" spans="1:7" x14ac:dyDescent="0.3">
      <c r="A34" s="12">
        <v>2</v>
      </c>
      <c r="B34" s="2" t="s">
        <v>110</v>
      </c>
      <c r="C34" s="8">
        <v>0</v>
      </c>
      <c r="D34" s="3">
        <f t="shared" si="0"/>
        <v>0</v>
      </c>
      <c r="F34" s="24">
        <f t="shared" si="1"/>
        <v>0</v>
      </c>
      <c r="G34" s="24">
        <f t="shared" si="2"/>
        <v>0</v>
      </c>
    </row>
    <row r="35" spans="1:7" x14ac:dyDescent="0.3">
      <c r="A35" s="12">
        <v>8</v>
      </c>
      <c r="B35" s="2" t="s">
        <v>109</v>
      </c>
      <c r="C35" s="8">
        <v>0</v>
      </c>
      <c r="D35" s="3">
        <f t="shared" si="0"/>
        <v>0</v>
      </c>
      <c r="F35" s="24">
        <f t="shared" si="1"/>
        <v>0</v>
      </c>
      <c r="G35" s="24">
        <f t="shared" si="2"/>
        <v>0</v>
      </c>
    </row>
    <row r="36" spans="1:7" x14ac:dyDescent="0.3">
      <c r="A36" s="12">
        <v>8</v>
      </c>
      <c r="B36" s="2" t="s">
        <v>108</v>
      </c>
      <c r="C36" s="8">
        <v>0</v>
      </c>
      <c r="D36" s="3">
        <f t="shared" si="0"/>
        <v>0</v>
      </c>
      <c r="F36" s="24">
        <f t="shared" si="1"/>
        <v>0</v>
      </c>
      <c r="G36" s="24">
        <f t="shared" si="2"/>
        <v>0</v>
      </c>
    </row>
    <row r="37" spans="1:7" x14ac:dyDescent="0.3">
      <c r="A37" s="20">
        <v>3</v>
      </c>
      <c r="B37" s="2" t="s">
        <v>59</v>
      </c>
      <c r="C37" s="8">
        <v>0</v>
      </c>
      <c r="D37" s="3">
        <f t="shared" si="0"/>
        <v>0</v>
      </c>
      <c r="F37" s="24">
        <f t="shared" si="1"/>
        <v>0</v>
      </c>
      <c r="G37" s="24">
        <f t="shared" si="2"/>
        <v>0</v>
      </c>
    </row>
    <row r="38" spans="1:7" x14ac:dyDescent="0.3">
      <c r="A38" s="20">
        <v>2</v>
      </c>
      <c r="B38" s="2" t="s">
        <v>60</v>
      </c>
      <c r="C38" s="8">
        <v>0</v>
      </c>
      <c r="D38" s="3">
        <f t="shared" si="0"/>
        <v>0</v>
      </c>
      <c r="F38" s="24">
        <f t="shared" si="1"/>
        <v>0</v>
      </c>
      <c r="G38" s="24">
        <f t="shared" si="2"/>
        <v>0</v>
      </c>
    </row>
    <row r="39" spans="1:7" x14ac:dyDescent="0.3">
      <c r="A39" s="20">
        <v>3</v>
      </c>
      <c r="B39" s="2" t="s">
        <v>61</v>
      </c>
      <c r="C39" s="8">
        <v>0</v>
      </c>
      <c r="D39" s="3">
        <f t="shared" si="0"/>
        <v>0</v>
      </c>
      <c r="F39" s="24">
        <f t="shared" si="1"/>
        <v>0</v>
      </c>
      <c r="G39" s="24">
        <f t="shared" si="2"/>
        <v>0</v>
      </c>
    </row>
    <row r="40" spans="1:7" x14ac:dyDescent="0.3">
      <c r="A40" s="20">
        <v>2</v>
      </c>
      <c r="B40" s="2" t="s">
        <v>62</v>
      </c>
      <c r="C40" s="8">
        <v>0</v>
      </c>
      <c r="D40" s="3">
        <f t="shared" si="0"/>
        <v>0</v>
      </c>
      <c r="F40" s="24">
        <f t="shared" si="1"/>
        <v>0</v>
      </c>
      <c r="G40" s="24">
        <f t="shared" si="2"/>
        <v>0</v>
      </c>
    </row>
    <row r="41" spans="1:7" x14ac:dyDescent="0.3">
      <c r="A41" s="20">
        <v>1</v>
      </c>
      <c r="B41" s="2" t="s">
        <v>102</v>
      </c>
      <c r="C41" s="8">
        <v>0</v>
      </c>
      <c r="D41" s="3">
        <f t="shared" si="0"/>
        <v>0</v>
      </c>
      <c r="F41" s="24">
        <f t="shared" si="1"/>
        <v>0</v>
      </c>
      <c r="G41" s="24">
        <f t="shared" si="2"/>
        <v>0</v>
      </c>
    </row>
    <row r="42" spans="1:7" x14ac:dyDescent="0.3">
      <c r="A42" s="20">
        <v>1</v>
      </c>
      <c r="B42" s="2" t="s">
        <v>103</v>
      </c>
      <c r="C42" s="8">
        <v>0</v>
      </c>
      <c r="D42" s="3">
        <f t="shared" si="0"/>
        <v>0</v>
      </c>
      <c r="F42" s="24">
        <f t="shared" si="1"/>
        <v>0</v>
      </c>
      <c r="G42" s="24">
        <f t="shared" si="2"/>
        <v>0</v>
      </c>
    </row>
    <row r="43" spans="1:7" x14ac:dyDescent="0.3">
      <c r="A43" s="20">
        <v>1</v>
      </c>
      <c r="B43" s="2" t="s">
        <v>104</v>
      </c>
      <c r="C43" s="8">
        <v>0</v>
      </c>
      <c r="D43" s="3">
        <f t="shared" si="0"/>
        <v>0</v>
      </c>
      <c r="F43" s="24">
        <f t="shared" si="1"/>
        <v>0</v>
      </c>
      <c r="G43" s="24">
        <f t="shared" si="2"/>
        <v>0</v>
      </c>
    </row>
    <row r="44" spans="1:7" x14ac:dyDescent="0.3">
      <c r="A44" s="64" t="s">
        <v>7</v>
      </c>
      <c r="B44" s="64"/>
      <c r="C44" s="64"/>
      <c r="D44" s="31">
        <f>D13+D14+D15+D16+D17+D18+D19+D20+D21+D22+D23+D24+D25+D26+D27+D28+D29+D30+D31+D32+D33+D34+D35+D36+D37+D38+D39+D40+D41+D42+D43</f>
        <v>0</v>
      </c>
      <c r="F44" s="9"/>
      <c r="G44" s="32">
        <f>G13+G14+G15+G16+G17+G18+G19+G20+G21+G22+G23+G24+G25+G26+G27+G28+G29+G30+G31+G32+G33+G34+G35+G36+G37+G38+G39+G40+G41+G42+G43</f>
        <v>0</v>
      </c>
    </row>
    <row r="45" spans="1:7" x14ac:dyDescent="0.3">
      <c r="D45" s="19"/>
    </row>
  </sheetData>
  <sheetProtection algorithmName="SHA-512" hashValue="9AFz/3/fldNyG8JBwc5ZvDuetuwOmWwQuVr35xV/97YKs8IehHL+OsLa+HahVufbCMefPyHLVApVqRl91fPJEA==" saltValue="cOeV9wel2EKqRW9REgaJJA==" spinCount="100000" sheet="1" objects="1" scenarios="1" selectLockedCells="1"/>
  <mergeCells count="3">
    <mergeCell ref="A6:D6"/>
    <mergeCell ref="A8:D8"/>
    <mergeCell ref="A44:C4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13EC-AA65-4E74-B8C5-0411E8074866}">
  <dimension ref="A1:G44"/>
  <sheetViews>
    <sheetView topLeftCell="A3" workbookViewId="0">
      <selection activeCell="C13" sqref="C13"/>
    </sheetView>
  </sheetViews>
  <sheetFormatPr defaultRowHeight="14.4" x14ac:dyDescent="0.3"/>
  <cols>
    <col min="1" max="1" width="29.109375" customWidth="1"/>
    <col min="2" max="2" width="32" customWidth="1"/>
    <col min="3" max="3" width="29.44140625" customWidth="1"/>
    <col min="4" max="4" width="26.77734375" customWidth="1"/>
    <col min="6" max="7" width="23.77734375" hidden="1" customWidth="1"/>
  </cols>
  <sheetData>
    <row r="1" spans="1:7" ht="23.4" x14ac:dyDescent="0.45">
      <c r="A1" s="46" t="s">
        <v>101</v>
      </c>
      <c r="B1" s="46"/>
      <c r="C1" s="47"/>
      <c r="D1" s="47"/>
    </row>
    <row r="2" spans="1:7" ht="23.4" x14ac:dyDescent="0.45">
      <c r="A2" s="46" t="s">
        <v>100</v>
      </c>
      <c r="B2" s="46"/>
      <c r="C2" s="47"/>
      <c r="D2" s="47"/>
    </row>
    <row r="3" spans="1:7" ht="23.4" x14ac:dyDescent="0.45">
      <c r="A3" s="46"/>
      <c r="B3" s="46"/>
      <c r="C3" s="47"/>
      <c r="D3" s="47"/>
    </row>
    <row r="4" spans="1:7" ht="23.4" x14ac:dyDescent="0.45">
      <c r="A4" s="46" t="s">
        <v>69</v>
      </c>
      <c r="B4" s="46"/>
      <c r="C4" s="47"/>
      <c r="D4" s="47"/>
    </row>
    <row r="6" spans="1:7" ht="18" customHeight="1" x14ac:dyDescent="0.3">
      <c r="A6" s="73" t="s">
        <v>13</v>
      </c>
      <c r="B6" s="73"/>
      <c r="C6" s="73"/>
      <c r="D6" s="73"/>
    </row>
    <row r="8" spans="1:7" ht="47.4" customHeight="1" x14ac:dyDescent="0.3">
      <c r="A8" s="63" t="s">
        <v>36</v>
      </c>
      <c r="B8" s="63"/>
      <c r="C8" s="63"/>
      <c r="D8" s="63"/>
    </row>
    <row r="11" spans="1:7" x14ac:dyDescent="0.3">
      <c r="A11" s="74" t="s">
        <v>66</v>
      </c>
      <c r="B11" s="74"/>
    </row>
    <row r="12" spans="1:7" ht="28.8" x14ac:dyDescent="0.3">
      <c r="A12" s="16" t="s">
        <v>38</v>
      </c>
      <c r="B12" s="16" t="s">
        <v>39</v>
      </c>
      <c r="C12" s="16" t="s">
        <v>40</v>
      </c>
      <c r="D12" s="16" t="s">
        <v>16</v>
      </c>
      <c r="F12" s="13" t="s">
        <v>63</v>
      </c>
      <c r="G12" s="13" t="s">
        <v>64</v>
      </c>
    </row>
    <row r="13" spans="1:7" x14ac:dyDescent="0.3">
      <c r="A13" s="48">
        <v>9</v>
      </c>
      <c r="B13" s="2" t="s">
        <v>41</v>
      </c>
      <c r="C13" s="8">
        <v>0</v>
      </c>
      <c r="D13" s="3">
        <f>A13*C13*12</f>
        <v>0</v>
      </c>
      <c r="F13" s="24">
        <f>C13*1.21</f>
        <v>0</v>
      </c>
      <c r="G13" s="24">
        <f>D13*1.21</f>
        <v>0</v>
      </c>
    </row>
    <row r="14" spans="1:7" x14ac:dyDescent="0.3">
      <c r="A14" s="48">
        <v>2</v>
      </c>
      <c r="B14" s="2" t="s">
        <v>42</v>
      </c>
      <c r="C14" s="8">
        <v>0</v>
      </c>
      <c r="D14" s="3">
        <f t="shared" ref="D14:D43" si="0">A14*C14*12</f>
        <v>0</v>
      </c>
      <c r="F14" s="24">
        <f t="shared" ref="F14:G43" si="1">C14*1.21</f>
        <v>0</v>
      </c>
      <c r="G14" s="24">
        <f t="shared" si="1"/>
        <v>0</v>
      </c>
    </row>
    <row r="15" spans="1:7" x14ac:dyDescent="0.3">
      <c r="A15" s="48">
        <v>3</v>
      </c>
      <c r="B15" s="2" t="s">
        <v>43</v>
      </c>
      <c r="C15" s="8">
        <v>0</v>
      </c>
      <c r="D15" s="3">
        <f t="shared" si="0"/>
        <v>0</v>
      </c>
      <c r="F15" s="24">
        <f t="shared" si="1"/>
        <v>0</v>
      </c>
      <c r="G15" s="24">
        <f t="shared" si="1"/>
        <v>0</v>
      </c>
    </row>
    <row r="16" spans="1:7" x14ac:dyDescent="0.3">
      <c r="A16" s="48">
        <v>6</v>
      </c>
      <c r="B16" s="2" t="s">
        <v>44</v>
      </c>
      <c r="C16" s="8">
        <v>0</v>
      </c>
      <c r="D16" s="3">
        <f t="shared" si="0"/>
        <v>0</v>
      </c>
      <c r="F16" s="24">
        <f t="shared" si="1"/>
        <v>0</v>
      </c>
      <c r="G16" s="24">
        <f t="shared" si="1"/>
        <v>0</v>
      </c>
    </row>
    <row r="17" spans="1:7" x14ac:dyDescent="0.3">
      <c r="A17" s="48">
        <v>1</v>
      </c>
      <c r="B17" s="2" t="s">
        <v>45</v>
      </c>
      <c r="C17" s="8">
        <v>0</v>
      </c>
      <c r="D17" s="3">
        <f t="shared" si="0"/>
        <v>0</v>
      </c>
      <c r="F17" s="24">
        <f t="shared" si="1"/>
        <v>0</v>
      </c>
      <c r="G17" s="24">
        <f t="shared" si="1"/>
        <v>0</v>
      </c>
    </row>
    <row r="18" spans="1:7" x14ac:dyDescent="0.3">
      <c r="A18" s="48">
        <v>5</v>
      </c>
      <c r="B18" s="2" t="s">
        <v>46</v>
      </c>
      <c r="C18" s="8">
        <v>0</v>
      </c>
      <c r="D18" s="3">
        <f t="shared" si="0"/>
        <v>0</v>
      </c>
      <c r="F18" s="24">
        <f t="shared" si="1"/>
        <v>0</v>
      </c>
      <c r="G18" s="24">
        <f t="shared" si="1"/>
        <v>0</v>
      </c>
    </row>
    <row r="19" spans="1:7" x14ac:dyDescent="0.3">
      <c r="A19" s="48">
        <v>5</v>
      </c>
      <c r="B19" s="2" t="s">
        <v>47</v>
      </c>
      <c r="C19" s="8">
        <v>0</v>
      </c>
      <c r="D19" s="3">
        <f t="shared" si="0"/>
        <v>0</v>
      </c>
      <c r="F19" s="24">
        <f t="shared" si="1"/>
        <v>0</v>
      </c>
      <c r="G19" s="24">
        <f t="shared" si="1"/>
        <v>0</v>
      </c>
    </row>
    <row r="20" spans="1:7" x14ac:dyDescent="0.3">
      <c r="A20" s="48">
        <v>5</v>
      </c>
      <c r="B20" s="2" t="s">
        <v>48</v>
      </c>
      <c r="C20" s="8">
        <v>0</v>
      </c>
      <c r="D20" s="3">
        <f t="shared" si="0"/>
        <v>0</v>
      </c>
      <c r="F20" s="24">
        <f t="shared" si="1"/>
        <v>0</v>
      </c>
      <c r="G20" s="24">
        <f t="shared" si="1"/>
        <v>0</v>
      </c>
    </row>
    <row r="21" spans="1:7" x14ac:dyDescent="0.3">
      <c r="A21" s="48">
        <v>5</v>
      </c>
      <c r="B21" s="2" t="s">
        <v>49</v>
      </c>
      <c r="C21" s="8">
        <v>0</v>
      </c>
      <c r="D21" s="3">
        <f t="shared" si="0"/>
        <v>0</v>
      </c>
      <c r="F21" s="24">
        <f t="shared" si="1"/>
        <v>0</v>
      </c>
      <c r="G21" s="24">
        <f t="shared" si="1"/>
        <v>0</v>
      </c>
    </row>
    <row r="22" spans="1:7" x14ac:dyDescent="0.3">
      <c r="A22" s="48">
        <v>5</v>
      </c>
      <c r="B22" s="2" t="s">
        <v>50</v>
      </c>
      <c r="C22" s="8">
        <v>0</v>
      </c>
      <c r="D22" s="3">
        <f t="shared" si="0"/>
        <v>0</v>
      </c>
      <c r="F22" s="24">
        <f t="shared" si="1"/>
        <v>0</v>
      </c>
      <c r="G22" s="24">
        <f t="shared" si="1"/>
        <v>0</v>
      </c>
    </row>
    <row r="23" spans="1:7" x14ac:dyDescent="0.3">
      <c r="A23" s="48">
        <v>5</v>
      </c>
      <c r="B23" s="2" t="s">
        <v>105</v>
      </c>
      <c r="C23" s="8">
        <v>0</v>
      </c>
      <c r="D23" s="3">
        <f t="shared" si="0"/>
        <v>0</v>
      </c>
      <c r="F23" s="24">
        <f t="shared" si="1"/>
        <v>0</v>
      </c>
      <c r="G23" s="24">
        <f t="shared" si="1"/>
        <v>0</v>
      </c>
    </row>
    <row r="24" spans="1:7" x14ac:dyDescent="0.3">
      <c r="A24" s="48">
        <v>13</v>
      </c>
      <c r="B24" s="2" t="s">
        <v>51</v>
      </c>
      <c r="C24" s="8">
        <v>0</v>
      </c>
      <c r="D24" s="3">
        <f t="shared" si="0"/>
        <v>0</v>
      </c>
      <c r="F24" s="24">
        <f t="shared" si="1"/>
        <v>0</v>
      </c>
      <c r="G24" s="24">
        <f t="shared" si="1"/>
        <v>0</v>
      </c>
    </row>
    <row r="25" spans="1:7" x14ac:dyDescent="0.3">
      <c r="A25" s="48">
        <v>13</v>
      </c>
      <c r="B25" s="2" t="s">
        <v>52</v>
      </c>
      <c r="C25" s="8">
        <v>0</v>
      </c>
      <c r="D25" s="3">
        <f t="shared" si="0"/>
        <v>0</v>
      </c>
      <c r="F25" s="24">
        <f t="shared" si="1"/>
        <v>0</v>
      </c>
      <c r="G25" s="24">
        <f t="shared" si="1"/>
        <v>0</v>
      </c>
    </row>
    <row r="26" spans="1:7" x14ac:dyDescent="0.3">
      <c r="A26" s="48">
        <v>13</v>
      </c>
      <c r="B26" s="2" t="s">
        <v>53</v>
      </c>
      <c r="C26" s="8">
        <v>0</v>
      </c>
      <c r="D26" s="3">
        <f t="shared" si="0"/>
        <v>0</v>
      </c>
      <c r="F26" s="24">
        <f t="shared" si="1"/>
        <v>0</v>
      </c>
      <c r="G26" s="24">
        <f t="shared" si="1"/>
        <v>0</v>
      </c>
    </row>
    <row r="27" spans="1:7" x14ac:dyDescent="0.3">
      <c r="A27" s="48">
        <v>13</v>
      </c>
      <c r="B27" s="2" t="s">
        <v>54</v>
      </c>
      <c r="C27" s="8">
        <v>0</v>
      </c>
      <c r="D27" s="3">
        <f t="shared" si="0"/>
        <v>0</v>
      </c>
      <c r="F27" s="24">
        <f t="shared" si="1"/>
        <v>0</v>
      </c>
      <c r="G27" s="24">
        <f t="shared" si="1"/>
        <v>0</v>
      </c>
    </row>
    <row r="28" spans="1:7" x14ac:dyDescent="0.3">
      <c r="A28" s="48">
        <v>13</v>
      </c>
      <c r="B28" s="2" t="s">
        <v>106</v>
      </c>
      <c r="C28" s="8">
        <v>0</v>
      </c>
      <c r="D28" s="3">
        <f t="shared" si="0"/>
        <v>0</v>
      </c>
      <c r="F28" s="24">
        <f t="shared" si="1"/>
        <v>0</v>
      </c>
      <c r="G28" s="24">
        <f t="shared" si="1"/>
        <v>0</v>
      </c>
    </row>
    <row r="29" spans="1:7" x14ac:dyDescent="0.3">
      <c r="A29" s="48">
        <v>13</v>
      </c>
      <c r="B29" s="2" t="s">
        <v>107</v>
      </c>
      <c r="C29" s="8">
        <v>0</v>
      </c>
      <c r="D29" s="3">
        <f t="shared" si="0"/>
        <v>0</v>
      </c>
      <c r="F29" s="24">
        <f t="shared" si="1"/>
        <v>0</v>
      </c>
      <c r="G29" s="24">
        <f t="shared" si="1"/>
        <v>0</v>
      </c>
    </row>
    <row r="30" spans="1:7" x14ac:dyDescent="0.3">
      <c r="A30" s="48">
        <v>8</v>
      </c>
      <c r="B30" s="2" t="s">
        <v>55</v>
      </c>
      <c r="C30" s="8">
        <v>0</v>
      </c>
      <c r="D30" s="3">
        <f t="shared" si="0"/>
        <v>0</v>
      </c>
      <c r="F30" s="24">
        <f t="shared" si="1"/>
        <v>0</v>
      </c>
      <c r="G30" s="24">
        <f t="shared" si="1"/>
        <v>0</v>
      </c>
    </row>
    <row r="31" spans="1:7" x14ac:dyDescent="0.3">
      <c r="A31" s="48">
        <v>2</v>
      </c>
      <c r="B31" s="2" t="s">
        <v>56</v>
      </c>
      <c r="C31" s="8">
        <v>0</v>
      </c>
      <c r="D31" s="3">
        <f t="shared" si="0"/>
        <v>0</v>
      </c>
      <c r="F31" s="24">
        <f t="shared" si="1"/>
        <v>0</v>
      </c>
      <c r="G31" s="24">
        <f t="shared" si="1"/>
        <v>0</v>
      </c>
    </row>
    <row r="32" spans="1:7" x14ac:dyDescent="0.3">
      <c r="A32" s="48">
        <v>8</v>
      </c>
      <c r="B32" s="2" t="s">
        <v>57</v>
      </c>
      <c r="C32" s="8">
        <v>0</v>
      </c>
      <c r="D32" s="3">
        <f t="shared" si="0"/>
        <v>0</v>
      </c>
      <c r="F32" s="24">
        <f t="shared" si="1"/>
        <v>0</v>
      </c>
      <c r="G32" s="24">
        <f t="shared" si="1"/>
        <v>0</v>
      </c>
    </row>
    <row r="33" spans="1:7" x14ac:dyDescent="0.3">
      <c r="A33" s="48">
        <v>3</v>
      </c>
      <c r="B33" s="2" t="s">
        <v>58</v>
      </c>
      <c r="C33" s="8">
        <v>0</v>
      </c>
      <c r="D33" s="3">
        <f t="shared" si="0"/>
        <v>0</v>
      </c>
      <c r="F33" s="24">
        <f t="shared" si="1"/>
        <v>0</v>
      </c>
      <c r="G33" s="24">
        <f t="shared" si="1"/>
        <v>0</v>
      </c>
    </row>
    <row r="34" spans="1:7" x14ac:dyDescent="0.3">
      <c r="A34" s="48">
        <v>2</v>
      </c>
      <c r="B34" s="2" t="s">
        <v>110</v>
      </c>
      <c r="C34" s="8">
        <v>0</v>
      </c>
      <c r="D34" s="3">
        <f t="shared" si="0"/>
        <v>0</v>
      </c>
      <c r="F34" s="24">
        <f t="shared" si="1"/>
        <v>0</v>
      </c>
      <c r="G34" s="24">
        <f t="shared" si="1"/>
        <v>0</v>
      </c>
    </row>
    <row r="35" spans="1:7" x14ac:dyDescent="0.3">
      <c r="A35" s="48">
        <v>8</v>
      </c>
      <c r="B35" s="2" t="s">
        <v>109</v>
      </c>
      <c r="C35" s="8">
        <v>0</v>
      </c>
      <c r="D35" s="3">
        <f t="shared" si="0"/>
        <v>0</v>
      </c>
      <c r="F35" s="24">
        <f t="shared" si="1"/>
        <v>0</v>
      </c>
      <c r="G35" s="24">
        <f t="shared" si="1"/>
        <v>0</v>
      </c>
    </row>
    <row r="36" spans="1:7" x14ac:dyDescent="0.3">
      <c r="A36" s="48">
        <v>8</v>
      </c>
      <c r="B36" s="2" t="s">
        <v>108</v>
      </c>
      <c r="C36" s="8">
        <v>0</v>
      </c>
      <c r="D36" s="3">
        <f t="shared" si="0"/>
        <v>0</v>
      </c>
      <c r="F36" s="24">
        <f t="shared" si="1"/>
        <v>0</v>
      </c>
      <c r="G36" s="24">
        <f t="shared" si="1"/>
        <v>0</v>
      </c>
    </row>
    <row r="37" spans="1:7" x14ac:dyDescent="0.3">
      <c r="A37" s="20">
        <v>3</v>
      </c>
      <c r="B37" s="2" t="s">
        <v>59</v>
      </c>
      <c r="C37" s="8">
        <v>0</v>
      </c>
      <c r="D37" s="3">
        <f t="shared" si="0"/>
        <v>0</v>
      </c>
      <c r="F37" s="24">
        <f t="shared" si="1"/>
        <v>0</v>
      </c>
      <c r="G37" s="24">
        <f t="shared" si="1"/>
        <v>0</v>
      </c>
    </row>
    <row r="38" spans="1:7" x14ac:dyDescent="0.3">
      <c r="A38" s="20">
        <v>2</v>
      </c>
      <c r="B38" s="2" t="s">
        <v>60</v>
      </c>
      <c r="C38" s="8">
        <v>0</v>
      </c>
      <c r="D38" s="3">
        <f t="shared" si="0"/>
        <v>0</v>
      </c>
      <c r="F38" s="24">
        <f t="shared" si="1"/>
        <v>0</v>
      </c>
      <c r="G38" s="24">
        <f t="shared" si="1"/>
        <v>0</v>
      </c>
    </row>
    <row r="39" spans="1:7" x14ac:dyDescent="0.3">
      <c r="A39" s="20">
        <v>3</v>
      </c>
      <c r="B39" s="2" t="s">
        <v>61</v>
      </c>
      <c r="C39" s="8">
        <v>0</v>
      </c>
      <c r="D39" s="3">
        <f t="shared" si="0"/>
        <v>0</v>
      </c>
      <c r="F39" s="24">
        <f t="shared" si="1"/>
        <v>0</v>
      </c>
      <c r="G39" s="24">
        <f t="shared" si="1"/>
        <v>0</v>
      </c>
    </row>
    <row r="40" spans="1:7" x14ac:dyDescent="0.3">
      <c r="A40" s="20">
        <v>2</v>
      </c>
      <c r="B40" s="2" t="s">
        <v>62</v>
      </c>
      <c r="C40" s="8">
        <v>0</v>
      </c>
      <c r="D40" s="3">
        <f t="shared" si="0"/>
        <v>0</v>
      </c>
      <c r="F40" s="24">
        <f t="shared" si="1"/>
        <v>0</v>
      </c>
      <c r="G40" s="24">
        <f t="shared" si="1"/>
        <v>0</v>
      </c>
    </row>
    <row r="41" spans="1:7" x14ac:dyDescent="0.3">
      <c r="A41" s="20">
        <v>1</v>
      </c>
      <c r="B41" s="2" t="s">
        <v>102</v>
      </c>
      <c r="C41" s="8">
        <v>0</v>
      </c>
      <c r="D41" s="3">
        <f t="shared" si="0"/>
        <v>0</v>
      </c>
      <c r="F41" s="24">
        <f t="shared" si="1"/>
        <v>0</v>
      </c>
      <c r="G41" s="24">
        <f t="shared" si="1"/>
        <v>0</v>
      </c>
    </row>
    <row r="42" spans="1:7" x14ac:dyDescent="0.3">
      <c r="A42" s="20">
        <v>1</v>
      </c>
      <c r="B42" s="2" t="s">
        <v>103</v>
      </c>
      <c r="C42" s="8">
        <v>0</v>
      </c>
      <c r="D42" s="3">
        <f t="shared" si="0"/>
        <v>0</v>
      </c>
      <c r="F42" s="24">
        <f t="shared" si="1"/>
        <v>0</v>
      </c>
      <c r="G42" s="24">
        <f t="shared" si="1"/>
        <v>0</v>
      </c>
    </row>
    <row r="43" spans="1:7" x14ac:dyDescent="0.3">
      <c r="A43" s="20">
        <v>1</v>
      </c>
      <c r="B43" s="2" t="s">
        <v>104</v>
      </c>
      <c r="C43" s="8">
        <v>0</v>
      </c>
      <c r="D43" s="3">
        <f t="shared" si="0"/>
        <v>0</v>
      </c>
      <c r="F43" s="24">
        <f t="shared" si="1"/>
        <v>0</v>
      </c>
      <c r="G43" s="24">
        <f t="shared" si="1"/>
        <v>0</v>
      </c>
    </row>
    <row r="44" spans="1:7" x14ac:dyDescent="0.3">
      <c r="A44" s="64" t="s">
        <v>7</v>
      </c>
      <c r="B44" s="64"/>
      <c r="C44" s="64"/>
      <c r="D44" s="31">
        <f>D13+D14+D15+D16+D17+D18+D19+D20+D21+D22+D23+D24+D25+D26+D27+D28+D29+D30+D31+D32+D33+D34+D35+D36+D37+D38+D39+D40+D41+D42+D43</f>
        <v>0</v>
      </c>
      <c r="F44" s="9"/>
      <c r="G44" s="32">
        <f>G13+G14+G15+G16+G17+G19+G20+G18+G21+G22+G23+G24+G25+G26+G27+G28+G29+G30+G31+G32+G33+G34+G35+G36+G37+G38+G39+G40+G41+G42+G43</f>
        <v>0</v>
      </c>
    </row>
  </sheetData>
  <sheetProtection algorithmName="SHA-512" hashValue="7s9uu+gkF4AWTN9T1tFwh/ZWXj1Ca9/W6hyKbTiXvfAtuzfglhILMHxjKHjw47fb8zueP4C2W9+taeoGvj57Mw==" saltValue="MuZHx9HOuIqhm6WBEn73tg==" spinCount="100000" sheet="1" objects="1" scenarios="1" selectLockedCells="1"/>
  <mergeCells count="4">
    <mergeCell ref="A6:D6"/>
    <mergeCell ref="A8:D8"/>
    <mergeCell ref="A44:C44"/>
    <mergeCell ref="A11:B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EE01-DE73-461C-BF8B-D853D4649ED3}">
  <dimension ref="A1:G44"/>
  <sheetViews>
    <sheetView topLeftCell="A4" workbookViewId="0">
      <selection activeCell="C13" sqref="C13"/>
    </sheetView>
  </sheetViews>
  <sheetFormatPr defaultRowHeight="14.4" x14ac:dyDescent="0.3"/>
  <cols>
    <col min="1" max="1" width="25.33203125" customWidth="1"/>
    <col min="2" max="2" width="38.44140625" customWidth="1"/>
    <col min="3" max="3" width="27.5546875" customWidth="1"/>
    <col min="4" max="4" width="27.88671875" customWidth="1"/>
    <col min="6" max="6" width="21.6640625" hidden="1" customWidth="1"/>
    <col min="7" max="7" width="21.5546875" hidden="1" customWidth="1"/>
  </cols>
  <sheetData>
    <row r="1" spans="1:7" ht="23.4" x14ac:dyDescent="0.45">
      <c r="A1" s="46" t="s">
        <v>101</v>
      </c>
      <c r="B1" s="46"/>
      <c r="C1" s="47"/>
      <c r="D1" s="47"/>
    </row>
    <row r="2" spans="1:7" ht="23.4" x14ac:dyDescent="0.45">
      <c r="A2" s="46" t="s">
        <v>100</v>
      </c>
      <c r="B2" s="46"/>
      <c r="C2" s="47"/>
      <c r="D2" s="47"/>
    </row>
    <row r="3" spans="1:7" ht="23.4" x14ac:dyDescent="0.45">
      <c r="A3" s="46"/>
      <c r="B3" s="46"/>
      <c r="C3" s="47"/>
      <c r="D3" s="47"/>
    </row>
    <row r="4" spans="1:7" ht="23.4" x14ac:dyDescent="0.45">
      <c r="A4" s="46" t="s">
        <v>70</v>
      </c>
      <c r="B4" s="46"/>
      <c r="C4" s="47"/>
      <c r="D4" s="47"/>
    </row>
    <row r="6" spans="1:7" x14ac:dyDescent="0.3">
      <c r="A6" s="73" t="s">
        <v>13</v>
      </c>
      <c r="B6" s="73"/>
      <c r="C6" s="73"/>
      <c r="D6" s="73"/>
    </row>
    <row r="8" spans="1:7" ht="60.6" customHeight="1" x14ac:dyDescent="0.3">
      <c r="A8" s="63" t="s">
        <v>36</v>
      </c>
      <c r="B8" s="63"/>
      <c r="C8" s="63"/>
      <c r="D8" s="63"/>
    </row>
    <row r="11" spans="1:7" x14ac:dyDescent="0.3">
      <c r="A11" s="74" t="s">
        <v>67</v>
      </c>
      <c r="B11" s="74"/>
    </row>
    <row r="12" spans="1:7" ht="28.8" x14ac:dyDescent="0.3">
      <c r="A12" s="16" t="s">
        <v>38</v>
      </c>
      <c r="B12" s="16" t="s">
        <v>39</v>
      </c>
      <c r="C12" s="16" t="s">
        <v>40</v>
      </c>
      <c r="D12" s="16" t="s">
        <v>16</v>
      </c>
      <c r="E12" s="28"/>
      <c r="F12" s="13" t="s">
        <v>63</v>
      </c>
      <c r="G12" s="13" t="s">
        <v>64</v>
      </c>
    </row>
    <row r="13" spans="1:7" x14ac:dyDescent="0.3">
      <c r="A13" s="48">
        <v>9</v>
      </c>
      <c r="B13" s="2" t="s">
        <v>41</v>
      </c>
      <c r="C13" s="8">
        <v>0</v>
      </c>
      <c r="D13" s="3">
        <f>A13*C13*12</f>
        <v>0</v>
      </c>
      <c r="F13" s="24">
        <f>C13*1.21</f>
        <v>0</v>
      </c>
      <c r="G13" s="24">
        <f>D13*1.21</f>
        <v>0</v>
      </c>
    </row>
    <row r="14" spans="1:7" x14ac:dyDescent="0.3">
      <c r="A14" s="48">
        <v>2</v>
      </c>
      <c r="B14" s="2" t="s">
        <v>42</v>
      </c>
      <c r="C14" s="8">
        <v>0</v>
      </c>
      <c r="D14" s="3">
        <f t="shared" ref="D14:D43" si="0">A14*C14*12</f>
        <v>0</v>
      </c>
      <c r="F14" s="24">
        <f t="shared" ref="F14:G43" si="1">C14*1.21</f>
        <v>0</v>
      </c>
      <c r="G14" s="24">
        <f t="shared" si="1"/>
        <v>0</v>
      </c>
    </row>
    <row r="15" spans="1:7" x14ac:dyDescent="0.3">
      <c r="A15" s="48">
        <v>3</v>
      </c>
      <c r="B15" s="2" t="s">
        <v>43</v>
      </c>
      <c r="C15" s="8">
        <v>0</v>
      </c>
      <c r="D15" s="3">
        <f t="shared" si="0"/>
        <v>0</v>
      </c>
      <c r="F15" s="24">
        <f t="shared" si="1"/>
        <v>0</v>
      </c>
      <c r="G15" s="24">
        <f t="shared" si="1"/>
        <v>0</v>
      </c>
    </row>
    <row r="16" spans="1:7" x14ac:dyDescent="0.3">
      <c r="A16" s="48">
        <v>6</v>
      </c>
      <c r="B16" s="2" t="s">
        <v>44</v>
      </c>
      <c r="C16" s="8">
        <v>0</v>
      </c>
      <c r="D16" s="3">
        <f t="shared" si="0"/>
        <v>0</v>
      </c>
      <c r="F16" s="24">
        <f t="shared" si="1"/>
        <v>0</v>
      </c>
      <c r="G16" s="24">
        <f t="shared" si="1"/>
        <v>0</v>
      </c>
    </row>
    <row r="17" spans="1:7" x14ac:dyDescent="0.3">
      <c r="A17" s="48">
        <v>1</v>
      </c>
      <c r="B17" s="2" t="s">
        <v>45</v>
      </c>
      <c r="C17" s="8">
        <v>0</v>
      </c>
      <c r="D17" s="3">
        <f t="shared" si="0"/>
        <v>0</v>
      </c>
      <c r="F17" s="24">
        <f t="shared" si="1"/>
        <v>0</v>
      </c>
      <c r="G17" s="24">
        <f t="shared" si="1"/>
        <v>0</v>
      </c>
    </row>
    <row r="18" spans="1:7" x14ac:dyDescent="0.3">
      <c r="A18" s="48">
        <v>5</v>
      </c>
      <c r="B18" s="2" t="s">
        <v>46</v>
      </c>
      <c r="C18" s="8">
        <v>0</v>
      </c>
      <c r="D18" s="3">
        <f t="shared" si="0"/>
        <v>0</v>
      </c>
      <c r="F18" s="24">
        <f t="shared" si="1"/>
        <v>0</v>
      </c>
      <c r="G18" s="24">
        <f t="shared" si="1"/>
        <v>0</v>
      </c>
    </row>
    <row r="19" spans="1:7" x14ac:dyDescent="0.3">
      <c r="A19" s="48">
        <v>5</v>
      </c>
      <c r="B19" s="2" t="s">
        <v>47</v>
      </c>
      <c r="C19" s="8">
        <v>0</v>
      </c>
      <c r="D19" s="3">
        <f t="shared" si="0"/>
        <v>0</v>
      </c>
      <c r="F19" s="24">
        <f t="shared" si="1"/>
        <v>0</v>
      </c>
      <c r="G19" s="24">
        <f t="shared" si="1"/>
        <v>0</v>
      </c>
    </row>
    <row r="20" spans="1:7" x14ac:dyDescent="0.3">
      <c r="A20" s="48">
        <v>5</v>
      </c>
      <c r="B20" s="2" t="s">
        <v>48</v>
      </c>
      <c r="C20" s="8">
        <v>0</v>
      </c>
      <c r="D20" s="3">
        <f t="shared" si="0"/>
        <v>0</v>
      </c>
      <c r="F20" s="24">
        <f t="shared" si="1"/>
        <v>0</v>
      </c>
      <c r="G20" s="24">
        <f t="shared" si="1"/>
        <v>0</v>
      </c>
    </row>
    <row r="21" spans="1:7" x14ac:dyDescent="0.3">
      <c r="A21" s="48">
        <v>5</v>
      </c>
      <c r="B21" s="2" t="s">
        <v>49</v>
      </c>
      <c r="C21" s="8">
        <v>0</v>
      </c>
      <c r="D21" s="3">
        <f t="shared" si="0"/>
        <v>0</v>
      </c>
      <c r="F21" s="24">
        <f t="shared" si="1"/>
        <v>0</v>
      </c>
      <c r="G21" s="24">
        <f t="shared" si="1"/>
        <v>0</v>
      </c>
    </row>
    <row r="22" spans="1:7" x14ac:dyDescent="0.3">
      <c r="A22" s="48">
        <v>5</v>
      </c>
      <c r="B22" s="2" t="s">
        <v>50</v>
      </c>
      <c r="C22" s="8">
        <v>0</v>
      </c>
      <c r="D22" s="3">
        <f t="shared" si="0"/>
        <v>0</v>
      </c>
      <c r="F22" s="24">
        <f t="shared" si="1"/>
        <v>0</v>
      </c>
      <c r="G22" s="24">
        <f t="shared" si="1"/>
        <v>0</v>
      </c>
    </row>
    <row r="23" spans="1:7" x14ac:dyDescent="0.3">
      <c r="A23" s="48">
        <v>5</v>
      </c>
      <c r="B23" s="2" t="s">
        <v>105</v>
      </c>
      <c r="C23" s="8">
        <v>0</v>
      </c>
      <c r="D23" s="3">
        <f t="shared" si="0"/>
        <v>0</v>
      </c>
      <c r="F23" s="24">
        <f t="shared" si="1"/>
        <v>0</v>
      </c>
      <c r="G23" s="24">
        <f t="shared" si="1"/>
        <v>0</v>
      </c>
    </row>
    <row r="24" spans="1:7" x14ac:dyDescent="0.3">
      <c r="A24" s="48">
        <v>13</v>
      </c>
      <c r="B24" s="2" t="s">
        <v>51</v>
      </c>
      <c r="C24" s="8">
        <v>0</v>
      </c>
      <c r="D24" s="3">
        <f t="shared" si="0"/>
        <v>0</v>
      </c>
      <c r="F24" s="24">
        <f t="shared" si="1"/>
        <v>0</v>
      </c>
      <c r="G24" s="24">
        <f t="shared" si="1"/>
        <v>0</v>
      </c>
    </row>
    <row r="25" spans="1:7" x14ac:dyDescent="0.3">
      <c r="A25" s="48">
        <v>13</v>
      </c>
      <c r="B25" s="2" t="s">
        <v>52</v>
      </c>
      <c r="C25" s="8">
        <v>0</v>
      </c>
      <c r="D25" s="3">
        <f t="shared" si="0"/>
        <v>0</v>
      </c>
      <c r="F25" s="24">
        <f t="shared" si="1"/>
        <v>0</v>
      </c>
      <c r="G25" s="24">
        <f t="shared" si="1"/>
        <v>0</v>
      </c>
    </row>
    <row r="26" spans="1:7" x14ac:dyDescent="0.3">
      <c r="A26" s="48">
        <v>13</v>
      </c>
      <c r="B26" s="2" t="s">
        <v>53</v>
      </c>
      <c r="C26" s="8">
        <v>0</v>
      </c>
      <c r="D26" s="3">
        <f t="shared" si="0"/>
        <v>0</v>
      </c>
      <c r="F26" s="24">
        <f t="shared" si="1"/>
        <v>0</v>
      </c>
      <c r="G26" s="24">
        <f t="shared" si="1"/>
        <v>0</v>
      </c>
    </row>
    <row r="27" spans="1:7" x14ac:dyDescent="0.3">
      <c r="A27" s="48">
        <v>13</v>
      </c>
      <c r="B27" s="2" t="s">
        <v>54</v>
      </c>
      <c r="C27" s="8">
        <v>0</v>
      </c>
      <c r="D27" s="3">
        <f t="shared" si="0"/>
        <v>0</v>
      </c>
      <c r="F27" s="24">
        <f t="shared" si="1"/>
        <v>0</v>
      </c>
      <c r="G27" s="24">
        <f t="shared" si="1"/>
        <v>0</v>
      </c>
    </row>
    <row r="28" spans="1:7" x14ac:dyDescent="0.3">
      <c r="A28" s="48">
        <v>13</v>
      </c>
      <c r="B28" s="2" t="s">
        <v>106</v>
      </c>
      <c r="C28" s="8">
        <v>0</v>
      </c>
      <c r="D28" s="3">
        <f t="shared" si="0"/>
        <v>0</v>
      </c>
      <c r="F28" s="24">
        <f t="shared" si="1"/>
        <v>0</v>
      </c>
      <c r="G28" s="24">
        <f t="shared" si="1"/>
        <v>0</v>
      </c>
    </row>
    <row r="29" spans="1:7" x14ac:dyDescent="0.3">
      <c r="A29" s="48">
        <v>13</v>
      </c>
      <c r="B29" s="2" t="s">
        <v>107</v>
      </c>
      <c r="C29" s="8">
        <v>0</v>
      </c>
      <c r="D29" s="3">
        <f t="shared" si="0"/>
        <v>0</v>
      </c>
      <c r="F29" s="24">
        <f t="shared" si="1"/>
        <v>0</v>
      </c>
      <c r="G29" s="24">
        <f t="shared" si="1"/>
        <v>0</v>
      </c>
    </row>
    <row r="30" spans="1:7" x14ac:dyDescent="0.3">
      <c r="A30" s="48">
        <v>8</v>
      </c>
      <c r="B30" s="2" t="s">
        <v>55</v>
      </c>
      <c r="C30" s="8">
        <v>0</v>
      </c>
      <c r="D30" s="3">
        <f t="shared" si="0"/>
        <v>0</v>
      </c>
      <c r="F30" s="24">
        <f t="shared" si="1"/>
        <v>0</v>
      </c>
      <c r="G30" s="24">
        <f t="shared" si="1"/>
        <v>0</v>
      </c>
    </row>
    <row r="31" spans="1:7" x14ac:dyDescent="0.3">
      <c r="A31" s="48">
        <v>2</v>
      </c>
      <c r="B31" s="2" t="s">
        <v>56</v>
      </c>
      <c r="C31" s="8">
        <v>0</v>
      </c>
      <c r="D31" s="3">
        <f t="shared" si="0"/>
        <v>0</v>
      </c>
      <c r="F31" s="24">
        <f t="shared" si="1"/>
        <v>0</v>
      </c>
      <c r="G31" s="24">
        <f t="shared" si="1"/>
        <v>0</v>
      </c>
    </row>
    <row r="32" spans="1:7" x14ac:dyDescent="0.3">
      <c r="A32" s="48">
        <v>8</v>
      </c>
      <c r="B32" s="2" t="s">
        <v>57</v>
      </c>
      <c r="C32" s="8">
        <v>0</v>
      </c>
      <c r="D32" s="3">
        <f t="shared" si="0"/>
        <v>0</v>
      </c>
      <c r="F32" s="24">
        <f t="shared" si="1"/>
        <v>0</v>
      </c>
      <c r="G32" s="24">
        <f t="shared" si="1"/>
        <v>0</v>
      </c>
    </row>
    <row r="33" spans="1:7" x14ac:dyDescent="0.3">
      <c r="A33" s="48">
        <v>3</v>
      </c>
      <c r="B33" s="2" t="s">
        <v>58</v>
      </c>
      <c r="C33" s="8">
        <v>0</v>
      </c>
      <c r="D33" s="3">
        <f t="shared" si="0"/>
        <v>0</v>
      </c>
      <c r="F33" s="24">
        <f t="shared" si="1"/>
        <v>0</v>
      </c>
      <c r="G33" s="24">
        <f t="shared" si="1"/>
        <v>0</v>
      </c>
    </row>
    <row r="34" spans="1:7" x14ac:dyDescent="0.3">
      <c r="A34" s="48">
        <v>2</v>
      </c>
      <c r="B34" s="2" t="s">
        <v>110</v>
      </c>
      <c r="C34" s="8">
        <v>0</v>
      </c>
      <c r="D34" s="3">
        <f t="shared" si="0"/>
        <v>0</v>
      </c>
      <c r="F34" s="24">
        <f t="shared" si="1"/>
        <v>0</v>
      </c>
      <c r="G34" s="24">
        <f t="shared" si="1"/>
        <v>0</v>
      </c>
    </row>
    <row r="35" spans="1:7" x14ac:dyDescent="0.3">
      <c r="A35" s="48">
        <v>8</v>
      </c>
      <c r="B35" s="2" t="s">
        <v>109</v>
      </c>
      <c r="C35" s="8">
        <v>0</v>
      </c>
      <c r="D35" s="3">
        <f t="shared" si="0"/>
        <v>0</v>
      </c>
      <c r="F35" s="24">
        <f t="shared" si="1"/>
        <v>0</v>
      </c>
      <c r="G35" s="24">
        <f t="shared" si="1"/>
        <v>0</v>
      </c>
    </row>
    <row r="36" spans="1:7" x14ac:dyDescent="0.3">
      <c r="A36" s="48">
        <v>8</v>
      </c>
      <c r="B36" s="2" t="s">
        <v>108</v>
      </c>
      <c r="C36" s="8">
        <v>0</v>
      </c>
      <c r="D36" s="3">
        <f t="shared" si="0"/>
        <v>0</v>
      </c>
      <c r="F36" s="24">
        <f t="shared" si="1"/>
        <v>0</v>
      </c>
      <c r="G36" s="24">
        <f t="shared" si="1"/>
        <v>0</v>
      </c>
    </row>
    <row r="37" spans="1:7" x14ac:dyDescent="0.3">
      <c r="A37" s="20">
        <v>3</v>
      </c>
      <c r="B37" s="2" t="s">
        <v>59</v>
      </c>
      <c r="C37" s="8">
        <v>0</v>
      </c>
      <c r="D37" s="3">
        <f t="shared" si="0"/>
        <v>0</v>
      </c>
      <c r="F37" s="24">
        <f t="shared" si="1"/>
        <v>0</v>
      </c>
      <c r="G37" s="24">
        <f t="shared" si="1"/>
        <v>0</v>
      </c>
    </row>
    <row r="38" spans="1:7" x14ac:dyDescent="0.3">
      <c r="A38" s="20">
        <v>2</v>
      </c>
      <c r="B38" s="2" t="s">
        <v>60</v>
      </c>
      <c r="C38" s="8">
        <v>0</v>
      </c>
      <c r="D38" s="3">
        <f t="shared" si="0"/>
        <v>0</v>
      </c>
      <c r="F38" s="24">
        <f t="shared" si="1"/>
        <v>0</v>
      </c>
      <c r="G38" s="24">
        <f t="shared" si="1"/>
        <v>0</v>
      </c>
    </row>
    <row r="39" spans="1:7" x14ac:dyDescent="0.3">
      <c r="A39" s="20">
        <v>3</v>
      </c>
      <c r="B39" s="2" t="s">
        <v>61</v>
      </c>
      <c r="C39" s="8">
        <v>0</v>
      </c>
      <c r="D39" s="3">
        <f t="shared" si="0"/>
        <v>0</v>
      </c>
      <c r="F39" s="24">
        <f t="shared" si="1"/>
        <v>0</v>
      </c>
      <c r="G39" s="24">
        <f t="shared" si="1"/>
        <v>0</v>
      </c>
    </row>
    <row r="40" spans="1:7" x14ac:dyDescent="0.3">
      <c r="A40" s="20">
        <v>2</v>
      </c>
      <c r="B40" s="2" t="s">
        <v>62</v>
      </c>
      <c r="C40" s="8">
        <v>0</v>
      </c>
      <c r="D40" s="3">
        <f t="shared" si="0"/>
        <v>0</v>
      </c>
      <c r="F40" s="24">
        <f t="shared" si="1"/>
        <v>0</v>
      </c>
      <c r="G40" s="24">
        <f t="shared" si="1"/>
        <v>0</v>
      </c>
    </row>
    <row r="41" spans="1:7" x14ac:dyDescent="0.3">
      <c r="A41" s="20">
        <v>1</v>
      </c>
      <c r="B41" s="2" t="s">
        <v>102</v>
      </c>
      <c r="C41" s="8">
        <v>0</v>
      </c>
      <c r="D41" s="3">
        <f t="shared" si="0"/>
        <v>0</v>
      </c>
      <c r="F41" s="24">
        <f t="shared" si="1"/>
        <v>0</v>
      </c>
      <c r="G41" s="24">
        <f t="shared" si="1"/>
        <v>0</v>
      </c>
    </row>
    <row r="42" spans="1:7" x14ac:dyDescent="0.3">
      <c r="A42" s="20">
        <v>1</v>
      </c>
      <c r="B42" s="2" t="s">
        <v>103</v>
      </c>
      <c r="C42" s="8">
        <v>0</v>
      </c>
      <c r="D42" s="3">
        <f t="shared" si="0"/>
        <v>0</v>
      </c>
      <c r="F42" s="24">
        <f t="shared" si="1"/>
        <v>0</v>
      </c>
      <c r="G42" s="24">
        <f t="shared" si="1"/>
        <v>0</v>
      </c>
    </row>
    <row r="43" spans="1:7" x14ac:dyDescent="0.3">
      <c r="A43" s="20">
        <v>1</v>
      </c>
      <c r="B43" s="2" t="s">
        <v>104</v>
      </c>
      <c r="C43" s="8">
        <v>0</v>
      </c>
      <c r="D43" s="3">
        <f t="shared" si="0"/>
        <v>0</v>
      </c>
      <c r="F43" s="24">
        <f t="shared" si="1"/>
        <v>0</v>
      </c>
      <c r="G43" s="24">
        <f t="shared" si="1"/>
        <v>0</v>
      </c>
    </row>
    <row r="44" spans="1:7" x14ac:dyDescent="0.3">
      <c r="A44" s="64" t="s">
        <v>7</v>
      </c>
      <c r="B44" s="64"/>
      <c r="C44" s="64"/>
      <c r="D44" s="31">
        <f>D13+D14+D15+D16+D17+D18+D19+D20+D21+D22+D23+D24+D25+D26+D27+D28+D29+D30+D31+D32+D33+D34+D35+D36+D37+D38+D39+D40+D41+D42+D43</f>
        <v>0</v>
      </c>
      <c r="F44" s="9"/>
      <c r="G44" s="32">
        <f>G13+G14+G15+G16+G17+G19+G20+G18+G21+G22+G23+G24+G25+G26+G27+G28+G29+G30+G31+G32+G33+G34+G35+G36+G37+G38+G39+G40+G41+G42+G43</f>
        <v>0</v>
      </c>
    </row>
  </sheetData>
  <sheetProtection algorithmName="SHA-512" hashValue="NwRnal8rGdSmbaBxWAWSs5HDWXge0EJRC0l5G1M9ZkMtrQARqn9UyTMjK4G06X0aTZsNaDjCYxI5Yh9OiES8Jw==" saltValue="Ea/qcpDLSj1zMs1gBWEuLw==" spinCount="100000" sheet="1" objects="1" scenarios="1" selectLockedCells="1"/>
  <mergeCells count="4">
    <mergeCell ref="A6:D6"/>
    <mergeCell ref="A8:D8"/>
    <mergeCell ref="A11:B11"/>
    <mergeCell ref="A44:C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C153-210D-41EF-BB1F-BA95262A6660}">
  <dimension ref="A1:D26"/>
  <sheetViews>
    <sheetView workbookViewId="0">
      <selection activeCell="B11" sqref="B11"/>
    </sheetView>
  </sheetViews>
  <sheetFormatPr defaultRowHeight="14.4" x14ac:dyDescent="0.3"/>
  <cols>
    <col min="1" max="1" width="86" customWidth="1"/>
    <col min="2" max="2" width="27.88671875" customWidth="1"/>
    <col min="3" max="3" width="18.44140625" hidden="1" customWidth="1"/>
    <col min="4" max="4" width="9.21875" hidden="1" customWidth="1"/>
  </cols>
  <sheetData>
    <row r="1" spans="1:4" ht="23.4" x14ac:dyDescent="0.45">
      <c r="A1" s="46" t="s">
        <v>101</v>
      </c>
      <c r="B1" s="46"/>
    </row>
    <row r="2" spans="1:4" ht="23.4" x14ac:dyDescent="0.45">
      <c r="A2" s="46" t="s">
        <v>100</v>
      </c>
      <c r="B2" s="46"/>
    </row>
    <row r="3" spans="1:4" ht="23.4" x14ac:dyDescent="0.45">
      <c r="A3" s="46"/>
      <c r="B3" s="46"/>
    </row>
    <row r="4" spans="1:4" ht="23.4" x14ac:dyDescent="0.45">
      <c r="A4" s="46" t="s">
        <v>72</v>
      </c>
      <c r="B4" s="46"/>
    </row>
    <row r="5" spans="1:4" ht="23.4" x14ac:dyDescent="0.45">
      <c r="A5" s="1"/>
      <c r="B5" s="1"/>
    </row>
    <row r="6" spans="1:4" x14ac:dyDescent="0.3">
      <c r="A6" s="58" t="s">
        <v>65</v>
      </c>
      <c r="B6" s="58"/>
    </row>
    <row r="7" spans="1:4" x14ac:dyDescent="0.3">
      <c r="A7" s="25"/>
      <c r="B7" s="25"/>
    </row>
    <row r="8" spans="1:4" ht="48" customHeight="1" x14ac:dyDescent="0.3">
      <c r="A8" s="63" t="s">
        <v>71</v>
      </c>
      <c r="B8" s="63"/>
    </row>
    <row r="10" spans="1:4" ht="43.2" x14ac:dyDescent="0.3">
      <c r="A10" s="15" t="s">
        <v>99</v>
      </c>
      <c r="B10" s="16" t="s">
        <v>73</v>
      </c>
      <c r="C10" s="77" t="s">
        <v>74</v>
      </c>
      <c r="D10" s="77"/>
    </row>
    <row r="11" spans="1:4" x14ac:dyDescent="0.3">
      <c r="A11" s="2"/>
      <c r="B11" s="8">
        <v>0</v>
      </c>
      <c r="C11" s="75">
        <f>B11*1.21</f>
        <v>0</v>
      </c>
      <c r="D11" s="76"/>
    </row>
    <row r="12" spans="1:4" x14ac:dyDescent="0.3">
      <c r="A12" s="2"/>
      <c r="B12" s="8">
        <v>0</v>
      </c>
      <c r="C12" s="75">
        <f t="shared" ref="C12:C14" si="0">B12*1.21</f>
        <v>0</v>
      </c>
      <c r="D12" s="76"/>
    </row>
    <row r="13" spans="1:4" x14ac:dyDescent="0.3">
      <c r="A13" s="2"/>
      <c r="B13" s="8">
        <v>0</v>
      </c>
      <c r="C13" s="75">
        <f t="shared" si="0"/>
        <v>0</v>
      </c>
      <c r="D13" s="76"/>
    </row>
    <row r="14" spans="1:4" x14ac:dyDescent="0.3">
      <c r="A14" s="2"/>
      <c r="B14" s="8">
        <v>0</v>
      </c>
      <c r="C14" s="75">
        <f t="shared" si="0"/>
        <v>0</v>
      </c>
      <c r="D14" s="76"/>
    </row>
    <row r="15" spans="1:4" x14ac:dyDescent="0.3">
      <c r="C15" s="33"/>
      <c r="D15" s="33"/>
    </row>
    <row r="16" spans="1:4" ht="43.2" x14ac:dyDescent="0.3">
      <c r="A16" s="15" t="s">
        <v>99</v>
      </c>
      <c r="B16" s="16" t="s">
        <v>75</v>
      </c>
      <c r="C16" s="77" t="s">
        <v>74</v>
      </c>
      <c r="D16" s="77"/>
    </row>
    <row r="17" spans="1:4" x14ac:dyDescent="0.3">
      <c r="A17" s="2"/>
      <c r="B17" s="8">
        <v>0</v>
      </c>
      <c r="C17" s="75">
        <f>B17*1.21</f>
        <v>0</v>
      </c>
      <c r="D17" s="76"/>
    </row>
    <row r="18" spans="1:4" x14ac:dyDescent="0.3">
      <c r="A18" s="2"/>
      <c r="B18" s="8">
        <v>0</v>
      </c>
      <c r="C18" s="75">
        <f t="shared" ref="C18:C20" si="1">B18*1.21</f>
        <v>0</v>
      </c>
      <c r="D18" s="76"/>
    </row>
    <row r="19" spans="1:4" x14ac:dyDescent="0.3">
      <c r="A19" s="2"/>
      <c r="B19" s="8">
        <v>0</v>
      </c>
      <c r="C19" s="75">
        <f t="shared" si="1"/>
        <v>0</v>
      </c>
      <c r="D19" s="76"/>
    </row>
    <row r="20" spans="1:4" x14ac:dyDescent="0.3">
      <c r="A20" s="2"/>
      <c r="B20" s="8">
        <v>0</v>
      </c>
      <c r="C20" s="75">
        <f t="shared" si="1"/>
        <v>0</v>
      </c>
      <c r="D20" s="76"/>
    </row>
    <row r="21" spans="1:4" x14ac:dyDescent="0.3">
      <c r="D21" s="33"/>
    </row>
    <row r="22" spans="1:4" ht="43.2" x14ac:dyDescent="0.3">
      <c r="A22" s="15" t="s">
        <v>99</v>
      </c>
      <c r="B22" s="16" t="s">
        <v>76</v>
      </c>
      <c r="C22" s="77" t="s">
        <v>74</v>
      </c>
      <c r="D22" s="77"/>
    </row>
    <row r="23" spans="1:4" x14ac:dyDescent="0.3">
      <c r="A23" s="2"/>
      <c r="B23" s="8">
        <v>0</v>
      </c>
      <c r="C23" s="75">
        <f>B23*1.21</f>
        <v>0</v>
      </c>
      <c r="D23" s="76"/>
    </row>
    <row r="24" spans="1:4" x14ac:dyDescent="0.3">
      <c r="A24" s="2"/>
      <c r="B24" s="8">
        <v>0</v>
      </c>
      <c r="C24" s="75">
        <f t="shared" ref="C24:C26" si="2">B24*1.21</f>
        <v>0</v>
      </c>
      <c r="D24" s="76"/>
    </row>
    <row r="25" spans="1:4" x14ac:dyDescent="0.3">
      <c r="A25" s="2"/>
      <c r="B25" s="8">
        <v>0</v>
      </c>
      <c r="C25" s="75">
        <f t="shared" si="2"/>
        <v>0</v>
      </c>
      <c r="D25" s="76"/>
    </row>
    <row r="26" spans="1:4" x14ac:dyDescent="0.3">
      <c r="A26" s="2"/>
      <c r="B26" s="8">
        <v>0</v>
      </c>
      <c r="C26" s="75">
        <f t="shared" si="2"/>
        <v>0</v>
      </c>
      <c r="D26" s="76"/>
    </row>
  </sheetData>
  <sheetProtection algorithmName="SHA-512" hashValue="7aaixiYIVVgPuu567K4C6ZYaTl8hHxra3otC7XJboflzd4kRfc2oOfoDu9qFl82fNy6NaMpd4IX9ToO9XxN57w==" saltValue="mkTN2EfUkMNfatexD9D+ug==" spinCount="100000" sheet="1" objects="1" scenarios="1" selectLockedCells="1"/>
  <mergeCells count="17">
    <mergeCell ref="C24:D24"/>
    <mergeCell ref="C25:D25"/>
    <mergeCell ref="C26:D26"/>
    <mergeCell ref="C14:D14"/>
    <mergeCell ref="C16:D16"/>
    <mergeCell ref="C17:D17"/>
    <mergeCell ref="C18:D18"/>
    <mergeCell ref="C19:D19"/>
    <mergeCell ref="A6:B6"/>
    <mergeCell ref="A8:B8"/>
    <mergeCell ref="C20:D20"/>
    <mergeCell ref="C22:D22"/>
    <mergeCell ref="C23:D23"/>
    <mergeCell ref="C10:D10"/>
    <mergeCell ref="C11:D11"/>
    <mergeCell ref="C12:D12"/>
    <mergeCell ref="C13:D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F265-ACE6-4B01-A774-A7F76D7EBC00}">
  <dimension ref="A1:G12"/>
  <sheetViews>
    <sheetView workbookViewId="0">
      <selection activeCell="C11" sqref="C11"/>
    </sheetView>
  </sheetViews>
  <sheetFormatPr defaultRowHeight="14.4" x14ac:dyDescent="0.3"/>
  <cols>
    <col min="1" max="1" width="67.6640625" customWidth="1"/>
    <col min="2" max="2" width="15.33203125" customWidth="1"/>
    <col min="3" max="3" width="15.44140625" customWidth="1"/>
    <col min="4" max="4" width="17.5546875" customWidth="1"/>
    <col min="6" max="6" width="19.109375" hidden="1" customWidth="1"/>
    <col min="7" max="7" width="19.88671875" hidden="1" customWidth="1"/>
  </cols>
  <sheetData>
    <row r="1" spans="1:7" ht="23.4" x14ac:dyDescent="0.45">
      <c r="A1" s="46" t="s">
        <v>101</v>
      </c>
      <c r="B1" s="46"/>
      <c r="C1" s="47"/>
      <c r="D1" s="47"/>
    </row>
    <row r="2" spans="1:7" ht="23.4" x14ac:dyDescent="0.45">
      <c r="A2" s="46" t="s">
        <v>100</v>
      </c>
      <c r="B2" s="46"/>
      <c r="C2" s="47"/>
      <c r="D2" s="47"/>
    </row>
    <row r="3" spans="1:7" ht="23.4" x14ac:dyDescent="0.45">
      <c r="A3" s="46"/>
      <c r="B3" s="46"/>
      <c r="C3" s="47"/>
      <c r="D3" s="47"/>
    </row>
    <row r="4" spans="1:7" ht="23.4" x14ac:dyDescent="0.45">
      <c r="A4" s="46" t="s">
        <v>77</v>
      </c>
      <c r="B4" s="46"/>
      <c r="C4" s="47"/>
      <c r="D4" s="47"/>
    </row>
    <row r="5" spans="1:7" ht="23.4" x14ac:dyDescent="0.45">
      <c r="A5" s="1"/>
      <c r="B5" s="1"/>
    </row>
    <row r="6" spans="1:7" x14ac:dyDescent="0.3">
      <c r="A6" s="78" t="s">
        <v>65</v>
      </c>
      <c r="B6" s="78"/>
      <c r="C6" s="78"/>
      <c r="D6" s="78"/>
    </row>
    <row r="7" spans="1:7" x14ac:dyDescent="0.3">
      <c r="A7" s="25"/>
      <c r="B7" s="25"/>
    </row>
    <row r="8" spans="1:7" ht="44.4" customHeight="1" x14ac:dyDescent="0.3">
      <c r="A8" s="79" t="s">
        <v>78</v>
      </c>
      <c r="B8" s="79"/>
      <c r="C8" s="79"/>
      <c r="D8" s="79"/>
    </row>
    <row r="10" spans="1:7" ht="28.8" x14ac:dyDescent="0.3">
      <c r="A10" s="16" t="s">
        <v>77</v>
      </c>
      <c r="B10" s="16" t="s">
        <v>80</v>
      </c>
      <c r="C10" s="16" t="s">
        <v>81</v>
      </c>
      <c r="D10" s="16" t="s">
        <v>82</v>
      </c>
      <c r="F10" s="29" t="s">
        <v>83</v>
      </c>
      <c r="G10" s="29" t="s">
        <v>84</v>
      </c>
    </row>
    <row r="11" spans="1:7" x14ac:dyDescent="0.3">
      <c r="A11" s="2" t="s">
        <v>79</v>
      </c>
      <c r="B11" s="17">
        <v>9</v>
      </c>
      <c r="C11" s="8">
        <v>0</v>
      </c>
      <c r="D11" s="3">
        <f>B11*C11</f>
        <v>0</v>
      </c>
      <c r="F11" s="30">
        <f>C11*1.21</f>
        <v>0</v>
      </c>
      <c r="G11" s="30">
        <f>D11*1.21</f>
        <v>0</v>
      </c>
    </row>
    <row r="12" spans="1:7" x14ac:dyDescent="0.3">
      <c r="A12" s="64" t="s">
        <v>85</v>
      </c>
      <c r="B12" s="64"/>
      <c r="C12" s="64"/>
      <c r="D12" s="31">
        <f>D11</f>
        <v>0</v>
      </c>
      <c r="G12" s="34">
        <f>D12*1.21</f>
        <v>0</v>
      </c>
    </row>
  </sheetData>
  <sheetProtection algorithmName="SHA-512" hashValue="hiOADtcSYrsEWiXBHYEcwqPRRlAKwxSdWDLGkiNJjt6SAYzHpsE7a4EqRMRJCQDA7kNiHp2UI0Dp9WyO3cJnLQ==" saltValue="Cr9FU3qkaUROCsOFAUr8/w==" spinCount="100000" sheet="1" objects="1" scenarios="1" selectLockedCells="1"/>
  <mergeCells count="3">
    <mergeCell ref="A6:D6"/>
    <mergeCell ref="A8:D8"/>
    <mergeCell ref="A12:C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7197-8C90-4D80-A1A6-2FDDBDD78525}">
  <dimension ref="A1:D10"/>
  <sheetViews>
    <sheetView workbookViewId="0">
      <selection activeCell="B12" sqref="B12"/>
    </sheetView>
  </sheetViews>
  <sheetFormatPr defaultRowHeight="14.4" x14ac:dyDescent="0.3"/>
  <cols>
    <col min="1" max="1" width="44.33203125" customWidth="1"/>
    <col min="2" max="2" width="28.33203125" customWidth="1"/>
    <col min="4" max="4" width="19.6640625" customWidth="1"/>
  </cols>
  <sheetData>
    <row r="1" spans="1:4" ht="23.4" x14ac:dyDescent="0.45">
      <c r="A1" s="46" t="s">
        <v>101</v>
      </c>
      <c r="B1" s="46"/>
      <c r="C1" s="47"/>
      <c r="D1" s="47"/>
    </row>
    <row r="2" spans="1:4" ht="23.4" x14ac:dyDescent="0.45">
      <c r="A2" s="46" t="s">
        <v>100</v>
      </c>
      <c r="B2" s="46"/>
      <c r="C2" s="47"/>
      <c r="D2" s="47"/>
    </row>
    <row r="3" spans="1:4" ht="24" thickBot="1" x14ac:dyDescent="0.5">
      <c r="B3" s="1"/>
    </row>
    <row r="4" spans="1:4" x14ac:dyDescent="0.3">
      <c r="A4" s="39" t="s">
        <v>87</v>
      </c>
      <c r="B4" s="40" t="s">
        <v>92</v>
      </c>
      <c r="D4" s="35" t="s">
        <v>94</v>
      </c>
    </row>
    <row r="5" spans="1:4" x14ac:dyDescent="0.3">
      <c r="A5" s="41" t="s">
        <v>88</v>
      </c>
      <c r="B5" s="42">
        <f>Huurprijzen!H37</f>
        <v>0</v>
      </c>
      <c r="D5" s="30">
        <f>B5*1.21</f>
        <v>0</v>
      </c>
    </row>
    <row r="6" spans="1:4" x14ac:dyDescent="0.3">
      <c r="A6" s="41" t="s">
        <v>89</v>
      </c>
      <c r="B6" s="42">
        <f>Afdrukprijzen!I21</f>
        <v>0</v>
      </c>
      <c r="D6" s="30">
        <f>B6*1.21</f>
        <v>0</v>
      </c>
    </row>
    <row r="7" spans="1:4" x14ac:dyDescent="0.3">
      <c r="A7" s="41" t="s">
        <v>90</v>
      </c>
      <c r="B7" s="42">
        <f>'Verplichte opties (VO)'!D44+'VO 1e verlenging'!D44+'VO 2e verlenging'!D44</f>
        <v>0</v>
      </c>
      <c r="D7" s="30">
        <f>B7*1.21</f>
        <v>0</v>
      </c>
    </row>
    <row r="8" spans="1:4" ht="15" thickBot="1" x14ac:dyDescent="0.35">
      <c r="A8" s="43" t="s">
        <v>91</v>
      </c>
      <c r="B8" s="44">
        <f>'Overige kosten'!D12</f>
        <v>0</v>
      </c>
      <c r="D8" s="30">
        <f>B8*1.21</f>
        <v>0</v>
      </c>
    </row>
    <row r="9" spans="1:4" ht="15" thickBot="1" x14ac:dyDescent="0.35">
      <c r="D9" s="45"/>
    </row>
    <row r="10" spans="1:4" ht="18.600000000000001" thickBot="1" x14ac:dyDescent="0.4">
      <c r="A10" s="36" t="s">
        <v>93</v>
      </c>
      <c r="B10" s="37">
        <f>B5+B6+B7+B8</f>
        <v>0</v>
      </c>
      <c r="D10" s="38">
        <f>D5+D6+D7+D8</f>
        <v>0</v>
      </c>
    </row>
  </sheetData>
  <sheetProtection algorithmName="SHA-512" hashValue="pH7ht1bY0NuSdDF1d7jp/ExSDJPOi7FeIiILPbXB+fkfPoSBKfGWfYFJdTJJfP121qXEDTNq6XWDp0PiFd+zyA==" saltValue="NORRhd+s6Cnli3uy+HlXwA=="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x H S s W m u r k H W l A A A A 9 w A A A B I A H A B D b 2 5 m a W c v U G F j a 2 F n Z S 5 4 b W w g o h g A K K A U A A A A A A A A A A A A A A A A A A A A A A A A A A A A h Y 8 x D o I w G I W v Q r r T l p o Q I T 9 l c A V j Y m J c m 1 q h E Y q h x X I 3 B 4 / k F c Q o 6 u b 4 v v c N 7 9 2 v N 8 j H t g k u q r e 6 M x m K M E W B M r I 7 a F N l a H D H c I l y D h s h T 6 J S w S Q b m 4 7 2 k K H a u X N K i P c e + w X u + o o w S i O y L 4 u t r F U r 0 E f W / + V Q G + u E k Q p x 2 L 3 G c I a T G E d J H D N M g c w U S m 2 + B p s G P 9 s f C K u h c U O v u G n C d Q F k j k D e J / g D U E s D B B Q A A g A I A M R 0 r 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E d K x a K I p H u A 4 A A A A R A A A A E w A c A E Z v c m 1 1 b G F z L 1 N l Y 3 R p b 2 4 x L m 0 g o h g A K K A U A A A A A A A A A A A A A A A A A A A A A A A A A A A A K 0 5 N L s n M z 1 M I h t C G 1 g B Q S w E C L Q A U A A I A C A D E d K x a a 6 u Q d a U A A A D 3 A A A A E g A A A A A A A A A A A A A A A A A A A A A A Q 2 9 u Z m l n L 1 B h Y 2 t h Z 2 U u e G 1 s U E s B A i 0 A F A A C A A g A x H S s W g / K 6 a u k A A A A 6 Q A A A B M A A A A A A A A A A A A A A A A A 8 Q A A A F t D b 2 5 0 Z W 5 0 X 1 R 5 c G V z X S 5 4 b W x Q S w E C L Q A U A A I A C A D E d K x 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7 Y k / Y 2 4 f 0 m c R J 5 e w X / i 7 Q A A A A A C A A A A A A A Q Z g A A A A E A A C A A A A B R K f / v j f q y A 1 9 d 5 E n v h l + C 6 L 5 N E x E j o B k H E 4 e E W N 6 h j g A A A A A O g A A A A A I A A C A A A A B I q q i z 2 4 r E b O h q V y A + m 0 Y c z l X M + u X k b f 6 3 d i r / m X c h g 1 A A A A B A D b K u J / s d K w X 5 s D x O h 7 L e N 6 y w t l o I i C G 4 N / Y E x Q Q r 3 C d M / + Z C O / p h k w Q 8 x I 6 O k A S P H B W r O r S X 6 A w Q 1 l P A o r r A 3 r h w w a E i q s j 1 D z 7 p 6 b P N d E A A A A A K d k z W u c 9 s 4 F F T V l 6 g 2 o b 8 3 r w 0 r Z o f m f 8 j p w P p g Q E 7 d S O a g q 4 n o o I 4 i v H c k L B 3 p E b O W S w p x w Q H t J N h 6 i s 1 g a / A < / D a t a M a s h u p > 
</file>

<file path=customXml/itemProps1.xml><?xml version="1.0" encoding="utf-8"?>
<ds:datastoreItem xmlns:ds="http://schemas.openxmlformats.org/officeDocument/2006/customXml" ds:itemID="{D0542894-1DFB-4E6D-AEA9-A51C6FD7A6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Huurprijzen</vt:lpstr>
      <vt:lpstr>Afdrukprijzen</vt:lpstr>
      <vt:lpstr>Verplichte opties (VO)</vt:lpstr>
      <vt:lpstr>VO 1e verlenging</vt:lpstr>
      <vt:lpstr>VO 2e verlenging</vt:lpstr>
      <vt:lpstr>Overige Opties</vt:lpstr>
      <vt:lpstr>Overige kosten</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Habets</dc:creator>
  <cp:lastModifiedBy>Paul Habets</cp:lastModifiedBy>
  <dcterms:created xsi:type="dcterms:W3CDTF">2025-05-08T10:07:14Z</dcterms:created>
  <dcterms:modified xsi:type="dcterms:W3CDTF">2025-07-09T06:36:44Z</dcterms:modified>
</cp:coreProperties>
</file>