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aenhunzenl.sharepoint.com/sites/AH-C-Gegevensmanagement-Aanbestedinggegevensmakelaar2024-016061/Gedeelde documenten/Te publiceren/"/>
    </mc:Choice>
  </mc:AlternateContent>
  <xr:revisionPtr revIDLastSave="235" documentId="8_{15775875-12F9-4A40-9DC0-02438F27EA44}" xr6:coauthVersionLast="47" xr6:coauthVersionMax="47" xr10:uidLastSave="{F3C99426-CAF2-4057-BF05-C809525E552B}"/>
  <bookViews>
    <workbookView xWindow="-108" yWindow="-108" windowWidth="23256" windowHeight="12576" xr2:uid="{16D879FD-5170-4A0C-8FBB-133C38642333}"/>
  </bookViews>
  <sheets>
    <sheet name="Blad1" sheetId="1" r:id="rId1"/>
  </sheets>
  <definedNames>
    <definedName name="_xlnm.Print_Area" localSheetId="0">Blad1!$B$3:$L$28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" i="1" l="1"/>
  <c r="K27" i="1"/>
  <c r="C28" i="1"/>
  <c r="C27" i="1"/>
  <c r="C26" i="1"/>
  <c r="C25" i="1"/>
  <c r="C24" i="1"/>
  <c r="D26" i="1"/>
  <c r="E26" i="1"/>
  <c r="F26" i="1"/>
  <c r="G26" i="1"/>
  <c r="H26" i="1"/>
  <c r="I26" i="1"/>
  <c r="D27" i="1"/>
  <c r="E27" i="1"/>
  <c r="F27" i="1"/>
  <c r="G27" i="1"/>
  <c r="H27" i="1"/>
  <c r="I27" i="1"/>
  <c r="F28" i="1"/>
  <c r="I28" i="1"/>
  <c r="H28" i="1"/>
  <c r="G28" i="1"/>
  <c r="E28" i="1"/>
  <c r="I25" i="1"/>
  <c r="H25" i="1"/>
  <c r="G25" i="1"/>
  <c r="F25" i="1"/>
  <c r="E25" i="1"/>
  <c r="I24" i="1"/>
  <c r="H24" i="1"/>
  <c r="G24" i="1"/>
  <c r="F24" i="1"/>
  <c r="E24" i="1"/>
  <c r="I23" i="1"/>
  <c r="H23" i="1"/>
  <c r="G23" i="1"/>
  <c r="F23" i="1"/>
  <c r="E23" i="1"/>
  <c r="I22" i="1"/>
  <c r="H22" i="1"/>
  <c r="G22" i="1"/>
  <c r="F22" i="1"/>
  <c r="E22" i="1"/>
  <c r="D22" i="1"/>
  <c r="D28" i="1"/>
  <c r="D25" i="1"/>
  <c r="D24" i="1"/>
  <c r="D23" i="1"/>
  <c r="C23" i="1"/>
  <c r="K24" i="1" l="1"/>
  <c r="K28" i="1"/>
  <c r="K25" i="1"/>
</calcChain>
</file>

<file path=xl/sharedStrings.xml><?xml version="1.0" encoding="utf-8"?>
<sst xmlns="http://schemas.openxmlformats.org/spreadsheetml/2006/main" count="22" uniqueCount="18">
  <si>
    <t>Beoordelingscijfer in consensus</t>
  </si>
  <si>
    <t>Gunningscriterium</t>
  </si>
  <si>
    <t>Inschrijver</t>
  </si>
  <si>
    <t>Behaald aantal punten in concensus</t>
  </si>
  <si>
    <t>Eindscore</t>
  </si>
  <si>
    <t>Eindrangschikking</t>
  </si>
  <si>
    <t>Prijs (excl. BTW) Conform inschrijfbiljet</t>
  </si>
  <si>
    <t>Kwaliteit</t>
  </si>
  <si>
    <t>Algemene Bedrijfsvoering</t>
  </si>
  <si>
    <t>Functionaliteiten</t>
  </si>
  <si>
    <t>Kwaliteit (65%)</t>
  </si>
  <si>
    <t>Beheer</t>
  </si>
  <si>
    <t>Techniek</t>
  </si>
  <si>
    <t>Beveiliging en privacy</t>
  </si>
  <si>
    <t>Inmplementatie en planning</t>
  </si>
  <si>
    <t>Bijlage 11: Rekenvoorbeeld</t>
  </si>
  <si>
    <t>Het betreffen hier fictieve getallen</t>
  </si>
  <si>
    <t>Prijs 35%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</si>
</sst>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\ #,##0;[Red]&quot;€&quot;\ \-#,##0"/>
    <numFmt numFmtId="43" formatCode="_ * #,##0.00_ ;_ * \-#,##0.00_ ;_ * &quot;-&quot;??_ ;_ @_ "/>
    <numFmt numFmtId="164" formatCode="0.00000"/>
    <numFmt numFmtId="166" formatCode="_ * #,##0.0000_ ;_ * \-#,##0.0000_ ;_ * &quot;-&quot;??_ ;_ @_ "/>
  </numFmts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4">
    <xf numFmtId="0" fontId="0" fillId="0" borderId="0" xfId="0"/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9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0" borderId="5" xfId="0" applyBorder="1"/>
    <xf numFmtId="0" fontId="0" fillId="0" borderId="4" xfId="0" applyBorder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19" xfId="0" applyFont="1" applyBorder="1" applyAlignment="1">
      <alignment horizontal="left" vertical="center" wrapText="1"/>
    </xf>
    <xf numFmtId="9" fontId="1" fillId="0" borderId="6" xfId="0" applyNumberFormat="1" applyFont="1" applyBorder="1" applyAlignment="1">
      <alignment horizontal="right" vertical="center"/>
    </xf>
    <xf numFmtId="6" fontId="2" fillId="0" borderId="9" xfId="0" applyNumberFormat="1" applyFont="1" applyBorder="1" applyAlignment="1">
      <alignment horizontal="right" vertical="center"/>
    </xf>
    <xf numFmtId="6" fontId="2" fillId="0" borderId="12" xfId="0" applyNumberFormat="1" applyFont="1" applyBorder="1" applyAlignment="1">
      <alignment horizontal="right" vertical="center"/>
    </xf>
    <xf numFmtId="0" fontId="3" fillId="0" borderId="0" xfId="0" applyFont="1"/>
    <xf numFmtId="0" fontId="1" fillId="0" borderId="18" xfId="0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9" fontId="1" fillId="0" borderId="8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 wrapText="1"/>
    </xf>
    <xf numFmtId="0" fontId="4" fillId="0" borderId="0" xfId="0" applyFont="1"/>
    <xf numFmtId="0" fontId="1" fillId="0" borderId="20" xfId="0" applyFont="1" applyBorder="1" applyAlignment="1">
      <alignment horizontal="left" vertical="center" wrapText="1"/>
    </xf>
    <xf numFmtId="0" fontId="5" fillId="0" borderId="0" xfId="0" applyFont="1"/>
    <xf numFmtId="0" fontId="1" fillId="0" borderId="2" xfId="0" applyFont="1" applyBorder="1" applyAlignment="1">
      <alignment horizontal="left" vertical="center"/>
    </xf>
    <xf numFmtId="164" fontId="2" fillId="0" borderId="9" xfId="0" applyNumberFormat="1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 vertical="center"/>
    </xf>
    <xf numFmtId="2" fontId="2" fillId="0" borderId="10" xfId="0" applyNumberFormat="1" applyFont="1" applyBorder="1" applyAlignment="1">
      <alignment horizontal="right" vertical="center"/>
    </xf>
    <xf numFmtId="2" fontId="2" fillId="0" borderId="11" xfId="0" applyNumberFormat="1" applyFont="1" applyBorder="1" applyAlignment="1">
      <alignment horizontal="right" vertical="center"/>
    </xf>
    <xf numFmtId="2" fontId="2" fillId="0" borderId="13" xfId="0" applyNumberFormat="1" applyFont="1" applyBorder="1" applyAlignment="1">
      <alignment horizontal="right" vertical="center"/>
    </xf>
    <xf numFmtId="2" fontId="2" fillId="0" borderId="14" xfId="0" applyNumberFormat="1" applyFont="1" applyBorder="1" applyAlignment="1">
      <alignment horizontal="right" vertical="center"/>
    </xf>
    <xf numFmtId="0" fontId="1" fillId="0" borderId="25" xfId="0" applyFont="1" applyBorder="1" applyAlignment="1">
      <alignment horizontal="left" vertical="center" wrapText="1"/>
    </xf>
    <xf numFmtId="43" fontId="2" fillId="0" borderId="27" xfId="1" applyFont="1" applyBorder="1" applyAlignment="1">
      <alignment horizontal="right" vertical="center"/>
    </xf>
    <xf numFmtId="1" fontId="1" fillId="0" borderId="6" xfId="0" applyNumberFormat="1" applyFont="1" applyBorder="1" applyAlignment="1">
      <alignment horizontal="right" vertical="center"/>
    </xf>
    <xf numFmtId="1" fontId="1" fillId="0" borderId="26" xfId="0" applyNumberFormat="1" applyFont="1" applyBorder="1" applyAlignment="1">
      <alignment horizontal="right" vertical="center"/>
    </xf>
    <xf numFmtId="1" fontId="1" fillId="0" borderId="7" xfId="0" applyNumberFormat="1" applyFont="1" applyBorder="1" applyAlignment="1">
      <alignment horizontal="right" vertical="center"/>
    </xf>
    <xf numFmtId="1" fontId="1" fillId="0" borderId="22" xfId="0" applyNumberFormat="1" applyFont="1" applyBorder="1" applyAlignment="1">
      <alignment horizontal="right" vertical="center"/>
    </xf>
    <xf numFmtId="1" fontId="1" fillId="0" borderId="8" xfId="0" applyNumberFormat="1" applyFont="1" applyBorder="1" applyAlignment="1">
      <alignment horizontal="right" vertical="center"/>
    </xf>
    <xf numFmtId="43" fontId="2" fillId="0" borderId="13" xfId="1" applyFont="1" applyBorder="1" applyAlignment="1">
      <alignment horizontal="right" vertical="center"/>
    </xf>
    <xf numFmtId="1" fontId="1" fillId="0" borderId="6" xfId="1" applyNumberFormat="1" applyFont="1" applyBorder="1" applyAlignment="1">
      <alignment horizontal="right" vertical="center"/>
    </xf>
    <xf numFmtId="1" fontId="1" fillId="0" borderId="26" xfId="1" applyNumberFormat="1" applyFont="1" applyBorder="1" applyAlignment="1">
      <alignment horizontal="right" vertical="center"/>
    </xf>
    <xf numFmtId="2" fontId="2" fillId="0" borderId="27" xfId="0" applyNumberFormat="1" applyFont="1" applyBorder="1" applyAlignment="1">
      <alignment horizontal="right" vertical="center"/>
    </xf>
    <xf numFmtId="2" fontId="2" fillId="0" borderId="23" xfId="0" applyNumberFormat="1" applyFont="1" applyBorder="1" applyAlignment="1">
      <alignment horizontal="right" vertical="center"/>
    </xf>
    <xf numFmtId="2" fontId="2" fillId="0" borderId="28" xfId="0" applyNumberFormat="1" applyFont="1" applyBorder="1" applyAlignment="1">
      <alignment horizontal="right" vertical="center"/>
    </xf>
    <xf numFmtId="2" fontId="2" fillId="0" borderId="24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66" fontId="2" fillId="0" borderId="9" xfId="1" applyNumberFormat="1" applyFont="1" applyBorder="1" applyAlignment="1">
      <alignment horizontal="right" vertical="center"/>
    </xf>
    <xf numFmtId="166" fontId="2" fillId="0" borderId="12" xfId="1" applyNumberFormat="1" applyFont="1" applyBorder="1" applyAlignment="1">
      <alignment horizontal="right" vertical="center"/>
    </xf>
    <xf numFmtId="0" fontId="1" fillId="0" borderId="29" xfId="0" applyFont="1" applyBorder="1" applyAlignment="1">
      <alignment horizontal="right" vertical="center"/>
    </xf>
    <xf numFmtId="2" fontId="2" fillId="0" borderId="32" xfId="0" applyNumberFormat="1" applyFont="1" applyBorder="1" applyAlignment="1">
      <alignment horizontal="right" vertical="center"/>
    </xf>
    <xf numFmtId="2" fontId="2" fillId="0" borderId="33" xfId="0" applyNumberFormat="1" applyFont="1" applyBorder="1" applyAlignment="1">
      <alignment horizontal="right" vertical="center"/>
    </xf>
    <xf numFmtId="1" fontId="2" fillId="0" borderId="33" xfId="0" applyNumberFormat="1" applyFont="1" applyBorder="1" applyAlignment="1">
      <alignment horizontal="center" vertical="center"/>
    </xf>
    <xf numFmtId="6" fontId="2" fillId="0" borderId="30" xfId="0" applyNumberFormat="1" applyFont="1" applyBorder="1" applyAlignment="1">
      <alignment horizontal="right" vertical="center"/>
    </xf>
    <xf numFmtId="2" fontId="2" fillId="0" borderId="31" xfId="0" applyNumberFormat="1" applyFont="1" applyBorder="1" applyAlignment="1">
      <alignment horizontal="right" vertical="center"/>
    </xf>
    <xf numFmtId="2" fontId="2" fillId="0" borderId="34" xfId="0" applyNumberFormat="1" applyFont="1" applyBorder="1" applyAlignment="1">
      <alignment horizontal="right" vertic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3AF25-1A31-4420-AC9B-EED7E2A59F81}">
  <dimension ref="B3:L28"/>
  <sheetViews>
    <sheetView tabSelected="1" topLeftCell="A9" zoomScale="115" zoomScaleNormal="115" workbookViewId="0">
      <selection activeCell="L28" sqref="L28"/>
    </sheetView>
  </sheetViews>
  <sheetFormatPr defaultRowHeight="14.4" x14ac:dyDescent="0.3"/>
  <cols>
    <col min="3" max="9" width="16.5546875" customWidth="1"/>
    <col min="10" max="10" width="6.109375" customWidth="1"/>
    <col min="11" max="11" width="15" customWidth="1"/>
    <col min="12" max="12" width="14.6640625" customWidth="1"/>
  </cols>
  <sheetData>
    <row r="3" spans="2:12" x14ac:dyDescent="0.3">
      <c r="B3" s="24" t="s">
        <v>15</v>
      </c>
    </row>
    <row r="4" spans="2:12" x14ac:dyDescent="0.3">
      <c r="B4" s="17"/>
    </row>
    <row r="5" spans="2:12" x14ac:dyDescent="0.3">
      <c r="B5" s="26" t="s">
        <v>16</v>
      </c>
    </row>
    <row r="6" spans="2:12" x14ac:dyDescent="0.3">
      <c r="B6" s="17"/>
    </row>
    <row r="7" spans="2:12" ht="15" thickBot="1" x14ac:dyDescent="0.35">
      <c r="B7" s="52" t="s">
        <v>0</v>
      </c>
      <c r="C7" s="52"/>
      <c r="D7" s="52"/>
      <c r="E7" s="52"/>
      <c r="F7" s="52"/>
      <c r="G7" s="52"/>
      <c r="H7" s="52"/>
      <c r="I7" s="52"/>
    </row>
    <row r="8" spans="2:12" ht="15" thickBot="1" x14ac:dyDescent="0.35">
      <c r="C8" s="53" t="s">
        <v>1</v>
      </c>
      <c r="D8" s="54"/>
      <c r="E8" s="54"/>
      <c r="F8" s="54"/>
      <c r="G8" s="54"/>
      <c r="H8" s="27"/>
      <c r="I8" s="1"/>
      <c r="K8" s="2"/>
      <c r="L8" s="2"/>
    </row>
    <row r="9" spans="2:12" ht="15" thickBot="1" x14ac:dyDescent="0.35">
      <c r="C9" s="48" t="s">
        <v>17</v>
      </c>
      <c r="D9" s="49" t="s">
        <v>10</v>
      </c>
      <c r="E9" s="50"/>
      <c r="F9" s="50"/>
      <c r="G9" s="50"/>
      <c r="H9" s="50"/>
      <c r="I9" s="51"/>
      <c r="K9" s="2"/>
      <c r="L9" s="2"/>
    </row>
    <row r="10" spans="2:12" ht="24.6" thickBot="1" x14ac:dyDescent="0.35">
      <c r="C10" s="23" t="s">
        <v>6</v>
      </c>
      <c r="D10" s="34" t="s">
        <v>8</v>
      </c>
      <c r="E10" s="34" t="s">
        <v>9</v>
      </c>
      <c r="F10" s="34" t="s">
        <v>11</v>
      </c>
      <c r="G10" s="13" t="s">
        <v>12</v>
      </c>
      <c r="H10" s="13" t="s">
        <v>13</v>
      </c>
      <c r="I10" s="25" t="s">
        <v>14</v>
      </c>
      <c r="K10" s="2"/>
      <c r="L10" s="2"/>
    </row>
    <row r="11" spans="2:12" x14ac:dyDescent="0.3">
      <c r="B11" s="10" t="s">
        <v>2</v>
      </c>
      <c r="C11" s="36">
        <v>35</v>
      </c>
      <c r="D11" s="37">
        <v>12</v>
      </c>
      <c r="E11" s="37">
        <v>12</v>
      </c>
      <c r="F11" s="37">
        <v>12</v>
      </c>
      <c r="G11" s="38">
        <v>10</v>
      </c>
      <c r="H11" s="39">
        <v>10</v>
      </c>
      <c r="I11" s="40">
        <v>9</v>
      </c>
      <c r="K11" s="3"/>
      <c r="L11" s="3"/>
    </row>
    <row r="12" spans="2:12" x14ac:dyDescent="0.3">
      <c r="B12" s="11">
        <v>1</v>
      </c>
      <c r="C12" s="15">
        <v>1200</v>
      </c>
      <c r="D12" s="44">
        <v>8</v>
      </c>
      <c r="E12" s="44">
        <v>8</v>
      </c>
      <c r="F12" s="44">
        <v>10</v>
      </c>
      <c r="G12" s="30">
        <v>6</v>
      </c>
      <c r="H12" s="45">
        <v>6</v>
      </c>
      <c r="I12" s="31">
        <v>6</v>
      </c>
      <c r="K12" s="4"/>
      <c r="L12" s="4"/>
    </row>
    <row r="13" spans="2:12" x14ac:dyDescent="0.3">
      <c r="B13" s="11">
        <v>2</v>
      </c>
      <c r="C13" s="15">
        <v>1050</v>
      </c>
      <c r="D13" s="44">
        <v>6</v>
      </c>
      <c r="E13" s="44">
        <v>6</v>
      </c>
      <c r="F13" s="44">
        <v>8</v>
      </c>
      <c r="G13" s="30">
        <v>6</v>
      </c>
      <c r="H13" s="45">
        <v>6</v>
      </c>
      <c r="I13" s="31">
        <v>10</v>
      </c>
      <c r="K13" s="4"/>
      <c r="L13" s="4"/>
    </row>
    <row r="14" spans="2:12" x14ac:dyDescent="0.3">
      <c r="B14" s="57">
        <v>3</v>
      </c>
      <c r="C14" s="61">
        <v>1300</v>
      </c>
      <c r="D14" s="62">
        <v>0</v>
      </c>
      <c r="E14" s="62">
        <v>10</v>
      </c>
      <c r="F14" s="62">
        <v>8</v>
      </c>
      <c r="G14" s="58">
        <v>6</v>
      </c>
      <c r="H14" s="63">
        <v>6</v>
      </c>
      <c r="I14" s="59">
        <v>6</v>
      </c>
      <c r="K14" s="4"/>
      <c r="L14" s="4"/>
    </row>
    <row r="15" spans="2:12" x14ac:dyDescent="0.3">
      <c r="B15" s="57">
        <v>4</v>
      </c>
      <c r="C15" s="61">
        <v>850</v>
      </c>
      <c r="D15" s="62">
        <v>0</v>
      </c>
      <c r="E15" s="62">
        <v>10</v>
      </c>
      <c r="F15" s="62">
        <v>0</v>
      </c>
      <c r="G15" s="58">
        <v>6</v>
      </c>
      <c r="H15" s="63">
        <v>6</v>
      </c>
      <c r="I15" s="59">
        <v>8</v>
      </c>
      <c r="K15" s="4"/>
      <c r="L15" s="4"/>
    </row>
    <row r="16" spans="2:12" ht="15" thickBot="1" x14ac:dyDescent="0.35">
      <c r="B16" s="12">
        <v>5</v>
      </c>
      <c r="C16" s="16">
        <v>1000</v>
      </c>
      <c r="D16" s="46">
        <v>8</v>
      </c>
      <c r="E16" s="46">
        <v>8</v>
      </c>
      <c r="F16" s="46">
        <v>8</v>
      </c>
      <c r="G16" s="32">
        <v>6</v>
      </c>
      <c r="H16" s="47">
        <v>6</v>
      </c>
      <c r="I16" s="33">
        <v>6</v>
      </c>
      <c r="K16" s="4"/>
      <c r="L16" s="4"/>
    </row>
    <row r="19" spans="2:12" ht="15" thickBot="1" x14ac:dyDescent="0.35">
      <c r="B19" s="52" t="s">
        <v>3</v>
      </c>
      <c r="C19" s="52"/>
      <c r="D19" s="52"/>
      <c r="E19" s="52"/>
      <c r="F19" s="52"/>
      <c r="G19" s="52"/>
      <c r="H19" s="52"/>
      <c r="I19" s="52"/>
    </row>
    <row r="20" spans="2:12" ht="15" customHeight="1" thickBot="1" x14ac:dyDescent="0.35">
      <c r="B20" s="6"/>
      <c r="C20" s="7" t="s">
        <v>1</v>
      </c>
      <c r="D20" s="8"/>
      <c r="E20" s="8"/>
      <c r="F20" s="8"/>
      <c r="G20" s="8"/>
      <c r="H20" s="8"/>
      <c r="I20" s="9"/>
      <c r="J20" s="5"/>
    </row>
    <row r="21" spans="2:12" ht="15" customHeight="1" thickBot="1" x14ac:dyDescent="0.35">
      <c r="C21" s="48" t="s">
        <v>17</v>
      </c>
      <c r="D21" s="49" t="s">
        <v>7</v>
      </c>
      <c r="E21" s="50"/>
      <c r="F21" s="50"/>
      <c r="G21" s="50"/>
      <c r="H21" s="50"/>
      <c r="I21" s="51"/>
    </row>
    <row r="22" spans="2:12" ht="24.6" thickBot="1" x14ac:dyDescent="0.35">
      <c r="C22" s="23" t="s">
        <v>6</v>
      </c>
      <c r="D22" s="34" t="str">
        <f>D10</f>
        <v>Algemene Bedrijfsvoering</v>
      </c>
      <c r="E22" s="34" t="str">
        <f t="shared" ref="E22:I22" si="0">E10</f>
        <v>Functionaliteiten</v>
      </c>
      <c r="F22" s="34" t="str">
        <f t="shared" si="0"/>
        <v>Beheer</v>
      </c>
      <c r="G22" s="13" t="str">
        <f t="shared" si="0"/>
        <v>Techniek</v>
      </c>
      <c r="H22" s="13" t="str">
        <f t="shared" si="0"/>
        <v>Beveiliging en privacy</v>
      </c>
      <c r="I22" s="25" t="str">
        <f t="shared" si="0"/>
        <v>Inmplementatie en planning</v>
      </c>
      <c r="K22" s="18" t="s">
        <v>4</v>
      </c>
      <c r="L22" s="19" t="s">
        <v>5</v>
      </c>
    </row>
    <row r="23" spans="2:12" x14ac:dyDescent="0.3">
      <c r="B23" s="10" t="s">
        <v>2</v>
      </c>
      <c r="C23" s="42">
        <f>C11</f>
        <v>35</v>
      </c>
      <c r="D23" s="43">
        <f>D11</f>
        <v>12</v>
      </c>
      <c r="E23" s="43">
        <f t="shared" ref="E23:I23" si="1">E11</f>
        <v>12</v>
      </c>
      <c r="F23" s="43">
        <f t="shared" si="1"/>
        <v>12</v>
      </c>
      <c r="G23" s="38">
        <f t="shared" si="1"/>
        <v>10</v>
      </c>
      <c r="H23" s="39">
        <f t="shared" si="1"/>
        <v>10</v>
      </c>
      <c r="I23" s="40">
        <f t="shared" si="1"/>
        <v>9</v>
      </c>
      <c r="K23" s="14"/>
      <c r="L23" s="20"/>
    </row>
    <row r="24" spans="2:12" x14ac:dyDescent="0.3">
      <c r="B24" s="11">
        <v>1</v>
      </c>
      <c r="C24" s="55">
        <f>ROUND($C$15/C12*$C$11,2)</f>
        <v>24.79</v>
      </c>
      <c r="D24" s="35">
        <f>D$11*D12/10</f>
        <v>9.6</v>
      </c>
      <c r="E24" s="35">
        <f t="shared" ref="E24:I24" si="2">E$11*E12/10</f>
        <v>9.6</v>
      </c>
      <c r="F24" s="35">
        <f t="shared" si="2"/>
        <v>12</v>
      </c>
      <c r="G24" s="30">
        <f t="shared" si="2"/>
        <v>6</v>
      </c>
      <c r="H24" s="30">
        <f t="shared" si="2"/>
        <v>6</v>
      </c>
      <c r="I24" s="31">
        <f t="shared" si="2"/>
        <v>5.4</v>
      </c>
      <c r="K24" s="28">
        <f>SUM(C24:I24)</f>
        <v>73.390000000000015</v>
      </c>
      <c r="L24" s="21">
        <v>2</v>
      </c>
    </row>
    <row r="25" spans="2:12" x14ac:dyDescent="0.3">
      <c r="B25" s="11">
        <v>2</v>
      </c>
      <c r="C25" s="55">
        <f t="shared" ref="C25:C28" si="3">ROUND($C$15/C13*$C$11,2)</f>
        <v>28.33</v>
      </c>
      <c r="D25" s="35">
        <f t="shared" ref="D25:I27" si="4">D$11*D13/10</f>
        <v>7.2</v>
      </c>
      <c r="E25" s="35">
        <f t="shared" ref="E25:I25" si="5">E$11*E13/10</f>
        <v>7.2</v>
      </c>
      <c r="F25" s="35">
        <f t="shared" si="5"/>
        <v>9.6</v>
      </c>
      <c r="G25" s="30">
        <f t="shared" si="5"/>
        <v>6</v>
      </c>
      <c r="H25" s="30">
        <f t="shared" si="5"/>
        <v>6</v>
      </c>
      <c r="I25" s="31">
        <f t="shared" si="5"/>
        <v>9</v>
      </c>
      <c r="K25" s="28">
        <f t="shared" ref="K25:K28" si="6">SUM(C25:I25)</f>
        <v>73.330000000000013</v>
      </c>
      <c r="L25" s="21">
        <v>3</v>
      </c>
    </row>
    <row r="26" spans="2:12" x14ac:dyDescent="0.3">
      <c r="B26" s="57">
        <v>3</v>
      </c>
      <c r="C26" s="55">
        <f t="shared" si="3"/>
        <v>22.88</v>
      </c>
      <c r="D26" s="35">
        <f t="shared" si="4"/>
        <v>0</v>
      </c>
      <c r="E26" s="35">
        <f t="shared" si="4"/>
        <v>12</v>
      </c>
      <c r="F26" s="35">
        <f t="shared" si="4"/>
        <v>9.6</v>
      </c>
      <c r="G26" s="30">
        <f t="shared" si="4"/>
        <v>6</v>
      </c>
      <c r="H26" s="30">
        <f t="shared" si="4"/>
        <v>6</v>
      </c>
      <c r="I26" s="31">
        <f t="shared" si="4"/>
        <v>5.4</v>
      </c>
      <c r="K26" s="28">
        <f t="shared" si="6"/>
        <v>61.879999999999995</v>
      </c>
      <c r="L26" s="60">
        <v>5</v>
      </c>
    </row>
    <row r="27" spans="2:12" x14ac:dyDescent="0.3">
      <c r="B27" s="57">
        <v>4</v>
      </c>
      <c r="C27" s="55">
        <f t="shared" si="3"/>
        <v>35</v>
      </c>
      <c r="D27" s="35">
        <f t="shared" si="4"/>
        <v>0</v>
      </c>
      <c r="E27" s="35">
        <f t="shared" si="4"/>
        <v>12</v>
      </c>
      <c r="F27" s="35">
        <f t="shared" si="4"/>
        <v>0</v>
      </c>
      <c r="G27" s="30">
        <f t="shared" si="4"/>
        <v>6</v>
      </c>
      <c r="H27" s="30">
        <f t="shared" si="4"/>
        <v>6</v>
      </c>
      <c r="I27" s="31">
        <f t="shared" si="4"/>
        <v>7.2</v>
      </c>
      <c r="K27" s="28">
        <f t="shared" si="6"/>
        <v>66.2</v>
      </c>
      <c r="L27" s="60">
        <v>4</v>
      </c>
    </row>
    <row r="28" spans="2:12" ht="15" thickBot="1" x14ac:dyDescent="0.35">
      <c r="B28" s="12">
        <v>5</v>
      </c>
      <c r="C28" s="56">
        <f t="shared" si="3"/>
        <v>29.75</v>
      </c>
      <c r="D28" s="41">
        <f>D$11*D16/10</f>
        <v>9.6</v>
      </c>
      <c r="E28" s="41">
        <f t="shared" ref="E28:I28" si="7">E$11*E16/10</f>
        <v>9.6</v>
      </c>
      <c r="F28" s="41">
        <f t="shared" si="7"/>
        <v>9.6</v>
      </c>
      <c r="G28" s="32">
        <f t="shared" si="7"/>
        <v>6</v>
      </c>
      <c r="H28" s="32">
        <f t="shared" si="7"/>
        <v>6</v>
      </c>
      <c r="I28" s="33">
        <f t="shared" si="7"/>
        <v>5.4</v>
      </c>
      <c r="K28" s="29">
        <f t="shared" si="6"/>
        <v>75.950000000000017</v>
      </c>
      <c r="L28" s="22">
        <v>1</v>
      </c>
    </row>
  </sheetData>
  <mergeCells count="5">
    <mergeCell ref="D21:I21"/>
    <mergeCell ref="B7:I7"/>
    <mergeCell ref="C8:G8"/>
    <mergeCell ref="B19:I19"/>
    <mergeCell ref="D9:I9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900c07-4f44-4355-ab38-641a4c529c6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DFC8057C8CC4439F7F8F8CE4FAEFD6" ma:contentTypeVersion="9" ma:contentTypeDescription="Een nieuw document maken." ma:contentTypeScope="" ma:versionID="c3ab5e7f6a75f8b4a5f273a7a9d0f312">
  <xsd:schema xmlns:xsd="http://www.w3.org/2001/XMLSchema" xmlns:xs="http://www.w3.org/2001/XMLSchema" xmlns:p="http://schemas.microsoft.com/office/2006/metadata/properties" xmlns:ns2="b7900c07-4f44-4355-ab38-641a4c529c6e" targetNamespace="http://schemas.microsoft.com/office/2006/metadata/properties" ma:root="true" ma:fieldsID="b2627182b6b4f87fd9b16f9e3ac51170" ns2:_="">
    <xsd:import namespace="b7900c07-4f44-4355-ab38-641a4c529c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900c07-4f44-4355-ab38-641a4c529c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129d723-0ed8-4b2b-abe8-ef95dba8db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EDA6CE-57A3-40ED-A9FD-EBBD52208CA9}">
  <ds:schemaRefs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a8d954c1-4312-41cf-a6c3-5e87e95e3e32"/>
    <ds:schemaRef ds:uri="http://www.w3.org/XML/1998/namespace"/>
    <ds:schemaRef ds:uri="http://schemas.openxmlformats.org/package/2006/metadata/core-properties"/>
    <ds:schemaRef ds:uri="c7596b39-4d29-42c3-b3fc-b675269ced78"/>
    <ds:schemaRef ds:uri="http://purl.org/dc/terms/"/>
    <ds:schemaRef ds:uri="b7900c07-4f44-4355-ab38-641a4c529c6e"/>
  </ds:schemaRefs>
</ds:datastoreItem>
</file>

<file path=customXml/itemProps2.xml><?xml version="1.0" encoding="utf-8"?>
<ds:datastoreItem xmlns:ds="http://schemas.openxmlformats.org/officeDocument/2006/customXml" ds:itemID="{92D38642-F426-4E19-A14C-7536F1FD1B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900c07-4f44-4355-ab38-641a4c529c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EEE614-E77D-4D4F-95EA-998AD2686D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>Gemeente Assen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Koomans van den Dries</dc:creator>
  <cp:keywords/>
  <dc:description/>
  <cp:lastModifiedBy>Koomans, Peter</cp:lastModifiedBy>
  <cp:revision/>
  <cp:lastPrinted>2023-04-26T08:57:24Z</cp:lastPrinted>
  <dcterms:created xsi:type="dcterms:W3CDTF">2022-08-23T09:39:21Z</dcterms:created>
  <dcterms:modified xsi:type="dcterms:W3CDTF">2025-02-12T13:43:39Z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0x010100E4DFC8057C8CC4439F7F8F8CE4FAEFD6</vt:lpwstr>
  </property>
  <property fmtid="{D5CDD505-2E9C-101B-9397-08002B2CF9AE}" pid="3" name="MediaServiceImageTags">
    <vt:lpwstr/>
  </property>
</Properties>
</file>