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5500\"/>
    </mc:Choice>
  </mc:AlternateContent>
  <xr:revisionPtr revIDLastSave="0" documentId="13_ncr:1_{6CDD51EB-E7D8-4451-93DB-49BFC881CD2A}" xr6:coauthVersionLast="47" xr6:coauthVersionMax="47" xr10:uidLastSave="{00000000-0000-0000-0000-000000000000}"/>
  <bookViews>
    <workbookView xWindow="-120" yWindow="-120" windowWidth="29040" windowHeight="15720" tabRatio="799" firstSheet="1" activeTab="1" xr2:uid="{00000000-000D-0000-FFFF-FFFF00000000}"/>
  </bookViews>
  <sheets>
    <sheet name="Verzamelblad" sheetId="28" state="hidden" r:id="rId1"/>
    <sheet name="Algemene gegevens" sheetId="108" r:id="rId2"/>
    <sheet name="Instructies Inschrijfbiljet" sheetId="113" r:id="rId3"/>
    <sheet name="Totaalblad" sheetId="112" r:id="rId4"/>
    <sheet name="1. Prijzenblad PO - OP" sheetId="109" r:id="rId5"/>
    <sheet name="2. Prijzenblad PO - OOP" sheetId="114" r:id="rId6"/>
    <sheet name="3. Prijzenblad VO - OP" sheetId="119" r:id="rId7"/>
    <sheet name="4. Prijzenblad VO - OOP" sheetId="117" r:id="rId8"/>
    <sheet name="1" sheetId="24" state="hidden" r:id="rId9"/>
    <sheet name="23" sheetId="90" state="hidden" r:id="rId10"/>
    <sheet name="24" sheetId="91" state="hidden" r:id="rId11"/>
    <sheet name="25" sheetId="92" state="hidden" r:id="rId12"/>
    <sheet name="26" sheetId="93" state="hidden" r:id="rId13"/>
    <sheet name="27" sheetId="94" state="hidden" r:id="rId14"/>
    <sheet name="28" sheetId="95" state="hidden" r:id="rId15"/>
    <sheet name="29" sheetId="96" state="hidden" r:id="rId16"/>
    <sheet name="30" sheetId="97" state="hidden" r:id="rId17"/>
    <sheet name="31" sheetId="98" state="hidden" r:id="rId18"/>
    <sheet name="32" sheetId="99" state="hidden" r:id="rId19"/>
    <sheet name="33" sheetId="100" state="hidden" r:id="rId20"/>
    <sheet name="34" sheetId="101" state="hidden" r:id="rId21"/>
    <sheet name="35" sheetId="102" state="hidden" r:id="rId22"/>
    <sheet name="36" sheetId="103" state="hidden" r:id="rId23"/>
    <sheet name="37" sheetId="104" state="hidden" r:id="rId24"/>
    <sheet name="38" sheetId="105" state="hidden" r:id="rId25"/>
    <sheet name="39" sheetId="106" state="hidden" r:id="rId26"/>
    <sheet name="7. overige tafels" sheetId="7" state="hidden" r:id="rId27"/>
    <sheet name="8.Kasten - modulair" sheetId="23" state="hidden" r:id="rId28"/>
  </sheets>
  <definedNames>
    <definedName name="_xlnm._FilterDatabase" localSheetId="0" hidden="1">Verzamelblad!$A$1:$AN$41</definedName>
    <definedName name="_xlnm.Print_Area" localSheetId="26">'7. overige tafels'!$A$1:$D$28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17" l="1"/>
  <c r="C10" i="117"/>
  <c r="B12" i="117"/>
  <c r="A27" i="117"/>
  <c r="A20" i="117"/>
  <c r="F11" i="119"/>
  <c r="E25" i="119"/>
  <c r="E19" i="119"/>
  <c r="B11" i="119"/>
  <c r="A26" i="119"/>
  <c r="A19" i="119"/>
  <c r="G10" i="119"/>
  <c r="G9" i="119"/>
  <c r="G8" i="119"/>
  <c r="C10" i="119"/>
  <c r="C9" i="119"/>
  <c r="C8" i="119"/>
  <c r="C9" i="114"/>
  <c r="C11" i="114"/>
  <c r="C10" i="114"/>
  <c r="B12" i="114"/>
  <c r="A27" i="114"/>
  <c r="A20" i="114"/>
  <c r="F11" i="109"/>
  <c r="E27" i="109"/>
  <c r="E20" i="109"/>
  <c r="G10" i="109"/>
  <c r="G9" i="109"/>
  <c r="G8" i="109"/>
  <c r="C10" i="109"/>
  <c r="C9" i="109"/>
  <c r="B11" i="109"/>
  <c r="A27" i="109"/>
  <c r="A20" i="109"/>
  <c r="C9" i="117"/>
  <c r="C8" i="109"/>
  <c r="C12" i="117"/>
  <c r="C14" i="117"/>
  <c r="D8" i="112"/>
  <c r="G11" i="119"/>
  <c r="C11" i="119"/>
  <c r="G11" i="109"/>
  <c r="C12" i="114"/>
  <c r="C14" i="114"/>
  <c r="D6" i="112"/>
  <c r="D13" i="119"/>
  <c r="D7" i="112"/>
  <c r="C11" i="109"/>
  <c r="D13" i="109"/>
  <c r="D5" i="112"/>
  <c r="C12" i="91"/>
  <c r="D12" i="91"/>
  <c r="B12" i="91"/>
  <c r="C12" i="90"/>
  <c r="D12" i="90"/>
  <c r="B12" i="90"/>
  <c r="C17" i="90"/>
  <c r="D17" i="90"/>
  <c r="B17" i="90"/>
  <c r="D16" i="90"/>
  <c r="C16" i="90"/>
  <c r="B16" i="90"/>
  <c r="C13" i="24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D15" i="92"/>
  <c r="C15" i="92"/>
  <c r="B15" i="92"/>
  <c r="D14" i="92"/>
  <c r="B14" i="92"/>
  <c r="D13" i="92"/>
  <c r="B13" i="92"/>
  <c r="D12" i="92"/>
  <c r="B12" i="92"/>
  <c r="D11" i="92"/>
  <c r="B11" i="92"/>
  <c r="D10" i="92"/>
  <c r="B10" i="92"/>
  <c r="D9" i="92"/>
  <c r="B9" i="92"/>
  <c r="D8" i="92"/>
  <c r="B8" i="92"/>
  <c r="D7" i="92"/>
  <c r="B7" i="92"/>
  <c r="B4" i="92"/>
  <c r="C3" i="92"/>
  <c r="B3" i="92"/>
  <c r="B2" i="92"/>
  <c r="D15" i="91"/>
  <c r="C15" i="91"/>
  <c r="B15" i="91"/>
  <c r="D14" i="91"/>
  <c r="B14" i="91"/>
  <c r="D13" i="91"/>
  <c r="B13" i="91"/>
  <c r="D11" i="91"/>
  <c r="B11" i="91"/>
  <c r="D10" i="91"/>
  <c r="B10" i="91"/>
  <c r="D9" i="91"/>
  <c r="B9" i="91"/>
  <c r="D8" i="91"/>
  <c r="B8" i="91"/>
  <c r="D7" i="91"/>
  <c r="B7" i="91"/>
  <c r="B4" i="91"/>
  <c r="C3" i="91"/>
  <c r="B3" i="91"/>
  <c r="B2" i="91"/>
  <c r="D15" i="90"/>
  <c r="C15" i="90"/>
  <c r="B15" i="90"/>
  <c r="D14" i="90"/>
  <c r="B14" i="90"/>
  <c r="D13" i="90"/>
  <c r="B13" i="90"/>
  <c r="D11" i="90"/>
  <c r="B11" i="90"/>
  <c r="D10" i="90"/>
  <c r="B10" i="90"/>
  <c r="D9" i="90"/>
  <c r="B9" i="90"/>
  <c r="D8" i="90"/>
  <c r="B8" i="90"/>
  <c r="D7" i="90"/>
  <c r="B7" i="90"/>
  <c r="B4" i="90"/>
  <c r="C3" i="90"/>
  <c r="B3" i="90"/>
  <c r="B2" i="90"/>
  <c r="D15" i="24"/>
  <c r="C15" i="24"/>
  <c r="B15" i="24"/>
  <c r="D14" i="24"/>
  <c r="B14" i="24"/>
  <c r="D13" i="24"/>
  <c r="B13" i="24"/>
  <c r="D12" i="24"/>
  <c r="B12" i="24"/>
  <c r="D11" i="24"/>
  <c r="B11" i="24"/>
  <c r="D10" i="24"/>
  <c r="B10" i="24"/>
  <c r="D9" i="24"/>
  <c r="B9" i="24"/>
  <c r="D8" i="24"/>
  <c r="B8" i="24"/>
  <c r="D7" i="24"/>
  <c r="B7" i="24"/>
  <c r="B4" i="24"/>
  <c r="C3" i="24"/>
  <c r="B3" i="24"/>
  <c r="B2" i="24"/>
  <c r="D10" i="1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<sst xmlns="http://schemas.openxmlformats.org/spreadsheetml/2006/main" count="552" uniqueCount="122">
  <si>
    <t>Minimale eisen  en aanvullende wensen</t>
  </si>
  <si>
    <t>eis</t>
  </si>
  <si>
    <t>specificatie</t>
  </si>
  <si>
    <t>Kasten zijn voorzien een vlak bovenblad, tenzij uitdrukkelijk anders is verzocht</t>
  </si>
  <si>
    <t>Kvk-nummer</t>
  </si>
  <si>
    <t>Functie</t>
  </si>
  <si>
    <t>Contactpersoon offerte</t>
  </si>
  <si>
    <t>E-mail adres contactpersoon offerte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</si>
  <si>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</si>
  <si>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</si>
  <si>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</si>
  <si>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</si>
  <si>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</si>
  <si>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</si>
  <si>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</si>
  <si>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</si>
  <si>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</si>
  <si>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</si>
  <si>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</si>
  <si>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</si>
  <si>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</si>
  <si>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</si>
  <si>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</si>
  <si>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</si>
  <si>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</si>
  <si>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</si>
  <si>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</si>
  <si>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</si>
  <si>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</si>
  <si>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</si>
  <si>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</si>
  <si>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</si>
  <si>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</si>
  <si>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</si>
  <si>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</si>
  <si>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</si>
  <si>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Glas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</si>
  <si>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</si>
  <si>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</si>
  <si>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</si>
  <si>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</si>
  <si>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</si>
  <si>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</si>
  <si>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</si>
  <si>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rolcontainer</t>
  </si>
  <si>
    <t>Ledigingsfrequentie</t>
  </si>
  <si>
    <t xml:space="preserve">Locatie: </t>
  </si>
  <si>
    <t>Prijzenblad</t>
  </si>
  <si>
    <t>Papier</t>
  </si>
  <si>
    <t>240 L</t>
  </si>
  <si>
    <t>360 L</t>
  </si>
  <si>
    <t>660 L</t>
  </si>
  <si>
    <t>1000 L</t>
  </si>
  <si>
    <t>1100 L</t>
  </si>
  <si>
    <t>Plastic</t>
  </si>
  <si>
    <t>Vetten</t>
  </si>
  <si>
    <t>Onderdeel</t>
  </si>
  <si>
    <t>Basisgegevens Contract</t>
  </si>
  <si>
    <t>Aanbestedende Dienst</t>
  </si>
  <si>
    <t>Naam Opdrachtgever</t>
  </si>
  <si>
    <t>Vestigingsplaats Opdrachtgever</t>
  </si>
  <si>
    <t>Volledige naam Inschrijver (Handelsnaam KvK)</t>
  </si>
  <si>
    <t>Vestigingsplaats Inschrijver (KvK)</t>
  </si>
  <si>
    <t>KvK-nummer</t>
  </si>
  <si>
    <t>Tekenbevoegde voor overeenkomt</t>
  </si>
  <si>
    <t>Telefoonnummer Kantoor</t>
  </si>
  <si>
    <t>Postadres Kantoor</t>
  </si>
  <si>
    <t>PC + Woonplaats Kantoor</t>
  </si>
  <si>
    <t>Mobielnummer contactpersoon offerte</t>
  </si>
  <si>
    <t>SCOL - Stichting Confessioneel Onderwijs Leiden</t>
  </si>
  <si>
    <t>Leiden</t>
  </si>
  <si>
    <t>PRIMAIR ONDERWIJS (PO)</t>
  </si>
  <si>
    <t>Uitgaven obv ABP pensioen</t>
  </si>
  <si>
    <t>Totaalblad prijzen</t>
  </si>
  <si>
    <t>Inschrijfprijs</t>
  </si>
  <si>
    <t>Totale inschrijfprijs</t>
  </si>
  <si>
    <t>Instructie voor het invullen van het Inschrijfbiljet</t>
  </si>
  <si>
    <t>Algemene gegevens</t>
  </si>
  <si>
    <t>Totaalblad</t>
  </si>
  <si>
    <t>Het onvolledig invullen van het Inschrijfbiljet kan leiden tot uitsluiting van deelname aan de aanbesteding.</t>
  </si>
  <si>
    <t>Totale vergelijkingsprijs VO - OOP</t>
  </si>
  <si>
    <t>Totale vergelijkingsprijs VO - OP</t>
  </si>
  <si>
    <t>Totale vergelijkingsprijs PO - OOP</t>
  </si>
  <si>
    <t>Totale vergelijkingsprijs PO - OP</t>
  </si>
  <si>
    <t>Totale vergelijkingsprijs Primair Onderwijs - OOP</t>
  </si>
  <si>
    <t>Segment:</t>
  </si>
  <si>
    <t>OOP - Onderwijs Ondersteunend Personeel</t>
  </si>
  <si>
    <t>SEGMENT:</t>
  </si>
  <si>
    <t>PRIMAIR ONDERWIJS</t>
  </si>
  <si>
    <t>OP - ONDERWIJZEND PERSONEEL</t>
  </si>
  <si>
    <t>Totale vergelijkingsprijs Primair Onderwijs - OP</t>
  </si>
  <si>
    <t>Totale vergelijkingsprijs Voortgezet Onderwijs - OOP</t>
  </si>
  <si>
    <t>Totale vergelijkingsprijs Voortgezet Onderwijs - OP</t>
  </si>
  <si>
    <t>Fictieve totale uitgaven per jaar</t>
  </si>
  <si>
    <t>3. Prijzenblad VO - OP</t>
  </si>
  <si>
    <t>2. Prijzenblad PO - OOP</t>
  </si>
  <si>
    <t>1. Prijzenblad PO - OP</t>
  </si>
  <si>
    <t>4. Prijzenblad VO - OOP</t>
  </si>
  <si>
    <t>U vult de groene velden in.</t>
  </si>
  <si>
    <t>U vult alle groene velden in.</t>
  </si>
  <si>
    <t>Ziekterisico</t>
  </si>
  <si>
    <t>Bureaufactor</t>
  </si>
  <si>
    <t>Kostprijsfactor obv ABP pensioen</t>
  </si>
  <si>
    <t>Fictieve uitgaven obv ABP pensioen</t>
  </si>
  <si>
    <t>Totale kosten obv ABP pensioen</t>
  </si>
  <si>
    <t>Factor</t>
  </si>
  <si>
    <t>Omschrijving</t>
  </si>
  <si>
    <t>VOORTGEZET ONDERWIJS (VO)</t>
  </si>
  <si>
    <t>De totale inschrijfprijs in tabblad "Totaalblad", cel  D11 - geldt als uw vergelijkingsprijs voor deze aanbesteding</t>
  </si>
  <si>
    <t>Let bij het invullen van de bureaufactor en ziekterisco op de invoer, bijv. 5% bureaumarge of ziekterisico moet worden genoteerd als factor 1,0500</t>
  </si>
  <si>
    <t>De genoemde bedragen zijn fictief, in werkelijkheid wijkt dit af. Er kunnen op geen enkele wijze rechten worden ontleend aan deze bedragen.</t>
  </si>
  <si>
    <t>In het Programma van Eisen vindt u informatie wat in uw prijsstelling moet worden meegenomen.</t>
  </si>
  <si>
    <t>De door u opgegeven factoren in dit Inschrijfbiljet worden gebruikt voor toekomstige inzet per segment van payroll medewerkers en zijn leidend.</t>
  </si>
  <si>
    <t>Fictieve uitgaven obv passend payroll pensioen</t>
  </si>
  <si>
    <t>Kostprijsfactor obv passend payroll pensioen</t>
  </si>
  <si>
    <t>Totale kosten obv passend payroll pensioen</t>
  </si>
  <si>
    <t>Uitgaven obv passend payroll pensioen</t>
  </si>
  <si>
    <t>Samengestelde aanbiedingsfactoren voor de contractperiode 
(Ter bepaling van de kosten per payrollmedewerker per categorie)</t>
  </si>
  <si>
    <t>Definitieve factor per medewerker o.b.v. ABP exclusief  ziekterisico:</t>
  </si>
  <si>
    <t>Definitieve factor per medewerker o.b.v. ABP inclusief  ziekterisico:</t>
  </si>
  <si>
    <t>Definitieve factor per medewerker o.b.v. passend payroll pensioen exclusief  ziekterisico:</t>
  </si>
  <si>
    <t>Definitieve factor per medewerker o.b.v. passend payroll pensioen inclusief  ziekterisico: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</si>
</sst>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  <numFmt numFmtId="167" formatCode="&quot;€&quot;\ #,##0.00"/>
    <numFmt numFmtId="168" formatCode="0.0000%"/>
    <numFmt numFmtId="169" formatCode="0.0000"/>
  </numFmts>
  <fonts count="7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u/>
      <sz val="10"/>
      <color indexed="12"/>
      <name val="Arial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b/>
      <sz val="16"/>
      <color theme="0"/>
      <name val="Aptos"/>
      <family val="2"/>
    </font>
    <font>
      <sz val="11"/>
      <color rgb="FF005696"/>
      <name val="Aptos"/>
      <family val="2"/>
    </font>
    <font>
      <u/>
      <sz val="10"/>
      <name val="Aptos"/>
      <family val="2"/>
    </font>
    <font>
      <b/>
      <i/>
      <sz val="11"/>
      <color theme="0"/>
      <name val="Aptos"/>
      <family val="2"/>
    </font>
    <font>
      <u/>
      <sz val="11"/>
      <color theme="10"/>
      <name val="Calibri"/>
      <family val="2"/>
      <scheme val="minor"/>
    </font>
    <font>
      <b/>
      <sz val="13"/>
      <color theme="0"/>
      <name val="Aptos"/>
      <family val="2"/>
    </font>
    <font>
      <b/>
      <sz val="14"/>
      <color theme="0"/>
      <name val="Aptos"/>
      <family val="2"/>
    </font>
    <font>
      <b/>
      <i/>
      <sz val="11"/>
      <color theme="1"/>
      <name val="Aptos"/>
      <family val="2"/>
    </font>
    <font>
      <sz val="14"/>
      <color theme="0"/>
      <name val="Aptos"/>
      <family val="2"/>
    </font>
    <font>
      <sz val="14"/>
      <color theme="1"/>
      <name val="Aptos"/>
      <family val="2"/>
    </font>
  </fonts>
  <fills count="6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302">
    <xf numFmtId="0" fontId="0" fillId="0" borderId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9" applyNumberFormat="0" applyAlignment="0" applyProtection="0"/>
    <xf numFmtId="0" fontId="22" fillId="11" borderId="10" applyNumberFormat="0" applyAlignment="0" applyProtection="0"/>
    <xf numFmtId="0" fontId="23" fillId="11" borderId="9" applyNumberFormat="0" applyAlignment="0" applyProtection="0"/>
    <xf numFmtId="0" fontId="24" fillId="0" borderId="11" applyNumberFormat="0" applyFill="0" applyAlignment="0" applyProtection="0"/>
    <xf numFmtId="0" fontId="10" fillId="12" borderId="12" applyNumberFormat="0" applyAlignment="0" applyProtection="0"/>
    <xf numFmtId="0" fontId="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" fillId="37" borderId="0" applyNumberFormat="0" applyBorder="0" applyAlignment="0" applyProtection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44" fontId="29" fillId="0" borderId="0" applyFont="0" applyFill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32" fillId="56" borderId="15" applyNumberFormat="0" applyAlignment="0" applyProtection="0"/>
    <xf numFmtId="0" fontId="33" fillId="57" borderId="16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4" fillId="0" borderId="17" applyNumberFormat="0" applyFill="0" applyAlignment="0" applyProtection="0"/>
    <xf numFmtId="0" fontId="35" fillId="40" borderId="0" applyNumberFormat="0" applyBorder="0" applyAlignment="0" applyProtection="0"/>
    <xf numFmtId="0" fontId="36" fillId="43" borderId="15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0" fillId="58" borderId="0" applyNumberFormat="0" applyBorder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1" fillId="39" borderId="0" applyNumberFormat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3" fillId="57" borderId="16" applyNumberFormat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44" fontId="2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9" fillId="0" borderId="0"/>
    <xf numFmtId="0" fontId="49" fillId="0" borderId="0"/>
    <xf numFmtId="0" fontId="4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4" fillId="0" borderId="0"/>
    <xf numFmtId="0" fontId="50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4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166" fontId="29" fillId="0" borderId="0" applyFont="0" applyFill="0" applyBorder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1" fillId="0" borderId="1"/>
    <xf numFmtId="0" fontId="14" fillId="0" borderId="0"/>
    <xf numFmtId="0" fontId="29" fillId="0" borderId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44" fontId="2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1" fillId="0" borderId="1"/>
    <xf numFmtId="165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56" borderId="23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56" borderId="15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43" borderId="15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14" fillId="0" borderId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6" fillId="43" borderId="15" applyNumberForma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29" fillId="59" borderId="21" applyNumberFormat="0" applyFont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43" fillId="0" borderId="22" applyNumberFormat="0" applyFill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51" fillId="0" borderId="1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7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51" fillId="0" borderId="1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51" fillId="0" borderId="1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7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51" fillId="0" borderId="1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51" fillId="0" borderId="1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51" fillId="0" borderId="1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51" fillId="0" borderId="1"/>
    <xf numFmtId="9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1" fillId="0" borderId="1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1" fillId="0" borderId="1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56" borderId="23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56" borderId="15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43" borderId="15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14" fillId="0" borderId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6" fillId="43" borderId="15" applyNumberForma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29" fillId="59" borderId="21" applyNumberFormat="0" applyFont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43" fillId="0" borderId="22" applyNumberFormat="0" applyFill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14" fillId="0" borderId="0"/>
    <xf numFmtId="0" fontId="14" fillId="0" borderId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51" fillId="0" borderId="1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7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51" fillId="0" borderId="1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51" fillId="0" borderId="1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7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51" fillId="0" borderId="1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51" fillId="0" borderId="1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51" fillId="0" borderId="1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47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51" fillId="0" borderId="1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32" fillId="56" borderId="15" applyNumberFormat="0" applyAlignment="0" applyProtection="0"/>
    <xf numFmtId="0" fontId="36" fillId="43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32" fillId="56" borderId="15" applyNumberFormat="0" applyAlignment="0" applyProtection="0"/>
    <xf numFmtId="0" fontId="43" fillId="0" borderId="22" applyNumberFormat="0" applyFill="0" applyAlignment="0" applyProtection="0"/>
    <xf numFmtId="0" fontId="29" fillId="59" borderId="21" applyNumberFormat="0" applyFont="0" applyAlignment="0" applyProtection="0"/>
    <xf numFmtId="0" fontId="36" fillId="43" borderId="15" applyNumberFormat="0" applyAlignment="0" applyProtection="0"/>
    <xf numFmtId="0" fontId="47" fillId="59" borderId="21" applyNumberFormat="0" applyFon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29" fillId="59" borderId="21" applyNumberFormat="0" applyFont="0" applyAlignment="0" applyProtection="0"/>
    <xf numFmtId="0" fontId="51" fillId="0" borderId="1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44" fillId="56" borderId="23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7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51" fillId="0" borderId="1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51" fillId="0" borderId="1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36" fillId="43" borderId="15" applyNumberForma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29" fillId="59" borderId="21" applyNumberFormat="0" applyFont="0" applyAlignment="0" applyProtection="0"/>
    <xf numFmtId="0" fontId="51" fillId="0" borderId="1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44" fillId="56" borderId="23" applyNumberFormat="0" applyAlignment="0" applyProtection="0"/>
    <xf numFmtId="0" fontId="51" fillId="0" borderId="1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7" fillId="0" borderId="0" applyFont="0" applyFill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1" fillId="0" borderId="1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1" fillId="0" borderId="1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13" borderId="13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0" borderId="0"/>
    <xf numFmtId="0" fontId="26" fillId="0" borderId="0"/>
    <xf numFmtId="44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9" fontId="26" fillId="0" borderId="0" applyFont="0" applyFill="0" applyBorder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0" fontId="26" fillId="59" borderId="21" applyNumberFormat="0" applyFont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4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justify" vertical="center"/>
    </xf>
    <xf numFmtId="0" fontId="9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11" fillId="0" borderId="0" xfId="0" applyFont="1"/>
    <xf numFmtId="0" fontId="6" fillId="6" borderId="0" xfId="0" applyFont="1" applyFill="1"/>
    <xf numFmtId="0" fontId="0" fillId="5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52" fillId="0" borderId="0" xfId="0" applyFont="1" applyAlignment="1">
      <alignment horizontal="left" vertical="top"/>
    </xf>
    <xf numFmtId="0" fontId="53" fillId="0" borderId="0" xfId="0" applyFont="1" applyAlignment="1">
      <alignment vertical="top"/>
    </xf>
    <xf numFmtId="4" fontId="52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52" fillId="0" borderId="0" xfId="0" applyFont="1" applyAlignment="1">
      <alignment horizontal="right" vertical="top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horizontal="center"/>
    </xf>
    <xf numFmtId="0" fontId="0" fillId="5" borderId="0" xfId="0" applyFill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60" borderId="0" xfId="0" applyFont="1" applyFill="1"/>
    <xf numFmtId="0" fontId="52" fillId="5" borderId="0" xfId="0" applyFont="1" applyFill="1" applyAlignment="1">
      <alignment horizontal="left" vertical="top"/>
    </xf>
    <xf numFmtId="0" fontId="52" fillId="5" borderId="0" xfId="0" quotePrefix="1" applyFont="1" applyFill="1" applyAlignment="1">
      <alignment horizontal="left"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0" fontId="55" fillId="61" borderId="0" xfId="0" applyFont="1" applyFill="1"/>
    <xf numFmtId="0" fontId="54" fillId="5" borderId="0" xfId="0" applyFont="1" applyFill="1"/>
    <xf numFmtId="0" fontId="58" fillId="61" borderId="0" xfId="0" applyFont="1" applyFill="1" applyAlignment="1">
      <alignment horizontal="left"/>
    </xf>
    <xf numFmtId="0" fontId="54" fillId="5" borderId="0" xfId="0" applyFont="1" applyFill="1" applyAlignment="1">
      <alignment horizontal="left"/>
    </xf>
    <xf numFmtId="0" fontId="56" fillId="62" borderId="1" xfId="0" applyFont="1" applyFill="1" applyBorder="1" applyProtection="1">
      <protection locked="0"/>
    </xf>
    <xf numFmtId="49" fontId="56" fillId="62" borderId="1" xfId="0" applyNumberFormat="1" applyFont="1" applyFill="1" applyBorder="1" applyProtection="1">
      <protection locked="0"/>
    </xf>
    <xf numFmtId="0" fontId="56" fillId="62" borderId="1" xfId="0" applyFont="1" applyFill="1" applyBorder="1" applyAlignment="1" applyProtection="1">
      <alignment horizontal="left"/>
      <protection locked="0"/>
    </xf>
    <xf numFmtId="164" fontId="56" fillId="62" borderId="1" xfId="0" applyNumberFormat="1" applyFont="1" applyFill="1" applyBorder="1" applyAlignment="1" applyProtection="1">
      <alignment horizontal="left"/>
      <protection locked="0"/>
    </xf>
    <xf numFmtId="0" fontId="56" fillId="62" borderId="1" xfId="0" applyFont="1" applyFill="1" applyBorder="1" applyAlignment="1" applyProtection="1">
      <alignment horizontal="left" wrapText="1"/>
      <protection locked="0"/>
    </xf>
    <xf numFmtId="0" fontId="62" fillId="62" borderId="1" xfId="25984" applyFont="1" applyFill="1" applyBorder="1" applyAlignment="1" applyProtection="1">
      <alignment horizontal="left"/>
      <protection locked="0"/>
    </xf>
    <xf numFmtId="0" fontId="58" fillId="61" borderId="0" xfId="0" applyFont="1" applyFill="1"/>
    <xf numFmtId="0" fontId="54" fillId="5" borderId="0" xfId="0" applyFont="1" applyFill="1" applyAlignment="1">
      <alignment horizontal="center"/>
    </xf>
    <xf numFmtId="167" fontId="54" fillId="5" borderId="0" xfId="0" applyNumberFormat="1" applyFont="1" applyFill="1" applyAlignment="1">
      <alignment horizontal="center"/>
    </xf>
    <xf numFmtId="0" fontId="58" fillId="61" borderId="0" xfId="0" applyFont="1" applyFill="1" applyAlignment="1">
      <alignment horizontal="center"/>
    </xf>
    <xf numFmtId="0" fontId="54" fillId="5" borderId="2" xfId="0" applyFont="1" applyFill="1" applyBorder="1"/>
    <xf numFmtId="167" fontId="54" fillId="5" borderId="29" xfId="0" applyNumberFormat="1" applyFont="1" applyFill="1" applyBorder="1" applyAlignment="1">
      <alignment horizontal="center"/>
    </xf>
    <xf numFmtId="0" fontId="55" fillId="61" borderId="26" xfId="0" applyFont="1" applyFill="1" applyBorder="1"/>
    <xf numFmtId="0" fontId="55" fillId="61" borderId="25" xfId="0" applyFont="1" applyFill="1" applyBorder="1"/>
    <xf numFmtId="0" fontId="55" fillId="61" borderId="26" xfId="0" applyFont="1" applyFill="1" applyBorder="1" applyAlignment="1">
      <alignment horizontal="center"/>
    </xf>
    <xf numFmtId="0" fontId="55" fillId="61" borderId="0" xfId="0" applyFont="1" applyFill="1" applyAlignment="1">
      <alignment horizontal="center"/>
    </xf>
    <xf numFmtId="167" fontId="55" fillId="61" borderId="27" xfId="0" applyNumberFormat="1" applyFont="1" applyFill="1" applyBorder="1" applyAlignment="1">
      <alignment horizontal="center"/>
    </xf>
    <xf numFmtId="167" fontId="55" fillId="61" borderId="30" xfId="0" applyNumberFormat="1" applyFont="1" applyFill="1" applyBorder="1" applyAlignment="1">
      <alignment horizontal="center"/>
    </xf>
    <xf numFmtId="0" fontId="58" fillId="61" borderId="0" xfId="0" applyFont="1" applyFill="1" applyAlignment="1">
      <alignment horizontal="left" vertical="center"/>
    </xf>
    <xf numFmtId="0" fontId="0" fillId="5" borderId="0" xfId="0" applyFill="1" applyAlignment="1">
      <alignment horizontal="left"/>
    </xf>
    <xf numFmtId="0" fontId="65" fillId="61" borderId="0" xfId="0" applyFont="1" applyFill="1" applyAlignment="1">
      <alignment vertical="center"/>
    </xf>
    <xf numFmtId="0" fontId="55" fillId="61" borderId="0" xfId="0" applyFont="1" applyFill="1" applyAlignment="1">
      <alignment horizontal="center" vertical="center"/>
    </xf>
    <xf numFmtId="0" fontId="65" fillId="61" borderId="0" xfId="0" applyFont="1" applyFill="1" applyAlignment="1">
      <alignment horizontal="center" vertical="center"/>
    </xf>
    <xf numFmtId="0" fontId="0" fillId="5" borderId="24" xfId="0" applyFill="1" applyBorder="1"/>
    <xf numFmtId="0" fontId="0" fillId="5" borderId="4" xfId="0" applyFill="1" applyBorder="1"/>
    <xf numFmtId="0" fontId="0" fillId="5" borderId="28" xfId="0" applyFill="1" applyBorder="1"/>
    <xf numFmtId="0" fontId="1" fillId="61" borderId="26" xfId="0" applyFont="1" applyFill="1" applyBorder="1"/>
    <xf numFmtId="0" fontId="1" fillId="61" borderId="0" xfId="0" applyFont="1" applyFill="1"/>
    <xf numFmtId="0" fontId="1" fillId="61" borderId="27" xfId="0" applyFont="1" applyFill="1" applyBorder="1"/>
    <xf numFmtId="0" fontId="10" fillId="61" borderId="0" xfId="0" applyFont="1" applyFill="1"/>
    <xf numFmtId="0" fontId="1" fillId="61" borderId="5" xfId="0" applyFont="1" applyFill="1" applyBorder="1"/>
    <xf numFmtId="0" fontId="1" fillId="61" borderId="30" xfId="0" applyFont="1" applyFill="1" applyBorder="1"/>
    <xf numFmtId="0" fontId="10" fillId="61" borderId="26" xfId="0" applyFont="1" applyFill="1" applyBorder="1"/>
    <xf numFmtId="0" fontId="58" fillId="5" borderId="0" xfId="0" applyFont="1" applyFill="1"/>
    <xf numFmtId="0" fontId="54" fillId="5" borderId="3" xfId="0" applyFont="1" applyFill="1" applyBorder="1"/>
    <xf numFmtId="0" fontId="58" fillId="61" borderId="5" xfId="0" applyFont="1" applyFill="1" applyBorder="1"/>
    <xf numFmtId="44" fontId="54" fillId="5" borderId="0" xfId="0" applyNumberFormat="1" applyFont="1" applyFill="1" applyAlignment="1">
      <alignment horizontal="center"/>
    </xf>
    <xf numFmtId="44" fontId="58" fillId="61" borderId="0" xfId="0" applyNumberFormat="1" applyFont="1" applyFill="1" applyAlignment="1">
      <alignment horizontal="center" vertical="center"/>
    </xf>
    <xf numFmtId="168" fontId="54" fillId="5" borderId="0" xfId="0" applyNumberFormat="1" applyFont="1" applyFill="1"/>
    <xf numFmtId="0" fontId="55" fillId="61" borderId="26" xfId="0" applyFont="1" applyFill="1" applyBorder="1" applyAlignment="1">
      <alignment horizontal="left"/>
    </xf>
    <xf numFmtId="0" fontId="58" fillId="61" borderId="24" xfId="0" applyFont="1" applyFill="1" applyBorder="1"/>
    <xf numFmtId="0" fontId="58" fillId="61" borderId="4" xfId="0" applyFont="1" applyFill="1" applyBorder="1"/>
    <xf numFmtId="0" fontId="58" fillId="61" borderId="28" xfId="0" applyFont="1" applyFill="1" applyBorder="1"/>
    <xf numFmtId="0" fontId="58" fillId="61" borderId="25" xfId="0" applyFont="1" applyFill="1" applyBorder="1" applyAlignment="1">
      <alignment horizontal="center"/>
    </xf>
    <xf numFmtId="0" fontId="58" fillId="61" borderId="5" xfId="0" applyFont="1" applyFill="1" applyBorder="1" applyAlignment="1">
      <alignment horizontal="center"/>
    </xf>
    <xf numFmtId="0" fontId="58" fillId="61" borderId="30" xfId="0" applyFont="1" applyFill="1" applyBorder="1" applyAlignment="1">
      <alignment horizontal="center"/>
    </xf>
    <xf numFmtId="0" fontId="54" fillId="5" borderId="0" xfId="0" applyFont="1" applyFill="1" applyAlignment="1">
      <alignment vertical="center"/>
    </xf>
    <xf numFmtId="0" fontId="58" fillId="61" borderId="2" xfId="0" applyFont="1" applyFill="1" applyBorder="1" applyAlignment="1">
      <alignment vertical="center"/>
    </xf>
    <xf numFmtId="167" fontId="63" fillId="61" borderId="29" xfId="0" applyNumberFormat="1" applyFont="1" applyFill="1" applyBorder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169" fontId="59" fillId="5" borderId="3" xfId="0" applyNumberFormat="1" applyFont="1" applyFill="1" applyBorder="1" applyAlignment="1">
      <alignment horizontal="center" vertical="center"/>
    </xf>
    <xf numFmtId="0" fontId="66" fillId="61" borderId="32" xfId="0" applyFont="1" applyFill="1" applyBorder="1" applyAlignment="1">
      <alignment horizontal="left" vertical="center"/>
    </xf>
    <xf numFmtId="0" fontId="66" fillId="61" borderId="33" xfId="0" applyFont="1" applyFill="1" applyBorder="1" applyAlignment="1">
      <alignment horizontal="center" vertical="center"/>
    </xf>
    <xf numFmtId="167" fontId="66" fillId="61" borderId="33" xfId="0" applyNumberFormat="1" applyFont="1" applyFill="1" applyBorder="1" applyAlignment="1">
      <alignment horizontal="center" vertical="center"/>
    </xf>
    <xf numFmtId="167" fontId="66" fillId="61" borderId="34" xfId="0" applyNumberFormat="1" applyFont="1" applyFill="1" applyBorder="1" applyAlignment="1">
      <alignment horizontal="center" vertical="center"/>
    </xf>
    <xf numFmtId="0" fontId="63" fillId="61" borderId="28" xfId="0" applyFont="1" applyFill="1" applyBorder="1" applyAlignment="1">
      <alignment horizontal="center"/>
    </xf>
    <xf numFmtId="0" fontId="63" fillId="61" borderId="24" xfId="0" applyFont="1" applyFill="1" applyBorder="1"/>
    <xf numFmtId="0" fontId="63" fillId="61" borderId="4" xfId="0" applyFont="1" applyFill="1" applyBorder="1" applyAlignment="1">
      <alignment horizontal="center"/>
    </xf>
    <xf numFmtId="0" fontId="67" fillId="5" borderId="0" xfId="0" applyFont="1" applyFill="1" applyAlignment="1">
      <alignment horizontal="center"/>
    </xf>
    <xf numFmtId="0" fontId="63" fillId="61" borderId="24" xfId="0" applyFont="1" applyFill="1" applyBorder="1" applyAlignment="1">
      <alignment horizontal="left"/>
    </xf>
    <xf numFmtId="0" fontId="58" fillId="61" borderId="27" xfId="0" applyFont="1" applyFill="1" applyBorder="1" applyAlignment="1">
      <alignment horizontal="center"/>
    </xf>
    <xf numFmtId="167" fontId="59" fillId="5" borderId="0" xfId="0" applyNumberFormat="1" applyFont="1" applyFill="1"/>
    <xf numFmtId="167" fontId="63" fillId="61" borderId="30" xfId="0" applyNumberFormat="1" applyFont="1" applyFill="1" applyBorder="1" applyAlignment="1">
      <alignment horizontal="center" vertical="center"/>
    </xf>
    <xf numFmtId="0" fontId="69" fillId="5" borderId="0" xfId="0" applyFont="1" applyFill="1" applyAlignment="1">
      <alignment horizontal="center" vertical="center"/>
    </xf>
    <xf numFmtId="0" fontId="63" fillId="61" borderId="25" xfId="0" applyFont="1" applyFill="1" applyBorder="1" applyAlignment="1">
      <alignment horizontal="left" vertical="center"/>
    </xf>
    <xf numFmtId="169" fontId="67" fillId="5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61" borderId="35" xfId="0" applyFont="1" applyFill="1" applyBorder="1" applyAlignment="1">
      <alignment horizontal="left" vertical="center"/>
    </xf>
    <xf numFmtId="0" fontId="68" fillId="61" borderId="36" xfId="0" applyFont="1" applyFill="1" applyBorder="1" applyAlignment="1">
      <alignment horizontal="center" vertical="center"/>
    </xf>
    <xf numFmtId="167" fontId="66" fillId="61" borderId="37" xfId="0" applyNumberFormat="1" applyFont="1" applyFill="1" applyBorder="1" applyAlignment="1">
      <alignment horizontal="center" vertical="center"/>
    </xf>
    <xf numFmtId="0" fontId="55" fillId="61" borderId="1" xfId="0" applyFont="1" applyFill="1" applyBorder="1"/>
    <xf numFmtId="0" fontId="56" fillId="0" borderId="1" xfId="0" applyFont="1" applyBorder="1"/>
    <xf numFmtId="0" fontId="56" fillId="5" borderId="0" xfId="0" applyFont="1" applyFill="1" applyAlignment="1">
      <alignment horizontal="left"/>
    </xf>
    <xf numFmtId="0" fontId="61" fillId="5" borderId="2" xfId="0" applyFont="1" applyFill="1" applyBorder="1"/>
    <xf numFmtId="0" fontId="56" fillId="5" borderId="29" xfId="0" applyFont="1" applyFill="1" applyBorder="1"/>
    <xf numFmtId="169" fontId="54" fillId="62" borderId="1" xfId="0" applyNumberFormat="1" applyFont="1" applyFill="1" applyBorder="1" applyAlignment="1" applyProtection="1">
      <alignment horizontal="center"/>
      <protection locked="0"/>
    </xf>
    <xf numFmtId="169" fontId="54" fillId="62" borderId="31" xfId="0" applyNumberFormat="1" applyFont="1" applyFill="1" applyBorder="1" applyAlignment="1" applyProtection="1">
      <alignment horizontal="center"/>
      <protection locked="0"/>
    </xf>
    <xf numFmtId="169" fontId="54" fillId="5" borderId="0" xfId="0" applyNumberFormat="1" applyFont="1" applyFill="1" applyAlignment="1">
      <alignment horizontal="center"/>
    </xf>
    <xf numFmtId="0" fontId="59" fillId="5" borderId="0" xfId="0" applyFont="1" applyFill="1"/>
    <xf numFmtId="0" fontId="60" fillId="61" borderId="1" xfId="0" applyFont="1" applyFill="1" applyBorder="1" applyAlignment="1">
      <alignment horizontal="center"/>
    </xf>
    <xf numFmtId="169" fontId="59" fillId="63" borderId="26" xfId="0" applyNumberFormat="1" applyFont="1" applyFill="1" applyBorder="1" applyAlignment="1">
      <alignment horizontal="center"/>
    </xf>
    <xf numFmtId="0" fontId="59" fillId="63" borderId="0" xfId="0" applyFont="1" applyFill="1" applyAlignment="1">
      <alignment horizontal="center"/>
    </xf>
    <xf numFmtId="0" fontId="59" fillId="63" borderId="27" xfId="0" applyFont="1" applyFill="1" applyBorder="1" applyAlignment="1">
      <alignment horizontal="center"/>
    </xf>
    <xf numFmtId="0" fontId="54" fillId="63" borderId="26" xfId="0" applyFont="1" applyFill="1" applyBorder="1" applyAlignment="1">
      <alignment horizontal="center"/>
    </xf>
    <xf numFmtId="0" fontId="54" fillId="63" borderId="0" xfId="0" applyFont="1" applyFill="1" applyAlignment="1">
      <alignment horizontal="center"/>
    </xf>
    <xf numFmtId="0" fontId="54" fillId="63" borderId="27" xfId="0" applyFont="1" applyFill="1" applyBorder="1" applyAlignment="1">
      <alignment horizontal="center"/>
    </xf>
    <xf numFmtId="0" fontId="54" fillId="63" borderId="25" xfId="0" applyFont="1" applyFill="1" applyBorder="1" applyAlignment="1">
      <alignment horizontal="center"/>
    </xf>
    <xf numFmtId="0" fontId="54" fillId="63" borderId="5" xfId="0" applyFont="1" applyFill="1" applyBorder="1" applyAlignment="1">
      <alignment horizontal="center"/>
    </xf>
    <xf numFmtId="0" fontId="54" fillId="63" borderId="30" xfId="0" applyFont="1" applyFill="1" applyBorder="1" applyAlignment="1">
      <alignment horizontal="center"/>
    </xf>
    <xf numFmtId="0" fontId="59" fillId="63" borderId="35" xfId="0" applyFont="1" applyFill="1" applyBorder="1" applyAlignment="1">
      <alignment horizontal="center" vertical="top" wrapText="1"/>
    </xf>
    <xf numFmtId="0" fontId="59" fillId="63" borderId="36" xfId="0" applyFont="1" applyFill="1" applyBorder="1" applyAlignment="1">
      <alignment horizontal="center" vertical="top" wrapText="1"/>
    </xf>
    <xf numFmtId="0" fontId="59" fillId="63" borderId="37" xfId="0" applyFont="1" applyFill="1" applyBorder="1" applyAlignment="1">
      <alignment horizontal="center" vertical="top" wrapText="1"/>
    </xf>
    <xf numFmtId="0" fontId="59" fillId="63" borderId="24" xfId="0" applyFont="1" applyFill="1" applyBorder="1" applyAlignment="1">
      <alignment horizontal="center"/>
    </xf>
    <xf numFmtId="0" fontId="59" fillId="63" borderId="4" xfId="0" applyFont="1" applyFill="1" applyBorder="1" applyAlignment="1">
      <alignment horizontal="center"/>
    </xf>
    <xf numFmtId="0" fontId="59" fillId="63" borderId="28" xfId="0" applyFont="1" applyFill="1" applyBorder="1" applyAlignment="1">
      <alignment horizontal="center"/>
    </xf>
    <xf numFmtId="0" fontId="58" fillId="61" borderId="4" xfId="0" applyFont="1" applyFill="1" applyBorder="1" applyAlignment="1">
      <alignment horizontal="center"/>
    </xf>
    <xf numFmtId="0" fontId="54" fillId="0" borderId="1" xfId="0" applyFont="1" applyBorder="1" applyAlignment="1">
      <alignment horizontal="left"/>
    </xf>
  </cellXfs>
  <cellStyles count="29302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2 2" xfId="26010" xr:uid="{187048A0-638E-45FA-9250-920088E7E036}"/>
    <cellStyle name="Euro 3" xfId="153" xr:uid="{00000000-0005-0000-0000-0000FC0D0000}"/>
    <cellStyle name="Euro 3 2" xfId="26011" xr:uid="{36D79AF4-8A85-48A6-9C29-8B1EBDA05B3C}"/>
    <cellStyle name="Euro 4" xfId="154" xr:uid="{00000000-0005-0000-0000-0000FD0D0000}"/>
    <cellStyle name="Euro 4 2" xfId="26012" xr:uid="{8A15A47E-4CE6-4132-AB18-7408EC3316A6}"/>
    <cellStyle name="Euro 5" xfId="2254" xr:uid="{00000000-0005-0000-0000-0000FE0D0000}"/>
    <cellStyle name="Euro 5 2" xfId="26185" xr:uid="{87886BA2-002A-4B18-8202-421B4C905B67}"/>
    <cellStyle name="Euro 6" xfId="26009" xr:uid="{95035E4E-2E29-4A10-8553-DB2D1CD655D4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" xfId="25984" builtinId="8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Hyperlink 4" xfId="29301" xr:uid="{CAFC5A16-C26D-4D25-8926-0341837A385C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2 2 2" xfId="29281" xr:uid="{9AA73FD4-E548-4856-BB4C-F99ACC1C4FE6}"/>
    <cellStyle name="Komma 2 3" xfId="26013" xr:uid="{EB377EFE-A087-4500-A7E0-59F13D03D434}"/>
    <cellStyle name="Komma 3" xfId="159" xr:uid="{00000000-0005-0000-0000-0000E3180000}"/>
    <cellStyle name="Komma 3 2" xfId="20523" xr:uid="{00000000-0005-0000-0000-0000E4180000}"/>
    <cellStyle name="Komma 3 2 2" xfId="29282" xr:uid="{076205CA-282E-4B92-A9D3-83AF7625409E}"/>
    <cellStyle name="Komma 3 3" xfId="26014" xr:uid="{B6E0F300-A5D7-446A-8CDD-558ECF3BE348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0 2 2" xfId="27866" xr:uid="{7C81EE02-25B9-4025-B6B5-9D4235EB75B0}"/>
    <cellStyle name="Notitie 10 10 3" xfId="26335" xr:uid="{E9452A55-8AA8-4D98-8F98-143E72D9BEEA}"/>
    <cellStyle name="Notitie 10 11" xfId="5055" xr:uid="{00000000-0005-0000-0000-000038190000}"/>
    <cellStyle name="Notitie 10 11 2" xfId="14782" xr:uid="{00000000-0005-0000-0000-000039190000}"/>
    <cellStyle name="Notitie 10 11 2 2" xfId="28080" xr:uid="{31427D81-0289-4E74-9702-0F153A20F03A}"/>
    <cellStyle name="Notitie 10 11 3" xfId="26549" xr:uid="{FB82AA4E-6D3A-4EEE-93FE-26C3988BDB47}"/>
    <cellStyle name="Notitie 10 12" xfId="2639" xr:uid="{00000000-0005-0000-0000-00003A190000}"/>
    <cellStyle name="Notitie 10 12 2" xfId="12366" xr:uid="{00000000-0005-0000-0000-00003B190000}"/>
    <cellStyle name="Notitie 10 12 2 2" xfId="27821" xr:uid="{BD4E3042-5F6F-46E7-9A5A-51FB7E75D6E9}"/>
    <cellStyle name="Notitie 10 12 3" xfId="26290" xr:uid="{8E6D3A66-8686-48DF-8F9D-6F3CE0E8F215}"/>
    <cellStyle name="Notitie 10 13" xfId="2984" xr:uid="{00000000-0005-0000-0000-00003C190000}"/>
    <cellStyle name="Notitie 10 13 2" xfId="12711" xr:uid="{00000000-0005-0000-0000-00003D190000}"/>
    <cellStyle name="Notitie 10 13 2 2" xfId="27905" xr:uid="{6095BF12-5172-46FE-8F6F-4CD49CE63664}"/>
    <cellStyle name="Notitie 10 13 3" xfId="26374" xr:uid="{E9A051F0-540D-48BC-BAC2-D860FC741B22}"/>
    <cellStyle name="Notitie 10 14" xfId="6940" xr:uid="{00000000-0005-0000-0000-00003E190000}"/>
    <cellStyle name="Notitie 10 14 2" xfId="16667" xr:uid="{00000000-0005-0000-0000-00003F190000}"/>
    <cellStyle name="Notitie 10 14 2 2" xfId="28525" xr:uid="{BD2116EF-9C91-4F3C-BAE3-DABD4C25042D}"/>
    <cellStyle name="Notitie 10 14 3" xfId="26994" xr:uid="{8F39139A-6E2A-4E52-B1DF-53750DEADCD6}"/>
    <cellStyle name="Notitie 10 15" xfId="6097" xr:uid="{00000000-0005-0000-0000-000040190000}"/>
    <cellStyle name="Notitie 10 15 2" xfId="15824" xr:uid="{00000000-0005-0000-0000-000041190000}"/>
    <cellStyle name="Notitie 10 15 2 2" xfId="28335" xr:uid="{F555EB68-6F97-42AF-9871-4A7ADEDF8C44}"/>
    <cellStyle name="Notitie 10 15 3" xfId="26804" xr:uid="{A9E1B257-FB22-48D2-B55F-F270F9CF2D5C}"/>
    <cellStyle name="Notitie 10 16" xfId="4654" xr:uid="{00000000-0005-0000-0000-000042190000}"/>
    <cellStyle name="Notitie 10 16 2" xfId="14381" xr:uid="{00000000-0005-0000-0000-000043190000}"/>
    <cellStyle name="Notitie 10 16 2 2" xfId="27988" xr:uid="{1E90232A-7072-401A-B692-2AA6DD0AD59A}"/>
    <cellStyle name="Notitie 10 16 3" xfId="26457" xr:uid="{B96DD0FF-F2C0-4287-AA37-EF90C8BF4525}"/>
    <cellStyle name="Notitie 10 17" xfId="7243" xr:uid="{00000000-0005-0000-0000-000044190000}"/>
    <cellStyle name="Notitie 10 17 2" xfId="16970" xr:uid="{00000000-0005-0000-0000-000045190000}"/>
    <cellStyle name="Notitie 10 17 2 2" xfId="28582" xr:uid="{A47B5149-D13C-41DC-B48F-AB96966BA108}"/>
    <cellStyle name="Notitie 10 17 3" xfId="27051" xr:uid="{3616BCD0-4EC6-4E50-AE89-73545BB21C1A}"/>
    <cellStyle name="Notitie 10 18" xfId="7434" xr:uid="{00000000-0005-0000-0000-000046190000}"/>
    <cellStyle name="Notitie 10 18 2" xfId="17161" xr:uid="{00000000-0005-0000-0000-000047190000}"/>
    <cellStyle name="Notitie 10 18 2 2" xfId="28620" xr:uid="{0DFEC887-9E19-47CA-8B8D-8B408508ACCF}"/>
    <cellStyle name="Notitie 10 18 3" xfId="27089" xr:uid="{A9D4AD45-309D-4604-BAEF-CC8F24558CD7}"/>
    <cellStyle name="Notitie 10 19" xfId="5029" xr:uid="{00000000-0005-0000-0000-000048190000}"/>
    <cellStyle name="Notitie 10 19 2" xfId="14756" xr:uid="{00000000-0005-0000-0000-000049190000}"/>
    <cellStyle name="Notitie 10 19 2 2" xfId="28072" xr:uid="{A597E6C7-51DC-4EC6-81C4-CF24D19EB3E2}"/>
    <cellStyle name="Notitie 10 19 3" xfId="26541" xr:uid="{E8C01703-591B-40DC-89EF-A3A738146D44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0 2 2" xfId="28546" xr:uid="{7D3B740A-C32F-44AD-B893-5CA0BBB505E1}"/>
    <cellStyle name="Notitie 10 2 10 3" xfId="27015" xr:uid="{596ADE98-7A51-4921-B931-CB8B74DACB5D}"/>
    <cellStyle name="Notitie 10 2 11" xfId="7320" xr:uid="{00000000-0005-0000-0000-00004D190000}"/>
    <cellStyle name="Notitie 10 2 11 2" xfId="17047" xr:uid="{00000000-0005-0000-0000-00004E190000}"/>
    <cellStyle name="Notitie 10 2 11 2 2" xfId="28586" xr:uid="{11522329-CEF3-4E71-AEEE-ADFB123E8442}"/>
    <cellStyle name="Notitie 10 2 11 3" xfId="27055" xr:uid="{F1983ABF-CAE9-4850-B209-3BC124393ACD}"/>
    <cellStyle name="Notitie 10 2 12" xfId="7515" xr:uid="{00000000-0005-0000-0000-00004F190000}"/>
    <cellStyle name="Notitie 10 2 12 2" xfId="17242" xr:uid="{00000000-0005-0000-0000-000050190000}"/>
    <cellStyle name="Notitie 10 2 12 2 2" xfId="28626" xr:uid="{5C7D68CF-1001-4ED8-B53E-08FCFCF129F1}"/>
    <cellStyle name="Notitie 10 2 12 3" xfId="27095" xr:uid="{8D27E67B-4385-4A1D-B426-77D85137E1EC}"/>
    <cellStyle name="Notitie 10 2 13" xfId="7709" xr:uid="{00000000-0005-0000-0000-000051190000}"/>
    <cellStyle name="Notitie 10 2 13 2" xfId="17436" xr:uid="{00000000-0005-0000-0000-000052190000}"/>
    <cellStyle name="Notitie 10 2 13 2 2" xfId="28668" xr:uid="{A93B4C19-49A9-4CF1-B81B-BFE29BB4F615}"/>
    <cellStyle name="Notitie 10 2 13 3" xfId="27137" xr:uid="{1788A01F-34D2-41F2-A096-B74958601C58}"/>
    <cellStyle name="Notitie 10 2 14" xfId="7905" xr:uid="{00000000-0005-0000-0000-000053190000}"/>
    <cellStyle name="Notitie 10 2 14 2" xfId="17632" xr:uid="{00000000-0005-0000-0000-000054190000}"/>
    <cellStyle name="Notitie 10 2 14 2 2" xfId="28704" xr:uid="{0C418FBF-0EFF-4E31-84F1-D5FB6362BB1D}"/>
    <cellStyle name="Notitie 10 2 14 3" xfId="27173" xr:uid="{71AAD851-1880-4E84-ABA2-72D8FC8B0FA1}"/>
    <cellStyle name="Notitie 10 2 15" xfId="6094" xr:uid="{00000000-0005-0000-0000-000055190000}"/>
    <cellStyle name="Notitie 10 2 15 2" xfId="15821" xr:uid="{00000000-0005-0000-0000-000056190000}"/>
    <cellStyle name="Notitie 10 2 15 2 2" xfId="28332" xr:uid="{9F84727D-5024-4520-9480-24B39EC645CC}"/>
    <cellStyle name="Notitie 10 2 15 3" xfId="26801" xr:uid="{F3F24842-9DA1-456B-9DDF-FCB86D4B5E42}"/>
    <cellStyle name="Notitie 10 2 16" xfId="8207" xr:uid="{00000000-0005-0000-0000-000057190000}"/>
    <cellStyle name="Notitie 10 2 16 2" xfId="17934" xr:uid="{00000000-0005-0000-0000-000058190000}"/>
    <cellStyle name="Notitie 10 2 16 2 2" xfId="28771" xr:uid="{B61E8E1B-E993-4D59-8872-DAD589AD0B8B}"/>
    <cellStyle name="Notitie 10 2 16 3" xfId="27240" xr:uid="{6B781E05-34AE-4970-B10B-211BC158EA02}"/>
    <cellStyle name="Notitie 10 2 17" xfId="8395" xr:uid="{00000000-0005-0000-0000-000059190000}"/>
    <cellStyle name="Notitie 10 2 17 2" xfId="18122" xr:uid="{00000000-0005-0000-0000-00005A190000}"/>
    <cellStyle name="Notitie 10 2 17 2 2" xfId="28808" xr:uid="{6FDAEAFA-0FE9-4423-B037-9BEFAB98FA98}"/>
    <cellStyle name="Notitie 10 2 17 3" xfId="27277" xr:uid="{C0E84562-2E81-4847-BC76-40F8C28F565F}"/>
    <cellStyle name="Notitie 10 2 18" xfId="8577" xr:uid="{00000000-0005-0000-0000-00005B190000}"/>
    <cellStyle name="Notitie 10 2 18 2" xfId="18304" xr:uid="{00000000-0005-0000-0000-00005C190000}"/>
    <cellStyle name="Notitie 10 2 18 2 2" xfId="28842" xr:uid="{A02ABC06-E278-44F6-9696-6BB86A023BC7}"/>
    <cellStyle name="Notitie 10 2 18 3" xfId="27311" xr:uid="{944766BD-6D7A-4B04-848E-02AE20153CBB}"/>
    <cellStyle name="Notitie 10 2 19" xfId="8751" xr:uid="{00000000-0005-0000-0000-00005D190000}"/>
    <cellStyle name="Notitie 10 2 19 2" xfId="18478" xr:uid="{00000000-0005-0000-0000-00005E190000}"/>
    <cellStyle name="Notitie 10 2 19 2 2" xfId="28876" xr:uid="{9814A146-DA8D-4A3D-857A-B8BFA2C1A4C0}"/>
    <cellStyle name="Notitie 10 2 19 3" xfId="27345" xr:uid="{9F1966AA-C2D0-4B03-B7A5-A05EE18198DE}"/>
    <cellStyle name="Notitie 10 2 2" xfId="4507" xr:uid="{00000000-0005-0000-0000-00005F190000}"/>
    <cellStyle name="Notitie 10 2 2 2" xfId="14234" xr:uid="{00000000-0005-0000-0000-000060190000}"/>
    <cellStyle name="Notitie 10 2 2 2 2" xfId="27958" xr:uid="{A0D6C654-A452-49B1-B51E-AFDB373AD6CB}"/>
    <cellStyle name="Notitie 10 2 2 3" xfId="26427" xr:uid="{31490BF8-4A80-449C-BFCD-D6302184C8C8}"/>
    <cellStyle name="Notitie 10 2 20" xfId="8924" xr:uid="{00000000-0005-0000-0000-000061190000}"/>
    <cellStyle name="Notitie 10 2 20 2" xfId="18651" xr:uid="{00000000-0005-0000-0000-000062190000}"/>
    <cellStyle name="Notitie 10 2 20 2 2" xfId="28910" xr:uid="{54F66A02-C272-43FA-9CB0-E0DB5AEB498A}"/>
    <cellStyle name="Notitie 10 2 20 3" xfId="27379" xr:uid="{26BA0839-61E9-4E8A-9F16-CE25374ACF22}"/>
    <cellStyle name="Notitie 10 2 21" xfId="9104" xr:uid="{00000000-0005-0000-0000-000063190000}"/>
    <cellStyle name="Notitie 10 2 21 2" xfId="18831" xr:uid="{00000000-0005-0000-0000-000064190000}"/>
    <cellStyle name="Notitie 10 2 21 2 2" xfId="28944" xr:uid="{5FD350A0-F3CF-4814-B26B-69DAC58AF912}"/>
    <cellStyle name="Notitie 10 2 21 3" xfId="27413" xr:uid="{F2813704-F941-47B5-BE00-304438082713}"/>
    <cellStyle name="Notitie 10 2 22" xfId="9274" xr:uid="{00000000-0005-0000-0000-000065190000}"/>
    <cellStyle name="Notitie 10 2 22 2" xfId="19001" xr:uid="{00000000-0005-0000-0000-000066190000}"/>
    <cellStyle name="Notitie 10 2 22 2 2" xfId="28977" xr:uid="{7D95A6EF-356D-47E1-8065-54569CB3F94B}"/>
    <cellStyle name="Notitie 10 2 22 3" xfId="27446" xr:uid="{E5AF2666-BE8F-4A36-A574-80E1A82C7928}"/>
    <cellStyle name="Notitie 10 2 23" xfId="9444" xr:uid="{00000000-0005-0000-0000-000067190000}"/>
    <cellStyle name="Notitie 10 2 23 2" xfId="19171" xr:uid="{00000000-0005-0000-0000-000068190000}"/>
    <cellStyle name="Notitie 10 2 23 2 2" xfId="29012" xr:uid="{191C9FA7-54F1-45C5-82C5-C4F567842D24}"/>
    <cellStyle name="Notitie 10 2 23 3" xfId="27481" xr:uid="{D18E1992-4925-45BD-BC59-EE5DBCE6CB6D}"/>
    <cellStyle name="Notitie 10 2 24" xfId="9608" xr:uid="{00000000-0005-0000-0000-000069190000}"/>
    <cellStyle name="Notitie 10 2 24 2" xfId="19335" xr:uid="{00000000-0005-0000-0000-00006A190000}"/>
    <cellStyle name="Notitie 10 2 24 2 2" xfId="29045" xr:uid="{5668ED50-25B0-461D-A6B1-8B7ABE7F2CD4}"/>
    <cellStyle name="Notitie 10 2 24 3" xfId="27514" xr:uid="{71E3CF0B-20E8-4BAF-BE7E-0724FBC6337F}"/>
    <cellStyle name="Notitie 10 2 25" xfId="9780" xr:uid="{00000000-0005-0000-0000-00006B190000}"/>
    <cellStyle name="Notitie 10 2 25 2" xfId="19507" xr:uid="{00000000-0005-0000-0000-00006C190000}"/>
    <cellStyle name="Notitie 10 2 25 2 2" xfId="29077" xr:uid="{3892168A-F3F0-4B10-9166-F2BF05E23877}"/>
    <cellStyle name="Notitie 10 2 25 3" xfId="27546" xr:uid="{E2972D7B-98BA-4239-B24B-095833334D75}"/>
    <cellStyle name="Notitie 10 2 26" xfId="9941" xr:uid="{00000000-0005-0000-0000-00006D190000}"/>
    <cellStyle name="Notitie 10 2 26 2" xfId="19668" xr:uid="{00000000-0005-0000-0000-00006E190000}"/>
    <cellStyle name="Notitie 10 2 26 2 2" xfId="29108" xr:uid="{13462FEE-7EF5-4FAD-80A3-3ACBB3894647}"/>
    <cellStyle name="Notitie 10 2 26 3" xfId="27577" xr:uid="{A8B27813-C3AC-4D31-A07B-3EEF0F15804F}"/>
    <cellStyle name="Notitie 10 2 27" xfId="10100" xr:uid="{00000000-0005-0000-0000-00006F190000}"/>
    <cellStyle name="Notitie 10 2 27 2" xfId="19827" xr:uid="{00000000-0005-0000-0000-000070190000}"/>
    <cellStyle name="Notitie 10 2 27 2 2" xfId="29139" xr:uid="{D8A6C4EE-33D7-4E6F-AF17-8F283910A816}"/>
    <cellStyle name="Notitie 10 2 27 3" xfId="27608" xr:uid="{501D18A4-58C9-4478-A08C-4C085A866788}"/>
    <cellStyle name="Notitie 10 2 28" xfId="10255" xr:uid="{00000000-0005-0000-0000-000071190000}"/>
    <cellStyle name="Notitie 10 2 28 2" xfId="19982" xr:uid="{00000000-0005-0000-0000-000072190000}"/>
    <cellStyle name="Notitie 10 2 28 2 2" xfId="29169" xr:uid="{62A9FDCB-F3CF-4A6D-841A-55B0AA49E327}"/>
    <cellStyle name="Notitie 10 2 28 3" xfId="27638" xr:uid="{389A1284-A16F-43AE-BDF4-598D4BC33A2B}"/>
    <cellStyle name="Notitie 10 2 29" xfId="10409" xr:uid="{00000000-0005-0000-0000-000073190000}"/>
    <cellStyle name="Notitie 10 2 29 2" xfId="20136" xr:uid="{00000000-0005-0000-0000-000074190000}"/>
    <cellStyle name="Notitie 10 2 29 2 2" xfId="29199" xr:uid="{5EB5C73B-49D9-466D-AAFC-E59A8EE40672}"/>
    <cellStyle name="Notitie 10 2 29 3" xfId="27668" xr:uid="{672C45E8-234C-4FBB-818F-D8078A29AF75}"/>
    <cellStyle name="Notitie 10 2 3" xfId="5716" xr:uid="{00000000-0005-0000-0000-000075190000}"/>
    <cellStyle name="Notitie 10 2 3 2" xfId="15443" xr:uid="{00000000-0005-0000-0000-000076190000}"/>
    <cellStyle name="Notitie 10 2 3 2 2" xfId="28247" xr:uid="{141000FB-6847-4BCA-8750-FE04AFF04DD5}"/>
    <cellStyle name="Notitie 10 2 3 3" xfId="26716" xr:uid="{34F7C1F4-E057-4203-8977-2FC969B7B5E8}"/>
    <cellStyle name="Notitie 10 2 30" xfId="10560" xr:uid="{00000000-0005-0000-0000-000077190000}"/>
    <cellStyle name="Notitie 10 2 30 2" xfId="20287" xr:uid="{00000000-0005-0000-0000-000078190000}"/>
    <cellStyle name="Notitie 10 2 30 2 2" xfId="29228" xr:uid="{CC87CCA3-65EB-4C7F-955A-03B5D84CAA7D}"/>
    <cellStyle name="Notitie 10 2 30 3" xfId="27697" xr:uid="{64777F64-95AB-4C21-B8B3-5E723FCB28AE}"/>
    <cellStyle name="Notitie 10 2 31" xfId="10706" xr:uid="{00000000-0005-0000-0000-000079190000}"/>
    <cellStyle name="Notitie 10 2 31 2" xfId="20433" xr:uid="{00000000-0005-0000-0000-00007A190000}"/>
    <cellStyle name="Notitie 10 2 31 2 2" xfId="29254" xr:uid="{5C683BA7-6441-416E-A187-800FE76BE6EC}"/>
    <cellStyle name="Notitie 10 2 31 3" xfId="27723" xr:uid="{EEC61488-8575-48B9-939F-24C87869F0A9}"/>
    <cellStyle name="Notitie 10 2 32" xfId="26186" xr:uid="{12C7A137-F0AC-45F0-B711-CE5CD2A69120}"/>
    <cellStyle name="Notitie 10 2 4" xfId="5931" xr:uid="{00000000-0005-0000-0000-00007B190000}"/>
    <cellStyle name="Notitie 10 2 4 2" xfId="15658" xr:uid="{00000000-0005-0000-0000-00007C190000}"/>
    <cellStyle name="Notitie 10 2 4 2 2" xfId="28290" xr:uid="{B6907F93-BB03-44DF-A543-9C4C1B242CF6}"/>
    <cellStyle name="Notitie 10 2 4 3" xfId="26759" xr:uid="{8C9EAFC1-FB42-4099-B47E-8EBFC3DECA2C}"/>
    <cellStyle name="Notitie 10 2 5" xfId="2940" xr:uid="{00000000-0005-0000-0000-00007D190000}"/>
    <cellStyle name="Notitie 10 2 5 2" xfId="12667" xr:uid="{00000000-0005-0000-0000-00007E190000}"/>
    <cellStyle name="Notitie 10 2 5 2 2" xfId="27898" xr:uid="{5D6C0647-EADC-498F-99D7-419C3CDF08B8}"/>
    <cellStyle name="Notitie 10 2 5 3" xfId="26367" xr:uid="{4435492C-70E7-4ECE-88C4-49405DBEBBDB}"/>
    <cellStyle name="Notitie 10 2 6" xfId="6305" xr:uid="{00000000-0005-0000-0000-00007F190000}"/>
    <cellStyle name="Notitie 10 2 6 2" xfId="16032" xr:uid="{00000000-0005-0000-0000-000080190000}"/>
    <cellStyle name="Notitie 10 2 6 2 2" xfId="28377" xr:uid="{17F13DF4-14B5-4598-B0B4-71E643DC5783}"/>
    <cellStyle name="Notitie 10 2 6 3" xfId="26846" xr:uid="{3110D812-E522-4A1C-A7CA-64CFCCF62075}"/>
    <cellStyle name="Notitie 10 2 7" xfId="6508" xr:uid="{00000000-0005-0000-0000-000081190000}"/>
    <cellStyle name="Notitie 10 2 7 2" xfId="16235" xr:uid="{00000000-0005-0000-0000-000082190000}"/>
    <cellStyle name="Notitie 10 2 7 2 2" xfId="28416" xr:uid="{DF25E842-F242-4B8E-A5B7-9102B468E4EA}"/>
    <cellStyle name="Notitie 10 2 7 3" xfId="26885" xr:uid="{EA481A44-AC5D-4691-826F-C687B1A9220A}"/>
    <cellStyle name="Notitie 10 2 8" xfId="6718" xr:uid="{00000000-0005-0000-0000-000083190000}"/>
    <cellStyle name="Notitie 10 2 8 2" xfId="16445" xr:uid="{00000000-0005-0000-0000-000084190000}"/>
    <cellStyle name="Notitie 10 2 8 2 2" xfId="28458" xr:uid="{9C039027-BB7A-4D5B-AEC0-6B1C7E170638}"/>
    <cellStyle name="Notitie 10 2 8 3" xfId="26927" xr:uid="{DDA02B1F-3C4C-41A2-A455-6A7A340D6E45}"/>
    <cellStyle name="Notitie 10 2 9" xfId="6914" xr:uid="{00000000-0005-0000-0000-000085190000}"/>
    <cellStyle name="Notitie 10 2 9 2" xfId="16641" xr:uid="{00000000-0005-0000-0000-000086190000}"/>
    <cellStyle name="Notitie 10 2 9 2 2" xfId="28499" xr:uid="{31142BD4-EB06-4393-8807-EB70981A0E9E}"/>
    <cellStyle name="Notitie 10 2 9 3" xfId="26968" xr:uid="{11432704-3C8D-4FF9-B9AC-F61F566CE8E1}"/>
    <cellStyle name="Notitie 10 20" xfId="6609" xr:uid="{00000000-0005-0000-0000-000087190000}"/>
    <cellStyle name="Notitie 10 20 2" xfId="16336" xr:uid="{00000000-0005-0000-0000-000088190000}"/>
    <cellStyle name="Notitie 10 20 2 2" xfId="28447" xr:uid="{7EC062EC-B91F-41B7-B601-9B93E7F7D2D1}"/>
    <cellStyle name="Notitie 10 20 3" xfId="26916" xr:uid="{F1463DD3-0E58-4664-B87F-BE7AFB2723AF}"/>
    <cellStyle name="Notitie 10 21" xfId="6816" xr:uid="{00000000-0005-0000-0000-000089190000}"/>
    <cellStyle name="Notitie 10 21 2" xfId="16543" xr:uid="{00000000-0005-0000-0000-00008A190000}"/>
    <cellStyle name="Notitie 10 21 2 2" xfId="28489" xr:uid="{20F356AD-064A-423A-AFAE-EADBE1C3DA94}"/>
    <cellStyle name="Notitie 10 21 3" xfId="26958" xr:uid="{CFC3E817-7FF6-4062-B0B2-9C7C5AB7F8F9}"/>
    <cellStyle name="Notitie 10 22" xfId="4757" xr:uid="{00000000-0005-0000-0000-00008B190000}"/>
    <cellStyle name="Notitie 10 22 2" xfId="14484" xr:uid="{00000000-0005-0000-0000-00008C190000}"/>
    <cellStyle name="Notitie 10 22 2 2" xfId="28014" xr:uid="{482D79F4-0339-4F86-9D06-A64D6ECAC803}"/>
    <cellStyle name="Notitie 10 22 3" xfId="26483" xr:uid="{849991B2-080C-4BEB-9A60-131E0EDEC0B3}"/>
    <cellStyle name="Notitie 10 23" xfId="8603" xr:uid="{00000000-0005-0000-0000-00008D190000}"/>
    <cellStyle name="Notitie 10 23 2" xfId="18330" xr:uid="{00000000-0005-0000-0000-00008E190000}"/>
    <cellStyle name="Notitie 10 23 2 2" xfId="28868" xr:uid="{F67140D4-468C-4113-A17A-EB7CFD48E9A9}"/>
    <cellStyle name="Notitie 10 23 3" xfId="27337" xr:uid="{0096AAE8-1E35-4263-B3CF-8C167516DE20}"/>
    <cellStyle name="Notitie 10 24" xfId="6435" xr:uid="{00000000-0005-0000-0000-00008F190000}"/>
    <cellStyle name="Notitie 10 24 2" xfId="16162" xr:uid="{00000000-0005-0000-0000-000090190000}"/>
    <cellStyle name="Notitie 10 24 2 2" xfId="28409" xr:uid="{6BC620A8-88A3-40DF-ADFD-792DCCB6996C}"/>
    <cellStyle name="Notitie 10 24 3" xfId="26878" xr:uid="{993B1F42-1395-4005-967D-955B36C5B4F9}"/>
    <cellStyle name="Notitie 10 25" xfId="6156" xr:uid="{00000000-0005-0000-0000-000091190000}"/>
    <cellStyle name="Notitie 10 25 2" xfId="15883" xr:uid="{00000000-0005-0000-0000-000092190000}"/>
    <cellStyle name="Notitie 10 25 2 2" xfId="28349" xr:uid="{D07BF762-F5A9-4857-ADAB-D121862306EC}"/>
    <cellStyle name="Notitie 10 25 3" xfId="26818" xr:uid="{237AD769-5B08-4B1D-A00D-3187542F9CCA}"/>
    <cellStyle name="Notitie 10 26" xfId="3014" xr:uid="{00000000-0005-0000-0000-000093190000}"/>
    <cellStyle name="Notitie 10 26 2" xfId="12741" xr:uid="{00000000-0005-0000-0000-000094190000}"/>
    <cellStyle name="Notitie 10 26 2 2" xfId="27916" xr:uid="{2B47BA74-53F0-49BE-A333-C33FC9AEA9DC}"/>
    <cellStyle name="Notitie 10 26 3" xfId="26385" xr:uid="{905967DE-C9E4-4CFB-BF24-AD0235345281}"/>
    <cellStyle name="Notitie 10 27" xfId="9300" xr:uid="{00000000-0005-0000-0000-000095190000}"/>
    <cellStyle name="Notitie 10 27 2" xfId="19027" xr:uid="{00000000-0005-0000-0000-000096190000}"/>
    <cellStyle name="Notitie 10 27 2 2" xfId="29003" xr:uid="{544DA974-3A77-46A3-AFAD-096ECBB41120}"/>
    <cellStyle name="Notitie 10 27 3" xfId="27472" xr:uid="{CAA77D2B-7357-4FC9-9673-48C56C328E07}"/>
    <cellStyle name="Notitie 10 28" xfId="7239" xr:uid="{00000000-0005-0000-0000-000097190000}"/>
    <cellStyle name="Notitie 10 28 2" xfId="16966" xr:uid="{00000000-0005-0000-0000-000098190000}"/>
    <cellStyle name="Notitie 10 28 2 2" xfId="28580" xr:uid="{8B5421C2-0E63-40CE-B3EA-C0249872DBD4}"/>
    <cellStyle name="Notitie 10 28 3" xfId="27049" xr:uid="{4A7BF25C-E599-427C-B33C-21605CF82273}"/>
    <cellStyle name="Notitie 10 29" xfId="2686" xr:uid="{00000000-0005-0000-0000-000099190000}"/>
    <cellStyle name="Notitie 10 29 2" xfId="12413" xr:uid="{00000000-0005-0000-0000-00009A190000}"/>
    <cellStyle name="Notitie 10 29 2 2" xfId="27827" xr:uid="{8CDE10DB-5752-4C3E-B612-C0FE30320E60}"/>
    <cellStyle name="Notitie 10 29 3" xfId="26296" xr:uid="{776ED23D-42EB-4580-A561-02551ED5E4BC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0 2 2" xfId="28547" xr:uid="{C521CDCF-CA7B-4FD6-A0C5-92F30525C718}"/>
    <cellStyle name="Notitie 10 3 10 3" xfId="27016" xr:uid="{1BF0F767-8490-4EB0-877D-A895D3889816}"/>
    <cellStyle name="Notitie 10 3 11" xfId="7321" xr:uid="{00000000-0005-0000-0000-00009E190000}"/>
    <cellStyle name="Notitie 10 3 11 2" xfId="17048" xr:uid="{00000000-0005-0000-0000-00009F190000}"/>
    <cellStyle name="Notitie 10 3 11 2 2" xfId="28587" xr:uid="{629B522B-8CA7-46FA-B953-FBB1A47BD2AA}"/>
    <cellStyle name="Notitie 10 3 11 3" xfId="27056" xr:uid="{40D73C8E-CE26-46A4-99C7-1EDDFC3E04C4}"/>
    <cellStyle name="Notitie 10 3 12" xfId="7516" xr:uid="{00000000-0005-0000-0000-0000A0190000}"/>
    <cellStyle name="Notitie 10 3 12 2" xfId="17243" xr:uid="{00000000-0005-0000-0000-0000A1190000}"/>
    <cellStyle name="Notitie 10 3 12 2 2" xfId="28627" xr:uid="{FDDF52A0-35E1-4E4B-9067-318E9A99E092}"/>
    <cellStyle name="Notitie 10 3 12 3" xfId="27096" xr:uid="{6E06CCE2-1799-4575-A40C-AC7BF5AFA6AA}"/>
    <cellStyle name="Notitie 10 3 13" xfId="7710" xr:uid="{00000000-0005-0000-0000-0000A2190000}"/>
    <cellStyle name="Notitie 10 3 13 2" xfId="17437" xr:uid="{00000000-0005-0000-0000-0000A3190000}"/>
    <cellStyle name="Notitie 10 3 13 2 2" xfId="28669" xr:uid="{3D20EEAF-3864-4C5B-9C3E-DEC5C58FF495}"/>
    <cellStyle name="Notitie 10 3 13 3" xfId="27138" xr:uid="{ECCF876C-4AB2-474C-AA37-F4F050F2651D}"/>
    <cellStyle name="Notitie 10 3 14" xfId="7906" xr:uid="{00000000-0005-0000-0000-0000A4190000}"/>
    <cellStyle name="Notitie 10 3 14 2" xfId="17633" xr:uid="{00000000-0005-0000-0000-0000A5190000}"/>
    <cellStyle name="Notitie 10 3 14 2 2" xfId="28705" xr:uid="{C92C6A6A-D87C-4690-8E5C-68328BB2F9FD}"/>
    <cellStyle name="Notitie 10 3 14 3" xfId="27174" xr:uid="{88AAEA6B-B28E-4D20-B317-3B089B32E5E5}"/>
    <cellStyle name="Notitie 10 3 15" xfId="5301" xr:uid="{00000000-0005-0000-0000-0000A6190000}"/>
    <cellStyle name="Notitie 10 3 15 2" xfId="15028" xr:uid="{00000000-0005-0000-0000-0000A7190000}"/>
    <cellStyle name="Notitie 10 3 15 2 2" xfId="28144" xr:uid="{320ADC3C-DDD8-4934-9121-72610B4B9ABB}"/>
    <cellStyle name="Notitie 10 3 15 3" xfId="26613" xr:uid="{EABF9E15-52D6-4E41-A458-079A874BCAE0}"/>
    <cellStyle name="Notitie 10 3 16" xfId="8208" xr:uid="{00000000-0005-0000-0000-0000A8190000}"/>
    <cellStyle name="Notitie 10 3 16 2" xfId="17935" xr:uid="{00000000-0005-0000-0000-0000A9190000}"/>
    <cellStyle name="Notitie 10 3 16 2 2" xfId="28772" xr:uid="{B3C926F1-EEF6-44D8-B7F6-2A31AAEF7EA1}"/>
    <cellStyle name="Notitie 10 3 16 3" xfId="27241" xr:uid="{C89901B7-04C1-46CA-8917-C85C982A700A}"/>
    <cellStyle name="Notitie 10 3 17" xfId="8396" xr:uid="{00000000-0005-0000-0000-0000AA190000}"/>
    <cellStyle name="Notitie 10 3 17 2" xfId="18123" xr:uid="{00000000-0005-0000-0000-0000AB190000}"/>
    <cellStyle name="Notitie 10 3 17 2 2" xfId="28809" xr:uid="{770B9902-0967-41EA-A1E9-71AD38C93415}"/>
    <cellStyle name="Notitie 10 3 17 3" xfId="27278" xr:uid="{2FB71421-35D0-4A9F-AE8B-E31A1553F14B}"/>
    <cellStyle name="Notitie 10 3 18" xfId="8578" xr:uid="{00000000-0005-0000-0000-0000AC190000}"/>
    <cellStyle name="Notitie 10 3 18 2" xfId="18305" xr:uid="{00000000-0005-0000-0000-0000AD190000}"/>
    <cellStyle name="Notitie 10 3 18 2 2" xfId="28843" xr:uid="{CE3C444C-2F6E-44BD-B692-B31FDB2E2EB1}"/>
    <cellStyle name="Notitie 10 3 18 3" xfId="27312" xr:uid="{B031445C-C2F3-4718-99AA-E824AB9E7FBA}"/>
    <cellStyle name="Notitie 10 3 19" xfId="8752" xr:uid="{00000000-0005-0000-0000-0000AE190000}"/>
    <cellStyle name="Notitie 10 3 19 2" xfId="18479" xr:uid="{00000000-0005-0000-0000-0000AF190000}"/>
    <cellStyle name="Notitie 10 3 19 2 2" xfId="28877" xr:uid="{D4AA13ED-5EE4-4A98-AA9E-618254B48352}"/>
    <cellStyle name="Notitie 10 3 19 3" xfId="27346" xr:uid="{5A51334F-76CE-4BDE-BF40-42CAD40B1406}"/>
    <cellStyle name="Notitie 10 3 2" xfId="4508" xr:uid="{00000000-0005-0000-0000-0000B0190000}"/>
    <cellStyle name="Notitie 10 3 2 2" xfId="14235" xr:uid="{00000000-0005-0000-0000-0000B1190000}"/>
    <cellStyle name="Notitie 10 3 2 2 2" xfId="27959" xr:uid="{B6FC22B3-420F-4209-BCCF-6AD3B7CB466C}"/>
    <cellStyle name="Notitie 10 3 2 3" xfId="26428" xr:uid="{0326CFDE-BA44-4DF7-8FF4-348191F51158}"/>
    <cellStyle name="Notitie 10 3 20" xfId="8925" xr:uid="{00000000-0005-0000-0000-0000B2190000}"/>
    <cellStyle name="Notitie 10 3 20 2" xfId="18652" xr:uid="{00000000-0005-0000-0000-0000B3190000}"/>
    <cellStyle name="Notitie 10 3 20 2 2" xfId="28911" xr:uid="{51550307-65F7-4410-A619-9AC77365B859}"/>
    <cellStyle name="Notitie 10 3 20 3" xfId="27380" xr:uid="{1FE9BC46-016A-4F4D-8480-7AB05D715C49}"/>
    <cellStyle name="Notitie 10 3 21" xfId="9105" xr:uid="{00000000-0005-0000-0000-0000B4190000}"/>
    <cellStyle name="Notitie 10 3 21 2" xfId="18832" xr:uid="{00000000-0005-0000-0000-0000B5190000}"/>
    <cellStyle name="Notitie 10 3 21 2 2" xfId="28945" xr:uid="{70B2B84B-BDD8-44D4-8AFE-6A0968CDEEF6}"/>
    <cellStyle name="Notitie 10 3 21 3" xfId="27414" xr:uid="{5F5ECDA7-B68F-49CB-A50C-2FF7B2274158}"/>
    <cellStyle name="Notitie 10 3 22" xfId="9275" xr:uid="{00000000-0005-0000-0000-0000B6190000}"/>
    <cellStyle name="Notitie 10 3 22 2" xfId="19002" xr:uid="{00000000-0005-0000-0000-0000B7190000}"/>
    <cellStyle name="Notitie 10 3 22 2 2" xfId="28978" xr:uid="{5EDDBAEB-9FF2-4624-9734-10CBA92A802B}"/>
    <cellStyle name="Notitie 10 3 22 3" xfId="27447" xr:uid="{E22B834C-513C-43AB-8A46-E10FE356AB86}"/>
    <cellStyle name="Notitie 10 3 23" xfId="9445" xr:uid="{00000000-0005-0000-0000-0000B8190000}"/>
    <cellStyle name="Notitie 10 3 23 2" xfId="19172" xr:uid="{00000000-0005-0000-0000-0000B9190000}"/>
    <cellStyle name="Notitie 10 3 23 2 2" xfId="29013" xr:uid="{99857C0E-4C9E-4B51-95D0-E32BED1643CB}"/>
    <cellStyle name="Notitie 10 3 23 3" xfId="27482" xr:uid="{B762B1B1-07A1-45FF-90DD-80A8E6454E92}"/>
    <cellStyle name="Notitie 10 3 24" xfId="9609" xr:uid="{00000000-0005-0000-0000-0000BA190000}"/>
    <cellStyle name="Notitie 10 3 24 2" xfId="19336" xr:uid="{00000000-0005-0000-0000-0000BB190000}"/>
    <cellStyle name="Notitie 10 3 24 2 2" xfId="29046" xr:uid="{0E5C8486-D873-4909-9030-8FF0A2EB5261}"/>
    <cellStyle name="Notitie 10 3 24 3" xfId="27515" xr:uid="{CB246DCE-DE32-45FB-ABBE-D3ACBC849D3D}"/>
    <cellStyle name="Notitie 10 3 25" xfId="9781" xr:uid="{00000000-0005-0000-0000-0000BC190000}"/>
    <cellStyle name="Notitie 10 3 25 2" xfId="19508" xr:uid="{00000000-0005-0000-0000-0000BD190000}"/>
    <cellStyle name="Notitie 10 3 25 2 2" xfId="29078" xr:uid="{48EFFA59-B298-4C6C-8D06-AFFA0D262645}"/>
    <cellStyle name="Notitie 10 3 25 3" xfId="27547" xr:uid="{EADF5437-CB32-4AAC-ABB4-CA0AA8D868EA}"/>
    <cellStyle name="Notitie 10 3 26" xfId="9942" xr:uid="{00000000-0005-0000-0000-0000BE190000}"/>
    <cellStyle name="Notitie 10 3 26 2" xfId="19669" xr:uid="{00000000-0005-0000-0000-0000BF190000}"/>
    <cellStyle name="Notitie 10 3 26 2 2" xfId="29109" xr:uid="{D4FB6778-B92B-4361-87F3-E310CB0E7F1E}"/>
    <cellStyle name="Notitie 10 3 26 3" xfId="27578" xr:uid="{1C0B0DEC-3A1D-45AC-864F-89D4C7957619}"/>
    <cellStyle name="Notitie 10 3 27" xfId="10101" xr:uid="{00000000-0005-0000-0000-0000C0190000}"/>
    <cellStyle name="Notitie 10 3 27 2" xfId="19828" xr:uid="{00000000-0005-0000-0000-0000C1190000}"/>
    <cellStyle name="Notitie 10 3 27 2 2" xfId="29140" xr:uid="{F7539490-D604-49A2-8E8D-A92918B40153}"/>
    <cellStyle name="Notitie 10 3 27 3" xfId="27609" xr:uid="{02DF3283-603E-407C-BD6C-53D9EFA91862}"/>
    <cellStyle name="Notitie 10 3 28" xfId="10256" xr:uid="{00000000-0005-0000-0000-0000C2190000}"/>
    <cellStyle name="Notitie 10 3 28 2" xfId="19983" xr:uid="{00000000-0005-0000-0000-0000C3190000}"/>
    <cellStyle name="Notitie 10 3 28 2 2" xfId="29170" xr:uid="{CD9667F7-70D1-43F7-A48C-766D1E900647}"/>
    <cellStyle name="Notitie 10 3 28 3" xfId="27639" xr:uid="{62BA294F-EE2E-4C19-A2B8-DA30180BCD20}"/>
    <cellStyle name="Notitie 10 3 29" xfId="10410" xr:uid="{00000000-0005-0000-0000-0000C4190000}"/>
    <cellStyle name="Notitie 10 3 29 2" xfId="20137" xr:uid="{00000000-0005-0000-0000-0000C5190000}"/>
    <cellStyle name="Notitie 10 3 29 2 2" xfId="29200" xr:uid="{1E55AF45-AC39-41FF-83CD-04F605A92009}"/>
    <cellStyle name="Notitie 10 3 29 3" xfId="27669" xr:uid="{E7DF66B0-5710-473B-AFFE-66E516001E9D}"/>
    <cellStyle name="Notitie 10 3 3" xfId="5717" xr:uid="{00000000-0005-0000-0000-0000C6190000}"/>
    <cellStyle name="Notitie 10 3 3 2" xfId="15444" xr:uid="{00000000-0005-0000-0000-0000C7190000}"/>
    <cellStyle name="Notitie 10 3 3 2 2" xfId="28248" xr:uid="{B4703438-14D0-4D34-8A70-20CD49ED0694}"/>
    <cellStyle name="Notitie 10 3 3 3" xfId="26717" xr:uid="{1ACC865E-F928-4797-9EBA-78E3A8FB0CA6}"/>
    <cellStyle name="Notitie 10 3 30" xfId="10561" xr:uid="{00000000-0005-0000-0000-0000C8190000}"/>
    <cellStyle name="Notitie 10 3 30 2" xfId="20288" xr:uid="{00000000-0005-0000-0000-0000C9190000}"/>
    <cellStyle name="Notitie 10 3 30 2 2" xfId="29229" xr:uid="{AFCC260D-2452-40DA-9935-AA8A7192A89A}"/>
    <cellStyle name="Notitie 10 3 30 3" xfId="27698" xr:uid="{C0A376F7-4A45-4F12-824B-A35525F4FA88}"/>
    <cellStyle name="Notitie 10 3 31" xfId="10707" xr:uid="{00000000-0005-0000-0000-0000CA190000}"/>
    <cellStyle name="Notitie 10 3 31 2" xfId="20434" xr:uid="{00000000-0005-0000-0000-0000CB190000}"/>
    <cellStyle name="Notitie 10 3 31 2 2" xfId="29255" xr:uid="{6BC45E7C-1898-4F46-B44B-0DAFDC4E912B}"/>
    <cellStyle name="Notitie 10 3 31 3" xfId="27724" xr:uid="{3167F3A1-2387-4A4B-8C90-FC83F0B3E401}"/>
    <cellStyle name="Notitie 10 3 32" xfId="26187" xr:uid="{E770DCDD-A7B7-4028-B26D-660F4CCFBDB8}"/>
    <cellStyle name="Notitie 10 3 4" xfId="5932" xr:uid="{00000000-0005-0000-0000-0000CC190000}"/>
    <cellStyle name="Notitie 10 3 4 2" xfId="15659" xr:uid="{00000000-0005-0000-0000-0000CD190000}"/>
    <cellStyle name="Notitie 10 3 4 2 2" xfId="28291" xr:uid="{75D83F77-117C-467C-86C3-E35E81185FD8}"/>
    <cellStyle name="Notitie 10 3 4 3" xfId="26760" xr:uid="{02636171-C263-4492-9100-BCA46C490A74}"/>
    <cellStyle name="Notitie 10 3 5" xfId="2789" xr:uid="{00000000-0005-0000-0000-0000CE190000}"/>
    <cellStyle name="Notitie 10 3 5 2" xfId="12516" xr:uid="{00000000-0005-0000-0000-0000CF190000}"/>
    <cellStyle name="Notitie 10 3 5 2 2" xfId="27862" xr:uid="{8A830927-ED43-4E83-858A-69FB6CAE919B}"/>
    <cellStyle name="Notitie 10 3 5 3" xfId="26331" xr:uid="{22B84C9B-EA8B-4996-A13D-9FDC16F554A3}"/>
    <cellStyle name="Notitie 10 3 6" xfId="6306" xr:uid="{00000000-0005-0000-0000-0000D0190000}"/>
    <cellStyle name="Notitie 10 3 6 2" xfId="16033" xr:uid="{00000000-0005-0000-0000-0000D1190000}"/>
    <cellStyle name="Notitie 10 3 6 2 2" xfId="28378" xr:uid="{501ECD8F-CC33-4B3D-93A1-6BD8EC82E9BD}"/>
    <cellStyle name="Notitie 10 3 6 3" xfId="26847" xr:uid="{AEA83029-0EE6-4378-816B-EA0A0FD1A350}"/>
    <cellStyle name="Notitie 10 3 7" xfId="6509" xr:uid="{00000000-0005-0000-0000-0000D2190000}"/>
    <cellStyle name="Notitie 10 3 7 2" xfId="16236" xr:uid="{00000000-0005-0000-0000-0000D3190000}"/>
    <cellStyle name="Notitie 10 3 7 2 2" xfId="28417" xr:uid="{356D08CE-4466-4E2E-8680-F3837341FBD8}"/>
    <cellStyle name="Notitie 10 3 7 3" xfId="26886" xr:uid="{597D8AB8-8335-44D7-BC3E-B9E8A45CB42A}"/>
    <cellStyle name="Notitie 10 3 8" xfId="6719" xr:uid="{00000000-0005-0000-0000-0000D4190000}"/>
    <cellStyle name="Notitie 10 3 8 2" xfId="16446" xr:uid="{00000000-0005-0000-0000-0000D5190000}"/>
    <cellStyle name="Notitie 10 3 8 2 2" xfId="28459" xr:uid="{A73E27FE-AA26-47F1-8913-70550B03921B}"/>
    <cellStyle name="Notitie 10 3 8 3" xfId="26928" xr:uid="{979B68CC-0D39-464A-B736-336E4D8F9E29}"/>
    <cellStyle name="Notitie 10 3 9" xfId="6915" xr:uid="{00000000-0005-0000-0000-0000D6190000}"/>
    <cellStyle name="Notitie 10 3 9 2" xfId="16642" xr:uid="{00000000-0005-0000-0000-0000D7190000}"/>
    <cellStyle name="Notitie 10 3 9 2 2" xfId="28500" xr:uid="{78D0F08A-035E-413B-A667-8A6642854A57}"/>
    <cellStyle name="Notitie 10 3 9 3" xfId="26969" xr:uid="{AAC2B45A-DCC8-4292-BA9D-74B3376990D9}"/>
    <cellStyle name="Notitie 10 30" xfId="6204" xr:uid="{00000000-0005-0000-0000-0000D8190000}"/>
    <cellStyle name="Notitie 10 30 2" xfId="15931" xr:uid="{00000000-0005-0000-0000-0000D9190000}"/>
    <cellStyle name="Notitie 10 30 2 2" xfId="28364" xr:uid="{F673D66B-B589-41EA-9590-05ACFA28CCD0}"/>
    <cellStyle name="Notitie 10 30 3" xfId="26833" xr:uid="{24B22959-A275-4040-A720-ABE6E78573D7}"/>
    <cellStyle name="Notitie 10 31" xfId="9967" xr:uid="{00000000-0005-0000-0000-0000DA190000}"/>
    <cellStyle name="Notitie 10 31 2" xfId="19694" xr:uid="{00000000-0005-0000-0000-0000DB190000}"/>
    <cellStyle name="Notitie 10 31 2 2" xfId="29134" xr:uid="{354C990E-5F0C-4E4A-BE59-6EC0859BA496}"/>
    <cellStyle name="Notitie 10 31 3" xfId="27603" xr:uid="{442B2676-C657-4CB8-B60D-E4F1C78BEE2A}"/>
    <cellStyle name="Notitie 10 32" xfId="10126" xr:uid="{00000000-0005-0000-0000-0000DC190000}"/>
    <cellStyle name="Notitie 10 32 2" xfId="19853" xr:uid="{00000000-0005-0000-0000-0000DD190000}"/>
    <cellStyle name="Notitie 10 32 2 2" xfId="29165" xr:uid="{C8EB12DE-275A-480F-937B-E2AEE38CB4DA}"/>
    <cellStyle name="Notitie 10 32 3" xfId="27634" xr:uid="{7BA38352-B3A9-42D5-82B4-94C546EF43D0}"/>
    <cellStyle name="Notitie 10 33" xfId="5837" xr:uid="{00000000-0005-0000-0000-0000DE190000}"/>
    <cellStyle name="Notitie 10 33 2" xfId="15564" xr:uid="{00000000-0005-0000-0000-0000DF190000}"/>
    <cellStyle name="Notitie 10 33 2 2" xfId="28282" xr:uid="{BE15FF18-852F-47A0-AAC0-38FA4D05AFB4}"/>
    <cellStyle name="Notitie 10 33 3" xfId="26751" xr:uid="{71CD6C0E-B022-4BDB-9555-3909F17ABE91}"/>
    <cellStyle name="Notitie 10 34" xfId="26156" xr:uid="{B6F5FDFF-83C8-496D-AE76-B4B61B53D242}"/>
    <cellStyle name="Notitie 10 4" xfId="3015" xr:uid="{00000000-0005-0000-0000-0000E0190000}"/>
    <cellStyle name="Notitie 10 4 2" xfId="12742" xr:uid="{00000000-0005-0000-0000-0000E1190000}"/>
    <cellStyle name="Notitie 10 4 2 2" xfId="27917" xr:uid="{E5227E8D-A755-4E21-8ACE-753CA76C2110}"/>
    <cellStyle name="Notitie 10 4 3" xfId="26386" xr:uid="{48930926-394A-4EA9-9653-34E2F642656C}"/>
    <cellStyle name="Notitie 10 5" xfId="2467" xr:uid="{00000000-0005-0000-0000-0000E2190000}"/>
    <cellStyle name="Notitie 10 5 2" xfId="12194" xr:uid="{00000000-0005-0000-0000-0000E3190000}"/>
    <cellStyle name="Notitie 10 5 2 2" xfId="27762" xr:uid="{3C299865-6142-46D4-9618-47D9ECD2D796}"/>
    <cellStyle name="Notitie 10 5 3" xfId="26231" xr:uid="{E9931A9D-BE57-426F-B06D-A874B6CEE612}"/>
    <cellStyle name="Notitie 10 6" xfId="5599" xr:uid="{00000000-0005-0000-0000-0000E4190000}"/>
    <cellStyle name="Notitie 10 6 2" xfId="15326" xr:uid="{00000000-0005-0000-0000-0000E5190000}"/>
    <cellStyle name="Notitie 10 6 2 2" xfId="28229" xr:uid="{30C6E26D-0C79-412C-B8EA-C7CC85FF32F3}"/>
    <cellStyle name="Notitie 10 6 3" xfId="26698" xr:uid="{6BBA6DA8-AF00-4D56-9AF8-443E907DCA5D}"/>
    <cellStyle name="Notitie 10 7" xfId="2516" xr:uid="{00000000-0005-0000-0000-0000E6190000}"/>
    <cellStyle name="Notitie 10 7 2" xfId="12243" xr:uid="{00000000-0005-0000-0000-0000E7190000}"/>
    <cellStyle name="Notitie 10 7 2 2" xfId="27772" xr:uid="{730B1329-A011-4A83-9EAB-A79C07D49D76}"/>
    <cellStyle name="Notitie 10 7 3" xfId="26241" xr:uid="{B91D855A-0E36-4E53-BEA7-4112E2923532}"/>
    <cellStyle name="Notitie 10 8" xfId="4923" xr:uid="{00000000-0005-0000-0000-0000E8190000}"/>
    <cellStyle name="Notitie 10 8 2" xfId="14650" xr:uid="{00000000-0005-0000-0000-0000E9190000}"/>
    <cellStyle name="Notitie 10 8 2 2" xfId="28044" xr:uid="{A2F5E37B-BCA3-4C1F-9756-A4E4D9424876}"/>
    <cellStyle name="Notitie 10 8 3" xfId="26513" xr:uid="{958D1257-7609-4773-8FAB-67377B61EC93}"/>
    <cellStyle name="Notitie 10 9" xfId="5348" xr:uid="{00000000-0005-0000-0000-0000EA190000}"/>
    <cellStyle name="Notitie 10 9 2" xfId="15075" xr:uid="{00000000-0005-0000-0000-0000EB190000}"/>
    <cellStyle name="Notitie 10 9 2 2" xfId="28159" xr:uid="{B7ABBA03-8652-4201-90E1-0EF152D58BF8}"/>
    <cellStyle name="Notitie 10 9 3" xfId="26628" xr:uid="{3E52253B-C002-4503-9EAD-D5E1645E862A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0 2 2" xfId="28089" xr:uid="{8ED83F22-8675-4F45-A036-B39665DF32E5}"/>
    <cellStyle name="Notitie 11 10 3" xfId="26558" xr:uid="{8D1D8BE4-BBB3-4723-8054-1A8BAA7E97E9}"/>
    <cellStyle name="Notitie 11 11" xfId="5508" xr:uid="{00000000-0005-0000-0000-0000EF190000}"/>
    <cellStyle name="Notitie 11 11 2" xfId="15235" xr:uid="{00000000-0005-0000-0000-0000F0190000}"/>
    <cellStyle name="Notitie 11 11 2 2" xfId="28206" xr:uid="{0F2056DD-4D92-48FE-99FC-ABB46F7E2983}"/>
    <cellStyle name="Notitie 11 11 3" xfId="26675" xr:uid="{522CB13B-0DA0-4416-B131-C2A7446304C0}"/>
    <cellStyle name="Notitie 11 12" xfId="6118" xr:uid="{00000000-0005-0000-0000-0000F1190000}"/>
    <cellStyle name="Notitie 11 12 2" xfId="15845" xr:uid="{00000000-0005-0000-0000-0000F2190000}"/>
    <cellStyle name="Notitie 11 12 2 2" xfId="28342" xr:uid="{C12E1932-82AE-4772-8636-77B4703C6718}"/>
    <cellStyle name="Notitie 11 12 3" xfId="26811" xr:uid="{ED0BF096-9DC8-4886-AFFB-7DEE1951D635}"/>
    <cellStyle name="Notitie 11 13" xfId="5073" xr:uid="{00000000-0005-0000-0000-0000F3190000}"/>
    <cellStyle name="Notitie 11 13 2" xfId="14800" xr:uid="{00000000-0005-0000-0000-0000F4190000}"/>
    <cellStyle name="Notitie 11 13 2 2" xfId="28087" xr:uid="{EB6C8289-D47D-4582-80A7-9A1E4F7D9B9B}"/>
    <cellStyle name="Notitie 11 13 3" xfId="26556" xr:uid="{F28A40BD-5C66-4541-9C73-752C0151E180}"/>
    <cellStyle name="Notitie 11 14" xfId="5275" xr:uid="{00000000-0005-0000-0000-0000F5190000}"/>
    <cellStyle name="Notitie 11 14 2" xfId="15002" xr:uid="{00000000-0005-0000-0000-0000F6190000}"/>
    <cellStyle name="Notitie 11 14 2 2" xfId="28140" xr:uid="{C6702853-4832-4E1F-A535-E91D5AA638EF}"/>
    <cellStyle name="Notitie 11 14 3" xfId="26609" xr:uid="{3E884A35-BE07-4341-A6B5-C01ADF1FE1CD}"/>
    <cellStyle name="Notitie 11 15" xfId="2484" xr:uid="{00000000-0005-0000-0000-0000F7190000}"/>
    <cellStyle name="Notitie 11 15 2" xfId="12211" xr:uid="{00000000-0005-0000-0000-0000F8190000}"/>
    <cellStyle name="Notitie 11 15 2 2" xfId="27767" xr:uid="{DFBFB7D3-ADFD-4197-A8D1-3B045FA4A663}"/>
    <cellStyle name="Notitie 11 15 3" xfId="26236" xr:uid="{B314E81B-E3D1-463D-A78A-BD78ED4E41E2}"/>
    <cellStyle name="Notitie 11 16" xfId="3092" xr:uid="{00000000-0005-0000-0000-0000F9190000}"/>
    <cellStyle name="Notitie 11 16 2" xfId="12819" xr:uid="{00000000-0005-0000-0000-0000FA190000}"/>
    <cellStyle name="Notitie 11 16 2 2" xfId="27942" xr:uid="{92D274C9-2932-4627-9000-943EBD48E9C1}"/>
    <cellStyle name="Notitie 11 16 3" xfId="26411" xr:uid="{C05FDB44-AC4B-46ED-A314-C68C725F2BF6}"/>
    <cellStyle name="Notitie 11 17" xfId="6943" xr:uid="{00000000-0005-0000-0000-0000FB190000}"/>
    <cellStyle name="Notitie 11 17 2" xfId="16670" xr:uid="{00000000-0005-0000-0000-0000FC190000}"/>
    <cellStyle name="Notitie 11 17 2 2" xfId="28527" xr:uid="{04118805-C5FB-40D7-BEB4-C5A8823B4C23}"/>
    <cellStyle name="Notitie 11 17 3" xfId="26996" xr:uid="{8098FC09-BD14-4F74-BB3C-885E68DA5A7B}"/>
    <cellStyle name="Notitie 11 18" xfId="5608" xr:uid="{00000000-0005-0000-0000-0000FD190000}"/>
    <cellStyle name="Notitie 11 18 2" xfId="15335" xr:uid="{00000000-0005-0000-0000-0000FE190000}"/>
    <cellStyle name="Notitie 11 18 2 2" xfId="28231" xr:uid="{912D4CCF-F6C4-42FF-A2AA-5A44FF3B13BC}"/>
    <cellStyle name="Notitie 11 18 3" xfId="26700" xr:uid="{1E0D6392-27CA-420B-B21B-1B9EE9BAE7EA}"/>
    <cellStyle name="Notitie 11 19" xfId="4936" xr:uid="{00000000-0005-0000-0000-0000FF190000}"/>
    <cellStyle name="Notitie 11 19 2" xfId="14663" xr:uid="{00000000-0005-0000-0000-0000001A0000}"/>
    <cellStyle name="Notitie 11 19 2 2" xfId="28048" xr:uid="{74A7E059-6502-42B1-924D-69F6048DABDB}"/>
    <cellStyle name="Notitie 11 19 3" xfId="26517" xr:uid="{FDC2062F-182D-4FB8-8B4D-564F28CDB2F3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0 2 2" xfId="28548" xr:uid="{CD80EC6E-0621-4FF6-A277-AC7F88E1D65E}"/>
    <cellStyle name="Notitie 11 2 10 3" xfId="27017" xr:uid="{FF86D857-899C-4CEE-9402-B81EA322A51E}"/>
    <cellStyle name="Notitie 11 2 11" xfId="7322" xr:uid="{00000000-0005-0000-0000-0000041A0000}"/>
    <cellStyle name="Notitie 11 2 11 2" xfId="17049" xr:uid="{00000000-0005-0000-0000-0000051A0000}"/>
    <cellStyle name="Notitie 11 2 11 2 2" xfId="28588" xr:uid="{2CC6F4C5-B473-41F1-81C8-73DAE2230734}"/>
    <cellStyle name="Notitie 11 2 11 3" xfId="27057" xr:uid="{A39049C8-FF88-4AC9-B088-3F729ACC6395}"/>
    <cellStyle name="Notitie 11 2 12" xfId="7517" xr:uid="{00000000-0005-0000-0000-0000061A0000}"/>
    <cellStyle name="Notitie 11 2 12 2" xfId="17244" xr:uid="{00000000-0005-0000-0000-0000071A0000}"/>
    <cellStyle name="Notitie 11 2 12 2 2" xfId="28628" xr:uid="{6FD93957-407F-47F2-A87B-B278705980D3}"/>
    <cellStyle name="Notitie 11 2 12 3" xfId="27097" xr:uid="{A0E22C70-DC84-498B-B9A2-6BDB483CBBB3}"/>
    <cellStyle name="Notitie 11 2 13" xfId="7711" xr:uid="{00000000-0005-0000-0000-0000081A0000}"/>
    <cellStyle name="Notitie 11 2 13 2" xfId="17438" xr:uid="{00000000-0005-0000-0000-0000091A0000}"/>
    <cellStyle name="Notitie 11 2 13 2 2" xfId="28670" xr:uid="{84CAB768-66FE-4B00-97A1-944CB31B9DEC}"/>
    <cellStyle name="Notitie 11 2 13 3" xfId="27139" xr:uid="{D463D21A-314C-471F-B99D-6A7AA12F60F4}"/>
    <cellStyle name="Notitie 11 2 14" xfId="7907" xr:uid="{00000000-0005-0000-0000-00000A1A0000}"/>
    <cellStyle name="Notitie 11 2 14 2" xfId="17634" xr:uid="{00000000-0005-0000-0000-00000B1A0000}"/>
    <cellStyle name="Notitie 11 2 14 2 2" xfId="28706" xr:uid="{E7E3788E-19D2-4767-8736-B8AF4B8E00D1}"/>
    <cellStyle name="Notitie 11 2 14 3" xfId="27175" xr:uid="{15C722B3-F044-4C91-AD40-EB84E04D8532}"/>
    <cellStyle name="Notitie 11 2 15" xfId="5398" xr:uid="{00000000-0005-0000-0000-00000C1A0000}"/>
    <cellStyle name="Notitie 11 2 15 2" xfId="15125" xr:uid="{00000000-0005-0000-0000-00000D1A0000}"/>
    <cellStyle name="Notitie 11 2 15 2 2" xfId="28176" xr:uid="{9EC878DE-D9DE-483F-96C3-9746A3BFBABC}"/>
    <cellStyle name="Notitie 11 2 15 3" xfId="26645" xr:uid="{7EB8F2F2-F232-4E95-BA32-6C13E5351C1D}"/>
    <cellStyle name="Notitie 11 2 16" xfId="8209" xr:uid="{00000000-0005-0000-0000-00000E1A0000}"/>
    <cellStyle name="Notitie 11 2 16 2" xfId="17936" xr:uid="{00000000-0005-0000-0000-00000F1A0000}"/>
    <cellStyle name="Notitie 11 2 16 2 2" xfId="28773" xr:uid="{4995E23E-F767-46DA-8707-89FD04AF3020}"/>
    <cellStyle name="Notitie 11 2 16 3" xfId="27242" xr:uid="{288D35D9-B48F-40DD-BC72-988DA60AF728}"/>
    <cellStyle name="Notitie 11 2 17" xfId="8397" xr:uid="{00000000-0005-0000-0000-0000101A0000}"/>
    <cellStyle name="Notitie 11 2 17 2" xfId="18124" xr:uid="{00000000-0005-0000-0000-0000111A0000}"/>
    <cellStyle name="Notitie 11 2 17 2 2" xfId="28810" xr:uid="{7FBA2E14-2C8D-4B7D-A1D3-FA2200741822}"/>
    <cellStyle name="Notitie 11 2 17 3" xfId="27279" xr:uid="{0CA32C50-FD03-4F92-952B-8419C8026E02}"/>
    <cellStyle name="Notitie 11 2 18" xfId="8579" xr:uid="{00000000-0005-0000-0000-0000121A0000}"/>
    <cellStyle name="Notitie 11 2 18 2" xfId="18306" xr:uid="{00000000-0005-0000-0000-0000131A0000}"/>
    <cellStyle name="Notitie 11 2 18 2 2" xfId="28844" xr:uid="{3995277C-A10E-4E38-9703-56FD5CF287F6}"/>
    <cellStyle name="Notitie 11 2 18 3" xfId="27313" xr:uid="{A33D3CEB-F987-4700-98D9-F99FFB2A0433}"/>
    <cellStyle name="Notitie 11 2 19" xfId="8753" xr:uid="{00000000-0005-0000-0000-0000141A0000}"/>
    <cellStyle name="Notitie 11 2 19 2" xfId="18480" xr:uid="{00000000-0005-0000-0000-0000151A0000}"/>
    <cellStyle name="Notitie 11 2 19 2 2" xfId="28878" xr:uid="{15FFDD0A-6D9E-4FED-8B68-E122085E87A8}"/>
    <cellStyle name="Notitie 11 2 19 3" xfId="27347" xr:uid="{18F71FC6-8B82-49CA-AA1B-51423251C5F0}"/>
    <cellStyle name="Notitie 11 2 2" xfId="4509" xr:uid="{00000000-0005-0000-0000-0000161A0000}"/>
    <cellStyle name="Notitie 11 2 2 2" xfId="14236" xr:uid="{00000000-0005-0000-0000-0000171A0000}"/>
    <cellStyle name="Notitie 11 2 2 2 2" xfId="27960" xr:uid="{C92FFFD6-9675-415D-8DFB-C957BBDC31E6}"/>
    <cellStyle name="Notitie 11 2 2 3" xfId="26429" xr:uid="{B67AF0AB-51E2-4386-9B12-CDEF60BDF5E4}"/>
    <cellStyle name="Notitie 11 2 20" xfId="8926" xr:uid="{00000000-0005-0000-0000-0000181A0000}"/>
    <cellStyle name="Notitie 11 2 20 2" xfId="18653" xr:uid="{00000000-0005-0000-0000-0000191A0000}"/>
    <cellStyle name="Notitie 11 2 20 2 2" xfId="28912" xr:uid="{BF30E7FE-C962-456E-9580-4AD9F9290A42}"/>
    <cellStyle name="Notitie 11 2 20 3" xfId="27381" xr:uid="{685FAC51-125B-494B-8D95-44995ECA52ED}"/>
    <cellStyle name="Notitie 11 2 21" xfId="9106" xr:uid="{00000000-0005-0000-0000-00001A1A0000}"/>
    <cellStyle name="Notitie 11 2 21 2" xfId="18833" xr:uid="{00000000-0005-0000-0000-00001B1A0000}"/>
    <cellStyle name="Notitie 11 2 21 2 2" xfId="28946" xr:uid="{361A49B6-093C-493E-9A7C-398C88EE5AEC}"/>
    <cellStyle name="Notitie 11 2 21 3" xfId="27415" xr:uid="{D48A800D-9860-4F1E-91F5-CD611A137516}"/>
    <cellStyle name="Notitie 11 2 22" xfId="9276" xr:uid="{00000000-0005-0000-0000-00001C1A0000}"/>
    <cellStyle name="Notitie 11 2 22 2" xfId="19003" xr:uid="{00000000-0005-0000-0000-00001D1A0000}"/>
    <cellStyle name="Notitie 11 2 22 2 2" xfId="28979" xr:uid="{A1B9CEEA-B64B-4355-A74B-54F24513D6E0}"/>
    <cellStyle name="Notitie 11 2 22 3" xfId="27448" xr:uid="{B114ABAF-26FC-44E3-A9DC-0790C806E185}"/>
    <cellStyle name="Notitie 11 2 23" xfId="9446" xr:uid="{00000000-0005-0000-0000-00001E1A0000}"/>
    <cellStyle name="Notitie 11 2 23 2" xfId="19173" xr:uid="{00000000-0005-0000-0000-00001F1A0000}"/>
    <cellStyle name="Notitie 11 2 23 2 2" xfId="29014" xr:uid="{758056B4-8BF9-4665-8AFF-926BBDCA1648}"/>
    <cellStyle name="Notitie 11 2 23 3" xfId="27483" xr:uid="{9CDFE313-A32F-46BA-9390-51908268B203}"/>
    <cellStyle name="Notitie 11 2 24" xfId="9610" xr:uid="{00000000-0005-0000-0000-0000201A0000}"/>
    <cellStyle name="Notitie 11 2 24 2" xfId="19337" xr:uid="{00000000-0005-0000-0000-0000211A0000}"/>
    <cellStyle name="Notitie 11 2 24 2 2" xfId="29047" xr:uid="{176C4BB0-29EA-46C7-A939-57E48E058A28}"/>
    <cellStyle name="Notitie 11 2 24 3" xfId="27516" xr:uid="{3CB62862-A07D-4DA3-87C5-FDD4980C7487}"/>
    <cellStyle name="Notitie 11 2 25" xfId="9782" xr:uid="{00000000-0005-0000-0000-0000221A0000}"/>
    <cellStyle name="Notitie 11 2 25 2" xfId="19509" xr:uid="{00000000-0005-0000-0000-0000231A0000}"/>
    <cellStyle name="Notitie 11 2 25 2 2" xfId="29079" xr:uid="{C0BB2459-4280-433E-BE6F-85728D12F737}"/>
    <cellStyle name="Notitie 11 2 25 3" xfId="27548" xr:uid="{1807DFF3-0196-4E76-AF7A-9BD17EFA5691}"/>
    <cellStyle name="Notitie 11 2 26" xfId="9943" xr:uid="{00000000-0005-0000-0000-0000241A0000}"/>
    <cellStyle name="Notitie 11 2 26 2" xfId="19670" xr:uid="{00000000-0005-0000-0000-0000251A0000}"/>
    <cellStyle name="Notitie 11 2 26 2 2" xfId="29110" xr:uid="{550617FC-86AC-47CC-A73F-4F33263AF1D6}"/>
    <cellStyle name="Notitie 11 2 26 3" xfId="27579" xr:uid="{0BB8B39F-C37F-4D53-9BD2-372D46B4AF32}"/>
    <cellStyle name="Notitie 11 2 27" xfId="10102" xr:uid="{00000000-0005-0000-0000-0000261A0000}"/>
    <cellStyle name="Notitie 11 2 27 2" xfId="19829" xr:uid="{00000000-0005-0000-0000-0000271A0000}"/>
    <cellStyle name="Notitie 11 2 27 2 2" xfId="29141" xr:uid="{2FC32C4F-00C9-4E20-A1BC-F373761457B9}"/>
    <cellStyle name="Notitie 11 2 27 3" xfId="27610" xr:uid="{D40B5A17-74C7-4220-840D-7292C6B5FDE7}"/>
    <cellStyle name="Notitie 11 2 28" xfId="10257" xr:uid="{00000000-0005-0000-0000-0000281A0000}"/>
    <cellStyle name="Notitie 11 2 28 2" xfId="19984" xr:uid="{00000000-0005-0000-0000-0000291A0000}"/>
    <cellStyle name="Notitie 11 2 28 2 2" xfId="29171" xr:uid="{AA9B925C-8781-4B37-95F7-6129BEA49C17}"/>
    <cellStyle name="Notitie 11 2 28 3" xfId="27640" xr:uid="{411AA680-2EDB-46C6-BE4A-484DFD99515A}"/>
    <cellStyle name="Notitie 11 2 29" xfId="10411" xr:uid="{00000000-0005-0000-0000-00002A1A0000}"/>
    <cellStyle name="Notitie 11 2 29 2" xfId="20138" xr:uid="{00000000-0005-0000-0000-00002B1A0000}"/>
    <cellStyle name="Notitie 11 2 29 2 2" xfId="29201" xr:uid="{CDFE91E8-784D-45BF-A0FA-73F9835D5F23}"/>
    <cellStyle name="Notitie 11 2 29 3" xfId="27670" xr:uid="{48D6051B-DE64-42D4-9201-E07B06B3D47C}"/>
    <cellStyle name="Notitie 11 2 3" xfId="5718" xr:uid="{00000000-0005-0000-0000-00002C1A0000}"/>
    <cellStyle name="Notitie 11 2 3 2" xfId="15445" xr:uid="{00000000-0005-0000-0000-00002D1A0000}"/>
    <cellStyle name="Notitie 11 2 3 2 2" xfId="28249" xr:uid="{E0CDD6A8-737D-4982-BBD3-4AC7638BB386}"/>
    <cellStyle name="Notitie 11 2 3 3" xfId="26718" xr:uid="{BEC669C1-B98F-4C23-9B3C-1531346FDDF3}"/>
    <cellStyle name="Notitie 11 2 30" xfId="10562" xr:uid="{00000000-0005-0000-0000-00002E1A0000}"/>
    <cellStyle name="Notitie 11 2 30 2" xfId="20289" xr:uid="{00000000-0005-0000-0000-00002F1A0000}"/>
    <cellStyle name="Notitie 11 2 30 2 2" xfId="29230" xr:uid="{F1D3D868-22BB-493B-9E62-4A691FA05144}"/>
    <cellStyle name="Notitie 11 2 30 3" xfId="27699" xr:uid="{C7A44CC7-202D-496E-AD26-6714289BACBA}"/>
    <cellStyle name="Notitie 11 2 31" xfId="10708" xr:uid="{00000000-0005-0000-0000-0000301A0000}"/>
    <cellStyle name="Notitie 11 2 31 2" xfId="20435" xr:uid="{00000000-0005-0000-0000-0000311A0000}"/>
    <cellStyle name="Notitie 11 2 31 2 2" xfId="29256" xr:uid="{66F39DF3-0A76-450F-ABAE-9E056619252B}"/>
    <cellStyle name="Notitie 11 2 31 3" xfId="27725" xr:uid="{8AF3DA7B-DA79-49EB-869C-08C6115FC49B}"/>
    <cellStyle name="Notitie 11 2 32" xfId="26188" xr:uid="{5E5634F6-4388-40D9-9719-7791821B95C4}"/>
    <cellStyle name="Notitie 11 2 4" xfId="5933" xr:uid="{00000000-0005-0000-0000-0000321A0000}"/>
    <cellStyle name="Notitie 11 2 4 2" xfId="15660" xr:uid="{00000000-0005-0000-0000-0000331A0000}"/>
    <cellStyle name="Notitie 11 2 4 2 2" xfId="28292" xr:uid="{C42AE458-9AAB-417E-938C-124E5AFB541D}"/>
    <cellStyle name="Notitie 11 2 4 3" xfId="26761" xr:uid="{B9D8604E-B9B2-4032-A365-C93E9145330A}"/>
    <cellStyle name="Notitie 11 2 5" xfId="5387" xr:uid="{00000000-0005-0000-0000-0000341A0000}"/>
    <cellStyle name="Notitie 11 2 5 2" xfId="15114" xr:uid="{00000000-0005-0000-0000-0000351A0000}"/>
    <cellStyle name="Notitie 11 2 5 2 2" xfId="28170" xr:uid="{C63C7424-3A7B-4E45-9916-7E4609906087}"/>
    <cellStyle name="Notitie 11 2 5 3" xfId="26639" xr:uid="{654F0776-69A8-453B-8A30-B97653CE9599}"/>
    <cellStyle name="Notitie 11 2 6" xfId="6307" xr:uid="{00000000-0005-0000-0000-0000361A0000}"/>
    <cellStyle name="Notitie 11 2 6 2" xfId="16034" xr:uid="{00000000-0005-0000-0000-0000371A0000}"/>
    <cellStyle name="Notitie 11 2 6 2 2" xfId="28379" xr:uid="{76BBF8A8-37AC-4D47-99EB-7F9CBC01B912}"/>
    <cellStyle name="Notitie 11 2 6 3" xfId="26848" xr:uid="{1BDE6CE1-6594-4B57-8008-35E742A7FCCF}"/>
    <cellStyle name="Notitie 11 2 7" xfId="6510" xr:uid="{00000000-0005-0000-0000-0000381A0000}"/>
    <cellStyle name="Notitie 11 2 7 2" xfId="16237" xr:uid="{00000000-0005-0000-0000-0000391A0000}"/>
    <cellStyle name="Notitie 11 2 7 2 2" xfId="28418" xr:uid="{528A527A-DB16-4659-AC41-E875E2C73746}"/>
    <cellStyle name="Notitie 11 2 7 3" xfId="26887" xr:uid="{F347B474-1570-4711-9D06-0A2033F483C1}"/>
    <cellStyle name="Notitie 11 2 8" xfId="6720" xr:uid="{00000000-0005-0000-0000-00003A1A0000}"/>
    <cellStyle name="Notitie 11 2 8 2" xfId="16447" xr:uid="{00000000-0005-0000-0000-00003B1A0000}"/>
    <cellStyle name="Notitie 11 2 8 2 2" xfId="28460" xr:uid="{57FA93B0-7243-4815-9662-AB323ADE9C5C}"/>
    <cellStyle name="Notitie 11 2 8 3" xfId="26929" xr:uid="{844B7A8F-20B8-445B-BB7E-6E87AAACAFCC}"/>
    <cellStyle name="Notitie 11 2 9" xfId="6916" xr:uid="{00000000-0005-0000-0000-00003C1A0000}"/>
    <cellStyle name="Notitie 11 2 9 2" xfId="16643" xr:uid="{00000000-0005-0000-0000-00003D1A0000}"/>
    <cellStyle name="Notitie 11 2 9 2 2" xfId="28501" xr:uid="{BB627F5D-FA6E-4C64-976A-863A52C524A8}"/>
    <cellStyle name="Notitie 11 2 9 3" xfId="26970" xr:uid="{7C323FFA-FC77-4FE6-93F9-406D39030717}"/>
    <cellStyle name="Notitie 11 20" xfId="4740" xr:uid="{00000000-0005-0000-0000-00003E1A0000}"/>
    <cellStyle name="Notitie 11 20 2" xfId="14467" xr:uid="{00000000-0005-0000-0000-00003F1A0000}"/>
    <cellStyle name="Notitie 11 20 2 2" xfId="28011" xr:uid="{B3412CDB-BBDD-4AD3-BD7E-35AA7E36E273}"/>
    <cellStyle name="Notitie 11 20 3" xfId="26480" xr:uid="{AB1321CC-97D5-4464-8CA4-1E9B82CA5F27}"/>
    <cellStyle name="Notitie 11 21" xfId="4713" xr:uid="{00000000-0005-0000-0000-0000401A0000}"/>
    <cellStyle name="Notitie 11 21 2" xfId="14440" xr:uid="{00000000-0005-0000-0000-0000411A0000}"/>
    <cellStyle name="Notitie 11 21 2 2" xfId="28004" xr:uid="{B7CEE29C-1791-4134-A406-7D57889F993C}"/>
    <cellStyle name="Notitie 11 21 3" xfId="26473" xr:uid="{0CDF45E4-711E-4770-9F0B-83FFBA618A25}"/>
    <cellStyle name="Notitie 11 22" xfId="6331" xr:uid="{00000000-0005-0000-0000-0000421A0000}"/>
    <cellStyle name="Notitie 11 22 2" xfId="16058" xr:uid="{00000000-0005-0000-0000-0000431A0000}"/>
    <cellStyle name="Notitie 11 22 2 2" xfId="28403" xr:uid="{A66D89FE-7668-47E0-8CC6-4B8B5FE1F26B}"/>
    <cellStyle name="Notitie 11 22 3" xfId="26872" xr:uid="{408F5C0F-039D-4BA7-AE0F-9633400F7314}"/>
    <cellStyle name="Notitie 11 23" xfId="6744" xr:uid="{00000000-0005-0000-0000-0000441A0000}"/>
    <cellStyle name="Notitie 11 23 2" xfId="16471" xr:uid="{00000000-0005-0000-0000-0000451A0000}"/>
    <cellStyle name="Notitie 11 23 2 2" xfId="28484" xr:uid="{B42DAC13-1323-4CA4-9CF2-46697A953545}"/>
    <cellStyle name="Notitie 11 23 3" xfId="26953" xr:uid="{9AB3D9EC-63E0-4FC8-8287-39CBC1BA5C22}"/>
    <cellStyle name="Notitie 11 24" xfId="8010" xr:uid="{00000000-0005-0000-0000-0000461A0000}"/>
    <cellStyle name="Notitie 11 24 2" xfId="17737" xr:uid="{00000000-0005-0000-0000-0000471A0000}"/>
    <cellStyle name="Notitie 11 24 2 2" xfId="28732" xr:uid="{F074E1BB-9DBA-4EBE-87D5-8A793C95E488}"/>
    <cellStyle name="Notitie 11 24 3" xfId="27201" xr:uid="{2B1365D9-D894-48AF-BA65-B8982A774FD1}"/>
    <cellStyle name="Notitie 11 25" xfId="6128" xr:uid="{00000000-0005-0000-0000-0000481A0000}"/>
    <cellStyle name="Notitie 11 25 2" xfId="15855" xr:uid="{00000000-0005-0000-0000-0000491A0000}"/>
    <cellStyle name="Notitie 11 25 2 2" xfId="28344" xr:uid="{EE989A82-C73F-40D0-8ED6-2B8EE9E0A52D}"/>
    <cellStyle name="Notitie 11 25 3" xfId="26813" xr:uid="{25C37D9F-3BBA-4AE3-B224-ED3CA0FF4048}"/>
    <cellStyle name="Notitie 11 26" xfId="8110" xr:uid="{00000000-0005-0000-0000-00004A1A0000}"/>
    <cellStyle name="Notitie 11 26 2" xfId="17837" xr:uid="{00000000-0005-0000-0000-00004B1A0000}"/>
    <cellStyle name="Notitie 11 26 2 2" xfId="28761" xr:uid="{42BD405E-3AAF-4747-91A7-09BEF28D8317}"/>
    <cellStyle name="Notitie 11 26 3" xfId="27230" xr:uid="{9BFF39BF-62CB-4C61-A9A8-EDC17B501273}"/>
    <cellStyle name="Notitie 11 27" xfId="6056" xr:uid="{00000000-0005-0000-0000-00004C1A0000}"/>
    <cellStyle name="Notitie 11 27 2" xfId="15783" xr:uid="{00000000-0005-0000-0000-00004D1A0000}"/>
    <cellStyle name="Notitie 11 27 2 2" xfId="28320" xr:uid="{D12BBCF1-C562-4FA3-A175-030507089BA1}"/>
    <cellStyle name="Notitie 11 27 3" xfId="26789" xr:uid="{FCD2BDE5-0244-4CAB-86BC-1927D559BDBF}"/>
    <cellStyle name="Notitie 11 28" xfId="8846" xr:uid="{00000000-0005-0000-0000-00004E1A0000}"/>
    <cellStyle name="Notitie 11 28 2" xfId="18573" xr:uid="{00000000-0005-0000-0000-00004F1A0000}"/>
    <cellStyle name="Notitie 11 28 2 2" xfId="28905" xr:uid="{3E4DA20F-19BD-4DF1-9014-F4D796E750FB}"/>
    <cellStyle name="Notitie 11 28 3" xfId="27374" xr:uid="{86B70D7E-FC97-479D-A0BB-8EFC50AAEDB0}"/>
    <cellStyle name="Notitie 11 29" xfId="4819" xr:uid="{00000000-0005-0000-0000-0000501A0000}"/>
    <cellStyle name="Notitie 11 29 2" xfId="14546" xr:uid="{00000000-0005-0000-0000-0000511A0000}"/>
    <cellStyle name="Notitie 11 29 2 2" xfId="28027" xr:uid="{3BBA0662-FBFB-4056-A815-E4E6FFEE6F39}"/>
    <cellStyle name="Notitie 11 29 3" xfId="26496" xr:uid="{DA9C39A3-C2CA-4F85-BED5-48E2D5FAD413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0 2 2" xfId="28549" xr:uid="{218E3C50-6762-4486-9104-F05E5FBB595E}"/>
    <cellStyle name="Notitie 11 3 10 3" xfId="27018" xr:uid="{29AE3C9E-A3C1-4205-A39B-98F82EF43C46}"/>
    <cellStyle name="Notitie 11 3 11" xfId="7323" xr:uid="{00000000-0005-0000-0000-0000551A0000}"/>
    <cellStyle name="Notitie 11 3 11 2" xfId="17050" xr:uid="{00000000-0005-0000-0000-0000561A0000}"/>
    <cellStyle name="Notitie 11 3 11 2 2" xfId="28589" xr:uid="{E088A209-08DF-45EB-BC2E-CA7E8E9D8433}"/>
    <cellStyle name="Notitie 11 3 11 3" xfId="27058" xr:uid="{C409B878-B345-404A-8CBA-6B3347F8A143}"/>
    <cellStyle name="Notitie 11 3 12" xfId="7518" xr:uid="{00000000-0005-0000-0000-0000571A0000}"/>
    <cellStyle name="Notitie 11 3 12 2" xfId="17245" xr:uid="{00000000-0005-0000-0000-0000581A0000}"/>
    <cellStyle name="Notitie 11 3 12 2 2" xfId="28629" xr:uid="{C8DE04B2-1B43-4A69-A083-142B9A517E4C}"/>
    <cellStyle name="Notitie 11 3 12 3" xfId="27098" xr:uid="{E086A93D-3DA2-4802-8FC7-0D4F50286EBC}"/>
    <cellStyle name="Notitie 11 3 13" xfId="7712" xr:uid="{00000000-0005-0000-0000-0000591A0000}"/>
    <cellStyle name="Notitie 11 3 13 2" xfId="17439" xr:uid="{00000000-0005-0000-0000-00005A1A0000}"/>
    <cellStyle name="Notitie 11 3 13 2 2" xfId="28671" xr:uid="{F2E0C8B5-8A39-45EF-B15C-F3A566A0C310}"/>
    <cellStyle name="Notitie 11 3 13 3" xfId="27140" xr:uid="{D24828CA-BB83-47F0-B5AC-F0C04FC69B0A}"/>
    <cellStyle name="Notitie 11 3 14" xfId="7908" xr:uid="{00000000-0005-0000-0000-00005B1A0000}"/>
    <cellStyle name="Notitie 11 3 14 2" xfId="17635" xr:uid="{00000000-0005-0000-0000-00005C1A0000}"/>
    <cellStyle name="Notitie 11 3 14 2 2" xfId="28707" xr:uid="{65DE9CA8-5485-40A3-86CF-76653609EB5A}"/>
    <cellStyle name="Notitie 11 3 14 3" xfId="27176" xr:uid="{E55DEE8D-E9F1-401A-A019-1FF61AF12578}"/>
    <cellStyle name="Notitie 11 3 15" xfId="4680" xr:uid="{00000000-0005-0000-0000-00005D1A0000}"/>
    <cellStyle name="Notitie 11 3 15 2" xfId="14407" xr:uid="{00000000-0005-0000-0000-00005E1A0000}"/>
    <cellStyle name="Notitie 11 3 15 2 2" xfId="27996" xr:uid="{F0647D61-AD25-4E4C-A724-34188EDF3527}"/>
    <cellStyle name="Notitie 11 3 15 3" xfId="26465" xr:uid="{602E56B9-F31A-4AF9-854B-EACA601DB2AE}"/>
    <cellStyle name="Notitie 11 3 16" xfId="8210" xr:uid="{00000000-0005-0000-0000-00005F1A0000}"/>
    <cellStyle name="Notitie 11 3 16 2" xfId="17937" xr:uid="{00000000-0005-0000-0000-0000601A0000}"/>
    <cellStyle name="Notitie 11 3 16 2 2" xfId="28774" xr:uid="{DABB9701-7F4F-4134-9854-F09884714FC0}"/>
    <cellStyle name="Notitie 11 3 16 3" xfId="27243" xr:uid="{2857FC0A-5E96-43D6-854E-990F4F6E2336}"/>
    <cellStyle name="Notitie 11 3 17" xfId="8398" xr:uid="{00000000-0005-0000-0000-0000611A0000}"/>
    <cellStyle name="Notitie 11 3 17 2" xfId="18125" xr:uid="{00000000-0005-0000-0000-0000621A0000}"/>
    <cellStyle name="Notitie 11 3 17 2 2" xfId="28811" xr:uid="{5962A308-C2C9-4535-8B9A-85195D828982}"/>
    <cellStyle name="Notitie 11 3 17 3" xfId="27280" xr:uid="{12B372D1-850D-42E2-B3AC-3E8C2D35E65A}"/>
    <cellStyle name="Notitie 11 3 18" xfId="8580" xr:uid="{00000000-0005-0000-0000-0000631A0000}"/>
    <cellStyle name="Notitie 11 3 18 2" xfId="18307" xr:uid="{00000000-0005-0000-0000-0000641A0000}"/>
    <cellStyle name="Notitie 11 3 18 2 2" xfId="28845" xr:uid="{DE3B8138-8D05-41EF-ABF2-84B4BF72C4D4}"/>
    <cellStyle name="Notitie 11 3 18 3" xfId="27314" xr:uid="{8442B5A2-4B41-4389-8831-46131C148585}"/>
    <cellStyle name="Notitie 11 3 19" xfId="8754" xr:uid="{00000000-0005-0000-0000-0000651A0000}"/>
    <cellStyle name="Notitie 11 3 19 2" xfId="18481" xr:uid="{00000000-0005-0000-0000-0000661A0000}"/>
    <cellStyle name="Notitie 11 3 19 2 2" xfId="28879" xr:uid="{30C46E30-53FC-4842-AA4A-E62E212067CC}"/>
    <cellStyle name="Notitie 11 3 19 3" xfId="27348" xr:uid="{88151BCA-51F2-4B8B-B1B9-6DA35F502993}"/>
    <cellStyle name="Notitie 11 3 2" xfId="4510" xr:uid="{00000000-0005-0000-0000-0000671A0000}"/>
    <cellStyle name="Notitie 11 3 2 2" xfId="14237" xr:uid="{00000000-0005-0000-0000-0000681A0000}"/>
    <cellStyle name="Notitie 11 3 2 2 2" xfId="27961" xr:uid="{14863B0D-9223-4D67-9ABB-B5529C313F8A}"/>
    <cellStyle name="Notitie 11 3 2 3" xfId="26430" xr:uid="{2E5733C5-031A-4907-836A-412F6AD4E781}"/>
    <cellStyle name="Notitie 11 3 20" xfId="8927" xr:uid="{00000000-0005-0000-0000-0000691A0000}"/>
    <cellStyle name="Notitie 11 3 20 2" xfId="18654" xr:uid="{00000000-0005-0000-0000-00006A1A0000}"/>
    <cellStyle name="Notitie 11 3 20 2 2" xfId="28913" xr:uid="{C99F82D9-05F8-405E-8463-D557D49244AD}"/>
    <cellStyle name="Notitie 11 3 20 3" xfId="27382" xr:uid="{2178EED0-C6A2-480C-89A3-C4C072503B4F}"/>
    <cellStyle name="Notitie 11 3 21" xfId="9107" xr:uid="{00000000-0005-0000-0000-00006B1A0000}"/>
    <cellStyle name="Notitie 11 3 21 2" xfId="18834" xr:uid="{00000000-0005-0000-0000-00006C1A0000}"/>
    <cellStyle name="Notitie 11 3 21 2 2" xfId="28947" xr:uid="{264B340F-27DD-4E21-B519-AC118454A3DF}"/>
    <cellStyle name="Notitie 11 3 21 3" xfId="27416" xr:uid="{CD6939FD-A0DE-4542-AEF6-2CFCFC4D3851}"/>
    <cellStyle name="Notitie 11 3 22" xfId="9277" xr:uid="{00000000-0005-0000-0000-00006D1A0000}"/>
    <cellStyle name="Notitie 11 3 22 2" xfId="19004" xr:uid="{00000000-0005-0000-0000-00006E1A0000}"/>
    <cellStyle name="Notitie 11 3 22 2 2" xfId="28980" xr:uid="{35DF7B11-7F02-4F92-9970-DC60DAE04A78}"/>
    <cellStyle name="Notitie 11 3 22 3" xfId="27449" xr:uid="{9C3119C3-CB5E-48CC-AD0A-EF7A11959E91}"/>
    <cellStyle name="Notitie 11 3 23" xfId="9447" xr:uid="{00000000-0005-0000-0000-00006F1A0000}"/>
    <cellStyle name="Notitie 11 3 23 2" xfId="19174" xr:uid="{00000000-0005-0000-0000-0000701A0000}"/>
    <cellStyle name="Notitie 11 3 23 2 2" xfId="29015" xr:uid="{ACC577A7-7169-4AD2-ADE3-CE6C9F196DFB}"/>
    <cellStyle name="Notitie 11 3 23 3" xfId="27484" xr:uid="{36596F01-DE37-4554-B456-284A24FAEC46}"/>
    <cellStyle name="Notitie 11 3 24" xfId="9611" xr:uid="{00000000-0005-0000-0000-0000711A0000}"/>
    <cellStyle name="Notitie 11 3 24 2" xfId="19338" xr:uid="{00000000-0005-0000-0000-0000721A0000}"/>
    <cellStyle name="Notitie 11 3 24 2 2" xfId="29048" xr:uid="{5DF76248-9E04-4D57-B14B-10183D0BAA45}"/>
    <cellStyle name="Notitie 11 3 24 3" xfId="27517" xr:uid="{18E58937-F1DC-47B8-AEF7-71B5C0F60BF7}"/>
    <cellStyle name="Notitie 11 3 25" xfId="9783" xr:uid="{00000000-0005-0000-0000-0000731A0000}"/>
    <cellStyle name="Notitie 11 3 25 2" xfId="19510" xr:uid="{00000000-0005-0000-0000-0000741A0000}"/>
    <cellStyle name="Notitie 11 3 25 2 2" xfId="29080" xr:uid="{180CEA18-6136-47B6-BF6A-11CFDEA40C9C}"/>
    <cellStyle name="Notitie 11 3 25 3" xfId="27549" xr:uid="{0CC11D44-ADF7-4EB5-8C1C-342A7721D1C2}"/>
    <cellStyle name="Notitie 11 3 26" xfId="9944" xr:uid="{00000000-0005-0000-0000-0000751A0000}"/>
    <cellStyle name="Notitie 11 3 26 2" xfId="19671" xr:uid="{00000000-0005-0000-0000-0000761A0000}"/>
    <cellStyle name="Notitie 11 3 26 2 2" xfId="29111" xr:uid="{FEE2358A-BD18-4161-95DD-61824226C2F3}"/>
    <cellStyle name="Notitie 11 3 26 3" xfId="27580" xr:uid="{DFC1F980-6643-4E1E-83EB-9663ECA3440D}"/>
    <cellStyle name="Notitie 11 3 27" xfId="10103" xr:uid="{00000000-0005-0000-0000-0000771A0000}"/>
    <cellStyle name="Notitie 11 3 27 2" xfId="19830" xr:uid="{00000000-0005-0000-0000-0000781A0000}"/>
    <cellStyle name="Notitie 11 3 27 2 2" xfId="29142" xr:uid="{A0142866-4EAD-4FE1-AF10-5527FA2645A0}"/>
    <cellStyle name="Notitie 11 3 27 3" xfId="27611" xr:uid="{981B3E0D-C6F4-4956-AD98-EC0676CE4187}"/>
    <cellStyle name="Notitie 11 3 28" xfId="10258" xr:uid="{00000000-0005-0000-0000-0000791A0000}"/>
    <cellStyle name="Notitie 11 3 28 2" xfId="19985" xr:uid="{00000000-0005-0000-0000-00007A1A0000}"/>
    <cellStyle name="Notitie 11 3 28 2 2" xfId="29172" xr:uid="{860ED46D-E757-4D28-BE7F-7035AFBB7725}"/>
    <cellStyle name="Notitie 11 3 28 3" xfId="27641" xr:uid="{14E82C04-6B06-4B04-98CF-DA31741E7F19}"/>
    <cellStyle name="Notitie 11 3 29" xfId="10412" xr:uid="{00000000-0005-0000-0000-00007B1A0000}"/>
    <cellStyle name="Notitie 11 3 29 2" xfId="20139" xr:uid="{00000000-0005-0000-0000-00007C1A0000}"/>
    <cellStyle name="Notitie 11 3 29 2 2" xfId="29202" xr:uid="{7A68D254-14F2-4B56-99D9-3020ADE8E890}"/>
    <cellStyle name="Notitie 11 3 29 3" xfId="27671" xr:uid="{8B42CEAF-7D05-4443-A340-8A544DBE4E74}"/>
    <cellStyle name="Notitie 11 3 3" xfId="5719" xr:uid="{00000000-0005-0000-0000-00007D1A0000}"/>
    <cellStyle name="Notitie 11 3 3 2" xfId="15446" xr:uid="{00000000-0005-0000-0000-00007E1A0000}"/>
    <cellStyle name="Notitie 11 3 3 2 2" xfId="28250" xr:uid="{805B8104-7F3C-4DEC-AA70-9418FCA9CF11}"/>
    <cellStyle name="Notitie 11 3 3 3" xfId="26719" xr:uid="{CCFB5A61-C55C-4C88-BDE8-ADAFBD73A059}"/>
    <cellStyle name="Notitie 11 3 30" xfId="10563" xr:uid="{00000000-0005-0000-0000-00007F1A0000}"/>
    <cellStyle name="Notitie 11 3 30 2" xfId="20290" xr:uid="{00000000-0005-0000-0000-0000801A0000}"/>
    <cellStyle name="Notitie 11 3 30 2 2" xfId="29231" xr:uid="{D4FAD65D-D424-49EB-A674-A549688E8B71}"/>
    <cellStyle name="Notitie 11 3 30 3" xfId="27700" xr:uid="{01FCD793-437D-4CB2-BE79-364C348D4567}"/>
    <cellStyle name="Notitie 11 3 31" xfId="10709" xr:uid="{00000000-0005-0000-0000-0000811A0000}"/>
    <cellStyle name="Notitie 11 3 31 2" xfId="20436" xr:uid="{00000000-0005-0000-0000-0000821A0000}"/>
    <cellStyle name="Notitie 11 3 31 2 2" xfId="29257" xr:uid="{3BE081B8-2BED-4BBF-8B62-4A07A165DD20}"/>
    <cellStyle name="Notitie 11 3 31 3" xfId="27726" xr:uid="{7D1E021F-EE09-4405-8FAF-04514E82A129}"/>
    <cellStyle name="Notitie 11 3 32" xfId="26189" xr:uid="{48886BC5-8D9C-475B-B3E0-2663A5C3B24D}"/>
    <cellStyle name="Notitie 11 3 4" xfId="5934" xr:uid="{00000000-0005-0000-0000-0000831A0000}"/>
    <cellStyle name="Notitie 11 3 4 2" xfId="15661" xr:uid="{00000000-0005-0000-0000-0000841A0000}"/>
    <cellStyle name="Notitie 11 3 4 2 2" xfId="28293" xr:uid="{C107041C-47F8-408A-815C-62DCCBFB4BA1}"/>
    <cellStyle name="Notitie 11 3 4 3" xfId="26762" xr:uid="{9DEF7828-01C2-4CB0-839D-410BD568174C}"/>
    <cellStyle name="Notitie 11 3 5" xfId="2586" xr:uid="{00000000-0005-0000-0000-0000851A0000}"/>
    <cellStyle name="Notitie 11 3 5 2" xfId="12313" xr:uid="{00000000-0005-0000-0000-0000861A0000}"/>
    <cellStyle name="Notitie 11 3 5 2 2" xfId="27800" xr:uid="{24650ACB-7A96-498D-B026-DFA21556F39A}"/>
    <cellStyle name="Notitie 11 3 5 3" xfId="26269" xr:uid="{71A119E0-9D64-48A8-BA71-DBA7729F1FAE}"/>
    <cellStyle name="Notitie 11 3 6" xfId="6308" xr:uid="{00000000-0005-0000-0000-0000871A0000}"/>
    <cellStyle name="Notitie 11 3 6 2" xfId="16035" xr:uid="{00000000-0005-0000-0000-0000881A0000}"/>
    <cellStyle name="Notitie 11 3 6 2 2" xfId="28380" xr:uid="{DAC8571C-FE12-474D-AD3E-415596C9E088}"/>
    <cellStyle name="Notitie 11 3 6 3" xfId="26849" xr:uid="{ECD57B36-035C-4D72-A2C9-3591B7BB9C36}"/>
    <cellStyle name="Notitie 11 3 7" xfId="6511" xr:uid="{00000000-0005-0000-0000-0000891A0000}"/>
    <cellStyle name="Notitie 11 3 7 2" xfId="16238" xr:uid="{00000000-0005-0000-0000-00008A1A0000}"/>
    <cellStyle name="Notitie 11 3 7 2 2" xfId="28419" xr:uid="{7D5B70F8-573A-489F-93F3-96DA4A2DA252}"/>
    <cellStyle name="Notitie 11 3 7 3" xfId="26888" xr:uid="{EC7595C4-D287-4C14-AD19-BF86A7BA01BC}"/>
    <cellStyle name="Notitie 11 3 8" xfId="6721" xr:uid="{00000000-0005-0000-0000-00008B1A0000}"/>
    <cellStyle name="Notitie 11 3 8 2" xfId="16448" xr:uid="{00000000-0005-0000-0000-00008C1A0000}"/>
    <cellStyle name="Notitie 11 3 8 2 2" xfId="28461" xr:uid="{EF38C801-8562-4014-8785-494DF7F41DB2}"/>
    <cellStyle name="Notitie 11 3 8 3" xfId="26930" xr:uid="{B593C22D-9682-4F28-99AE-F6F800DEBACA}"/>
    <cellStyle name="Notitie 11 3 9" xfId="6917" xr:uid="{00000000-0005-0000-0000-00008D1A0000}"/>
    <cellStyle name="Notitie 11 3 9 2" xfId="16644" xr:uid="{00000000-0005-0000-0000-00008E1A0000}"/>
    <cellStyle name="Notitie 11 3 9 2 2" xfId="28502" xr:uid="{9C5075F7-9941-4C56-BCF9-CC72F482C3F0}"/>
    <cellStyle name="Notitie 11 3 9 3" xfId="26971" xr:uid="{81AFD36F-058C-4805-94EB-60B9DC827C06}"/>
    <cellStyle name="Notitie 11 30" xfId="5053" xr:uid="{00000000-0005-0000-0000-00008F1A0000}"/>
    <cellStyle name="Notitie 11 30 2" xfId="14780" xr:uid="{00000000-0005-0000-0000-0000901A0000}"/>
    <cellStyle name="Notitie 11 30 2 2" xfId="28079" xr:uid="{10707490-0AFB-44FE-866E-2661CF1FA80E}"/>
    <cellStyle name="Notitie 11 30 3" xfId="26548" xr:uid="{B70BE98E-7229-40A9-BB67-B19FA4E5B72F}"/>
    <cellStyle name="Notitie 11 31" xfId="5505" xr:uid="{00000000-0005-0000-0000-0000911A0000}"/>
    <cellStyle name="Notitie 11 31 2" xfId="15232" xr:uid="{00000000-0005-0000-0000-0000921A0000}"/>
    <cellStyle name="Notitie 11 31 2 2" xfId="28205" xr:uid="{6703C30E-4E90-4B9C-9738-0E0187990CE8}"/>
    <cellStyle name="Notitie 11 31 3" xfId="26674" xr:uid="{2187DD7C-4662-498C-AE96-CCE0FCB597EC}"/>
    <cellStyle name="Notitie 11 32" xfId="8116" xr:uid="{00000000-0005-0000-0000-0000931A0000}"/>
    <cellStyle name="Notitie 11 32 2" xfId="17843" xr:uid="{00000000-0005-0000-0000-0000941A0000}"/>
    <cellStyle name="Notitie 11 32 2 2" xfId="28765" xr:uid="{FBFB6B69-D0EA-4EF4-AAA7-8740D5AE4F5A}"/>
    <cellStyle name="Notitie 11 32 3" xfId="27234" xr:uid="{A4A647D3-DFE2-4D42-9EF6-20A49CB0F82E}"/>
    <cellStyle name="Notitie 11 33" xfId="9537" xr:uid="{00000000-0005-0000-0000-0000951A0000}"/>
    <cellStyle name="Notitie 11 33 2" xfId="19264" xr:uid="{00000000-0005-0000-0000-0000961A0000}"/>
    <cellStyle name="Notitie 11 33 2 2" xfId="29041" xr:uid="{E47A6B4B-649F-4380-A1C7-15250544CDCB}"/>
    <cellStyle name="Notitie 11 33 3" xfId="27510" xr:uid="{823E8B5C-048F-44E0-9FC6-548DCBDBAE2A}"/>
    <cellStyle name="Notitie 11 34" xfId="26157" xr:uid="{E1773110-ABB3-4AFD-9921-9D90EA34926B}"/>
    <cellStyle name="Notitie 11 4" xfId="3016" xr:uid="{00000000-0005-0000-0000-0000971A0000}"/>
    <cellStyle name="Notitie 11 4 2" xfId="12743" xr:uid="{00000000-0005-0000-0000-0000981A0000}"/>
    <cellStyle name="Notitie 11 4 2 2" xfId="27918" xr:uid="{1D022D89-1985-4CFE-9353-712DF408AD9F}"/>
    <cellStyle name="Notitie 11 4 3" xfId="26387" xr:uid="{220CB040-0D07-424B-946F-7E6633972BDD}"/>
    <cellStyle name="Notitie 11 5" xfId="2466" xr:uid="{00000000-0005-0000-0000-0000991A0000}"/>
    <cellStyle name="Notitie 11 5 2" xfId="12193" xr:uid="{00000000-0005-0000-0000-00009A1A0000}"/>
    <cellStyle name="Notitie 11 5 2 2" xfId="27761" xr:uid="{0BE40B10-56A1-45C1-A205-CAE1ADAEC089}"/>
    <cellStyle name="Notitie 11 5 3" xfId="26230" xr:uid="{D93BC6FA-32E6-4129-A3C7-A58695790C2E}"/>
    <cellStyle name="Notitie 11 6" xfId="5129" xr:uid="{00000000-0005-0000-0000-00009B1A0000}"/>
    <cellStyle name="Notitie 11 6 2" xfId="14856" xr:uid="{00000000-0005-0000-0000-00009C1A0000}"/>
    <cellStyle name="Notitie 11 6 2 2" xfId="28100" xr:uid="{EBAB7E67-3604-40EC-9CFA-C7E34B4F05F9}"/>
    <cellStyle name="Notitie 11 6 3" xfId="26569" xr:uid="{45207288-BB14-4CE9-8C29-A4A42F8ECDAF}"/>
    <cellStyle name="Notitie 11 7" xfId="5163" xr:uid="{00000000-0005-0000-0000-00009D1A0000}"/>
    <cellStyle name="Notitie 11 7 2" xfId="14890" xr:uid="{00000000-0005-0000-0000-00009E1A0000}"/>
    <cellStyle name="Notitie 11 7 2 2" xfId="28111" xr:uid="{83496044-89F5-4540-B7A3-23DF8D00730F}"/>
    <cellStyle name="Notitie 11 7 3" xfId="26580" xr:uid="{2458EBA3-CC78-434E-AFA3-B5296CB2653E}"/>
    <cellStyle name="Notitie 11 8" xfId="2441" xr:uid="{00000000-0005-0000-0000-00009F1A0000}"/>
    <cellStyle name="Notitie 11 8 2" xfId="12168" xr:uid="{00000000-0005-0000-0000-0000A01A0000}"/>
    <cellStyle name="Notitie 11 8 2 2" xfId="27752" xr:uid="{DE30B08E-A667-42C8-92BE-31858ED5F5D8}"/>
    <cellStyle name="Notitie 11 8 3" xfId="26221" xr:uid="{7C542712-ED85-4DBB-8F75-2EB4AD00FA04}"/>
    <cellStyle name="Notitie 11 9" xfId="6142" xr:uid="{00000000-0005-0000-0000-0000A11A0000}"/>
    <cellStyle name="Notitie 11 9 2" xfId="15869" xr:uid="{00000000-0005-0000-0000-0000A21A0000}"/>
    <cellStyle name="Notitie 11 9 2 2" xfId="28347" xr:uid="{BD8F6B97-DB05-40DE-AD38-F5C3319CC286}"/>
    <cellStyle name="Notitie 11 9 3" xfId="26816" xr:uid="{1E825A7C-C7BB-4690-97D9-5C844810F14C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0 2 2" xfId="28366" xr:uid="{2136D951-CA16-4A05-ACFC-543FA4190AB1}"/>
    <cellStyle name="Notitie 12 10 3" xfId="26835" xr:uid="{73D3171B-5BD1-4133-AE53-1B1B66E81AC7}"/>
    <cellStyle name="Notitie 12 11" xfId="5605" xr:uid="{00000000-0005-0000-0000-0000A61A0000}"/>
    <cellStyle name="Notitie 12 11 2" xfId="15332" xr:uid="{00000000-0005-0000-0000-0000A71A0000}"/>
    <cellStyle name="Notitie 12 11 2 2" xfId="28230" xr:uid="{F28CFB2D-A84F-49A9-900F-A58BD280A473}"/>
    <cellStyle name="Notitie 12 11 3" xfId="26699" xr:uid="{209277AD-99B1-493A-B778-2EC04F19A8B6}"/>
    <cellStyle name="Notitie 12 12" xfId="6400" xr:uid="{00000000-0005-0000-0000-0000A81A0000}"/>
    <cellStyle name="Notitie 12 12 2" xfId="16127" xr:uid="{00000000-0005-0000-0000-0000A91A0000}"/>
    <cellStyle name="Notitie 12 12 2 2" xfId="28405" xr:uid="{39B102E0-827F-4A6F-8F4A-7411814E4230}"/>
    <cellStyle name="Notitie 12 12 3" xfId="26874" xr:uid="{B3FECCA8-265F-4E8B-81A8-3CD4662F13DE}"/>
    <cellStyle name="Notitie 12 13" xfId="2497" xr:uid="{00000000-0005-0000-0000-0000AA1A0000}"/>
    <cellStyle name="Notitie 12 13 2" xfId="12224" xr:uid="{00000000-0005-0000-0000-0000AB1A0000}"/>
    <cellStyle name="Notitie 12 13 2 2" xfId="27770" xr:uid="{57CE846C-13F9-42AD-B562-5E33F9C40428}"/>
    <cellStyle name="Notitie 12 13 3" xfId="26239" xr:uid="{CDA271E9-71EC-4378-981A-5938CAB237D4}"/>
    <cellStyle name="Notitie 12 14" xfId="2454" xr:uid="{00000000-0005-0000-0000-0000AC1A0000}"/>
    <cellStyle name="Notitie 12 14 2" xfId="12181" xr:uid="{00000000-0005-0000-0000-0000AD1A0000}"/>
    <cellStyle name="Notitie 12 14 2 2" xfId="27754" xr:uid="{F2D9FEC3-4C05-4129-8D44-08469CC024DB}"/>
    <cellStyle name="Notitie 12 14 3" xfId="26223" xr:uid="{AC7F6035-BDDA-43D5-B7B2-44E6E94B090A}"/>
    <cellStyle name="Notitie 12 15" xfId="7150" xr:uid="{00000000-0005-0000-0000-0000AE1A0000}"/>
    <cellStyle name="Notitie 12 15 2" xfId="16877" xr:uid="{00000000-0005-0000-0000-0000AF1A0000}"/>
    <cellStyle name="Notitie 12 15 2 2" xfId="28572" xr:uid="{E4B075FF-AE32-4DBF-8E4B-66E357760627}"/>
    <cellStyle name="Notitie 12 15 3" xfId="27041" xr:uid="{1258E57E-D72D-4FEE-87C7-4188D8409048}"/>
    <cellStyle name="Notitie 12 16" xfId="2932" xr:uid="{00000000-0005-0000-0000-0000B01A0000}"/>
    <cellStyle name="Notitie 12 16 2" xfId="12659" xr:uid="{00000000-0005-0000-0000-0000B11A0000}"/>
    <cellStyle name="Notitie 12 16 2 2" xfId="27895" xr:uid="{31004FF4-7D94-4790-A4B9-EA3E1AFF252B}"/>
    <cellStyle name="Notitie 12 16 3" xfId="26364" xr:uid="{043F0F41-ECB4-4326-801D-E1EAB10CABD9}"/>
    <cellStyle name="Notitie 12 17" xfId="7153" xr:uid="{00000000-0005-0000-0000-0000B21A0000}"/>
    <cellStyle name="Notitie 12 17 2" xfId="16880" xr:uid="{00000000-0005-0000-0000-0000B31A0000}"/>
    <cellStyle name="Notitie 12 17 2 2" xfId="28573" xr:uid="{874F3E50-7E61-4DAC-8FC4-373B103390EB}"/>
    <cellStyle name="Notitie 12 17 3" xfId="27042" xr:uid="{906BC0DC-9660-4606-917A-EE839005A6C2}"/>
    <cellStyle name="Notitie 12 18" xfId="6749" xr:uid="{00000000-0005-0000-0000-0000B41A0000}"/>
    <cellStyle name="Notitie 12 18 2" xfId="16476" xr:uid="{00000000-0005-0000-0000-0000B51A0000}"/>
    <cellStyle name="Notitie 12 18 2 2" xfId="28488" xr:uid="{A18830D2-D73E-4116-BFD0-3CE9872254EC}"/>
    <cellStyle name="Notitie 12 18 3" xfId="26957" xr:uid="{EB02038A-66F1-4721-A27A-E87AC7E7C255}"/>
    <cellStyle name="Notitie 12 19" xfId="5136" xr:uid="{00000000-0005-0000-0000-0000B61A0000}"/>
    <cellStyle name="Notitie 12 19 2" xfId="14863" xr:uid="{00000000-0005-0000-0000-0000B71A0000}"/>
    <cellStyle name="Notitie 12 19 2 2" xfId="28103" xr:uid="{63FC8561-1CAF-44E0-865C-DF773E019E24}"/>
    <cellStyle name="Notitie 12 19 3" xfId="26572" xr:uid="{84F84E90-A330-4FE7-BD43-698B2EA3B65B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0 2 2" xfId="28550" xr:uid="{F5392575-E6FD-4CEC-B82D-6D76EEC3871C}"/>
    <cellStyle name="Notitie 12 2 10 3" xfId="27019" xr:uid="{F73C3FD8-4725-44E0-99CE-F6CACC89560F}"/>
    <cellStyle name="Notitie 12 2 11" xfId="7324" xr:uid="{00000000-0005-0000-0000-0000BB1A0000}"/>
    <cellStyle name="Notitie 12 2 11 2" xfId="17051" xr:uid="{00000000-0005-0000-0000-0000BC1A0000}"/>
    <cellStyle name="Notitie 12 2 11 2 2" xfId="28590" xr:uid="{BA7BAD24-B299-4CE0-B89B-A7E1B7CC7CA3}"/>
    <cellStyle name="Notitie 12 2 11 3" xfId="27059" xr:uid="{FC600180-3BAC-405A-BDB5-5DEB4C24BF55}"/>
    <cellStyle name="Notitie 12 2 12" xfId="7519" xr:uid="{00000000-0005-0000-0000-0000BD1A0000}"/>
    <cellStyle name="Notitie 12 2 12 2" xfId="17246" xr:uid="{00000000-0005-0000-0000-0000BE1A0000}"/>
    <cellStyle name="Notitie 12 2 12 2 2" xfId="28630" xr:uid="{A2730FF0-A612-46EC-A304-F59A30E88C37}"/>
    <cellStyle name="Notitie 12 2 12 3" xfId="27099" xr:uid="{609E01B8-396F-42A7-8EB7-7B574177E29A}"/>
    <cellStyle name="Notitie 12 2 13" xfId="7713" xr:uid="{00000000-0005-0000-0000-0000BF1A0000}"/>
    <cellStyle name="Notitie 12 2 13 2" xfId="17440" xr:uid="{00000000-0005-0000-0000-0000C01A0000}"/>
    <cellStyle name="Notitie 12 2 13 2 2" xfId="28672" xr:uid="{08CE0E62-DF63-4D93-B850-8EDC68032D37}"/>
    <cellStyle name="Notitie 12 2 13 3" xfId="27141" xr:uid="{54AE2D59-3E16-4599-B490-9BE6700785BF}"/>
    <cellStyle name="Notitie 12 2 14" xfId="7909" xr:uid="{00000000-0005-0000-0000-0000C11A0000}"/>
    <cellStyle name="Notitie 12 2 14 2" xfId="17636" xr:uid="{00000000-0005-0000-0000-0000C21A0000}"/>
    <cellStyle name="Notitie 12 2 14 2 2" xfId="28708" xr:uid="{B901AD4A-E804-4509-BA93-7BAFB4C47C16}"/>
    <cellStyle name="Notitie 12 2 14 3" xfId="27177" xr:uid="{DB4DA0B9-3444-40A6-A71D-7D5B4D79FBD7}"/>
    <cellStyle name="Notitie 12 2 15" xfId="5455" xr:uid="{00000000-0005-0000-0000-0000C31A0000}"/>
    <cellStyle name="Notitie 12 2 15 2" xfId="15182" xr:uid="{00000000-0005-0000-0000-0000C41A0000}"/>
    <cellStyle name="Notitie 12 2 15 2 2" xfId="28190" xr:uid="{29533595-56B5-4D8E-A359-5FD9D0AD6B26}"/>
    <cellStyle name="Notitie 12 2 15 3" xfId="26659" xr:uid="{0052FC10-85B1-46D6-9792-4E4E1B7475C5}"/>
    <cellStyle name="Notitie 12 2 16" xfId="8211" xr:uid="{00000000-0005-0000-0000-0000C51A0000}"/>
    <cellStyle name="Notitie 12 2 16 2" xfId="17938" xr:uid="{00000000-0005-0000-0000-0000C61A0000}"/>
    <cellStyle name="Notitie 12 2 16 2 2" xfId="28775" xr:uid="{69A65EBC-B8B4-4B07-884E-E89FE94E6C5F}"/>
    <cellStyle name="Notitie 12 2 16 3" xfId="27244" xr:uid="{CE222923-DD35-47C1-B390-4FE007E7AFB6}"/>
    <cellStyle name="Notitie 12 2 17" xfId="8399" xr:uid="{00000000-0005-0000-0000-0000C71A0000}"/>
    <cellStyle name="Notitie 12 2 17 2" xfId="18126" xr:uid="{00000000-0005-0000-0000-0000C81A0000}"/>
    <cellStyle name="Notitie 12 2 17 2 2" xfId="28812" xr:uid="{3B5ADD21-65D5-4356-9926-01547B14EA61}"/>
    <cellStyle name="Notitie 12 2 17 3" xfId="27281" xr:uid="{9C0E771B-C070-4311-8CA3-226A81D67460}"/>
    <cellStyle name="Notitie 12 2 18" xfId="8581" xr:uid="{00000000-0005-0000-0000-0000C91A0000}"/>
    <cellStyle name="Notitie 12 2 18 2" xfId="18308" xr:uid="{00000000-0005-0000-0000-0000CA1A0000}"/>
    <cellStyle name="Notitie 12 2 18 2 2" xfId="28846" xr:uid="{2CED9031-B343-4FAC-B623-4B447D92B0CC}"/>
    <cellStyle name="Notitie 12 2 18 3" xfId="27315" xr:uid="{7FBF559D-3DD5-48E4-A191-31D8CB115DF1}"/>
    <cellStyle name="Notitie 12 2 19" xfId="8755" xr:uid="{00000000-0005-0000-0000-0000CB1A0000}"/>
    <cellStyle name="Notitie 12 2 19 2" xfId="18482" xr:uid="{00000000-0005-0000-0000-0000CC1A0000}"/>
    <cellStyle name="Notitie 12 2 19 2 2" xfId="28880" xr:uid="{D8643B57-504C-44E4-9E0E-FB3CC5DCEC97}"/>
    <cellStyle name="Notitie 12 2 19 3" xfId="27349" xr:uid="{30EAE951-0ED4-4884-90E8-477DB3C986F3}"/>
    <cellStyle name="Notitie 12 2 2" xfId="4511" xr:uid="{00000000-0005-0000-0000-0000CD1A0000}"/>
    <cellStyle name="Notitie 12 2 2 2" xfId="14238" xr:uid="{00000000-0005-0000-0000-0000CE1A0000}"/>
    <cellStyle name="Notitie 12 2 2 2 2" xfId="27962" xr:uid="{91AA21C2-FCA8-400C-8631-0C5DB88AC19B}"/>
    <cellStyle name="Notitie 12 2 2 3" xfId="26431" xr:uid="{32144CEE-D228-4066-83A6-A6F37DE8906A}"/>
    <cellStyle name="Notitie 12 2 20" xfId="8928" xr:uid="{00000000-0005-0000-0000-0000CF1A0000}"/>
    <cellStyle name="Notitie 12 2 20 2" xfId="18655" xr:uid="{00000000-0005-0000-0000-0000D01A0000}"/>
    <cellStyle name="Notitie 12 2 20 2 2" xfId="28914" xr:uid="{690A7B1D-05F4-4070-B4D2-7C03AF533BF6}"/>
    <cellStyle name="Notitie 12 2 20 3" xfId="27383" xr:uid="{D34BB212-4BE1-4A21-BEB9-20D59575334B}"/>
    <cellStyle name="Notitie 12 2 21" xfId="9108" xr:uid="{00000000-0005-0000-0000-0000D11A0000}"/>
    <cellStyle name="Notitie 12 2 21 2" xfId="18835" xr:uid="{00000000-0005-0000-0000-0000D21A0000}"/>
    <cellStyle name="Notitie 12 2 21 2 2" xfId="28948" xr:uid="{76A36BDA-B745-4B18-9CA1-DE56AC2A499B}"/>
    <cellStyle name="Notitie 12 2 21 3" xfId="27417" xr:uid="{DDCB69E0-0F6C-41DF-967F-0FA83013EBFA}"/>
    <cellStyle name="Notitie 12 2 22" xfId="9278" xr:uid="{00000000-0005-0000-0000-0000D31A0000}"/>
    <cellStyle name="Notitie 12 2 22 2" xfId="19005" xr:uid="{00000000-0005-0000-0000-0000D41A0000}"/>
    <cellStyle name="Notitie 12 2 22 2 2" xfId="28981" xr:uid="{5E315A28-F272-4B5C-9E96-CBEFCE4A0572}"/>
    <cellStyle name="Notitie 12 2 22 3" xfId="27450" xr:uid="{3120CB99-6485-46AF-90B7-1FE56866F89B}"/>
    <cellStyle name="Notitie 12 2 23" xfId="9448" xr:uid="{00000000-0005-0000-0000-0000D51A0000}"/>
    <cellStyle name="Notitie 12 2 23 2" xfId="19175" xr:uid="{00000000-0005-0000-0000-0000D61A0000}"/>
    <cellStyle name="Notitie 12 2 23 2 2" xfId="29016" xr:uid="{2ECC2131-A6E2-4207-A1FD-FCA3AEA451AD}"/>
    <cellStyle name="Notitie 12 2 23 3" xfId="27485" xr:uid="{EF260DD7-4402-4FCA-B001-A58208BD0CAE}"/>
    <cellStyle name="Notitie 12 2 24" xfId="9612" xr:uid="{00000000-0005-0000-0000-0000D71A0000}"/>
    <cellStyle name="Notitie 12 2 24 2" xfId="19339" xr:uid="{00000000-0005-0000-0000-0000D81A0000}"/>
    <cellStyle name="Notitie 12 2 24 2 2" xfId="29049" xr:uid="{D2D7E85F-19EA-4CD3-95C4-22C6B58EBB44}"/>
    <cellStyle name="Notitie 12 2 24 3" xfId="27518" xr:uid="{18486466-85D2-43BB-962D-8A08AF69F9F3}"/>
    <cellStyle name="Notitie 12 2 25" xfId="9784" xr:uid="{00000000-0005-0000-0000-0000D91A0000}"/>
    <cellStyle name="Notitie 12 2 25 2" xfId="19511" xr:uid="{00000000-0005-0000-0000-0000DA1A0000}"/>
    <cellStyle name="Notitie 12 2 25 2 2" xfId="29081" xr:uid="{AA943CE3-107C-47E6-BD6C-ADE800B1CA24}"/>
    <cellStyle name="Notitie 12 2 25 3" xfId="27550" xr:uid="{20D10C3C-B218-4009-8A66-3A945088B623}"/>
    <cellStyle name="Notitie 12 2 26" xfId="9945" xr:uid="{00000000-0005-0000-0000-0000DB1A0000}"/>
    <cellStyle name="Notitie 12 2 26 2" xfId="19672" xr:uid="{00000000-0005-0000-0000-0000DC1A0000}"/>
    <cellStyle name="Notitie 12 2 26 2 2" xfId="29112" xr:uid="{E50A9403-6765-4281-A541-A12D60B979DA}"/>
    <cellStyle name="Notitie 12 2 26 3" xfId="27581" xr:uid="{2AD635FC-9909-4430-88C1-E815C551965D}"/>
    <cellStyle name="Notitie 12 2 27" xfId="10104" xr:uid="{00000000-0005-0000-0000-0000DD1A0000}"/>
    <cellStyle name="Notitie 12 2 27 2" xfId="19831" xr:uid="{00000000-0005-0000-0000-0000DE1A0000}"/>
    <cellStyle name="Notitie 12 2 27 2 2" xfId="29143" xr:uid="{C307713B-FC27-462F-8252-DEC0BB639111}"/>
    <cellStyle name="Notitie 12 2 27 3" xfId="27612" xr:uid="{410B3ADB-83E5-4A72-84FC-D7A80C2E1979}"/>
    <cellStyle name="Notitie 12 2 28" xfId="10259" xr:uid="{00000000-0005-0000-0000-0000DF1A0000}"/>
    <cellStyle name="Notitie 12 2 28 2" xfId="19986" xr:uid="{00000000-0005-0000-0000-0000E01A0000}"/>
    <cellStyle name="Notitie 12 2 28 2 2" xfId="29173" xr:uid="{7FFBBA0E-9534-49CF-B83F-49A24ABED9FD}"/>
    <cellStyle name="Notitie 12 2 28 3" xfId="27642" xr:uid="{04936101-57B5-4A82-80B3-F715067F5A66}"/>
    <cellStyle name="Notitie 12 2 29" xfId="10413" xr:uid="{00000000-0005-0000-0000-0000E11A0000}"/>
    <cellStyle name="Notitie 12 2 29 2" xfId="20140" xr:uid="{00000000-0005-0000-0000-0000E21A0000}"/>
    <cellStyle name="Notitie 12 2 29 2 2" xfId="29203" xr:uid="{4A6DCDC9-7075-4C7B-A94D-7DEEEF4756C3}"/>
    <cellStyle name="Notitie 12 2 29 3" xfId="27672" xr:uid="{70722ADA-EFF6-4BFC-A51C-523878CEAF0B}"/>
    <cellStyle name="Notitie 12 2 3" xfId="5720" xr:uid="{00000000-0005-0000-0000-0000E31A0000}"/>
    <cellStyle name="Notitie 12 2 3 2" xfId="15447" xr:uid="{00000000-0005-0000-0000-0000E41A0000}"/>
    <cellStyle name="Notitie 12 2 3 2 2" xfId="28251" xr:uid="{07E2FD00-0519-40EB-A29E-41033E5DAD0A}"/>
    <cellStyle name="Notitie 12 2 3 3" xfId="26720" xr:uid="{F6D26C1E-46E4-4A27-B972-E76D6F9C6E6F}"/>
    <cellStyle name="Notitie 12 2 30" xfId="10564" xr:uid="{00000000-0005-0000-0000-0000E51A0000}"/>
    <cellStyle name="Notitie 12 2 30 2" xfId="20291" xr:uid="{00000000-0005-0000-0000-0000E61A0000}"/>
    <cellStyle name="Notitie 12 2 30 2 2" xfId="29232" xr:uid="{7016D27F-2862-4EAC-AA0C-908343164CAF}"/>
    <cellStyle name="Notitie 12 2 30 3" xfId="27701" xr:uid="{5D63EC7B-93BA-4D55-B757-96520379A8E5}"/>
    <cellStyle name="Notitie 12 2 31" xfId="10710" xr:uid="{00000000-0005-0000-0000-0000E71A0000}"/>
    <cellStyle name="Notitie 12 2 31 2" xfId="20437" xr:uid="{00000000-0005-0000-0000-0000E81A0000}"/>
    <cellStyle name="Notitie 12 2 31 2 2" xfId="29258" xr:uid="{BED0D91C-2782-45FD-9DEB-7026C5B09C72}"/>
    <cellStyle name="Notitie 12 2 31 3" xfId="27727" xr:uid="{7D05C20D-FB73-40EB-B44B-CAACA54690AC}"/>
    <cellStyle name="Notitie 12 2 32" xfId="26190" xr:uid="{B2DEF557-C4F1-4CCD-A44D-CDE3FE47471B}"/>
    <cellStyle name="Notitie 12 2 4" xfId="5935" xr:uid="{00000000-0005-0000-0000-0000E91A0000}"/>
    <cellStyle name="Notitie 12 2 4 2" xfId="15662" xr:uid="{00000000-0005-0000-0000-0000EA1A0000}"/>
    <cellStyle name="Notitie 12 2 4 2 2" xfId="28294" xr:uid="{0314134E-B67E-4AA7-92A7-5199514B2929}"/>
    <cellStyle name="Notitie 12 2 4 3" xfId="26763" xr:uid="{5D8ADAB3-914B-4D15-8D8F-1EB6E388F4B4}"/>
    <cellStyle name="Notitie 12 2 5" xfId="4916" xr:uid="{00000000-0005-0000-0000-0000EB1A0000}"/>
    <cellStyle name="Notitie 12 2 5 2" xfId="14643" xr:uid="{00000000-0005-0000-0000-0000EC1A0000}"/>
    <cellStyle name="Notitie 12 2 5 2 2" xfId="28042" xr:uid="{E488EE5C-D1E9-4D3F-A009-F38F6F59B73C}"/>
    <cellStyle name="Notitie 12 2 5 3" xfId="26511" xr:uid="{F79CAFCA-E304-4A42-9AD4-D29EEC5872D1}"/>
    <cellStyle name="Notitie 12 2 6" xfId="6309" xr:uid="{00000000-0005-0000-0000-0000ED1A0000}"/>
    <cellStyle name="Notitie 12 2 6 2" xfId="16036" xr:uid="{00000000-0005-0000-0000-0000EE1A0000}"/>
    <cellStyle name="Notitie 12 2 6 2 2" xfId="28381" xr:uid="{4F9FBAC1-5DA1-4A37-9FD6-95E143E39EB2}"/>
    <cellStyle name="Notitie 12 2 6 3" xfId="26850" xr:uid="{73E0E9C7-C6ED-4B59-90C6-6A69332EC020}"/>
    <cellStyle name="Notitie 12 2 7" xfId="6512" xr:uid="{00000000-0005-0000-0000-0000EF1A0000}"/>
    <cellStyle name="Notitie 12 2 7 2" xfId="16239" xr:uid="{00000000-0005-0000-0000-0000F01A0000}"/>
    <cellStyle name="Notitie 12 2 7 2 2" xfId="28420" xr:uid="{0B4722B0-BED6-4F6D-9904-2321FAFB1BFC}"/>
    <cellStyle name="Notitie 12 2 7 3" xfId="26889" xr:uid="{99BE040D-1B0A-4272-A000-E1FB51020E85}"/>
    <cellStyle name="Notitie 12 2 8" xfId="6722" xr:uid="{00000000-0005-0000-0000-0000F11A0000}"/>
    <cellStyle name="Notitie 12 2 8 2" xfId="16449" xr:uid="{00000000-0005-0000-0000-0000F21A0000}"/>
    <cellStyle name="Notitie 12 2 8 2 2" xfId="28462" xr:uid="{F346F989-E304-4367-9DAA-DEC1A437D6BA}"/>
    <cellStyle name="Notitie 12 2 8 3" xfId="26931" xr:uid="{549E1E55-CFDF-4C80-AC26-45FFBEDF7D74}"/>
    <cellStyle name="Notitie 12 2 9" xfId="6918" xr:uid="{00000000-0005-0000-0000-0000F31A0000}"/>
    <cellStyle name="Notitie 12 2 9 2" xfId="16645" xr:uid="{00000000-0005-0000-0000-0000F41A0000}"/>
    <cellStyle name="Notitie 12 2 9 2 2" xfId="28503" xr:uid="{BDD7BCC7-2C83-41AA-96BD-1FBAB12A5314}"/>
    <cellStyle name="Notitie 12 2 9 3" xfId="26972" xr:uid="{3F7E6199-CFBB-438B-A591-E9A7B07388D3}"/>
    <cellStyle name="Notitie 12 20" xfId="3002" xr:uid="{00000000-0005-0000-0000-0000F51A0000}"/>
    <cellStyle name="Notitie 12 20 2" xfId="12729" xr:uid="{00000000-0005-0000-0000-0000F61A0000}"/>
    <cellStyle name="Notitie 12 20 2 2" xfId="27909" xr:uid="{6ABCCED9-6D8C-4112-8C18-DC8715AB4B6B}"/>
    <cellStyle name="Notitie 12 20 3" xfId="26378" xr:uid="{DF7A9AC4-4E41-4E90-A1F5-8C892A74FAD7}"/>
    <cellStyle name="Notitie 12 21" xfId="6848" xr:uid="{00000000-0005-0000-0000-0000F71A0000}"/>
    <cellStyle name="Notitie 12 21 2" xfId="16575" xr:uid="{00000000-0005-0000-0000-0000F81A0000}"/>
    <cellStyle name="Notitie 12 21 2 2" xfId="28496" xr:uid="{BC815B90-730F-4F68-A5A8-B209C873F631}"/>
    <cellStyle name="Notitie 12 21 3" xfId="26965" xr:uid="{6607D245-5EE5-4360-A136-9076312BC560}"/>
    <cellStyle name="Notitie 12 22" xfId="2483" xr:uid="{00000000-0005-0000-0000-0000F91A0000}"/>
    <cellStyle name="Notitie 12 22 2" xfId="12210" xr:uid="{00000000-0005-0000-0000-0000FA1A0000}"/>
    <cellStyle name="Notitie 12 22 2 2" xfId="27766" xr:uid="{AB258F02-B80A-45CE-9BF4-105BE2A351EB}"/>
    <cellStyle name="Notitie 12 22 3" xfId="26235" xr:uid="{4F8D0FAB-15F4-4E27-8BC0-641397028EFF}"/>
    <cellStyle name="Notitie 12 23" xfId="5007" xr:uid="{00000000-0005-0000-0000-0000FB1A0000}"/>
    <cellStyle name="Notitie 12 23 2" xfId="14734" xr:uid="{00000000-0005-0000-0000-0000FC1A0000}"/>
    <cellStyle name="Notitie 12 23 2 2" xfId="28067" xr:uid="{CA84FB6E-4953-4A09-B3CF-32C9401E6954}"/>
    <cellStyle name="Notitie 12 23 3" xfId="26536" xr:uid="{329AE121-290A-4798-877A-FF5217D7690E}"/>
    <cellStyle name="Notitie 12 24" xfId="8777" xr:uid="{00000000-0005-0000-0000-0000FD1A0000}"/>
    <cellStyle name="Notitie 12 24 2" xfId="18504" xr:uid="{00000000-0005-0000-0000-0000FE1A0000}"/>
    <cellStyle name="Notitie 12 24 2 2" xfId="28902" xr:uid="{C05DE38A-E228-4D7E-B4FD-4397D004F310}"/>
    <cellStyle name="Notitie 12 24 3" xfId="27371" xr:uid="{C7AC13DA-8F76-4896-A78C-241E7B4F2479}"/>
    <cellStyle name="Notitie 12 25" xfId="2898" xr:uid="{00000000-0005-0000-0000-0000FF1A0000}"/>
    <cellStyle name="Notitie 12 25 2" xfId="12625" xr:uid="{00000000-0005-0000-0000-0000001B0000}"/>
    <cellStyle name="Notitie 12 25 2 2" xfId="27889" xr:uid="{9B47E9A5-6B6E-49ED-8B07-52C41E55D1D1}"/>
    <cellStyle name="Notitie 12 25 3" xfId="26358" xr:uid="{F65249BD-2144-4C83-B664-3B3E30B7A289}"/>
    <cellStyle name="Notitie 12 26" xfId="4948" xr:uid="{00000000-0005-0000-0000-0000011B0000}"/>
    <cellStyle name="Notitie 12 26 2" xfId="14675" xr:uid="{00000000-0005-0000-0000-0000021B0000}"/>
    <cellStyle name="Notitie 12 26 2 2" xfId="28052" xr:uid="{ADAD608C-586A-41A1-9AFE-E8F368DA1A79}"/>
    <cellStyle name="Notitie 12 26 3" xfId="26521" xr:uid="{6835CF39-33C3-49DE-A4ED-BF0FEE8A5F00}"/>
    <cellStyle name="Notitie 12 27" xfId="7842" xr:uid="{00000000-0005-0000-0000-0000031B0000}"/>
    <cellStyle name="Notitie 12 27 2" xfId="17569" xr:uid="{00000000-0005-0000-0000-0000041B0000}"/>
    <cellStyle name="Notitie 12 27 2 2" xfId="28703" xr:uid="{2FD0050C-3289-426A-85CE-3C79733999DE}"/>
    <cellStyle name="Notitie 12 27 3" xfId="27172" xr:uid="{D8471701-0917-4A29-8389-D584A9CD15DE}"/>
    <cellStyle name="Notitie 12 28" xfId="9470" xr:uid="{00000000-0005-0000-0000-0000051B0000}"/>
    <cellStyle name="Notitie 12 28 2" xfId="19197" xr:uid="{00000000-0005-0000-0000-0000061B0000}"/>
    <cellStyle name="Notitie 12 28 2 2" xfId="29038" xr:uid="{DCFFC60C-A195-43F1-BD5F-A3F605694088}"/>
    <cellStyle name="Notitie 12 28 3" xfId="27507" xr:uid="{1BAC0964-B22D-4E70-8992-0E1AEDBB39DB}"/>
    <cellStyle name="Notitie 12 29" xfId="4681" xr:uid="{00000000-0005-0000-0000-0000071B0000}"/>
    <cellStyle name="Notitie 12 29 2" xfId="14408" xr:uid="{00000000-0005-0000-0000-0000081B0000}"/>
    <cellStyle name="Notitie 12 29 2 2" xfId="27997" xr:uid="{2D7C852D-354E-4EF6-9932-E95B251FEDB5}"/>
    <cellStyle name="Notitie 12 29 3" xfId="26466" xr:uid="{FD0D028D-8C45-452B-80C3-D3EDD3C39772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0 2 2" xfId="28551" xr:uid="{5F4B8AB1-09EE-4046-99D5-79FDA918D072}"/>
    <cellStyle name="Notitie 12 3 10 3" xfId="27020" xr:uid="{E60D35BB-C202-424F-B5FB-4BF1955449A5}"/>
    <cellStyle name="Notitie 12 3 11" xfId="7325" xr:uid="{00000000-0005-0000-0000-00000C1B0000}"/>
    <cellStyle name="Notitie 12 3 11 2" xfId="17052" xr:uid="{00000000-0005-0000-0000-00000D1B0000}"/>
    <cellStyle name="Notitie 12 3 11 2 2" xfId="28591" xr:uid="{15AB5974-C155-4C0F-A569-5D70AEA36287}"/>
    <cellStyle name="Notitie 12 3 11 3" xfId="27060" xr:uid="{4803678E-E439-4C46-8B54-F82FF00F59B4}"/>
    <cellStyle name="Notitie 12 3 12" xfId="7520" xr:uid="{00000000-0005-0000-0000-00000E1B0000}"/>
    <cellStyle name="Notitie 12 3 12 2" xfId="17247" xr:uid="{00000000-0005-0000-0000-00000F1B0000}"/>
    <cellStyle name="Notitie 12 3 12 2 2" xfId="28631" xr:uid="{E5EFFDDB-966E-4B2E-AD98-3D62E483ED5F}"/>
    <cellStyle name="Notitie 12 3 12 3" xfId="27100" xr:uid="{D0D3F438-7218-4675-8D31-B790DE682425}"/>
    <cellStyle name="Notitie 12 3 13" xfId="7714" xr:uid="{00000000-0005-0000-0000-0000101B0000}"/>
    <cellStyle name="Notitie 12 3 13 2" xfId="17441" xr:uid="{00000000-0005-0000-0000-0000111B0000}"/>
    <cellStyle name="Notitie 12 3 13 2 2" xfId="28673" xr:uid="{813FCDB1-DE78-4C3A-84B7-9DD631B36423}"/>
    <cellStyle name="Notitie 12 3 13 3" xfId="27142" xr:uid="{C1465A6B-7DEA-42AF-B0BE-55AF2B6420C5}"/>
    <cellStyle name="Notitie 12 3 14" xfId="7910" xr:uid="{00000000-0005-0000-0000-0000121B0000}"/>
    <cellStyle name="Notitie 12 3 14 2" xfId="17637" xr:uid="{00000000-0005-0000-0000-0000131B0000}"/>
    <cellStyle name="Notitie 12 3 14 2 2" xfId="28709" xr:uid="{7D1D8234-5363-4831-8774-492D16C826DD}"/>
    <cellStyle name="Notitie 12 3 14 3" xfId="27178" xr:uid="{0EF168CE-CD60-495B-AAB5-36AF50A6617C}"/>
    <cellStyle name="Notitie 12 3 15" xfId="5480" xr:uid="{00000000-0005-0000-0000-0000141B0000}"/>
    <cellStyle name="Notitie 12 3 15 2" xfId="15207" xr:uid="{00000000-0005-0000-0000-0000151B0000}"/>
    <cellStyle name="Notitie 12 3 15 2 2" xfId="28196" xr:uid="{B3C8CF81-4B8C-418B-B495-C5F8A26C6DF1}"/>
    <cellStyle name="Notitie 12 3 15 3" xfId="26665" xr:uid="{6D7BEDDE-1D64-4058-B2A0-AED579C4904B}"/>
    <cellStyle name="Notitie 12 3 16" xfId="8212" xr:uid="{00000000-0005-0000-0000-0000161B0000}"/>
    <cellStyle name="Notitie 12 3 16 2" xfId="17939" xr:uid="{00000000-0005-0000-0000-0000171B0000}"/>
    <cellStyle name="Notitie 12 3 16 2 2" xfId="28776" xr:uid="{3076E8BB-8497-44DC-B9B1-4B84350DD969}"/>
    <cellStyle name="Notitie 12 3 16 3" xfId="27245" xr:uid="{A846637E-F588-4AE0-848C-C77D3553EEE3}"/>
    <cellStyle name="Notitie 12 3 17" xfId="8400" xr:uid="{00000000-0005-0000-0000-0000181B0000}"/>
    <cellStyle name="Notitie 12 3 17 2" xfId="18127" xr:uid="{00000000-0005-0000-0000-0000191B0000}"/>
    <cellStyle name="Notitie 12 3 17 2 2" xfId="28813" xr:uid="{84B8E568-EE52-4EB8-93B0-1F0566F7372C}"/>
    <cellStyle name="Notitie 12 3 17 3" xfId="27282" xr:uid="{7163D2B3-1357-4C80-84EC-50D54561A404}"/>
    <cellStyle name="Notitie 12 3 18" xfId="8582" xr:uid="{00000000-0005-0000-0000-00001A1B0000}"/>
    <cellStyle name="Notitie 12 3 18 2" xfId="18309" xr:uid="{00000000-0005-0000-0000-00001B1B0000}"/>
    <cellStyle name="Notitie 12 3 18 2 2" xfId="28847" xr:uid="{E28F0566-094B-45E6-B769-8E34A797C700}"/>
    <cellStyle name="Notitie 12 3 18 3" xfId="27316" xr:uid="{4328E11E-70E7-4697-B1E4-91CA7E12D6F1}"/>
    <cellStyle name="Notitie 12 3 19" xfId="8756" xr:uid="{00000000-0005-0000-0000-00001C1B0000}"/>
    <cellStyle name="Notitie 12 3 19 2" xfId="18483" xr:uid="{00000000-0005-0000-0000-00001D1B0000}"/>
    <cellStyle name="Notitie 12 3 19 2 2" xfId="28881" xr:uid="{CE7FEAE8-CEA3-4F4F-8FA0-BBAA2B219670}"/>
    <cellStyle name="Notitie 12 3 19 3" xfId="27350" xr:uid="{AF2FF834-21AA-42D1-9830-87DB666BB439}"/>
    <cellStyle name="Notitie 12 3 2" xfId="4512" xr:uid="{00000000-0005-0000-0000-00001E1B0000}"/>
    <cellStyle name="Notitie 12 3 2 2" xfId="14239" xr:uid="{00000000-0005-0000-0000-00001F1B0000}"/>
    <cellStyle name="Notitie 12 3 2 2 2" xfId="27963" xr:uid="{3321B3BF-76E1-4E7D-B839-767F7D87166A}"/>
    <cellStyle name="Notitie 12 3 2 3" xfId="26432" xr:uid="{FA4739F6-1CFF-4E15-91D2-BAC54B9F95BB}"/>
    <cellStyle name="Notitie 12 3 20" xfId="8929" xr:uid="{00000000-0005-0000-0000-0000201B0000}"/>
    <cellStyle name="Notitie 12 3 20 2" xfId="18656" xr:uid="{00000000-0005-0000-0000-0000211B0000}"/>
    <cellStyle name="Notitie 12 3 20 2 2" xfId="28915" xr:uid="{357641AB-401F-4DEA-86CF-1DA5A453B3AA}"/>
    <cellStyle name="Notitie 12 3 20 3" xfId="27384" xr:uid="{54FF63D2-1752-4B8A-AAF4-040AE4F68D88}"/>
    <cellStyle name="Notitie 12 3 21" xfId="9109" xr:uid="{00000000-0005-0000-0000-0000221B0000}"/>
    <cellStyle name="Notitie 12 3 21 2" xfId="18836" xr:uid="{00000000-0005-0000-0000-0000231B0000}"/>
    <cellStyle name="Notitie 12 3 21 2 2" xfId="28949" xr:uid="{774C8881-8309-4C8D-82A2-65091191496A}"/>
    <cellStyle name="Notitie 12 3 21 3" xfId="27418" xr:uid="{F62D24EC-2253-4925-AAC4-D06A0E298DDC}"/>
    <cellStyle name="Notitie 12 3 22" xfId="9279" xr:uid="{00000000-0005-0000-0000-0000241B0000}"/>
    <cellStyle name="Notitie 12 3 22 2" xfId="19006" xr:uid="{00000000-0005-0000-0000-0000251B0000}"/>
    <cellStyle name="Notitie 12 3 22 2 2" xfId="28982" xr:uid="{D2B7773B-5D00-4344-8E66-4833D169663E}"/>
    <cellStyle name="Notitie 12 3 22 3" xfId="27451" xr:uid="{5792BF69-30E1-4C6E-9926-71D0728F359C}"/>
    <cellStyle name="Notitie 12 3 23" xfId="9449" xr:uid="{00000000-0005-0000-0000-0000261B0000}"/>
    <cellStyle name="Notitie 12 3 23 2" xfId="19176" xr:uid="{00000000-0005-0000-0000-0000271B0000}"/>
    <cellStyle name="Notitie 12 3 23 2 2" xfId="29017" xr:uid="{4A0ABD6E-79E0-452F-93D6-81894571D94C}"/>
    <cellStyle name="Notitie 12 3 23 3" xfId="27486" xr:uid="{CBEF2BE4-BA81-41ED-B2D3-142B7925FF3A}"/>
    <cellStyle name="Notitie 12 3 24" xfId="9613" xr:uid="{00000000-0005-0000-0000-0000281B0000}"/>
    <cellStyle name="Notitie 12 3 24 2" xfId="19340" xr:uid="{00000000-0005-0000-0000-0000291B0000}"/>
    <cellStyle name="Notitie 12 3 24 2 2" xfId="29050" xr:uid="{6F40AA61-C265-4BDB-9BAE-BFEDA879F255}"/>
    <cellStyle name="Notitie 12 3 24 3" xfId="27519" xr:uid="{D7BB51D5-F8C2-473F-BE9D-0C4E6654AEF5}"/>
    <cellStyle name="Notitie 12 3 25" xfId="9785" xr:uid="{00000000-0005-0000-0000-00002A1B0000}"/>
    <cellStyle name="Notitie 12 3 25 2" xfId="19512" xr:uid="{00000000-0005-0000-0000-00002B1B0000}"/>
    <cellStyle name="Notitie 12 3 25 2 2" xfId="29082" xr:uid="{283C79AB-5D3D-4B0A-A46F-AFA40F6863F1}"/>
    <cellStyle name="Notitie 12 3 25 3" xfId="27551" xr:uid="{3F503434-A315-4091-AA01-A372E0593380}"/>
    <cellStyle name="Notitie 12 3 26" xfId="9946" xr:uid="{00000000-0005-0000-0000-00002C1B0000}"/>
    <cellStyle name="Notitie 12 3 26 2" xfId="19673" xr:uid="{00000000-0005-0000-0000-00002D1B0000}"/>
    <cellStyle name="Notitie 12 3 26 2 2" xfId="29113" xr:uid="{9B71BBD2-91DA-49E8-B086-2C7A767B5701}"/>
    <cellStyle name="Notitie 12 3 26 3" xfId="27582" xr:uid="{81C25636-07E3-4C3E-A4F7-343BFCB304E1}"/>
    <cellStyle name="Notitie 12 3 27" xfId="10105" xr:uid="{00000000-0005-0000-0000-00002E1B0000}"/>
    <cellStyle name="Notitie 12 3 27 2" xfId="19832" xr:uid="{00000000-0005-0000-0000-00002F1B0000}"/>
    <cellStyle name="Notitie 12 3 27 2 2" xfId="29144" xr:uid="{2F6192DF-2707-40BC-8164-ACF2F7B99758}"/>
    <cellStyle name="Notitie 12 3 27 3" xfId="27613" xr:uid="{7B9F892B-88BA-4E86-8184-4CDCCE1059EA}"/>
    <cellStyle name="Notitie 12 3 28" xfId="10260" xr:uid="{00000000-0005-0000-0000-0000301B0000}"/>
    <cellStyle name="Notitie 12 3 28 2" xfId="19987" xr:uid="{00000000-0005-0000-0000-0000311B0000}"/>
    <cellStyle name="Notitie 12 3 28 2 2" xfId="29174" xr:uid="{ED14A490-3309-4934-82F0-9CAC59133FD9}"/>
    <cellStyle name="Notitie 12 3 28 3" xfId="27643" xr:uid="{B882ED89-8095-41D6-B936-EA470A273BCA}"/>
    <cellStyle name="Notitie 12 3 29" xfId="10414" xr:uid="{00000000-0005-0000-0000-0000321B0000}"/>
    <cellStyle name="Notitie 12 3 29 2" xfId="20141" xr:uid="{00000000-0005-0000-0000-0000331B0000}"/>
    <cellStyle name="Notitie 12 3 29 2 2" xfId="29204" xr:uid="{BD08C6F7-58A9-4531-9CEA-501C36787332}"/>
    <cellStyle name="Notitie 12 3 29 3" xfId="27673" xr:uid="{35EEFBD9-983C-4913-9121-BB92DD68724A}"/>
    <cellStyle name="Notitie 12 3 3" xfId="5721" xr:uid="{00000000-0005-0000-0000-0000341B0000}"/>
    <cellStyle name="Notitie 12 3 3 2" xfId="15448" xr:uid="{00000000-0005-0000-0000-0000351B0000}"/>
    <cellStyle name="Notitie 12 3 3 2 2" xfId="28252" xr:uid="{81CAEAA8-2777-4B77-8C78-98901E90AF16}"/>
    <cellStyle name="Notitie 12 3 3 3" xfId="26721" xr:uid="{28EBEADC-125F-400D-A71A-F7D7AE1599E6}"/>
    <cellStyle name="Notitie 12 3 30" xfId="10565" xr:uid="{00000000-0005-0000-0000-0000361B0000}"/>
    <cellStyle name="Notitie 12 3 30 2" xfId="20292" xr:uid="{00000000-0005-0000-0000-0000371B0000}"/>
    <cellStyle name="Notitie 12 3 30 2 2" xfId="29233" xr:uid="{28E0FEF2-3517-4CEE-8E06-751F6A8BC3E2}"/>
    <cellStyle name="Notitie 12 3 30 3" xfId="27702" xr:uid="{4F9A5A6F-6029-4D6B-B608-89E9BAD86FA1}"/>
    <cellStyle name="Notitie 12 3 31" xfId="10711" xr:uid="{00000000-0005-0000-0000-0000381B0000}"/>
    <cellStyle name="Notitie 12 3 31 2" xfId="20438" xr:uid="{00000000-0005-0000-0000-0000391B0000}"/>
    <cellStyle name="Notitie 12 3 31 2 2" xfId="29259" xr:uid="{562C81C6-8390-4251-8E2D-0181CD390650}"/>
    <cellStyle name="Notitie 12 3 31 3" xfId="27728" xr:uid="{B632C139-E58A-413A-92A3-769C598F85D0}"/>
    <cellStyle name="Notitie 12 3 32" xfId="26191" xr:uid="{99AD10E0-592C-49B3-9CD9-D67633681FCE}"/>
    <cellStyle name="Notitie 12 3 4" xfId="5936" xr:uid="{00000000-0005-0000-0000-00003A1B0000}"/>
    <cellStyle name="Notitie 12 3 4 2" xfId="15663" xr:uid="{00000000-0005-0000-0000-00003B1B0000}"/>
    <cellStyle name="Notitie 12 3 4 2 2" xfId="28295" xr:uid="{150E3093-BB5E-4941-9037-9B4F8B067AFA}"/>
    <cellStyle name="Notitie 12 3 4 3" xfId="26764" xr:uid="{E5C2990F-C313-42FA-8639-202CBAC0488C}"/>
    <cellStyle name="Notitie 12 3 5" xfId="5304" xr:uid="{00000000-0005-0000-0000-00003C1B0000}"/>
    <cellStyle name="Notitie 12 3 5 2" xfId="15031" xr:uid="{00000000-0005-0000-0000-00003D1B0000}"/>
    <cellStyle name="Notitie 12 3 5 2 2" xfId="28145" xr:uid="{2D21C598-8727-49DA-962D-7D281E41B6A1}"/>
    <cellStyle name="Notitie 12 3 5 3" xfId="26614" xr:uid="{B0F5893C-1403-4C83-ACC0-06D39013942C}"/>
    <cellStyle name="Notitie 12 3 6" xfId="6310" xr:uid="{00000000-0005-0000-0000-00003E1B0000}"/>
    <cellStyle name="Notitie 12 3 6 2" xfId="16037" xr:uid="{00000000-0005-0000-0000-00003F1B0000}"/>
    <cellStyle name="Notitie 12 3 6 2 2" xfId="28382" xr:uid="{7CE589B8-EC18-4546-BAB8-EDC6C48CF55F}"/>
    <cellStyle name="Notitie 12 3 6 3" xfId="26851" xr:uid="{42BE6FFA-9E67-4D8B-8E78-9439D6EEF35C}"/>
    <cellStyle name="Notitie 12 3 7" xfId="6513" xr:uid="{00000000-0005-0000-0000-0000401B0000}"/>
    <cellStyle name="Notitie 12 3 7 2" xfId="16240" xr:uid="{00000000-0005-0000-0000-0000411B0000}"/>
    <cellStyle name="Notitie 12 3 7 2 2" xfId="28421" xr:uid="{2D6CEDCD-4607-484E-80F6-22EEDBCE48E5}"/>
    <cellStyle name="Notitie 12 3 7 3" xfId="26890" xr:uid="{2483324C-0B37-4E48-AF05-4234ABCF6CB8}"/>
    <cellStyle name="Notitie 12 3 8" xfId="6723" xr:uid="{00000000-0005-0000-0000-0000421B0000}"/>
    <cellStyle name="Notitie 12 3 8 2" xfId="16450" xr:uid="{00000000-0005-0000-0000-0000431B0000}"/>
    <cellStyle name="Notitie 12 3 8 2 2" xfId="28463" xr:uid="{A99591CC-5526-4543-B8D8-4F397933AC1D}"/>
    <cellStyle name="Notitie 12 3 8 3" xfId="26932" xr:uid="{556B8002-7C04-448F-80D4-52FA4750D346}"/>
    <cellStyle name="Notitie 12 3 9" xfId="6919" xr:uid="{00000000-0005-0000-0000-0000441B0000}"/>
    <cellStyle name="Notitie 12 3 9 2" xfId="16646" xr:uid="{00000000-0005-0000-0000-0000451B0000}"/>
    <cellStyle name="Notitie 12 3 9 2 2" xfId="28504" xr:uid="{D40DAFD4-E5DD-45B5-A2BF-D74B36D16578}"/>
    <cellStyle name="Notitie 12 3 9 3" xfId="26973" xr:uid="{1CDCA54F-952A-40A5-8257-C56377FF09A9}"/>
    <cellStyle name="Notitie 12 30" xfId="2601" xr:uid="{00000000-0005-0000-0000-0000461B0000}"/>
    <cellStyle name="Notitie 12 30 2" xfId="12328" xr:uid="{00000000-0005-0000-0000-0000471B0000}"/>
    <cellStyle name="Notitie 12 30 2 2" xfId="27809" xr:uid="{F98D99D3-3C53-49E6-9F58-5EEB1FCA9B0B}"/>
    <cellStyle name="Notitie 12 30 3" xfId="26278" xr:uid="{F484B4C0-3225-49F7-8977-9939EADE5FE1}"/>
    <cellStyle name="Notitie 12 31" xfId="4761" xr:uid="{00000000-0005-0000-0000-0000481B0000}"/>
    <cellStyle name="Notitie 12 31 2" xfId="14488" xr:uid="{00000000-0005-0000-0000-0000491B0000}"/>
    <cellStyle name="Notitie 12 31 2 2" xfId="28016" xr:uid="{4C707F93-768B-4224-B6A9-C5B7DECB0DC0}"/>
    <cellStyle name="Notitie 12 31 3" xfId="26485" xr:uid="{2D55E19A-73B8-4CC2-9BA8-5CDCEA52D69E}"/>
    <cellStyle name="Notitie 12 32" xfId="6535" xr:uid="{00000000-0005-0000-0000-00004A1B0000}"/>
    <cellStyle name="Notitie 12 32 2" xfId="16262" xr:uid="{00000000-0005-0000-0000-00004B1B0000}"/>
    <cellStyle name="Notitie 12 32 2 2" xfId="28442" xr:uid="{45F78F90-D27F-4ECB-A134-DAFF6D58AEEC}"/>
    <cellStyle name="Notitie 12 32 3" xfId="26911" xr:uid="{267755EB-7155-40A6-966C-6AC6D16A2C31}"/>
    <cellStyle name="Notitie 12 33" xfId="10281" xr:uid="{00000000-0005-0000-0000-00004C1B0000}"/>
    <cellStyle name="Notitie 12 33 2" xfId="20008" xr:uid="{00000000-0005-0000-0000-00004D1B0000}"/>
    <cellStyle name="Notitie 12 33 2 2" xfId="29195" xr:uid="{157580CD-7074-42B1-8C1D-B6F925B9047B}"/>
    <cellStyle name="Notitie 12 33 3" xfId="27664" xr:uid="{911FC273-1AAC-4B7A-887F-48E0731E6446}"/>
    <cellStyle name="Notitie 12 34" xfId="26158" xr:uid="{F73CE536-6461-487C-944C-D10712C7FA5A}"/>
    <cellStyle name="Notitie 12 4" xfId="3017" xr:uid="{00000000-0005-0000-0000-00004E1B0000}"/>
    <cellStyle name="Notitie 12 4 2" xfId="12744" xr:uid="{00000000-0005-0000-0000-00004F1B0000}"/>
    <cellStyle name="Notitie 12 4 2 2" xfId="27919" xr:uid="{9022C400-2C90-4650-83DA-1CAF7FF887BC}"/>
    <cellStyle name="Notitie 12 4 3" xfId="26388" xr:uid="{3245BEEA-F2AB-4FF0-BB3D-0F870B6BC2D4}"/>
    <cellStyle name="Notitie 12 5" xfId="2465" xr:uid="{00000000-0005-0000-0000-0000501B0000}"/>
    <cellStyle name="Notitie 12 5 2" xfId="12192" xr:uid="{00000000-0005-0000-0000-0000511B0000}"/>
    <cellStyle name="Notitie 12 5 2 2" xfId="27760" xr:uid="{0E4C5EED-6A3D-4728-B94B-102E18D338E1}"/>
    <cellStyle name="Notitie 12 5 3" xfId="26229" xr:uid="{00CAD4D0-E3AF-4B1A-AD2C-FC25C4D81E73}"/>
    <cellStyle name="Notitie 12 6" xfId="4839" xr:uid="{00000000-0005-0000-0000-0000521B0000}"/>
    <cellStyle name="Notitie 12 6 2" xfId="14566" xr:uid="{00000000-0005-0000-0000-0000531B0000}"/>
    <cellStyle name="Notitie 12 6 2 2" xfId="28029" xr:uid="{C7C8B804-ADD4-445C-9400-0700B77C8665}"/>
    <cellStyle name="Notitie 12 6 3" xfId="26498" xr:uid="{02CFE0F5-244F-43DF-B959-2A978030333A}"/>
    <cellStyle name="Notitie 12 7" xfId="4999" xr:uid="{00000000-0005-0000-0000-0000541B0000}"/>
    <cellStyle name="Notitie 12 7 2" xfId="14726" xr:uid="{00000000-0005-0000-0000-0000551B0000}"/>
    <cellStyle name="Notitie 12 7 2 2" xfId="28063" xr:uid="{6F2BEA44-324A-45D8-83D0-661A611F2A23}"/>
    <cellStyle name="Notitie 12 7 3" xfId="26532" xr:uid="{7C4A8866-68FE-49A5-85DB-FF2345DFCE88}"/>
    <cellStyle name="Notitie 12 8" xfId="5140" xr:uid="{00000000-0005-0000-0000-0000561B0000}"/>
    <cellStyle name="Notitie 12 8 2" xfId="14867" xr:uid="{00000000-0005-0000-0000-0000571B0000}"/>
    <cellStyle name="Notitie 12 8 2 2" xfId="28104" xr:uid="{5D4A34AF-4345-4FAB-BC40-932C58F6C18A}"/>
    <cellStyle name="Notitie 12 8 3" xfId="26573" xr:uid="{FF35B339-D9AA-47C0-A8A4-A075429E897C}"/>
    <cellStyle name="Notitie 12 9" xfId="5036" xr:uid="{00000000-0005-0000-0000-0000581B0000}"/>
    <cellStyle name="Notitie 12 9 2" xfId="14763" xr:uid="{00000000-0005-0000-0000-0000591B0000}"/>
    <cellStyle name="Notitie 12 9 2 2" xfId="28073" xr:uid="{8F88A070-3A77-4EC6-B81C-77E1D30825A0}"/>
    <cellStyle name="Notitie 12 9 3" xfId="26542" xr:uid="{22583E47-2AD7-4145-BB91-94D8BE43737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0 2 2" xfId="27791" xr:uid="{C64F78F9-113C-4468-8FF3-3121AD94DCAF}"/>
    <cellStyle name="Notitie 13 10 3" xfId="26260" xr:uid="{B056456C-BD1D-4C61-9EEB-142D59A915CF}"/>
    <cellStyle name="Notitie 13 11" xfId="5846" xr:uid="{00000000-0005-0000-0000-00005D1B0000}"/>
    <cellStyle name="Notitie 13 11 2" xfId="15573" xr:uid="{00000000-0005-0000-0000-00005E1B0000}"/>
    <cellStyle name="Notitie 13 11 2 2" xfId="28285" xr:uid="{036FE820-E83B-4832-9685-408EC88912F2}"/>
    <cellStyle name="Notitie 13 11 3" xfId="26754" xr:uid="{A1F3F51E-DC74-46F0-BC57-CDD570FF5B3C}"/>
    <cellStyle name="Notitie 13 12" xfId="2496" xr:uid="{00000000-0005-0000-0000-00005F1B0000}"/>
    <cellStyle name="Notitie 13 12 2" xfId="12223" xr:uid="{00000000-0005-0000-0000-0000601B0000}"/>
    <cellStyle name="Notitie 13 12 2 2" xfId="27769" xr:uid="{9C4D8D86-4EFD-4718-91DE-4F9F83192856}"/>
    <cellStyle name="Notitie 13 12 3" xfId="26238" xr:uid="{E805615F-7D27-4AD1-84CB-6F1E780599C8}"/>
    <cellStyle name="Notitie 13 13" xfId="5369" xr:uid="{00000000-0005-0000-0000-0000611B0000}"/>
    <cellStyle name="Notitie 13 13 2" xfId="15096" xr:uid="{00000000-0005-0000-0000-0000621B0000}"/>
    <cellStyle name="Notitie 13 13 2 2" xfId="28165" xr:uid="{3AEA6D39-DA16-4153-A121-78F0D18E1271}"/>
    <cellStyle name="Notitie 13 13 3" xfId="26634" xr:uid="{08755CF0-C2D4-40DA-AA0E-E68006486D49}"/>
    <cellStyle name="Notitie 13 14" xfId="6540" xr:uid="{00000000-0005-0000-0000-0000631B0000}"/>
    <cellStyle name="Notitie 13 14 2" xfId="16267" xr:uid="{00000000-0005-0000-0000-0000641B0000}"/>
    <cellStyle name="Notitie 13 14 2 2" xfId="28445" xr:uid="{B1F6E032-2CD0-42CB-9E49-AFF5A1D9DD7B}"/>
    <cellStyle name="Notitie 13 14 3" xfId="26914" xr:uid="{DFD64C2C-3EDD-4C0C-AC97-018D64B01585}"/>
    <cellStyle name="Notitie 13 15" xfId="5134" xr:uid="{00000000-0005-0000-0000-0000651B0000}"/>
    <cellStyle name="Notitie 13 15 2" xfId="14861" xr:uid="{00000000-0005-0000-0000-0000661B0000}"/>
    <cellStyle name="Notitie 13 15 2 2" xfId="28102" xr:uid="{AA5EFF8A-1D2F-4932-A9EB-86B089A7C824}"/>
    <cellStyle name="Notitie 13 15 3" xfId="26571" xr:uid="{A991643D-449B-4FCF-AB61-E77438691F0B}"/>
    <cellStyle name="Notitie 13 16" xfId="5539" xr:uid="{00000000-0005-0000-0000-0000671B0000}"/>
    <cellStyle name="Notitie 13 16 2" xfId="15266" xr:uid="{00000000-0005-0000-0000-0000681B0000}"/>
    <cellStyle name="Notitie 13 16 2 2" xfId="28216" xr:uid="{139EA3E8-87DE-477D-9193-214F6F1FE6F6}"/>
    <cellStyle name="Notitie 13 16 3" xfId="26685" xr:uid="{6344566F-504C-4F4E-9731-ECAF55C8CE53}"/>
    <cellStyle name="Notitie 13 17" xfId="7428" xr:uid="{00000000-0005-0000-0000-0000691B0000}"/>
    <cellStyle name="Notitie 13 17 2" xfId="17155" xr:uid="{00000000-0005-0000-0000-00006A1B0000}"/>
    <cellStyle name="Notitie 13 17 2 2" xfId="28618" xr:uid="{F5BC6E6E-7F09-4420-BFF9-3535614A7A3B}"/>
    <cellStyle name="Notitie 13 17 3" xfId="27087" xr:uid="{12A30D66-A37C-4E32-BD0C-19D026031E44}"/>
    <cellStyle name="Notitie 13 18" xfId="7644" xr:uid="{00000000-0005-0000-0000-00006B1B0000}"/>
    <cellStyle name="Notitie 13 18 2" xfId="17371" xr:uid="{00000000-0005-0000-0000-00006C1B0000}"/>
    <cellStyle name="Notitie 13 18 2 2" xfId="28664" xr:uid="{EFAB7433-6159-42A6-913A-99342A2D9968}"/>
    <cellStyle name="Notitie 13 18 3" xfId="27133" xr:uid="{08F1ABA5-CFFA-4F26-84A2-7C2092755B79}"/>
    <cellStyle name="Notitie 13 19" xfId="7840" xr:uid="{00000000-0005-0000-0000-00006D1B0000}"/>
    <cellStyle name="Notitie 13 19 2" xfId="17567" xr:uid="{00000000-0005-0000-0000-00006E1B0000}"/>
    <cellStyle name="Notitie 13 19 2 2" xfId="28702" xr:uid="{8B0B5333-79DF-460A-BDB4-AB650A1589B5}"/>
    <cellStyle name="Notitie 13 19 3" xfId="27171" xr:uid="{8E300526-9872-432D-8397-32ADBB3F907A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0 2 2" xfId="28552" xr:uid="{D09EAAF2-A79B-4493-A0C9-D4A8C4158EB5}"/>
    <cellStyle name="Notitie 13 2 10 3" xfId="27021" xr:uid="{5E098EDA-0722-4E31-BD75-A33C47C50B34}"/>
    <cellStyle name="Notitie 13 2 11" xfId="7326" xr:uid="{00000000-0005-0000-0000-0000721B0000}"/>
    <cellStyle name="Notitie 13 2 11 2" xfId="17053" xr:uid="{00000000-0005-0000-0000-0000731B0000}"/>
    <cellStyle name="Notitie 13 2 11 2 2" xfId="28592" xr:uid="{37385C57-889F-42EB-8C01-1EA0EFC61DBF}"/>
    <cellStyle name="Notitie 13 2 11 3" xfId="27061" xr:uid="{50ECA76D-3A8C-405C-81C7-F6B65678DF6C}"/>
    <cellStyle name="Notitie 13 2 12" xfId="7521" xr:uid="{00000000-0005-0000-0000-0000741B0000}"/>
    <cellStyle name="Notitie 13 2 12 2" xfId="17248" xr:uid="{00000000-0005-0000-0000-0000751B0000}"/>
    <cellStyle name="Notitie 13 2 12 2 2" xfId="28632" xr:uid="{00B8B76B-4DDD-4450-9F51-30A080977581}"/>
    <cellStyle name="Notitie 13 2 12 3" xfId="27101" xr:uid="{DB5707C5-FF09-4FEF-85CD-2D3A62931537}"/>
    <cellStyle name="Notitie 13 2 13" xfId="7715" xr:uid="{00000000-0005-0000-0000-0000761B0000}"/>
    <cellStyle name="Notitie 13 2 13 2" xfId="17442" xr:uid="{00000000-0005-0000-0000-0000771B0000}"/>
    <cellStyle name="Notitie 13 2 13 2 2" xfId="28674" xr:uid="{C426C88A-3101-428F-97F2-2D6794DE5684}"/>
    <cellStyle name="Notitie 13 2 13 3" xfId="27143" xr:uid="{4597B6C4-5E89-4934-AA69-B7738165B499}"/>
    <cellStyle name="Notitie 13 2 14" xfId="7911" xr:uid="{00000000-0005-0000-0000-0000781B0000}"/>
    <cellStyle name="Notitie 13 2 14 2" xfId="17638" xr:uid="{00000000-0005-0000-0000-0000791B0000}"/>
    <cellStyle name="Notitie 13 2 14 2 2" xfId="28710" xr:uid="{CA31D240-F9D1-45DC-9CE6-A8B5051C6228}"/>
    <cellStyle name="Notitie 13 2 14 3" xfId="27179" xr:uid="{5AADD032-5F0D-4838-AA03-7852BF83AA60}"/>
    <cellStyle name="Notitie 13 2 15" xfId="5586" xr:uid="{00000000-0005-0000-0000-00007A1B0000}"/>
    <cellStyle name="Notitie 13 2 15 2" xfId="15313" xr:uid="{00000000-0005-0000-0000-00007B1B0000}"/>
    <cellStyle name="Notitie 13 2 15 2 2" xfId="28227" xr:uid="{0E1B69D5-EF50-4CB2-9864-7DC4F09C43DF}"/>
    <cellStyle name="Notitie 13 2 15 3" xfId="26696" xr:uid="{4516E7FB-1DC4-4CCF-994A-70828E78E056}"/>
    <cellStyle name="Notitie 13 2 16" xfId="8213" xr:uid="{00000000-0005-0000-0000-00007C1B0000}"/>
    <cellStyle name="Notitie 13 2 16 2" xfId="17940" xr:uid="{00000000-0005-0000-0000-00007D1B0000}"/>
    <cellStyle name="Notitie 13 2 16 2 2" xfId="28777" xr:uid="{BF4FA332-BCA2-4FD9-8FFE-E16EEEDAFAE2}"/>
    <cellStyle name="Notitie 13 2 16 3" xfId="27246" xr:uid="{F442172E-EDFF-4395-86A2-EADA2B59761C}"/>
    <cellStyle name="Notitie 13 2 17" xfId="8401" xr:uid="{00000000-0005-0000-0000-00007E1B0000}"/>
    <cellStyle name="Notitie 13 2 17 2" xfId="18128" xr:uid="{00000000-0005-0000-0000-00007F1B0000}"/>
    <cellStyle name="Notitie 13 2 17 2 2" xfId="28814" xr:uid="{DC0826BE-6761-47AB-B488-1A2DA43AB5E1}"/>
    <cellStyle name="Notitie 13 2 17 3" xfId="27283" xr:uid="{96BA5DAE-D5AF-4F12-8FA7-7042A3972421}"/>
    <cellStyle name="Notitie 13 2 18" xfId="8583" xr:uid="{00000000-0005-0000-0000-0000801B0000}"/>
    <cellStyle name="Notitie 13 2 18 2" xfId="18310" xr:uid="{00000000-0005-0000-0000-0000811B0000}"/>
    <cellStyle name="Notitie 13 2 18 2 2" xfId="28848" xr:uid="{1897F349-8B8C-4575-9445-D9D308C83673}"/>
    <cellStyle name="Notitie 13 2 18 3" xfId="27317" xr:uid="{F7F0D36D-D81F-43A4-A352-4020121F55AA}"/>
    <cellStyle name="Notitie 13 2 19" xfId="8757" xr:uid="{00000000-0005-0000-0000-0000821B0000}"/>
    <cellStyle name="Notitie 13 2 19 2" xfId="18484" xr:uid="{00000000-0005-0000-0000-0000831B0000}"/>
    <cellStyle name="Notitie 13 2 19 2 2" xfId="28882" xr:uid="{CF09E3A3-400A-41C3-BB0B-507ED0C02660}"/>
    <cellStyle name="Notitie 13 2 19 3" xfId="27351" xr:uid="{571F07D4-B522-42EB-B9A2-6C3F5AFDF23E}"/>
    <cellStyle name="Notitie 13 2 2" xfId="4513" xr:uid="{00000000-0005-0000-0000-0000841B0000}"/>
    <cellStyle name="Notitie 13 2 2 2" xfId="14240" xr:uid="{00000000-0005-0000-0000-0000851B0000}"/>
    <cellStyle name="Notitie 13 2 2 2 2" xfId="27964" xr:uid="{E923AD29-E8A9-4356-88A8-2FD31547C143}"/>
    <cellStyle name="Notitie 13 2 2 3" xfId="26433" xr:uid="{45154EA0-DA42-4C64-8D56-8A47C4505B79}"/>
    <cellStyle name="Notitie 13 2 20" xfId="8930" xr:uid="{00000000-0005-0000-0000-0000861B0000}"/>
    <cellStyle name="Notitie 13 2 20 2" xfId="18657" xr:uid="{00000000-0005-0000-0000-0000871B0000}"/>
    <cellStyle name="Notitie 13 2 20 2 2" xfId="28916" xr:uid="{6D3D7603-5557-48EC-8CEC-4395EAA73EFA}"/>
    <cellStyle name="Notitie 13 2 20 3" xfId="27385" xr:uid="{B6C13067-3268-4379-97E7-EE80F483FFA1}"/>
    <cellStyle name="Notitie 13 2 21" xfId="9110" xr:uid="{00000000-0005-0000-0000-0000881B0000}"/>
    <cellStyle name="Notitie 13 2 21 2" xfId="18837" xr:uid="{00000000-0005-0000-0000-0000891B0000}"/>
    <cellStyle name="Notitie 13 2 21 2 2" xfId="28950" xr:uid="{2016C9FF-C104-4B0F-A563-A1E6DCD1107D}"/>
    <cellStyle name="Notitie 13 2 21 3" xfId="27419" xr:uid="{C3852D96-0637-4EAB-8C0A-07B9C3204753}"/>
    <cellStyle name="Notitie 13 2 22" xfId="9280" xr:uid="{00000000-0005-0000-0000-00008A1B0000}"/>
    <cellStyle name="Notitie 13 2 22 2" xfId="19007" xr:uid="{00000000-0005-0000-0000-00008B1B0000}"/>
    <cellStyle name="Notitie 13 2 22 2 2" xfId="28983" xr:uid="{4EB474E7-8233-4279-B40B-2F91D2FD410A}"/>
    <cellStyle name="Notitie 13 2 22 3" xfId="27452" xr:uid="{9E9F1F91-1FE5-4804-9438-EF756409D432}"/>
    <cellStyle name="Notitie 13 2 23" xfId="9450" xr:uid="{00000000-0005-0000-0000-00008C1B0000}"/>
    <cellStyle name="Notitie 13 2 23 2" xfId="19177" xr:uid="{00000000-0005-0000-0000-00008D1B0000}"/>
    <cellStyle name="Notitie 13 2 23 2 2" xfId="29018" xr:uid="{A5BCDD2D-5068-4D98-B4C5-0630A6AFF81F}"/>
    <cellStyle name="Notitie 13 2 23 3" xfId="27487" xr:uid="{842EEB54-E880-45C0-AB65-2E5624BC0279}"/>
    <cellStyle name="Notitie 13 2 24" xfId="9614" xr:uid="{00000000-0005-0000-0000-00008E1B0000}"/>
    <cellStyle name="Notitie 13 2 24 2" xfId="19341" xr:uid="{00000000-0005-0000-0000-00008F1B0000}"/>
    <cellStyle name="Notitie 13 2 24 2 2" xfId="29051" xr:uid="{24843541-0D86-41CC-B1EE-D3F99172C53C}"/>
    <cellStyle name="Notitie 13 2 24 3" xfId="27520" xr:uid="{1B363EE6-AF86-4846-AE87-814513E305FC}"/>
    <cellStyle name="Notitie 13 2 25" xfId="9786" xr:uid="{00000000-0005-0000-0000-0000901B0000}"/>
    <cellStyle name="Notitie 13 2 25 2" xfId="19513" xr:uid="{00000000-0005-0000-0000-0000911B0000}"/>
    <cellStyle name="Notitie 13 2 25 2 2" xfId="29083" xr:uid="{40BD860C-B537-4F87-9191-3AA1A2D79149}"/>
    <cellStyle name="Notitie 13 2 25 3" xfId="27552" xr:uid="{54C6C601-C5D1-4CC4-B183-E61F8C45754F}"/>
    <cellStyle name="Notitie 13 2 26" xfId="9947" xr:uid="{00000000-0005-0000-0000-0000921B0000}"/>
    <cellStyle name="Notitie 13 2 26 2" xfId="19674" xr:uid="{00000000-0005-0000-0000-0000931B0000}"/>
    <cellStyle name="Notitie 13 2 26 2 2" xfId="29114" xr:uid="{D58A52C9-BA2A-4FAD-9846-C2BBE4F76D50}"/>
    <cellStyle name="Notitie 13 2 26 3" xfId="27583" xr:uid="{41E44CF4-99AE-4F96-8573-EA5DA68F67DC}"/>
    <cellStyle name="Notitie 13 2 27" xfId="10106" xr:uid="{00000000-0005-0000-0000-0000941B0000}"/>
    <cellStyle name="Notitie 13 2 27 2" xfId="19833" xr:uid="{00000000-0005-0000-0000-0000951B0000}"/>
    <cellStyle name="Notitie 13 2 27 2 2" xfId="29145" xr:uid="{04ABE075-6FB4-43A4-8E21-B42B1A8EEEB7}"/>
    <cellStyle name="Notitie 13 2 27 3" xfId="27614" xr:uid="{B20F21DB-A5DE-45EA-8FB8-6B9EB41F5E1B}"/>
    <cellStyle name="Notitie 13 2 28" xfId="10261" xr:uid="{00000000-0005-0000-0000-0000961B0000}"/>
    <cellStyle name="Notitie 13 2 28 2" xfId="19988" xr:uid="{00000000-0005-0000-0000-0000971B0000}"/>
    <cellStyle name="Notitie 13 2 28 2 2" xfId="29175" xr:uid="{8A60C7FA-F712-417D-87AD-A7D8A0B74258}"/>
    <cellStyle name="Notitie 13 2 28 3" xfId="27644" xr:uid="{35B56003-3F95-4855-9232-BEEE0BD123BA}"/>
    <cellStyle name="Notitie 13 2 29" xfId="10415" xr:uid="{00000000-0005-0000-0000-0000981B0000}"/>
    <cellStyle name="Notitie 13 2 29 2" xfId="20142" xr:uid="{00000000-0005-0000-0000-0000991B0000}"/>
    <cellStyle name="Notitie 13 2 29 2 2" xfId="29205" xr:uid="{4017FCCE-C51E-497D-B818-0B0D1D3C82C2}"/>
    <cellStyle name="Notitie 13 2 29 3" xfId="27674" xr:uid="{DCCF9F1E-7284-4C61-80AD-4FE0C125C424}"/>
    <cellStyle name="Notitie 13 2 3" xfId="5722" xr:uid="{00000000-0005-0000-0000-00009A1B0000}"/>
    <cellStyle name="Notitie 13 2 3 2" xfId="15449" xr:uid="{00000000-0005-0000-0000-00009B1B0000}"/>
    <cellStyle name="Notitie 13 2 3 2 2" xfId="28253" xr:uid="{58A20623-E4EE-4EF2-9B71-DD083E2EB495}"/>
    <cellStyle name="Notitie 13 2 3 3" xfId="26722" xr:uid="{4D16607C-E213-4884-8F41-77A1E8B9482A}"/>
    <cellStyle name="Notitie 13 2 30" xfId="10566" xr:uid="{00000000-0005-0000-0000-00009C1B0000}"/>
    <cellStyle name="Notitie 13 2 30 2" xfId="20293" xr:uid="{00000000-0005-0000-0000-00009D1B0000}"/>
    <cellStyle name="Notitie 13 2 30 2 2" xfId="29234" xr:uid="{27223EE0-262B-4300-B867-02228DDD2429}"/>
    <cellStyle name="Notitie 13 2 30 3" xfId="27703" xr:uid="{61A97FB4-E593-4034-92E0-B1E6E5870133}"/>
    <cellStyle name="Notitie 13 2 31" xfId="10712" xr:uid="{00000000-0005-0000-0000-00009E1B0000}"/>
    <cellStyle name="Notitie 13 2 31 2" xfId="20439" xr:uid="{00000000-0005-0000-0000-00009F1B0000}"/>
    <cellStyle name="Notitie 13 2 31 2 2" xfId="29260" xr:uid="{FD2B3734-3A46-487F-A1C9-3F805385084C}"/>
    <cellStyle name="Notitie 13 2 31 3" xfId="27729" xr:uid="{15ED7650-122D-4DDB-BC0E-983A9304847C}"/>
    <cellStyle name="Notitie 13 2 32" xfId="26192" xr:uid="{7AE7C429-F45A-47CF-94B9-CCA0568B86C1}"/>
    <cellStyle name="Notitie 13 2 4" xfId="5937" xr:uid="{00000000-0005-0000-0000-0000A01B0000}"/>
    <cellStyle name="Notitie 13 2 4 2" xfId="15664" xr:uid="{00000000-0005-0000-0000-0000A11B0000}"/>
    <cellStyle name="Notitie 13 2 4 2 2" xfId="28296" xr:uid="{ED1CD8CE-AA45-4778-9B45-F8A5E124FB50}"/>
    <cellStyle name="Notitie 13 2 4 3" xfId="26765" xr:uid="{4C924402-711B-4BBB-BBE2-CC05976C3E46}"/>
    <cellStyle name="Notitie 13 2 5" xfId="2538" xr:uid="{00000000-0005-0000-0000-0000A21B0000}"/>
    <cellStyle name="Notitie 13 2 5 2" xfId="12265" xr:uid="{00000000-0005-0000-0000-0000A31B0000}"/>
    <cellStyle name="Notitie 13 2 5 2 2" xfId="27786" xr:uid="{F355C6B6-E5DE-4CEC-A242-98A3BFDECFE1}"/>
    <cellStyle name="Notitie 13 2 5 3" xfId="26255" xr:uid="{ABDB8EA4-BD16-401C-8B81-333E4E5D6085}"/>
    <cellStyle name="Notitie 13 2 6" xfId="6311" xr:uid="{00000000-0005-0000-0000-0000A41B0000}"/>
    <cellStyle name="Notitie 13 2 6 2" xfId="16038" xr:uid="{00000000-0005-0000-0000-0000A51B0000}"/>
    <cellStyle name="Notitie 13 2 6 2 2" xfId="28383" xr:uid="{7790B539-FC31-49C8-A65E-A19B9A5C57A1}"/>
    <cellStyle name="Notitie 13 2 6 3" xfId="26852" xr:uid="{D6FE8501-97E9-4115-869A-1B52D565B575}"/>
    <cellStyle name="Notitie 13 2 7" xfId="6514" xr:uid="{00000000-0005-0000-0000-0000A61B0000}"/>
    <cellStyle name="Notitie 13 2 7 2" xfId="16241" xr:uid="{00000000-0005-0000-0000-0000A71B0000}"/>
    <cellStyle name="Notitie 13 2 7 2 2" xfId="28422" xr:uid="{DDBE0B72-EAB2-427A-BEF4-21AFD9B65DC0}"/>
    <cellStyle name="Notitie 13 2 7 3" xfId="26891" xr:uid="{E5E454D6-212A-48E3-A02F-C44711937BFC}"/>
    <cellStyle name="Notitie 13 2 8" xfId="6724" xr:uid="{00000000-0005-0000-0000-0000A81B0000}"/>
    <cellStyle name="Notitie 13 2 8 2" xfId="16451" xr:uid="{00000000-0005-0000-0000-0000A91B0000}"/>
    <cellStyle name="Notitie 13 2 8 2 2" xfId="28464" xr:uid="{94276E29-381A-45D1-8DD4-472A6685E50F}"/>
    <cellStyle name="Notitie 13 2 8 3" xfId="26933" xr:uid="{6E3E3543-9E07-410B-A104-48D5B8166B46}"/>
    <cellStyle name="Notitie 13 2 9" xfId="6920" xr:uid="{00000000-0005-0000-0000-0000AA1B0000}"/>
    <cellStyle name="Notitie 13 2 9 2" xfId="16647" xr:uid="{00000000-0005-0000-0000-0000AB1B0000}"/>
    <cellStyle name="Notitie 13 2 9 2 2" xfId="28505" xr:uid="{5FA28727-45F1-4B19-8CE3-8DED1FC558B0}"/>
    <cellStyle name="Notitie 13 2 9 3" xfId="26974" xr:uid="{A2BE58F1-1557-4F4F-B712-6AF5CA6F2EA3}"/>
    <cellStyle name="Notitie 13 20" xfId="7346" xr:uid="{00000000-0005-0000-0000-0000AC1B0000}"/>
    <cellStyle name="Notitie 13 20 2" xfId="17073" xr:uid="{00000000-0005-0000-0000-0000AD1B0000}"/>
    <cellStyle name="Notitie 13 20 2 2" xfId="28612" xr:uid="{4378838C-E3DF-4AEE-83FF-FAC0A08AD425}"/>
    <cellStyle name="Notitie 13 20 3" xfId="27081" xr:uid="{5198299A-EA96-4489-968F-1C90141605C5}"/>
    <cellStyle name="Notitie 13 21" xfId="4728" xr:uid="{00000000-0005-0000-0000-0000AE1B0000}"/>
    <cellStyle name="Notitie 13 21 2" xfId="14455" xr:uid="{00000000-0005-0000-0000-0000AF1B0000}"/>
    <cellStyle name="Notitie 13 21 2 2" xfId="28009" xr:uid="{BB086A44-5BDF-4E92-B509-BFF8D8A3C2CB}"/>
    <cellStyle name="Notitie 13 21 3" xfId="26478" xr:uid="{418B1C60-2F51-4602-9995-CAB418DB8933}"/>
    <cellStyle name="Notitie 13 22" xfId="5175" xr:uid="{00000000-0005-0000-0000-0000B01B0000}"/>
    <cellStyle name="Notitie 13 22 2" xfId="14902" xr:uid="{00000000-0005-0000-0000-0000B11B0000}"/>
    <cellStyle name="Notitie 13 22 2 2" xfId="28117" xr:uid="{0D5D884D-A2CA-4D91-A875-68023BB7BA35}"/>
    <cellStyle name="Notitie 13 22 3" xfId="26586" xr:uid="{D0003EE0-E1C4-4754-99DB-457C73027529}"/>
    <cellStyle name="Notitie 13 23" xfId="8236" xr:uid="{00000000-0005-0000-0000-0000B21B0000}"/>
    <cellStyle name="Notitie 13 23 2" xfId="17963" xr:uid="{00000000-0005-0000-0000-0000B31B0000}"/>
    <cellStyle name="Notitie 13 23 2 2" xfId="28798" xr:uid="{395D2C29-2D9C-452C-946A-3A6DAE7FF4CE}"/>
    <cellStyle name="Notitie 13 23 3" xfId="27267" xr:uid="{2440F640-7DE5-4E44-9A1C-4EAC23CCD067}"/>
    <cellStyle name="Notitie 13 24" xfId="5192" xr:uid="{00000000-0005-0000-0000-0000B41B0000}"/>
    <cellStyle name="Notitie 13 24 2" xfId="14919" xr:uid="{00000000-0005-0000-0000-0000B51B0000}"/>
    <cellStyle name="Notitie 13 24 2 2" xfId="28126" xr:uid="{49F54B97-6024-49D1-B076-F34E9D4222E0}"/>
    <cellStyle name="Notitie 13 24 3" xfId="26595" xr:uid="{293BE959-1819-49DA-AECE-9A3F81A11613}"/>
    <cellStyle name="Notitie 13 25" xfId="7230" xr:uid="{00000000-0005-0000-0000-0000B61B0000}"/>
    <cellStyle name="Notitie 13 25 2" xfId="16957" xr:uid="{00000000-0005-0000-0000-0000B71B0000}"/>
    <cellStyle name="Notitie 13 25 2 2" xfId="28579" xr:uid="{03B81E56-2146-4325-A400-1CDD89513338}"/>
    <cellStyle name="Notitie 13 25 3" xfId="27048" xr:uid="{758CD69D-C8E9-4AF7-A898-71C9209420AE}"/>
    <cellStyle name="Notitie 13 26" xfId="6174" xr:uid="{00000000-0005-0000-0000-0000B81B0000}"/>
    <cellStyle name="Notitie 13 26 2" xfId="15901" xr:uid="{00000000-0005-0000-0000-0000B91B0000}"/>
    <cellStyle name="Notitie 13 26 2 2" xfId="28361" xr:uid="{A884290C-5060-4CF8-A8AF-4C38C49EABFC}"/>
    <cellStyle name="Notitie 13 26 3" xfId="26830" xr:uid="{EA3A3FAC-7062-4190-9FF3-14E5DE9457FA}"/>
    <cellStyle name="Notitie 13 27" xfId="8953" xr:uid="{00000000-0005-0000-0000-0000BA1B0000}"/>
    <cellStyle name="Notitie 13 27 2" xfId="18680" xr:uid="{00000000-0005-0000-0000-0000BB1B0000}"/>
    <cellStyle name="Notitie 13 27 2 2" xfId="28937" xr:uid="{D850065B-B6C1-4D4C-A40C-E6E3B93114B8}"/>
    <cellStyle name="Notitie 13 27 3" xfId="27406" xr:uid="{25CFF5FA-0C05-47D1-93C1-2331FFD25641}"/>
    <cellStyle name="Notitie 13 28" xfId="3035" xr:uid="{00000000-0005-0000-0000-0000BC1B0000}"/>
    <cellStyle name="Notitie 13 28 2" xfId="12762" xr:uid="{00000000-0005-0000-0000-0000BD1B0000}"/>
    <cellStyle name="Notitie 13 28 2 2" xfId="27933" xr:uid="{B9A5E7CE-5B28-426F-984F-AEA4593A8590}"/>
    <cellStyle name="Notitie 13 28 3" xfId="26402" xr:uid="{CEC523CC-E018-47A0-BBAE-87FDC62A05F8}"/>
    <cellStyle name="Notitie 13 29" xfId="5501" xr:uid="{00000000-0005-0000-0000-0000BE1B0000}"/>
    <cellStyle name="Notitie 13 29 2" xfId="15228" xr:uid="{00000000-0005-0000-0000-0000BF1B0000}"/>
    <cellStyle name="Notitie 13 29 2 2" xfId="28203" xr:uid="{208BE02A-F67B-4FC1-9FBA-E84DB6B1C45D}"/>
    <cellStyle name="Notitie 13 29 3" xfId="26672" xr:uid="{C8EB0BF4-8527-43D5-9D88-FE05D6F591EF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0 2 2" xfId="28553" xr:uid="{13EFF5F4-7E9E-415C-BDF4-5E5CE9EDB761}"/>
    <cellStyle name="Notitie 13 3 10 3" xfId="27022" xr:uid="{E94AAF0F-C569-41D9-A917-8231DAE5A43C}"/>
    <cellStyle name="Notitie 13 3 11" xfId="7327" xr:uid="{00000000-0005-0000-0000-0000C31B0000}"/>
    <cellStyle name="Notitie 13 3 11 2" xfId="17054" xr:uid="{00000000-0005-0000-0000-0000C41B0000}"/>
    <cellStyle name="Notitie 13 3 11 2 2" xfId="28593" xr:uid="{B4F40F0F-69A5-464F-A4CF-6D59B38FFD78}"/>
    <cellStyle name="Notitie 13 3 11 3" xfId="27062" xr:uid="{2D5A4708-464C-4AF0-AE49-0E47BD6AB97D}"/>
    <cellStyle name="Notitie 13 3 12" xfId="7522" xr:uid="{00000000-0005-0000-0000-0000C51B0000}"/>
    <cellStyle name="Notitie 13 3 12 2" xfId="17249" xr:uid="{00000000-0005-0000-0000-0000C61B0000}"/>
    <cellStyle name="Notitie 13 3 12 2 2" xfId="28633" xr:uid="{69AA4684-E79E-4F72-B90D-B8189A9E2CE4}"/>
    <cellStyle name="Notitie 13 3 12 3" xfId="27102" xr:uid="{20E62C0D-99E4-4C8A-A46C-C5C06130A82A}"/>
    <cellStyle name="Notitie 13 3 13" xfId="7716" xr:uid="{00000000-0005-0000-0000-0000C71B0000}"/>
    <cellStyle name="Notitie 13 3 13 2" xfId="17443" xr:uid="{00000000-0005-0000-0000-0000C81B0000}"/>
    <cellStyle name="Notitie 13 3 13 2 2" xfId="28675" xr:uid="{5341E94E-7ECC-4CBB-A121-910398BB077D}"/>
    <cellStyle name="Notitie 13 3 13 3" xfId="27144" xr:uid="{AC7EB58A-55A3-45BC-AB4C-3D0EB19A5BAB}"/>
    <cellStyle name="Notitie 13 3 14" xfId="7912" xr:uid="{00000000-0005-0000-0000-0000C91B0000}"/>
    <cellStyle name="Notitie 13 3 14 2" xfId="17639" xr:uid="{00000000-0005-0000-0000-0000CA1B0000}"/>
    <cellStyle name="Notitie 13 3 14 2 2" xfId="28711" xr:uid="{98A207CB-B764-405F-8DC9-DD1FB47F2DA6}"/>
    <cellStyle name="Notitie 13 3 14 3" xfId="27180" xr:uid="{5CADFA62-18B9-4574-BA65-99C059B524C4}"/>
    <cellStyle name="Notitie 13 3 15" xfId="4814" xr:uid="{00000000-0005-0000-0000-0000CB1B0000}"/>
    <cellStyle name="Notitie 13 3 15 2" xfId="14541" xr:uid="{00000000-0005-0000-0000-0000CC1B0000}"/>
    <cellStyle name="Notitie 13 3 15 2 2" xfId="28026" xr:uid="{52258D4D-0EE3-41F7-B692-AA21F4BE8BBF}"/>
    <cellStyle name="Notitie 13 3 15 3" xfId="26495" xr:uid="{D49671D8-5568-45C8-AC7A-70A36E0E624B}"/>
    <cellStyle name="Notitie 13 3 16" xfId="8214" xr:uid="{00000000-0005-0000-0000-0000CD1B0000}"/>
    <cellStyle name="Notitie 13 3 16 2" xfId="17941" xr:uid="{00000000-0005-0000-0000-0000CE1B0000}"/>
    <cellStyle name="Notitie 13 3 16 2 2" xfId="28778" xr:uid="{95A2B9D8-4F4F-4B63-9733-8FD401E00492}"/>
    <cellStyle name="Notitie 13 3 16 3" xfId="27247" xr:uid="{A3ABD61C-05D1-4FD2-AF27-11B752FB5EC5}"/>
    <cellStyle name="Notitie 13 3 17" xfId="8402" xr:uid="{00000000-0005-0000-0000-0000CF1B0000}"/>
    <cellStyle name="Notitie 13 3 17 2" xfId="18129" xr:uid="{00000000-0005-0000-0000-0000D01B0000}"/>
    <cellStyle name="Notitie 13 3 17 2 2" xfId="28815" xr:uid="{D6A3CBEF-239D-484C-B31C-3ACCFC730093}"/>
    <cellStyle name="Notitie 13 3 17 3" xfId="27284" xr:uid="{2D720766-E44A-44F2-AF54-15D4362C6E30}"/>
    <cellStyle name="Notitie 13 3 18" xfId="8584" xr:uid="{00000000-0005-0000-0000-0000D11B0000}"/>
    <cellStyle name="Notitie 13 3 18 2" xfId="18311" xr:uid="{00000000-0005-0000-0000-0000D21B0000}"/>
    <cellStyle name="Notitie 13 3 18 2 2" xfId="28849" xr:uid="{C28A387F-5818-4910-9D01-85DEC708A1A7}"/>
    <cellStyle name="Notitie 13 3 18 3" xfId="27318" xr:uid="{5F1172ED-B5AE-4B8E-B976-0C1C68D00888}"/>
    <cellStyle name="Notitie 13 3 19" xfId="8758" xr:uid="{00000000-0005-0000-0000-0000D31B0000}"/>
    <cellStyle name="Notitie 13 3 19 2" xfId="18485" xr:uid="{00000000-0005-0000-0000-0000D41B0000}"/>
    <cellStyle name="Notitie 13 3 19 2 2" xfId="28883" xr:uid="{9386C5BF-1DDD-48BA-A68E-A8CF6B61204C}"/>
    <cellStyle name="Notitie 13 3 19 3" xfId="27352" xr:uid="{6B5BDF2F-5287-4EC4-B14C-E0C773026FFA}"/>
    <cellStyle name="Notitie 13 3 2" xfId="4514" xr:uid="{00000000-0005-0000-0000-0000D51B0000}"/>
    <cellStyle name="Notitie 13 3 2 2" xfId="14241" xr:uid="{00000000-0005-0000-0000-0000D61B0000}"/>
    <cellStyle name="Notitie 13 3 2 2 2" xfId="27965" xr:uid="{BE9CE57C-15F6-46D9-8D76-04695BD5AE8B}"/>
    <cellStyle name="Notitie 13 3 2 3" xfId="26434" xr:uid="{4D2349E8-4309-402C-846C-8A9563840790}"/>
    <cellStyle name="Notitie 13 3 20" xfId="8931" xr:uid="{00000000-0005-0000-0000-0000D71B0000}"/>
    <cellStyle name="Notitie 13 3 20 2" xfId="18658" xr:uid="{00000000-0005-0000-0000-0000D81B0000}"/>
    <cellStyle name="Notitie 13 3 20 2 2" xfId="28917" xr:uid="{43A95769-655D-41D9-82DE-64D729D8FEF8}"/>
    <cellStyle name="Notitie 13 3 20 3" xfId="27386" xr:uid="{48FE4DD1-AEA6-4730-B8F7-E0CF22610EBF}"/>
    <cellStyle name="Notitie 13 3 21" xfId="9111" xr:uid="{00000000-0005-0000-0000-0000D91B0000}"/>
    <cellStyle name="Notitie 13 3 21 2" xfId="18838" xr:uid="{00000000-0005-0000-0000-0000DA1B0000}"/>
    <cellStyle name="Notitie 13 3 21 2 2" xfId="28951" xr:uid="{E578853E-6756-4D2D-A9C4-FC848B7222A8}"/>
    <cellStyle name="Notitie 13 3 21 3" xfId="27420" xr:uid="{5DE8A7D5-EF5E-450B-B60E-042690832A64}"/>
    <cellStyle name="Notitie 13 3 22" xfId="9281" xr:uid="{00000000-0005-0000-0000-0000DB1B0000}"/>
    <cellStyle name="Notitie 13 3 22 2" xfId="19008" xr:uid="{00000000-0005-0000-0000-0000DC1B0000}"/>
    <cellStyle name="Notitie 13 3 22 2 2" xfId="28984" xr:uid="{288D472A-FF06-4125-84C5-92F5FED24F11}"/>
    <cellStyle name="Notitie 13 3 22 3" xfId="27453" xr:uid="{EB3D4BFC-C52B-4643-8E32-8AF07B21C3A1}"/>
    <cellStyle name="Notitie 13 3 23" xfId="9451" xr:uid="{00000000-0005-0000-0000-0000DD1B0000}"/>
    <cellStyle name="Notitie 13 3 23 2" xfId="19178" xr:uid="{00000000-0005-0000-0000-0000DE1B0000}"/>
    <cellStyle name="Notitie 13 3 23 2 2" xfId="29019" xr:uid="{F6B104C4-45C1-478F-89B8-B110603547A5}"/>
    <cellStyle name="Notitie 13 3 23 3" xfId="27488" xr:uid="{C57C6318-6004-4FB3-95B1-7A402B043110}"/>
    <cellStyle name="Notitie 13 3 24" xfId="9615" xr:uid="{00000000-0005-0000-0000-0000DF1B0000}"/>
    <cellStyle name="Notitie 13 3 24 2" xfId="19342" xr:uid="{00000000-0005-0000-0000-0000E01B0000}"/>
    <cellStyle name="Notitie 13 3 24 2 2" xfId="29052" xr:uid="{F883AEC5-22B8-4DA4-B6EB-2472D3539FA3}"/>
    <cellStyle name="Notitie 13 3 24 3" xfId="27521" xr:uid="{E9BAE3BF-2BAD-45AA-80F5-6B3762D0C9C1}"/>
    <cellStyle name="Notitie 13 3 25" xfId="9787" xr:uid="{00000000-0005-0000-0000-0000E11B0000}"/>
    <cellStyle name="Notitie 13 3 25 2" xfId="19514" xr:uid="{00000000-0005-0000-0000-0000E21B0000}"/>
    <cellStyle name="Notitie 13 3 25 2 2" xfId="29084" xr:uid="{D81644B4-52D5-4A2D-9404-1EE3A1549790}"/>
    <cellStyle name="Notitie 13 3 25 3" xfId="27553" xr:uid="{8FB4DB7B-687F-4E14-9A69-2F85E25F63DC}"/>
    <cellStyle name="Notitie 13 3 26" xfId="9948" xr:uid="{00000000-0005-0000-0000-0000E31B0000}"/>
    <cellStyle name="Notitie 13 3 26 2" xfId="19675" xr:uid="{00000000-0005-0000-0000-0000E41B0000}"/>
    <cellStyle name="Notitie 13 3 26 2 2" xfId="29115" xr:uid="{374DAE94-C19E-4A61-86C1-5A1465CF4B99}"/>
    <cellStyle name="Notitie 13 3 26 3" xfId="27584" xr:uid="{BCC4E031-BAB7-4F24-8D32-E84F1B07A378}"/>
    <cellStyle name="Notitie 13 3 27" xfId="10107" xr:uid="{00000000-0005-0000-0000-0000E51B0000}"/>
    <cellStyle name="Notitie 13 3 27 2" xfId="19834" xr:uid="{00000000-0005-0000-0000-0000E61B0000}"/>
    <cellStyle name="Notitie 13 3 27 2 2" xfId="29146" xr:uid="{6F860BED-83A5-44FE-B2CA-E2CC169F5F8F}"/>
    <cellStyle name="Notitie 13 3 27 3" xfId="27615" xr:uid="{8EB6C533-E6E2-4556-9812-083C34C83176}"/>
    <cellStyle name="Notitie 13 3 28" xfId="10262" xr:uid="{00000000-0005-0000-0000-0000E71B0000}"/>
    <cellStyle name="Notitie 13 3 28 2" xfId="19989" xr:uid="{00000000-0005-0000-0000-0000E81B0000}"/>
    <cellStyle name="Notitie 13 3 28 2 2" xfId="29176" xr:uid="{AC8F7D41-9E9C-4F2D-8956-94492F4FB672}"/>
    <cellStyle name="Notitie 13 3 28 3" xfId="27645" xr:uid="{993E8444-6074-42B6-A713-3B0D825809B8}"/>
    <cellStyle name="Notitie 13 3 29" xfId="10416" xr:uid="{00000000-0005-0000-0000-0000E91B0000}"/>
    <cellStyle name="Notitie 13 3 29 2" xfId="20143" xr:uid="{00000000-0005-0000-0000-0000EA1B0000}"/>
    <cellStyle name="Notitie 13 3 29 2 2" xfId="29206" xr:uid="{88F2E31A-1FA5-45CF-8519-DCD99D6F8F9B}"/>
    <cellStyle name="Notitie 13 3 29 3" xfId="27675" xr:uid="{9A44DA75-F3FF-49B4-A8C1-D5CA9E465105}"/>
    <cellStyle name="Notitie 13 3 3" xfId="5723" xr:uid="{00000000-0005-0000-0000-0000EB1B0000}"/>
    <cellStyle name="Notitie 13 3 3 2" xfId="15450" xr:uid="{00000000-0005-0000-0000-0000EC1B0000}"/>
    <cellStyle name="Notitie 13 3 3 2 2" xfId="28254" xr:uid="{DB06C0BF-B66A-4B0B-A6CA-9051901175CF}"/>
    <cellStyle name="Notitie 13 3 3 3" xfId="26723" xr:uid="{505C4C1F-0FA9-44B7-B939-5D8A8154942A}"/>
    <cellStyle name="Notitie 13 3 30" xfId="10567" xr:uid="{00000000-0005-0000-0000-0000ED1B0000}"/>
    <cellStyle name="Notitie 13 3 30 2" xfId="20294" xr:uid="{00000000-0005-0000-0000-0000EE1B0000}"/>
    <cellStyle name="Notitie 13 3 30 2 2" xfId="29235" xr:uid="{CCE7274F-2CF8-4281-8C89-B70B8E1A5997}"/>
    <cellStyle name="Notitie 13 3 30 3" xfId="27704" xr:uid="{FC74D5A2-9C9F-4DCB-9576-3095EC71B8A8}"/>
    <cellStyle name="Notitie 13 3 31" xfId="10713" xr:uid="{00000000-0005-0000-0000-0000EF1B0000}"/>
    <cellStyle name="Notitie 13 3 31 2" xfId="20440" xr:uid="{00000000-0005-0000-0000-0000F01B0000}"/>
    <cellStyle name="Notitie 13 3 31 2 2" xfId="29261" xr:uid="{F457F3BC-E7C9-42D0-99FF-BABDFB79A5BF}"/>
    <cellStyle name="Notitie 13 3 31 3" xfId="27730" xr:uid="{8EAC8D12-BA39-4B17-A8B4-72A36B626FC2}"/>
    <cellStyle name="Notitie 13 3 32" xfId="26193" xr:uid="{E6A154CC-4074-47AC-BEA5-80EAAE1D7BBD}"/>
    <cellStyle name="Notitie 13 3 4" xfId="5938" xr:uid="{00000000-0005-0000-0000-0000F11B0000}"/>
    <cellStyle name="Notitie 13 3 4 2" xfId="15665" xr:uid="{00000000-0005-0000-0000-0000F21B0000}"/>
    <cellStyle name="Notitie 13 3 4 2 2" xfId="28297" xr:uid="{A31A5CBC-60D8-4267-BAD9-B15D0C2FE772}"/>
    <cellStyle name="Notitie 13 3 4 3" xfId="26766" xr:uid="{D550F33A-8111-4B49-BCE7-824818749C2E}"/>
    <cellStyle name="Notitie 13 3 5" xfId="2539" xr:uid="{00000000-0005-0000-0000-0000F31B0000}"/>
    <cellStyle name="Notitie 13 3 5 2" xfId="12266" xr:uid="{00000000-0005-0000-0000-0000F41B0000}"/>
    <cellStyle name="Notitie 13 3 5 2 2" xfId="27787" xr:uid="{DCDE843C-AE56-42B8-9B9E-07767D4F4C22}"/>
    <cellStyle name="Notitie 13 3 5 3" xfId="26256" xr:uid="{814417DC-D98F-4A20-A39F-FE4159633E75}"/>
    <cellStyle name="Notitie 13 3 6" xfId="6312" xr:uid="{00000000-0005-0000-0000-0000F51B0000}"/>
    <cellStyle name="Notitie 13 3 6 2" xfId="16039" xr:uid="{00000000-0005-0000-0000-0000F61B0000}"/>
    <cellStyle name="Notitie 13 3 6 2 2" xfId="28384" xr:uid="{6A732020-F3AE-4722-A0BB-208686A9AE25}"/>
    <cellStyle name="Notitie 13 3 6 3" xfId="26853" xr:uid="{D7046397-01C5-4260-A044-0DECD4056488}"/>
    <cellStyle name="Notitie 13 3 7" xfId="6515" xr:uid="{00000000-0005-0000-0000-0000F71B0000}"/>
    <cellStyle name="Notitie 13 3 7 2" xfId="16242" xr:uid="{00000000-0005-0000-0000-0000F81B0000}"/>
    <cellStyle name="Notitie 13 3 7 2 2" xfId="28423" xr:uid="{302882E4-EBB2-4E89-AEBC-AC1DD78C70DE}"/>
    <cellStyle name="Notitie 13 3 7 3" xfId="26892" xr:uid="{9A4273E9-9152-47A0-A3FB-78D2A3CFCED9}"/>
    <cellStyle name="Notitie 13 3 8" xfId="6725" xr:uid="{00000000-0005-0000-0000-0000F91B0000}"/>
    <cellStyle name="Notitie 13 3 8 2" xfId="16452" xr:uid="{00000000-0005-0000-0000-0000FA1B0000}"/>
    <cellStyle name="Notitie 13 3 8 2 2" xfId="28465" xr:uid="{E27E6D70-96EE-42E2-A027-EAFDA4FDEA4D}"/>
    <cellStyle name="Notitie 13 3 8 3" xfId="26934" xr:uid="{A4204608-D183-4C92-87E5-6D0613181C9E}"/>
    <cellStyle name="Notitie 13 3 9" xfId="6921" xr:uid="{00000000-0005-0000-0000-0000FB1B0000}"/>
    <cellStyle name="Notitie 13 3 9 2" xfId="16648" xr:uid="{00000000-0005-0000-0000-0000FC1B0000}"/>
    <cellStyle name="Notitie 13 3 9 2 2" xfId="28506" xr:uid="{2977F09D-E9A2-42A2-B126-A83D385541EF}"/>
    <cellStyle name="Notitie 13 3 9 3" xfId="26975" xr:uid="{A30F928E-2C05-434A-8A9F-97F976ED1389}"/>
    <cellStyle name="Notitie 13 30" xfId="3441" xr:uid="{00000000-0005-0000-0000-0000FD1B0000}"/>
    <cellStyle name="Notitie 13 30 2" xfId="13168" xr:uid="{00000000-0005-0000-0000-0000FE1B0000}"/>
    <cellStyle name="Notitie 13 30 2 2" xfId="27954" xr:uid="{1BD87526-C184-482B-A701-850150928377}"/>
    <cellStyle name="Notitie 13 30 3" xfId="26423" xr:uid="{C5948212-8EBE-48F7-BA0A-79AA5EEF425A}"/>
    <cellStyle name="Notitie 13 31" xfId="9636" xr:uid="{00000000-0005-0000-0000-0000FF1B0000}"/>
    <cellStyle name="Notitie 13 31 2" xfId="19363" xr:uid="{00000000-0005-0000-0000-0000001C0000}"/>
    <cellStyle name="Notitie 13 31 2 2" xfId="29071" xr:uid="{459A92D2-86B4-4FC0-B99B-1742CAE1C738}"/>
    <cellStyle name="Notitie 13 31 3" xfId="27540" xr:uid="{72104329-C1BA-4A07-8E26-CD7144C9A8FA}"/>
    <cellStyle name="Notitie 13 32" xfId="9873" xr:uid="{00000000-0005-0000-0000-0000011C0000}"/>
    <cellStyle name="Notitie 13 32 2" xfId="19600" xr:uid="{00000000-0005-0000-0000-0000021C0000}"/>
    <cellStyle name="Notitie 13 32 2 2" xfId="29104" xr:uid="{4B9B99E9-2865-405A-833E-AE5F58AC7F79}"/>
    <cellStyle name="Notitie 13 32 3" xfId="27573" xr:uid="{D9D2137F-60AD-43E4-AA4E-873CA43AACBF}"/>
    <cellStyle name="Notitie 13 33" xfId="7628" xr:uid="{00000000-0005-0000-0000-0000031C0000}"/>
    <cellStyle name="Notitie 13 33 2" xfId="17355" xr:uid="{00000000-0005-0000-0000-0000041C0000}"/>
    <cellStyle name="Notitie 13 33 2 2" xfId="28658" xr:uid="{D7A5B782-2CC9-4A16-9A26-8728E9247BB7}"/>
    <cellStyle name="Notitie 13 33 3" xfId="27127" xr:uid="{F6044702-736C-46F1-B309-E3E95E618FFF}"/>
    <cellStyle name="Notitie 13 34" xfId="26159" xr:uid="{89C1A0A0-8B89-470F-A18D-F0B234E6D5AA}"/>
    <cellStyle name="Notitie 13 4" xfId="3018" xr:uid="{00000000-0005-0000-0000-0000051C0000}"/>
    <cellStyle name="Notitie 13 4 2" xfId="12745" xr:uid="{00000000-0005-0000-0000-0000061C0000}"/>
    <cellStyle name="Notitie 13 4 2 2" xfId="27920" xr:uid="{DF8F9B33-C7ED-473C-8E2C-E188193F644C}"/>
    <cellStyle name="Notitie 13 4 3" xfId="26389" xr:uid="{CA4EA20A-E45E-4CBC-876B-6FEF17402CE2}"/>
    <cellStyle name="Notitie 13 5" xfId="2464" xr:uid="{00000000-0005-0000-0000-0000071C0000}"/>
    <cellStyle name="Notitie 13 5 2" xfId="12191" xr:uid="{00000000-0005-0000-0000-0000081C0000}"/>
    <cellStyle name="Notitie 13 5 2 2" xfId="27759" xr:uid="{B852E17E-44F3-4DAC-BFFD-24016C5B9EBA}"/>
    <cellStyle name="Notitie 13 5 3" xfId="26228" xr:uid="{60C6CCDD-E278-475A-B416-AC147CB9DA1C}"/>
    <cellStyle name="Notitie 13 6" xfId="5299" xr:uid="{00000000-0005-0000-0000-0000091C0000}"/>
    <cellStyle name="Notitie 13 6 2" xfId="15026" xr:uid="{00000000-0005-0000-0000-00000A1C0000}"/>
    <cellStyle name="Notitie 13 6 2 2" xfId="28143" xr:uid="{D224D3CC-FF67-4BC4-9906-B58F1E113BFC}"/>
    <cellStyle name="Notitie 13 6 3" xfId="26612" xr:uid="{717FBF35-1899-4A54-8CEB-F5C0402C4F95}"/>
    <cellStyle name="Notitie 13 7" xfId="2749" xr:uid="{00000000-0005-0000-0000-00000B1C0000}"/>
    <cellStyle name="Notitie 13 7 2" xfId="12476" xr:uid="{00000000-0005-0000-0000-00000C1C0000}"/>
    <cellStyle name="Notitie 13 7 2 2" xfId="27851" xr:uid="{52BB8ECB-C0CE-4E2F-8CA9-6521FDF64DAC}"/>
    <cellStyle name="Notitie 13 7 3" xfId="26320" xr:uid="{54588BCC-E6F6-4A3F-ADAA-79E2160BB835}"/>
    <cellStyle name="Notitie 13 8" xfId="4970" xr:uid="{00000000-0005-0000-0000-00000D1C0000}"/>
    <cellStyle name="Notitie 13 8 2" xfId="14697" xr:uid="{00000000-0005-0000-0000-00000E1C0000}"/>
    <cellStyle name="Notitie 13 8 2 2" xfId="28059" xr:uid="{4DD058DB-91D5-4D5C-B49C-5A4D30C17AA4}"/>
    <cellStyle name="Notitie 13 8 3" xfId="26528" xr:uid="{4F6BB1C1-BE5A-4CD6-96E5-0E2CC6E561B5}"/>
    <cellStyle name="Notitie 13 9" xfId="4786" xr:uid="{00000000-0005-0000-0000-00000F1C0000}"/>
    <cellStyle name="Notitie 13 9 2" xfId="14513" xr:uid="{00000000-0005-0000-0000-0000101C0000}"/>
    <cellStyle name="Notitie 13 9 2 2" xfId="28022" xr:uid="{1F3FE37D-5622-4723-B3B6-34CA0FD4468C}"/>
    <cellStyle name="Notitie 13 9 3" xfId="26491" xr:uid="{671C0E5A-7AFF-4D89-AEF1-0D23CC3BA8DB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0 2 2" xfId="28019" xr:uid="{33188474-054C-4057-A155-F748E77E694F}"/>
    <cellStyle name="Notitie 14 10 3" xfId="26488" xr:uid="{86737B67-FDC9-4D03-9476-41702D384B3F}"/>
    <cellStyle name="Notitie 14 11" xfId="5332" xr:uid="{00000000-0005-0000-0000-0000141C0000}"/>
    <cellStyle name="Notitie 14 11 2" xfId="15059" xr:uid="{00000000-0005-0000-0000-0000151C0000}"/>
    <cellStyle name="Notitie 14 11 2 2" xfId="28154" xr:uid="{F7327403-815C-47C6-AFE4-3FD5425EB7BE}"/>
    <cellStyle name="Notitie 14 11 3" xfId="26623" xr:uid="{43CD46E8-E116-4839-891B-F477BEBC7265}"/>
    <cellStyle name="Notitie 14 12" xfId="5399" xr:uid="{00000000-0005-0000-0000-0000161C0000}"/>
    <cellStyle name="Notitie 14 12 2" xfId="15126" xr:uid="{00000000-0005-0000-0000-0000171C0000}"/>
    <cellStyle name="Notitie 14 12 2 2" xfId="28177" xr:uid="{3B9FE726-EF64-42CE-A609-5092931B7C23}"/>
    <cellStyle name="Notitie 14 12 3" xfId="26646" xr:uid="{676C388E-0700-43CB-A488-40DAE86AC430}"/>
    <cellStyle name="Notitie 14 13" xfId="2733" xr:uid="{00000000-0005-0000-0000-0000181C0000}"/>
    <cellStyle name="Notitie 14 13 2" xfId="12460" xr:uid="{00000000-0005-0000-0000-0000191C0000}"/>
    <cellStyle name="Notitie 14 13 2 2" xfId="27848" xr:uid="{CBBFCB39-E2FB-4577-AA18-6AD822691F4D}"/>
    <cellStyle name="Notitie 14 13 3" xfId="26317" xr:uid="{807F09AB-E6D4-49AA-B39C-AA6C6CAC1AC5}"/>
    <cellStyle name="Notitie 14 14" xfId="6240" xr:uid="{00000000-0005-0000-0000-00001A1C0000}"/>
    <cellStyle name="Notitie 14 14 2" xfId="15967" xr:uid="{00000000-0005-0000-0000-00001B1C0000}"/>
    <cellStyle name="Notitie 14 14 2 2" xfId="28373" xr:uid="{0E96CA70-3FCB-4999-B13B-50A4A43CE3A6}"/>
    <cellStyle name="Notitie 14 14 3" xfId="26842" xr:uid="{17477E8E-EC1B-4DD3-95DD-D1BEDBE5FF8F}"/>
    <cellStyle name="Notitie 14 15" xfId="5854" xr:uid="{00000000-0005-0000-0000-00001C1C0000}"/>
    <cellStyle name="Notitie 14 15 2" xfId="15581" xr:uid="{00000000-0005-0000-0000-00001D1C0000}"/>
    <cellStyle name="Notitie 14 15 2 2" xfId="28287" xr:uid="{205D9A27-4175-48BD-A0EC-8E5E50D7E584}"/>
    <cellStyle name="Notitie 14 15 3" xfId="26756" xr:uid="{180E4F81-3606-410C-9489-73F2112CE579}"/>
    <cellStyle name="Notitie 14 16" xfId="4952" xr:uid="{00000000-0005-0000-0000-00001E1C0000}"/>
    <cellStyle name="Notitie 14 16 2" xfId="14679" xr:uid="{00000000-0005-0000-0000-00001F1C0000}"/>
    <cellStyle name="Notitie 14 16 2 2" xfId="28054" xr:uid="{D479E4C6-2D6E-40FF-8887-E3461E3F7A50}"/>
    <cellStyle name="Notitie 14 16 3" xfId="26523" xr:uid="{820A7118-DFFA-4D80-B5AB-82F3544B7C96}"/>
    <cellStyle name="Notitie 14 17" xfId="4900" xr:uid="{00000000-0005-0000-0000-0000201C0000}"/>
    <cellStyle name="Notitie 14 17 2" xfId="14627" xr:uid="{00000000-0005-0000-0000-0000211C0000}"/>
    <cellStyle name="Notitie 14 17 2 2" xfId="28039" xr:uid="{4A86255C-DC4A-40DF-ACB9-5EAFC5A4ADEC}"/>
    <cellStyle name="Notitie 14 17 3" xfId="26508" xr:uid="{0C0D9992-610C-4539-B5CD-E3F52279BD2B}"/>
    <cellStyle name="Notitie 14 18" xfId="2991" xr:uid="{00000000-0005-0000-0000-0000221C0000}"/>
    <cellStyle name="Notitie 14 18 2" xfId="12718" xr:uid="{00000000-0005-0000-0000-0000231C0000}"/>
    <cellStyle name="Notitie 14 18 2 2" xfId="27907" xr:uid="{17A0666C-0FFC-4712-94CB-82F0B8588333}"/>
    <cellStyle name="Notitie 14 18 3" xfId="26376" xr:uid="{D53B5795-8F4A-4E5C-B03B-B95E156C6119}"/>
    <cellStyle name="Notitie 14 19" xfId="8130" xr:uid="{00000000-0005-0000-0000-0000241C0000}"/>
    <cellStyle name="Notitie 14 19 2" xfId="17857" xr:uid="{00000000-0005-0000-0000-0000251C0000}"/>
    <cellStyle name="Notitie 14 19 2 2" xfId="28766" xr:uid="{DD0F8283-3F64-4842-833C-995F07CBE64C}"/>
    <cellStyle name="Notitie 14 19 3" xfId="27235" xr:uid="{F3BA83BD-221F-49BE-A97A-CCFD0B136308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0 2 2" xfId="28554" xr:uid="{E0687DD1-10FE-462A-A50D-C66256DE5ECA}"/>
    <cellStyle name="Notitie 14 2 10 3" xfId="27023" xr:uid="{7F3E30AF-020D-41B3-BAA3-291EC583D7DB}"/>
    <cellStyle name="Notitie 14 2 11" xfId="7328" xr:uid="{00000000-0005-0000-0000-0000291C0000}"/>
    <cellStyle name="Notitie 14 2 11 2" xfId="17055" xr:uid="{00000000-0005-0000-0000-00002A1C0000}"/>
    <cellStyle name="Notitie 14 2 11 2 2" xfId="28594" xr:uid="{EE66C9F8-5DDC-46EB-89B9-34D2B83594C1}"/>
    <cellStyle name="Notitie 14 2 11 3" xfId="27063" xr:uid="{8689D92E-88B7-4A88-9F4E-137222D68615}"/>
    <cellStyle name="Notitie 14 2 12" xfId="7523" xr:uid="{00000000-0005-0000-0000-00002B1C0000}"/>
    <cellStyle name="Notitie 14 2 12 2" xfId="17250" xr:uid="{00000000-0005-0000-0000-00002C1C0000}"/>
    <cellStyle name="Notitie 14 2 12 2 2" xfId="28634" xr:uid="{11B3831B-37A6-4531-8934-D9151473FCEF}"/>
    <cellStyle name="Notitie 14 2 12 3" xfId="27103" xr:uid="{718CAFB5-F91B-42CF-816C-CC6161E865BB}"/>
    <cellStyle name="Notitie 14 2 13" xfId="7717" xr:uid="{00000000-0005-0000-0000-00002D1C0000}"/>
    <cellStyle name="Notitie 14 2 13 2" xfId="17444" xr:uid="{00000000-0005-0000-0000-00002E1C0000}"/>
    <cellStyle name="Notitie 14 2 13 2 2" xfId="28676" xr:uid="{4D9479DE-812E-4DC2-AC11-63E942524BCD}"/>
    <cellStyle name="Notitie 14 2 13 3" xfId="27145" xr:uid="{8F40B8FC-2AED-4BDA-9462-49125226C56D}"/>
    <cellStyle name="Notitie 14 2 14" xfId="7913" xr:uid="{00000000-0005-0000-0000-00002F1C0000}"/>
    <cellStyle name="Notitie 14 2 14 2" xfId="17640" xr:uid="{00000000-0005-0000-0000-0000301C0000}"/>
    <cellStyle name="Notitie 14 2 14 2 2" xfId="28712" xr:uid="{B3134813-B5C2-4F0F-ACF3-AE417E655392}"/>
    <cellStyle name="Notitie 14 2 14 3" xfId="27181" xr:uid="{F1978150-B15A-4832-B594-6ACD599055B6}"/>
    <cellStyle name="Notitie 14 2 15" xfId="7061" xr:uid="{00000000-0005-0000-0000-0000311C0000}"/>
    <cellStyle name="Notitie 14 2 15 2" xfId="16788" xr:uid="{00000000-0005-0000-0000-0000321C0000}"/>
    <cellStyle name="Notitie 14 2 15 2 2" xfId="28544" xr:uid="{8DCDBADF-E706-4732-81A3-38E83D1AD66D}"/>
    <cellStyle name="Notitie 14 2 15 3" xfId="27013" xr:uid="{48C644AD-C1AA-4A13-892E-06973E1F1005}"/>
    <cellStyle name="Notitie 14 2 16" xfId="8215" xr:uid="{00000000-0005-0000-0000-0000331C0000}"/>
    <cellStyle name="Notitie 14 2 16 2" xfId="17942" xr:uid="{00000000-0005-0000-0000-0000341C0000}"/>
    <cellStyle name="Notitie 14 2 16 2 2" xfId="28779" xr:uid="{CF46B27B-EE02-412C-A955-E1ED703C0AD7}"/>
    <cellStyle name="Notitie 14 2 16 3" xfId="27248" xr:uid="{FD592C95-6FBD-4DBD-9C7C-9BDEC3FA2695}"/>
    <cellStyle name="Notitie 14 2 17" xfId="8403" xr:uid="{00000000-0005-0000-0000-0000351C0000}"/>
    <cellStyle name="Notitie 14 2 17 2" xfId="18130" xr:uid="{00000000-0005-0000-0000-0000361C0000}"/>
    <cellStyle name="Notitie 14 2 17 2 2" xfId="28816" xr:uid="{3706525D-4F25-4BD2-ACCC-D030F31159EE}"/>
    <cellStyle name="Notitie 14 2 17 3" xfId="27285" xr:uid="{6F2418B0-FDB9-4A0A-AD22-5894E678D816}"/>
    <cellStyle name="Notitie 14 2 18" xfId="8585" xr:uid="{00000000-0005-0000-0000-0000371C0000}"/>
    <cellStyle name="Notitie 14 2 18 2" xfId="18312" xr:uid="{00000000-0005-0000-0000-0000381C0000}"/>
    <cellStyle name="Notitie 14 2 18 2 2" xfId="28850" xr:uid="{2CC534A8-2F33-46A1-A876-69C762979829}"/>
    <cellStyle name="Notitie 14 2 18 3" xfId="27319" xr:uid="{C1152037-A3C4-43E8-9461-BD268838D857}"/>
    <cellStyle name="Notitie 14 2 19" xfId="8759" xr:uid="{00000000-0005-0000-0000-0000391C0000}"/>
    <cellStyle name="Notitie 14 2 19 2" xfId="18486" xr:uid="{00000000-0005-0000-0000-00003A1C0000}"/>
    <cellStyle name="Notitie 14 2 19 2 2" xfId="28884" xr:uid="{94117EC2-4FE0-4609-87E4-61964C396923}"/>
    <cellStyle name="Notitie 14 2 19 3" xfId="27353" xr:uid="{DBC62DFD-1D5C-43F6-8298-154DFAADD511}"/>
    <cellStyle name="Notitie 14 2 2" xfId="4515" xr:uid="{00000000-0005-0000-0000-00003B1C0000}"/>
    <cellStyle name="Notitie 14 2 2 2" xfId="14242" xr:uid="{00000000-0005-0000-0000-00003C1C0000}"/>
    <cellStyle name="Notitie 14 2 2 2 2" xfId="27966" xr:uid="{4A78894B-A0EC-43BB-B487-223BDDF0EC30}"/>
    <cellStyle name="Notitie 14 2 2 3" xfId="26435" xr:uid="{EAF33001-AF1E-467A-A654-8ED6BA8C12A8}"/>
    <cellStyle name="Notitie 14 2 20" xfId="8932" xr:uid="{00000000-0005-0000-0000-00003D1C0000}"/>
    <cellStyle name="Notitie 14 2 20 2" xfId="18659" xr:uid="{00000000-0005-0000-0000-00003E1C0000}"/>
    <cellStyle name="Notitie 14 2 20 2 2" xfId="28918" xr:uid="{BC19D0EC-B036-42FA-AC72-64E9394C2A06}"/>
    <cellStyle name="Notitie 14 2 20 3" xfId="27387" xr:uid="{6B60644C-DA5B-4BBE-84A9-B1040610A597}"/>
    <cellStyle name="Notitie 14 2 21" xfId="9112" xr:uid="{00000000-0005-0000-0000-00003F1C0000}"/>
    <cellStyle name="Notitie 14 2 21 2" xfId="18839" xr:uid="{00000000-0005-0000-0000-0000401C0000}"/>
    <cellStyle name="Notitie 14 2 21 2 2" xfId="28952" xr:uid="{72590762-FB4E-4933-B330-3971D7601ED5}"/>
    <cellStyle name="Notitie 14 2 21 3" xfId="27421" xr:uid="{5695006A-6BFC-48F3-978A-8C31B9E0BE41}"/>
    <cellStyle name="Notitie 14 2 22" xfId="9282" xr:uid="{00000000-0005-0000-0000-0000411C0000}"/>
    <cellStyle name="Notitie 14 2 22 2" xfId="19009" xr:uid="{00000000-0005-0000-0000-0000421C0000}"/>
    <cellStyle name="Notitie 14 2 22 2 2" xfId="28985" xr:uid="{BC38A0BC-3F1B-4EE0-AB14-15C042172E57}"/>
    <cellStyle name="Notitie 14 2 22 3" xfId="27454" xr:uid="{CFE37E40-3DCF-4230-8291-49EE894E5DD1}"/>
    <cellStyle name="Notitie 14 2 23" xfId="9452" xr:uid="{00000000-0005-0000-0000-0000431C0000}"/>
    <cellStyle name="Notitie 14 2 23 2" xfId="19179" xr:uid="{00000000-0005-0000-0000-0000441C0000}"/>
    <cellStyle name="Notitie 14 2 23 2 2" xfId="29020" xr:uid="{AE40A9D0-56D2-4C9C-9B70-DE9408CC6846}"/>
    <cellStyle name="Notitie 14 2 23 3" xfId="27489" xr:uid="{C8261DD1-2E30-49B3-9737-EAA3C4884BDF}"/>
    <cellStyle name="Notitie 14 2 24" xfId="9616" xr:uid="{00000000-0005-0000-0000-0000451C0000}"/>
    <cellStyle name="Notitie 14 2 24 2" xfId="19343" xr:uid="{00000000-0005-0000-0000-0000461C0000}"/>
    <cellStyle name="Notitie 14 2 24 2 2" xfId="29053" xr:uid="{32730B62-F262-450C-BB3B-DA124097FB1F}"/>
    <cellStyle name="Notitie 14 2 24 3" xfId="27522" xr:uid="{6C5C9718-C323-4848-B722-599A652FADF2}"/>
    <cellStyle name="Notitie 14 2 25" xfId="9788" xr:uid="{00000000-0005-0000-0000-0000471C0000}"/>
    <cellStyle name="Notitie 14 2 25 2" xfId="19515" xr:uid="{00000000-0005-0000-0000-0000481C0000}"/>
    <cellStyle name="Notitie 14 2 25 2 2" xfId="29085" xr:uid="{B987D5BE-A20C-45F8-9D3F-ECDB90C9572E}"/>
    <cellStyle name="Notitie 14 2 25 3" xfId="27554" xr:uid="{4E0CE85B-E1EA-43EC-B5DF-44DFC4EB1D6E}"/>
    <cellStyle name="Notitie 14 2 26" xfId="9949" xr:uid="{00000000-0005-0000-0000-0000491C0000}"/>
    <cellStyle name="Notitie 14 2 26 2" xfId="19676" xr:uid="{00000000-0005-0000-0000-00004A1C0000}"/>
    <cellStyle name="Notitie 14 2 26 2 2" xfId="29116" xr:uid="{3FBF1F27-0D05-452F-B181-4FC23EC97C3B}"/>
    <cellStyle name="Notitie 14 2 26 3" xfId="27585" xr:uid="{D58F3A5F-A176-4E36-8018-891BB05F71A8}"/>
    <cellStyle name="Notitie 14 2 27" xfId="10108" xr:uid="{00000000-0005-0000-0000-00004B1C0000}"/>
    <cellStyle name="Notitie 14 2 27 2" xfId="19835" xr:uid="{00000000-0005-0000-0000-00004C1C0000}"/>
    <cellStyle name="Notitie 14 2 27 2 2" xfId="29147" xr:uid="{DFCD16B6-7C53-4659-95B7-114EBA914717}"/>
    <cellStyle name="Notitie 14 2 27 3" xfId="27616" xr:uid="{5C481B24-F092-4511-91D7-6267E4476D92}"/>
    <cellStyle name="Notitie 14 2 28" xfId="10263" xr:uid="{00000000-0005-0000-0000-00004D1C0000}"/>
    <cellStyle name="Notitie 14 2 28 2" xfId="19990" xr:uid="{00000000-0005-0000-0000-00004E1C0000}"/>
    <cellStyle name="Notitie 14 2 28 2 2" xfId="29177" xr:uid="{032ED3AA-F1DB-47AE-88A3-F69D8CA823CB}"/>
    <cellStyle name="Notitie 14 2 28 3" xfId="27646" xr:uid="{8E7CCD3B-84F6-4130-9C18-2EACFB59995F}"/>
    <cellStyle name="Notitie 14 2 29" xfId="10417" xr:uid="{00000000-0005-0000-0000-00004F1C0000}"/>
    <cellStyle name="Notitie 14 2 29 2" xfId="20144" xr:uid="{00000000-0005-0000-0000-0000501C0000}"/>
    <cellStyle name="Notitie 14 2 29 2 2" xfId="29207" xr:uid="{A75C0635-FE56-47BE-B768-D695C6CE65B3}"/>
    <cellStyle name="Notitie 14 2 29 3" xfId="27676" xr:uid="{DEACF3FB-2E83-4839-9243-1DE1F7443DB4}"/>
    <cellStyle name="Notitie 14 2 3" xfId="5724" xr:uid="{00000000-0005-0000-0000-0000511C0000}"/>
    <cellStyle name="Notitie 14 2 3 2" xfId="15451" xr:uid="{00000000-0005-0000-0000-0000521C0000}"/>
    <cellStyle name="Notitie 14 2 3 2 2" xfId="28255" xr:uid="{2CBCF2F0-AD87-4AC2-8097-C1E015F1C1B4}"/>
    <cellStyle name="Notitie 14 2 3 3" xfId="26724" xr:uid="{3A439483-6E9A-4F4F-9AB4-A4B7B97FC303}"/>
    <cellStyle name="Notitie 14 2 30" xfId="10568" xr:uid="{00000000-0005-0000-0000-0000531C0000}"/>
    <cellStyle name="Notitie 14 2 30 2" xfId="20295" xr:uid="{00000000-0005-0000-0000-0000541C0000}"/>
    <cellStyle name="Notitie 14 2 30 2 2" xfId="29236" xr:uid="{F5A12C06-EBF6-4F0E-AA92-99EB0CC1D9BA}"/>
    <cellStyle name="Notitie 14 2 30 3" xfId="27705" xr:uid="{F35115C6-90A8-4E6A-A948-8B09211CE2A0}"/>
    <cellStyle name="Notitie 14 2 31" xfId="10714" xr:uid="{00000000-0005-0000-0000-0000551C0000}"/>
    <cellStyle name="Notitie 14 2 31 2" xfId="20441" xr:uid="{00000000-0005-0000-0000-0000561C0000}"/>
    <cellStyle name="Notitie 14 2 31 2 2" xfId="29262" xr:uid="{87903124-2BD0-4DF0-B0BA-0DE2F95FB54D}"/>
    <cellStyle name="Notitie 14 2 31 3" xfId="27731" xr:uid="{E1722D7C-09AC-4F0E-B9A6-E73750528240}"/>
    <cellStyle name="Notitie 14 2 32" xfId="26194" xr:uid="{EA36BE8D-7AA3-4DE5-9C5F-D4816EBE4134}"/>
    <cellStyle name="Notitie 14 2 4" xfId="5939" xr:uid="{00000000-0005-0000-0000-0000571C0000}"/>
    <cellStyle name="Notitie 14 2 4 2" xfId="15666" xr:uid="{00000000-0005-0000-0000-0000581C0000}"/>
    <cellStyle name="Notitie 14 2 4 2 2" xfId="28298" xr:uid="{6EE99B42-32FD-42F8-B8B1-EC7151A0E623}"/>
    <cellStyle name="Notitie 14 2 4 3" xfId="26767" xr:uid="{2B37EF2D-3526-4083-A9FC-14C5D4AED556}"/>
    <cellStyle name="Notitie 14 2 5" xfId="2540" xr:uid="{00000000-0005-0000-0000-0000591C0000}"/>
    <cellStyle name="Notitie 14 2 5 2" xfId="12267" xr:uid="{00000000-0005-0000-0000-00005A1C0000}"/>
    <cellStyle name="Notitie 14 2 5 2 2" xfId="27788" xr:uid="{CCC3089E-61DF-40CB-9C18-7B997CD9E901}"/>
    <cellStyle name="Notitie 14 2 5 3" xfId="26257" xr:uid="{DE0A64C0-935B-4418-9A58-719056CFFC32}"/>
    <cellStyle name="Notitie 14 2 6" xfId="6313" xr:uid="{00000000-0005-0000-0000-00005B1C0000}"/>
    <cellStyle name="Notitie 14 2 6 2" xfId="16040" xr:uid="{00000000-0005-0000-0000-00005C1C0000}"/>
    <cellStyle name="Notitie 14 2 6 2 2" xfId="28385" xr:uid="{D039922F-FE18-47B8-846E-D4F582114B48}"/>
    <cellStyle name="Notitie 14 2 6 3" xfId="26854" xr:uid="{2FB65A38-DA3C-4E31-9585-359677451D1F}"/>
    <cellStyle name="Notitie 14 2 7" xfId="6516" xr:uid="{00000000-0005-0000-0000-00005D1C0000}"/>
    <cellStyle name="Notitie 14 2 7 2" xfId="16243" xr:uid="{00000000-0005-0000-0000-00005E1C0000}"/>
    <cellStyle name="Notitie 14 2 7 2 2" xfId="28424" xr:uid="{83821351-F040-4350-ACF2-409A8F8067A5}"/>
    <cellStyle name="Notitie 14 2 7 3" xfId="26893" xr:uid="{F1E75A7F-0766-4333-9D84-50052CACCF78}"/>
    <cellStyle name="Notitie 14 2 8" xfId="6726" xr:uid="{00000000-0005-0000-0000-00005F1C0000}"/>
    <cellStyle name="Notitie 14 2 8 2" xfId="16453" xr:uid="{00000000-0005-0000-0000-0000601C0000}"/>
    <cellStyle name="Notitie 14 2 8 2 2" xfId="28466" xr:uid="{5B19F83C-D2AA-469C-8007-C9EFC2CFEEE4}"/>
    <cellStyle name="Notitie 14 2 8 3" xfId="26935" xr:uid="{96C3E5AA-4508-4EB0-AED1-A55424C8BEE0}"/>
    <cellStyle name="Notitie 14 2 9" xfId="6922" xr:uid="{00000000-0005-0000-0000-0000611C0000}"/>
    <cellStyle name="Notitie 14 2 9 2" xfId="16649" xr:uid="{00000000-0005-0000-0000-0000621C0000}"/>
    <cellStyle name="Notitie 14 2 9 2 2" xfId="28507" xr:uid="{F72465F3-8B4A-4F5C-BBDC-DF25B8AA1EFF}"/>
    <cellStyle name="Notitie 14 2 9 3" xfId="26976" xr:uid="{3D3B2942-6E53-4CA9-A11E-7FDA1702D048}"/>
    <cellStyle name="Notitie 14 20" xfId="5423" xr:uid="{00000000-0005-0000-0000-0000631C0000}"/>
    <cellStyle name="Notitie 14 20 2" xfId="15150" xr:uid="{00000000-0005-0000-0000-0000641C0000}"/>
    <cellStyle name="Notitie 14 20 2 2" xfId="28184" xr:uid="{FED03D1B-B51D-4514-A408-2B2F8C028F95}"/>
    <cellStyle name="Notitie 14 20 3" xfId="26653" xr:uid="{AC16764D-22F4-499C-957D-D4E70F0AA6EE}"/>
    <cellStyle name="Notitie 14 21" xfId="8100" xr:uid="{00000000-0005-0000-0000-0000651C0000}"/>
    <cellStyle name="Notitie 14 21 2" xfId="17827" xr:uid="{00000000-0005-0000-0000-0000661C0000}"/>
    <cellStyle name="Notitie 14 21 2 2" xfId="28759" xr:uid="{D961A447-16D3-4DD1-AD8A-5EE4B94A8C66}"/>
    <cellStyle name="Notitie 14 21 3" xfId="27228" xr:uid="{08E85F16-B443-406B-9480-9FC710A7A845}"/>
    <cellStyle name="Notitie 14 22" xfId="8113" xr:uid="{00000000-0005-0000-0000-0000671C0000}"/>
    <cellStyle name="Notitie 14 22 2" xfId="17840" xr:uid="{00000000-0005-0000-0000-0000681C0000}"/>
    <cellStyle name="Notitie 14 22 2 2" xfId="28762" xr:uid="{1A13F876-8316-4B22-906C-B25F9B056E66}"/>
    <cellStyle name="Notitie 14 22 3" xfId="27231" xr:uid="{09DEC21B-1CFC-4AE0-B2F5-F43335F3C227}"/>
    <cellStyle name="Notitie 14 23" xfId="6417" xr:uid="{00000000-0005-0000-0000-0000691C0000}"/>
    <cellStyle name="Notitie 14 23 2" xfId="16144" xr:uid="{00000000-0005-0000-0000-00006A1C0000}"/>
    <cellStyle name="Notitie 14 23 2 2" xfId="28406" xr:uid="{E13FEDFA-3283-4241-81DF-01D64F469704}"/>
    <cellStyle name="Notitie 14 23 3" xfId="26875" xr:uid="{8E12A7DD-E444-4B56-9BAA-91DE62CD8507}"/>
    <cellStyle name="Notitie 14 24" xfId="4775" xr:uid="{00000000-0005-0000-0000-00006B1C0000}"/>
    <cellStyle name="Notitie 14 24 2" xfId="14502" xr:uid="{00000000-0005-0000-0000-00006C1C0000}"/>
    <cellStyle name="Notitie 14 24 2 2" xfId="28020" xr:uid="{64A998EE-D792-400F-8ED2-A862C02146A8}"/>
    <cellStyle name="Notitie 14 24 3" xfId="26489" xr:uid="{71AC19FC-F831-43AA-A664-51225FA262EC}"/>
    <cellStyle name="Notitie 14 25" xfId="5110" xr:uid="{00000000-0005-0000-0000-00006D1C0000}"/>
    <cellStyle name="Notitie 14 25 2" xfId="14837" xr:uid="{00000000-0005-0000-0000-00006E1C0000}"/>
    <cellStyle name="Notitie 14 25 2 2" xfId="28097" xr:uid="{BB2472B6-E0CF-40A6-8E19-DE23340AB4D4}"/>
    <cellStyle name="Notitie 14 25 3" xfId="26566" xr:uid="{A2C3BE4C-287C-43B4-9018-ECFD9865DC23}"/>
    <cellStyle name="Notitie 14 26" xfId="4646" xr:uid="{00000000-0005-0000-0000-00006F1C0000}"/>
    <cellStyle name="Notitie 14 26 2" xfId="14373" xr:uid="{00000000-0005-0000-0000-0000701C0000}"/>
    <cellStyle name="Notitie 14 26 2 2" xfId="27987" xr:uid="{723B4411-7BB9-44D6-A167-C0B8E52F038A}"/>
    <cellStyle name="Notitie 14 26 3" xfId="26456" xr:uid="{48B3DCED-9A2F-40F2-ABE1-F59789F952A1}"/>
    <cellStyle name="Notitie 14 27" xfId="5963" xr:uid="{00000000-0005-0000-0000-0000711C0000}"/>
    <cellStyle name="Notitie 14 27 2" xfId="15690" xr:uid="{00000000-0005-0000-0000-0000721C0000}"/>
    <cellStyle name="Notitie 14 27 2 2" xfId="28317" xr:uid="{2D3C08E0-D390-4D6F-847F-0A32AF87EC9F}"/>
    <cellStyle name="Notitie 14 27 3" xfId="26786" xr:uid="{35E38DBC-47FA-4FC5-9873-45CB3C9178F5}"/>
    <cellStyle name="Notitie 14 28" xfId="5553" xr:uid="{00000000-0005-0000-0000-0000731C0000}"/>
    <cellStyle name="Notitie 14 28 2" xfId="15280" xr:uid="{00000000-0005-0000-0000-0000741C0000}"/>
    <cellStyle name="Notitie 14 28 2 2" xfId="28219" xr:uid="{43E5573C-8C65-41A0-85DF-1A31C3D92D4E}"/>
    <cellStyle name="Notitie 14 28 3" xfId="26688" xr:uid="{28027F3C-88E4-4E53-BEFA-D6A83C4F74BF}"/>
    <cellStyle name="Notitie 14 29" xfId="5378" xr:uid="{00000000-0005-0000-0000-0000751C0000}"/>
    <cellStyle name="Notitie 14 29 2" xfId="15105" xr:uid="{00000000-0005-0000-0000-0000761C0000}"/>
    <cellStyle name="Notitie 14 29 2 2" xfId="28168" xr:uid="{1263B675-1F2C-41D4-8121-AD58032538A0}"/>
    <cellStyle name="Notitie 14 29 3" xfId="26637" xr:uid="{253F0882-5672-4E6B-BD70-60491E64B5D9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0 2 2" xfId="28555" xr:uid="{CE7CED2F-826C-44F5-860B-43C3F8DAC366}"/>
    <cellStyle name="Notitie 14 3 10 3" xfId="27024" xr:uid="{7E81A850-43FE-47E0-AB66-F8363F2A1562}"/>
    <cellStyle name="Notitie 14 3 11" xfId="7329" xr:uid="{00000000-0005-0000-0000-00007A1C0000}"/>
    <cellStyle name="Notitie 14 3 11 2" xfId="17056" xr:uid="{00000000-0005-0000-0000-00007B1C0000}"/>
    <cellStyle name="Notitie 14 3 11 2 2" xfId="28595" xr:uid="{86FF2DDE-DB69-438A-9561-3456695D280F}"/>
    <cellStyle name="Notitie 14 3 11 3" xfId="27064" xr:uid="{10F8FDC2-C0F8-4564-B844-699C5C82E5CF}"/>
    <cellStyle name="Notitie 14 3 12" xfId="7524" xr:uid="{00000000-0005-0000-0000-00007C1C0000}"/>
    <cellStyle name="Notitie 14 3 12 2" xfId="17251" xr:uid="{00000000-0005-0000-0000-00007D1C0000}"/>
    <cellStyle name="Notitie 14 3 12 2 2" xfId="28635" xr:uid="{1532B837-F0E6-46DB-B81A-8E1BB9358ED6}"/>
    <cellStyle name="Notitie 14 3 12 3" xfId="27104" xr:uid="{0C070B93-C307-470C-99A6-34A721916443}"/>
    <cellStyle name="Notitie 14 3 13" xfId="7718" xr:uid="{00000000-0005-0000-0000-00007E1C0000}"/>
    <cellStyle name="Notitie 14 3 13 2" xfId="17445" xr:uid="{00000000-0005-0000-0000-00007F1C0000}"/>
    <cellStyle name="Notitie 14 3 13 2 2" xfId="28677" xr:uid="{B6A22539-DAC5-4299-9906-B96362F75E53}"/>
    <cellStyle name="Notitie 14 3 13 3" xfId="27146" xr:uid="{AC8C04D5-B4E8-4E0E-92E2-BD6ABBA13292}"/>
    <cellStyle name="Notitie 14 3 14" xfId="7914" xr:uid="{00000000-0005-0000-0000-0000801C0000}"/>
    <cellStyle name="Notitie 14 3 14 2" xfId="17641" xr:uid="{00000000-0005-0000-0000-0000811C0000}"/>
    <cellStyle name="Notitie 14 3 14 2 2" xfId="28713" xr:uid="{F4EDF24D-C25F-4501-8514-ED158AA6D270}"/>
    <cellStyle name="Notitie 14 3 14 3" xfId="27182" xr:uid="{E97A4E3F-E69D-4F77-9792-C971F8B7739B}"/>
    <cellStyle name="Notitie 14 3 15" xfId="3050" xr:uid="{00000000-0005-0000-0000-0000821C0000}"/>
    <cellStyle name="Notitie 14 3 15 2" xfId="12777" xr:uid="{00000000-0005-0000-0000-0000831C0000}"/>
    <cellStyle name="Notitie 14 3 15 2 2" xfId="27938" xr:uid="{589DA471-77CC-4F5F-96F2-8CB0E74983CA}"/>
    <cellStyle name="Notitie 14 3 15 3" xfId="26407" xr:uid="{E09A4FC0-2658-414A-94AD-004B239077C0}"/>
    <cellStyle name="Notitie 14 3 16" xfId="8216" xr:uid="{00000000-0005-0000-0000-0000841C0000}"/>
    <cellStyle name="Notitie 14 3 16 2" xfId="17943" xr:uid="{00000000-0005-0000-0000-0000851C0000}"/>
    <cellStyle name="Notitie 14 3 16 2 2" xfId="28780" xr:uid="{D7C9CEA5-1FDB-4FE4-869F-539C152EAF02}"/>
    <cellStyle name="Notitie 14 3 16 3" xfId="27249" xr:uid="{B206015C-A5F3-4549-AA32-AF6744ED0F2D}"/>
    <cellStyle name="Notitie 14 3 17" xfId="8404" xr:uid="{00000000-0005-0000-0000-0000861C0000}"/>
    <cellStyle name="Notitie 14 3 17 2" xfId="18131" xr:uid="{00000000-0005-0000-0000-0000871C0000}"/>
    <cellStyle name="Notitie 14 3 17 2 2" xfId="28817" xr:uid="{EEDC2A63-DC52-4FA3-A73B-08C23E8F6371}"/>
    <cellStyle name="Notitie 14 3 17 3" xfId="27286" xr:uid="{00D8D7CA-2334-4D2F-A04F-F2BDCFB437E5}"/>
    <cellStyle name="Notitie 14 3 18" xfId="8586" xr:uid="{00000000-0005-0000-0000-0000881C0000}"/>
    <cellStyle name="Notitie 14 3 18 2" xfId="18313" xr:uid="{00000000-0005-0000-0000-0000891C0000}"/>
    <cellStyle name="Notitie 14 3 18 2 2" xfId="28851" xr:uid="{7593BE7C-BC3B-4DE9-BFA8-EFED5FBB714F}"/>
    <cellStyle name="Notitie 14 3 18 3" xfId="27320" xr:uid="{02627BEA-296E-4474-B00D-6BC4A0D8C28B}"/>
    <cellStyle name="Notitie 14 3 19" xfId="8760" xr:uid="{00000000-0005-0000-0000-00008A1C0000}"/>
    <cellStyle name="Notitie 14 3 19 2" xfId="18487" xr:uid="{00000000-0005-0000-0000-00008B1C0000}"/>
    <cellStyle name="Notitie 14 3 19 2 2" xfId="28885" xr:uid="{C700B497-A01F-4337-BE51-50B68B5B657C}"/>
    <cellStyle name="Notitie 14 3 19 3" xfId="27354" xr:uid="{68693D9E-0847-4D42-BF62-2FF0733F4C2D}"/>
    <cellStyle name="Notitie 14 3 2" xfId="4516" xr:uid="{00000000-0005-0000-0000-00008C1C0000}"/>
    <cellStyle name="Notitie 14 3 2 2" xfId="14243" xr:uid="{00000000-0005-0000-0000-00008D1C0000}"/>
    <cellStyle name="Notitie 14 3 2 2 2" xfId="27967" xr:uid="{D2FA54CD-D97B-42B4-9A31-99F336F8F7E9}"/>
    <cellStyle name="Notitie 14 3 2 3" xfId="26436" xr:uid="{80A6D7BD-DB0D-42CC-BDDD-1692DB85A7A6}"/>
    <cellStyle name="Notitie 14 3 20" xfId="8933" xr:uid="{00000000-0005-0000-0000-00008E1C0000}"/>
    <cellStyle name="Notitie 14 3 20 2" xfId="18660" xr:uid="{00000000-0005-0000-0000-00008F1C0000}"/>
    <cellStyle name="Notitie 14 3 20 2 2" xfId="28919" xr:uid="{156EFA16-AEDE-4FFA-AF37-F4392D6E236D}"/>
    <cellStyle name="Notitie 14 3 20 3" xfId="27388" xr:uid="{67FDCDA6-5711-4F4A-8F29-16ABA5587EB8}"/>
    <cellStyle name="Notitie 14 3 21" xfId="9113" xr:uid="{00000000-0005-0000-0000-0000901C0000}"/>
    <cellStyle name="Notitie 14 3 21 2" xfId="18840" xr:uid="{00000000-0005-0000-0000-0000911C0000}"/>
    <cellStyle name="Notitie 14 3 21 2 2" xfId="28953" xr:uid="{60F09F88-939C-4DCE-A80A-4CCD7F507ED3}"/>
    <cellStyle name="Notitie 14 3 21 3" xfId="27422" xr:uid="{284778FE-3333-4FCD-B31F-B5857904AB7B}"/>
    <cellStyle name="Notitie 14 3 22" xfId="9283" xr:uid="{00000000-0005-0000-0000-0000921C0000}"/>
    <cellStyle name="Notitie 14 3 22 2" xfId="19010" xr:uid="{00000000-0005-0000-0000-0000931C0000}"/>
    <cellStyle name="Notitie 14 3 22 2 2" xfId="28986" xr:uid="{3B0CB768-F534-4B7F-AA42-28F2D17A2265}"/>
    <cellStyle name="Notitie 14 3 22 3" xfId="27455" xr:uid="{B07474EE-51A1-4E9B-A5E3-B575639127DA}"/>
    <cellStyle name="Notitie 14 3 23" xfId="9453" xr:uid="{00000000-0005-0000-0000-0000941C0000}"/>
    <cellStyle name="Notitie 14 3 23 2" xfId="19180" xr:uid="{00000000-0005-0000-0000-0000951C0000}"/>
    <cellStyle name="Notitie 14 3 23 2 2" xfId="29021" xr:uid="{D7298708-8276-48F0-8942-90C2D81DCDB3}"/>
    <cellStyle name="Notitie 14 3 23 3" xfId="27490" xr:uid="{6F56CCBC-D822-4916-B316-9AA011F2646A}"/>
    <cellStyle name="Notitie 14 3 24" xfId="9617" xr:uid="{00000000-0005-0000-0000-0000961C0000}"/>
    <cellStyle name="Notitie 14 3 24 2" xfId="19344" xr:uid="{00000000-0005-0000-0000-0000971C0000}"/>
    <cellStyle name="Notitie 14 3 24 2 2" xfId="29054" xr:uid="{9156DBE3-E703-4BCB-AFC5-778540978A5B}"/>
    <cellStyle name="Notitie 14 3 24 3" xfId="27523" xr:uid="{489F50BA-07B5-4265-B98E-D15F2F6A7E88}"/>
    <cellStyle name="Notitie 14 3 25" xfId="9789" xr:uid="{00000000-0005-0000-0000-0000981C0000}"/>
    <cellStyle name="Notitie 14 3 25 2" xfId="19516" xr:uid="{00000000-0005-0000-0000-0000991C0000}"/>
    <cellStyle name="Notitie 14 3 25 2 2" xfId="29086" xr:uid="{708723E9-60F8-4B42-84FE-58B130C8F3FB}"/>
    <cellStyle name="Notitie 14 3 25 3" xfId="27555" xr:uid="{3E6070F7-8C24-44B2-B282-5C7BB86BFC23}"/>
    <cellStyle name="Notitie 14 3 26" xfId="9950" xr:uid="{00000000-0005-0000-0000-00009A1C0000}"/>
    <cellStyle name="Notitie 14 3 26 2" xfId="19677" xr:uid="{00000000-0005-0000-0000-00009B1C0000}"/>
    <cellStyle name="Notitie 14 3 26 2 2" xfId="29117" xr:uid="{026CB209-6FDB-4B72-B63E-FD47E7D2D7AB}"/>
    <cellStyle name="Notitie 14 3 26 3" xfId="27586" xr:uid="{BF1C860B-EA3C-4F98-90FE-1A06C5CFAC20}"/>
    <cellStyle name="Notitie 14 3 27" xfId="10109" xr:uid="{00000000-0005-0000-0000-00009C1C0000}"/>
    <cellStyle name="Notitie 14 3 27 2" xfId="19836" xr:uid="{00000000-0005-0000-0000-00009D1C0000}"/>
    <cellStyle name="Notitie 14 3 27 2 2" xfId="29148" xr:uid="{9A6684C8-CCFC-4920-871E-8CD39481D980}"/>
    <cellStyle name="Notitie 14 3 27 3" xfId="27617" xr:uid="{56A50A72-B800-4822-BFB0-96BFFB4BF375}"/>
    <cellStyle name="Notitie 14 3 28" xfId="10264" xr:uid="{00000000-0005-0000-0000-00009E1C0000}"/>
    <cellStyle name="Notitie 14 3 28 2" xfId="19991" xr:uid="{00000000-0005-0000-0000-00009F1C0000}"/>
    <cellStyle name="Notitie 14 3 28 2 2" xfId="29178" xr:uid="{D27F7DED-7375-4727-9F40-8226420399A7}"/>
    <cellStyle name="Notitie 14 3 28 3" xfId="27647" xr:uid="{39BBD350-63AC-4B43-9091-42B531F4A5F6}"/>
    <cellStyle name="Notitie 14 3 29" xfId="10418" xr:uid="{00000000-0005-0000-0000-0000A01C0000}"/>
    <cellStyle name="Notitie 14 3 29 2" xfId="20145" xr:uid="{00000000-0005-0000-0000-0000A11C0000}"/>
    <cellStyle name="Notitie 14 3 29 2 2" xfId="29208" xr:uid="{65B3FCE4-814E-4BAF-B546-3C27B0F4404B}"/>
    <cellStyle name="Notitie 14 3 29 3" xfId="27677" xr:uid="{28A9F8F2-9F89-49F2-B91A-699CA9A400BC}"/>
    <cellStyle name="Notitie 14 3 3" xfId="5725" xr:uid="{00000000-0005-0000-0000-0000A21C0000}"/>
    <cellStyle name="Notitie 14 3 3 2" xfId="15452" xr:uid="{00000000-0005-0000-0000-0000A31C0000}"/>
    <cellStyle name="Notitie 14 3 3 2 2" xfId="28256" xr:uid="{30AE0FC4-52BA-4BDD-B103-0726DA2DE2ED}"/>
    <cellStyle name="Notitie 14 3 3 3" xfId="26725" xr:uid="{B99B6BC6-83D2-40B7-92A1-1416E5110FF5}"/>
    <cellStyle name="Notitie 14 3 30" xfId="10569" xr:uid="{00000000-0005-0000-0000-0000A41C0000}"/>
    <cellStyle name="Notitie 14 3 30 2" xfId="20296" xr:uid="{00000000-0005-0000-0000-0000A51C0000}"/>
    <cellStyle name="Notitie 14 3 30 2 2" xfId="29237" xr:uid="{1C53283A-2442-4A0F-B7F1-2C1F827BB7D5}"/>
    <cellStyle name="Notitie 14 3 30 3" xfId="27706" xr:uid="{D2436B8F-4EDC-4C49-8AD7-EB0841661895}"/>
    <cellStyle name="Notitie 14 3 31" xfId="10715" xr:uid="{00000000-0005-0000-0000-0000A61C0000}"/>
    <cellStyle name="Notitie 14 3 31 2" xfId="20442" xr:uid="{00000000-0005-0000-0000-0000A71C0000}"/>
    <cellStyle name="Notitie 14 3 31 2 2" xfId="29263" xr:uid="{9748A21F-1F8E-41B3-B9E3-CBB99D106757}"/>
    <cellStyle name="Notitie 14 3 31 3" xfId="27732" xr:uid="{94842167-FFF6-49AD-80D8-6166B986DD77}"/>
    <cellStyle name="Notitie 14 3 32" xfId="26195" xr:uid="{8CFC606C-8FCC-4C71-B697-484B36CF19AF}"/>
    <cellStyle name="Notitie 14 3 4" xfId="5940" xr:uid="{00000000-0005-0000-0000-0000A81C0000}"/>
    <cellStyle name="Notitie 14 3 4 2" xfId="15667" xr:uid="{00000000-0005-0000-0000-0000A91C0000}"/>
    <cellStyle name="Notitie 14 3 4 2 2" xfId="28299" xr:uid="{A1DF53F0-8C71-4731-B325-050494F2556C}"/>
    <cellStyle name="Notitie 14 3 4 3" xfId="26768" xr:uid="{F56F103A-551A-4C29-9C8C-4CABD84E7872}"/>
    <cellStyle name="Notitie 14 3 5" xfId="2541" xr:uid="{00000000-0005-0000-0000-0000AA1C0000}"/>
    <cellStyle name="Notitie 14 3 5 2" xfId="12268" xr:uid="{00000000-0005-0000-0000-0000AB1C0000}"/>
    <cellStyle name="Notitie 14 3 5 2 2" xfId="27789" xr:uid="{5F381A9F-C589-4B3C-B39F-C9D015B526D6}"/>
    <cellStyle name="Notitie 14 3 5 3" xfId="26258" xr:uid="{9AE0BC30-180B-4A97-AED1-439FD50C65F5}"/>
    <cellStyle name="Notitie 14 3 6" xfId="6314" xr:uid="{00000000-0005-0000-0000-0000AC1C0000}"/>
    <cellStyle name="Notitie 14 3 6 2" xfId="16041" xr:uid="{00000000-0005-0000-0000-0000AD1C0000}"/>
    <cellStyle name="Notitie 14 3 6 2 2" xfId="28386" xr:uid="{E6A4427F-3D62-433D-96DA-F4E32E3F46F5}"/>
    <cellStyle name="Notitie 14 3 6 3" xfId="26855" xr:uid="{406D3509-5AD9-4A58-A34C-3F375BCD075C}"/>
    <cellStyle name="Notitie 14 3 7" xfId="6517" xr:uid="{00000000-0005-0000-0000-0000AE1C0000}"/>
    <cellStyle name="Notitie 14 3 7 2" xfId="16244" xr:uid="{00000000-0005-0000-0000-0000AF1C0000}"/>
    <cellStyle name="Notitie 14 3 7 2 2" xfId="28425" xr:uid="{55288C4E-161E-4347-90D5-AB67EED60003}"/>
    <cellStyle name="Notitie 14 3 7 3" xfId="26894" xr:uid="{90C548BA-9266-4FFE-A96B-A4E7B080914C}"/>
    <cellStyle name="Notitie 14 3 8" xfId="6727" xr:uid="{00000000-0005-0000-0000-0000B01C0000}"/>
    <cellStyle name="Notitie 14 3 8 2" xfId="16454" xr:uid="{00000000-0005-0000-0000-0000B11C0000}"/>
    <cellStyle name="Notitie 14 3 8 2 2" xfId="28467" xr:uid="{8B66E70C-92C7-4C8C-80E7-F56870FCADBD}"/>
    <cellStyle name="Notitie 14 3 8 3" xfId="26936" xr:uid="{4252E8EC-38B6-4A1E-B3B4-8D363551D3CF}"/>
    <cellStyle name="Notitie 14 3 9" xfId="6923" xr:uid="{00000000-0005-0000-0000-0000B21C0000}"/>
    <cellStyle name="Notitie 14 3 9 2" xfId="16650" xr:uid="{00000000-0005-0000-0000-0000B31C0000}"/>
    <cellStyle name="Notitie 14 3 9 2 2" xfId="28508" xr:uid="{18C3E02E-BC46-482A-9207-4223783E6256}"/>
    <cellStyle name="Notitie 14 3 9 3" xfId="26977" xr:uid="{9252088B-86D3-4444-9D68-05D4F27C1C74}"/>
    <cellStyle name="Notitie 14 30" xfId="5167" xr:uid="{00000000-0005-0000-0000-0000B41C0000}"/>
    <cellStyle name="Notitie 14 30 2" xfId="14894" xr:uid="{00000000-0005-0000-0000-0000B51C0000}"/>
    <cellStyle name="Notitie 14 30 2 2" xfId="28113" xr:uid="{A2A44A20-1CC0-4541-92E3-26A921FB88EA}"/>
    <cellStyle name="Notitie 14 30 3" xfId="26582" xr:uid="{0E5BA9A3-0EE0-4FD0-B782-1CCB659ABABC}"/>
    <cellStyle name="Notitie 14 31" xfId="8135" xr:uid="{00000000-0005-0000-0000-0000B61C0000}"/>
    <cellStyle name="Notitie 14 31 2" xfId="17862" xr:uid="{00000000-0005-0000-0000-0000B71C0000}"/>
    <cellStyle name="Notitie 14 31 2 2" xfId="28767" xr:uid="{FEE88A4D-798E-4DFA-B04B-A447DED1144E}"/>
    <cellStyle name="Notitie 14 31 3" xfId="27236" xr:uid="{F6E7896D-D4B5-45A6-9968-AFED6AEE441F}"/>
    <cellStyle name="Notitie 14 32" xfId="9381" xr:uid="{00000000-0005-0000-0000-0000B81C0000}"/>
    <cellStyle name="Notitie 14 32 2" xfId="19108" xr:uid="{00000000-0005-0000-0000-0000B91C0000}"/>
    <cellStyle name="Notitie 14 32 2 2" xfId="29009" xr:uid="{29616A91-B3A3-4F13-816D-D616D4B79E96}"/>
    <cellStyle name="Notitie 14 32 3" xfId="27478" xr:uid="{7A081C34-060A-43A5-AC49-562E39A4DB6C}"/>
    <cellStyle name="Notitie 14 33" xfId="5616" xr:uid="{00000000-0005-0000-0000-0000BA1C0000}"/>
    <cellStyle name="Notitie 14 33 2" xfId="15343" xr:uid="{00000000-0005-0000-0000-0000BB1C0000}"/>
    <cellStyle name="Notitie 14 33 2 2" xfId="28233" xr:uid="{5146121D-8A7C-4600-88B7-4429CB321E8E}"/>
    <cellStyle name="Notitie 14 33 3" xfId="26702" xr:uid="{CDF6FFF6-49BA-4873-9F6A-8406042666C2}"/>
    <cellStyle name="Notitie 14 34" xfId="26160" xr:uid="{CDF7946E-9BBD-4409-A7D8-51B225D92BD1}"/>
    <cellStyle name="Notitie 14 4" xfId="3019" xr:uid="{00000000-0005-0000-0000-0000BC1C0000}"/>
    <cellStyle name="Notitie 14 4 2" xfId="12746" xr:uid="{00000000-0005-0000-0000-0000BD1C0000}"/>
    <cellStyle name="Notitie 14 4 2 2" xfId="27921" xr:uid="{F7720378-3B9E-444C-BF01-74F52AAD4B24}"/>
    <cellStyle name="Notitie 14 4 3" xfId="26390" xr:uid="{FE9973AA-918A-4576-9246-1A15BFD14653}"/>
    <cellStyle name="Notitie 14 5" xfId="2463" xr:uid="{00000000-0005-0000-0000-0000BE1C0000}"/>
    <cellStyle name="Notitie 14 5 2" xfId="12190" xr:uid="{00000000-0005-0000-0000-0000BF1C0000}"/>
    <cellStyle name="Notitie 14 5 2 2" xfId="27758" xr:uid="{203C5C64-A297-4086-9EAE-7ADBF3D27211}"/>
    <cellStyle name="Notitie 14 5 3" xfId="26227" xr:uid="{12CE87C7-8738-4B81-BDAC-B942C698635E}"/>
    <cellStyle name="Notitie 14 6" xfId="5535" xr:uid="{00000000-0005-0000-0000-0000C01C0000}"/>
    <cellStyle name="Notitie 14 6 2" xfId="15262" xr:uid="{00000000-0005-0000-0000-0000C11C0000}"/>
    <cellStyle name="Notitie 14 6 2 2" xfId="28215" xr:uid="{218C6CD7-3FF3-476E-A4B8-982B5FA17939}"/>
    <cellStyle name="Notitie 14 6 3" xfId="26684" xr:uid="{1BC009EE-95A2-461F-A07B-EBC94DC8497B}"/>
    <cellStyle name="Notitie 14 7" xfId="5618" xr:uid="{00000000-0005-0000-0000-0000C21C0000}"/>
    <cellStyle name="Notitie 14 7 2" xfId="15345" xr:uid="{00000000-0005-0000-0000-0000C31C0000}"/>
    <cellStyle name="Notitie 14 7 2 2" xfId="28234" xr:uid="{32693BBD-48A1-441C-A1C5-044A9D2B23AE}"/>
    <cellStyle name="Notitie 14 7 3" xfId="26703" xr:uid="{3C36CE92-7F00-432E-8875-7FAA2EAC470D}"/>
    <cellStyle name="Notitie 14 8" xfId="2708" xr:uid="{00000000-0005-0000-0000-0000C41C0000}"/>
    <cellStyle name="Notitie 14 8 2" xfId="12435" xr:uid="{00000000-0005-0000-0000-0000C51C0000}"/>
    <cellStyle name="Notitie 14 8 2 2" xfId="27838" xr:uid="{D93F5019-719F-4BE0-9699-346B9F01184A}"/>
    <cellStyle name="Notitie 14 8 3" xfId="26307" xr:uid="{F7BC1121-9CC5-47FD-B4EA-39B11775F13D}"/>
    <cellStyle name="Notitie 14 9" xfId="6222" xr:uid="{00000000-0005-0000-0000-0000C61C0000}"/>
    <cellStyle name="Notitie 14 9 2" xfId="15949" xr:uid="{00000000-0005-0000-0000-0000C71C0000}"/>
    <cellStyle name="Notitie 14 9 2 2" xfId="28369" xr:uid="{0C27EEB1-400C-40F1-9882-E36C4BE99750}"/>
    <cellStyle name="Notitie 14 9 3" xfId="26838" xr:uid="{E23BA5D1-83A9-4B55-9524-7E1DF35A7CE3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0 2 2" xfId="28088" xr:uid="{C008A3DE-20A0-44E6-ABEE-8E541C3AF10A}"/>
    <cellStyle name="Notitie 15 10 3" xfId="26557" xr:uid="{005924F3-8253-4A8A-A38A-60021C334881}"/>
    <cellStyle name="Notitie 15 11" xfId="2809" xr:uid="{00000000-0005-0000-0000-0000CB1C0000}"/>
    <cellStyle name="Notitie 15 11 2" xfId="12536" xr:uid="{00000000-0005-0000-0000-0000CC1C0000}"/>
    <cellStyle name="Notitie 15 11 2 2" xfId="27867" xr:uid="{3D5D20C9-1FEB-4324-83E1-375DCCAC796E}"/>
    <cellStyle name="Notitie 15 11 3" xfId="26336" xr:uid="{FC4C5C7A-7F35-457E-B76F-1341C0C43FD0}"/>
    <cellStyle name="Notitie 15 12" xfId="5565" xr:uid="{00000000-0005-0000-0000-0000CD1C0000}"/>
    <cellStyle name="Notitie 15 12 2" xfId="15292" xr:uid="{00000000-0005-0000-0000-0000CE1C0000}"/>
    <cellStyle name="Notitie 15 12 2 2" xfId="28223" xr:uid="{C95D289A-EB00-4F41-B44B-8D3B68E1F40F}"/>
    <cellStyle name="Notitie 15 12 3" xfId="26692" xr:uid="{3D5B8B75-95D8-438A-9772-C2A3AEB19786}"/>
    <cellStyle name="Notitie 15 13" xfId="2627" xr:uid="{00000000-0005-0000-0000-0000CF1C0000}"/>
    <cellStyle name="Notitie 15 13 2" xfId="12354" xr:uid="{00000000-0005-0000-0000-0000D01C0000}"/>
    <cellStyle name="Notitie 15 13 2 2" xfId="27816" xr:uid="{82AFF732-1106-4DCF-B7E8-8EF57BCC47DB}"/>
    <cellStyle name="Notitie 15 13 3" xfId="26285" xr:uid="{F10ADEC8-7540-4789-BDE4-FD162F082BA7}"/>
    <cellStyle name="Notitie 15 14" xfId="2487" xr:uid="{00000000-0005-0000-0000-0000D11C0000}"/>
    <cellStyle name="Notitie 15 14 2" xfId="12214" xr:uid="{00000000-0005-0000-0000-0000D21C0000}"/>
    <cellStyle name="Notitie 15 14 2 2" xfId="27768" xr:uid="{E5CFACC2-46FC-48FC-BDD0-D16E27E41C51}"/>
    <cellStyle name="Notitie 15 14 3" xfId="26237" xr:uid="{9B81D875-DC32-4FE2-B7B2-8746620E6FD1}"/>
    <cellStyle name="Notitie 15 15" xfId="6747" xr:uid="{00000000-0005-0000-0000-0000D31C0000}"/>
    <cellStyle name="Notitie 15 15 2" xfId="16474" xr:uid="{00000000-0005-0000-0000-0000D41C0000}"/>
    <cellStyle name="Notitie 15 15 2 2" xfId="28486" xr:uid="{EBFF18E0-163E-4B20-8FC5-C7A2E1936056}"/>
    <cellStyle name="Notitie 15 15 3" xfId="26955" xr:uid="{AEB47547-23A5-49AC-8E19-2545C06B6ECE}"/>
    <cellStyle name="Notitie 15 16" xfId="6946" xr:uid="{00000000-0005-0000-0000-0000D51C0000}"/>
    <cellStyle name="Notitie 15 16 2" xfId="16673" xr:uid="{00000000-0005-0000-0000-0000D61C0000}"/>
    <cellStyle name="Notitie 15 16 2 2" xfId="28529" xr:uid="{66F5B810-1745-4CF7-8432-5960DC226E9F}"/>
    <cellStyle name="Notitie 15 16 3" xfId="26998" xr:uid="{D19D46ED-9C1B-461A-832F-D4F07D763860}"/>
    <cellStyle name="Notitie 15 17" xfId="3006" xr:uid="{00000000-0005-0000-0000-0000D71C0000}"/>
    <cellStyle name="Notitie 15 17 2" xfId="12733" xr:uid="{00000000-0005-0000-0000-0000D81C0000}"/>
    <cellStyle name="Notitie 15 17 2 2" xfId="27912" xr:uid="{114E390B-69A8-4D39-BE0A-2DB5B8A1EE7E}"/>
    <cellStyle name="Notitie 15 17 3" xfId="26381" xr:uid="{CBF4BFF4-8C99-4713-9230-6BBCC9B169EC}"/>
    <cellStyle name="Notitie 15 18" xfId="5645" xr:uid="{00000000-0005-0000-0000-0000D91C0000}"/>
    <cellStyle name="Notitie 15 18 2" xfId="15372" xr:uid="{00000000-0005-0000-0000-0000DA1C0000}"/>
    <cellStyle name="Notitie 15 18 2 2" xfId="28242" xr:uid="{89F1C97C-19F1-4401-886D-0979882CC3C5}"/>
    <cellStyle name="Notitie 15 18 3" xfId="26711" xr:uid="{1E319A31-70DB-4E90-B44D-2D6C869F9178}"/>
    <cellStyle name="Notitie 15 19" xfId="5076" xr:uid="{00000000-0005-0000-0000-0000DB1C0000}"/>
    <cellStyle name="Notitie 15 19 2" xfId="14803" xr:uid="{00000000-0005-0000-0000-0000DC1C0000}"/>
    <cellStyle name="Notitie 15 19 2 2" xfId="28090" xr:uid="{E924F933-7A2A-439E-8BC0-430EF48B982E}"/>
    <cellStyle name="Notitie 15 19 3" xfId="26559" xr:uid="{1DDA7F92-EAFC-427B-B1A0-55C613C9AB3A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0 2 2" xfId="28556" xr:uid="{B3FDC6BA-A002-4C53-BEEF-2B574AEEDFAB}"/>
    <cellStyle name="Notitie 15 2 10 3" xfId="27025" xr:uid="{F5233171-DD4B-45EA-8DE1-94AA6AA75308}"/>
    <cellStyle name="Notitie 15 2 11" xfId="7330" xr:uid="{00000000-0005-0000-0000-0000E01C0000}"/>
    <cellStyle name="Notitie 15 2 11 2" xfId="17057" xr:uid="{00000000-0005-0000-0000-0000E11C0000}"/>
    <cellStyle name="Notitie 15 2 11 2 2" xfId="28596" xr:uid="{D617ACCA-DD32-4BF1-A9FD-F627464A4829}"/>
    <cellStyle name="Notitie 15 2 11 3" xfId="27065" xr:uid="{62C523AA-119B-4D9C-8478-7E67ECA02393}"/>
    <cellStyle name="Notitie 15 2 12" xfId="7525" xr:uid="{00000000-0005-0000-0000-0000E21C0000}"/>
    <cellStyle name="Notitie 15 2 12 2" xfId="17252" xr:uid="{00000000-0005-0000-0000-0000E31C0000}"/>
    <cellStyle name="Notitie 15 2 12 2 2" xfId="28636" xr:uid="{5F3FA051-16AE-471A-AA8C-B8F7535841CF}"/>
    <cellStyle name="Notitie 15 2 12 3" xfId="27105" xr:uid="{471F0274-A568-4C48-81CF-1A215C533406}"/>
    <cellStyle name="Notitie 15 2 13" xfId="7719" xr:uid="{00000000-0005-0000-0000-0000E41C0000}"/>
    <cellStyle name="Notitie 15 2 13 2" xfId="17446" xr:uid="{00000000-0005-0000-0000-0000E51C0000}"/>
    <cellStyle name="Notitie 15 2 13 2 2" xfId="28678" xr:uid="{B9BD28B9-F77F-4291-B876-858066B785E3}"/>
    <cellStyle name="Notitie 15 2 13 3" xfId="27147" xr:uid="{476BC05F-E301-422B-9AC4-549A25AC8DE8}"/>
    <cellStyle name="Notitie 15 2 14" xfId="7915" xr:uid="{00000000-0005-0000-0000-0000E61C0000}"/>
    <cellStyle name="Notitie 15 2 14 2" xfId="17642" xr:uid="{00000000-0005-0000-0000-0000E71C0000}"/>
    <cellStyle name="Notitie 15 2 14 2 2" xfId="28714" xr:uid="{F0661915-8D71-42E7-8F06-A8BC7BDB1D30}"/>
    <cellStyle name="Notitie 15 2 14 3" xfId="27183" xr:uid="{2D64E701-980A-4EF8-B7B4-59EB025287C2}"/>
    <cellStyle name="Notitie 15 2 15" xfId="7351" xr:uid="{00000000-0005-0000-0000-0000E81C0000}"/>
    <cellStyle name="Notitie 15 2 15 2" xfId="17078" xr:uid="{00000000-0005-0000-0000-0000E91C0000}"/>
    <cellStyle name="Notitie 15 2 15 2 2" xfId="28614" xr:uid="{B558A3BC-9466-4A4A-A4A6-7C057D17327D}"/>
    <cellStyle name="Notitie 15 2 15 3" xfId="27083" xr:uid="{B7D1D944-D474-4F37-93E4-03110F43F930}"/>
    <cellStyle name="Notitie 15 2 16" xfId="8217" xr:uid="{00000000-0005-0000-0000-0000EA1C0000}"/>
    <cellStyle name="Notitie 15 2 16 2" xfId="17944" xr:uid="{00000000-0005-0000-0000-0000EB1C0000}"/>
    <cellStyle name="Notitie 15 2 16 2 2" xfId="28781" xr:uid="{0FDC1EC0-C98A-4756-A751-BCF96349F2B8}"/>
    <cellStyle name="Notitie 15 2 16 3" xfId="27250" xr:uid="{92E993CB-5191-4CE7-A426-9C58AE36086C}"/>
    <cellStyle name="Notitie 15 2 17" xfId="8405" xr:uid="{00000000-0005-0000-0000-0000EC1C0000}"/>
    <cellStyle name="Notitie 15 2 17 2" xfId="18132" xr:uid="{00000000-0005-0000-0000-0000ED1C0000}"/>
    <cellStyle name="Notitie 15 2 17 2 2" xfId="28818" xr:uid="{DA57BB7C-FD9C-47AC-ACE8-CF928F60119A}"/>
    <cellStyle name="Notitie 15 2 17 3" xfId="27287" xr:uid="{56B980E8-90B3-469B-85E7-17E4E8A081BE}"/>
    <cellStyle name="Notitie 15 2 18" xfId="8587" xr:uid="{00000000-0005-0000-0000-0000EE1C0000}"/>
    <cellStyle name="Notitie 15 2 18 2" xfId="18314" xr:uid="{00000000-0005-0000-0000-0000EF1C0000}"/>
    <cellStyle name="Notitie 15 2 18 2 2" xfId="28852" xr:uid="{4214EEE1-1680-4F1E-A9F6-ED0A4CD465A5}"/>
    <cellStyle name="Notitie 15 2 18 3" xfId="27321" xr:uid="{DD8B3B9D-42C0-4FCF-B800-4AFFD8C2A909}"/>
    <cellStyle name="Notitie 15 2 19" xfId="8761" xr:uid="{00000000-0005-0000-0000-0000F01C0000}"/>
    <cellStyle name="Notitie 15 2 19 2" xfId="18488" xr:uid="{00000000-0005-0000-0000-0000F11C0000}"/>
    <cellStyle name="Notitie 15 2 19 2 2" xfId="28886" xr:uid="{1F51F390-22D3-4E17-8F08-B4168796DD21}"/>
    <cellStyle name="Notitie 15 2 19 3" xfId="27355" xr:uid="{919E1B0F-59C0-4ECF-BF4D-42064CA1DB29}"/>
    <cellStyle name="Notitie 15 2 2" xfId="4517" xr:uid="{00000000-0005-0000-0000-0000F21C0000}"/>
    <cellStyle name="Notitie 15 2 2 2" xfId="14244" xr:uid="{00000000-0005-0000-0000-0000F31C0000}"/>
    <cellStyle name="Notitie 15 2 2 2 2" xfId="27968" xr:uid="{CEF76909-9406-4718-8127-B47BD0B5B1DB}"/>
    <cellStyle name="Notitie 15 2 2 3" xfId="26437" xr:uid="{43EA3690-13B6-4C8E-9FC5-EB3B6EEECDAA}"/>
    <cellStyle name="Notitie 15 2 20" xfId="8934" xr:uid="{00000000-0005-0000-0000-0000F41C0000}"/>
    <cellStyle name="Notitie 15 2 20 2" xfId="18661" xr:uid="{00000000-0005-0000-0000-0000F51C0000}"/>
    <cellStyle name="Notitie 15 2 20 2 2" xfId="28920" xr:uid="{B39D10C5-1897-4565-85F8-239CD5492DF5}"/>
    <cellStyle name="Notitie 15 2 20 3" xfId="27389" xr:uid="{D6288B61-93B8-44A0-ABA0-DDCD5E47B366}"/>
    <cellStyle name="Notitie 15 2 21" xfId="9114" xr:uid="{00000000-0005-0000-0000-0000F61C0000}"/>
    <cellStyle name="Notitie 15 2 21 2" xfId="18841" xr:uid="{00000000-0005-0000-0000-0000F71C0000}"/>
    <cellStyle name="Notitie 15 2 21 2 2" xfId="28954" xr:uid="{128D126E-913C-40CA-8239-87F874DA622D}"/>
    <cellStyle name="Notitie 15 2 21 3" xfId="27423" xr:uid="{019C597E-8B07-4D3B-B4F0-BE704628AEF1}"/>
    <cellStyle name="Notitie 15 2 22" xfId="9284" xr:uid="{00000000-0005-0000-0000-0000F81C0000}"/>
    <cellStyle name="Notitie 15 2 22 2" xfId="19011" xr:uid="{00000000-0005-0000-0000-0000F91C0000}"/>
    <cellStyle name="Notitie 15 2 22 2 2" xfId="28987" xr:uid="{B8500795-F47D-4944-965F-CE7A4CB9ACE9}"/>
    <cellStyle name="Notitie 15 2 22 3" xfId="27456" xr:uid="{CD12C67F-0FF4-4928-8579-0CBD11418878}"/>
    <cellStyle name="Notitie 15 2 23" xfId="9454" xr:uid="{00000000-0005-0000-0000-0000FA1C0000}"/>
    <cellStyle name="Notitie 15 2 23 2" xfId="19181" xr:uid="{00000000-0005-0000-0000-0000FB1C0000}"/>
    <cellStyle name="Notitie 15 2 23 2 2" xfId="29022" xr:uid="{41BBDB38-463C-451F-B621-3923A43C8592}"/>
    <cellStyle name="Notitie 15 2 23 3" xfId="27491" xr:uid="{CF6A4549-6691-46C7-9ADE-3AFE3CB4CF55}"/>
    <cellStyle name="Notitie 15 2 24" xfId="9618" xr:uid="{00000000-0005-0000-0000-0000FC1C0000}"/>
    <cellStyle name="Notitie 15 2 24 2" xfId="19345" xr:uid="{00000000-0005-0000-0000-0000FD1C0000}"/>
    <cellStyle name="Notitie 15 2 24 2 2" xfId="29055" xr:uid="{A79304B9-759C-44F1-AF8D-8B0DE1253A40}"/>
    <cellStyle name="Notitie 15 2 24 3" xfId="27524" xr:uid="{A5CE5A3F-5062-4DB9-9426-B6F3C9A6C67E}"/>
    <cellStyle name="Notitie 15 2 25" xfId="9790" xr:uid="{00000000-0005-0000-0000-0000FE1C0000}"/>
    <cellStyle name="Notitie 15 2 25 2" xfId="19517" xr:uid="{00000000-0005-0000-0000-0000FF1C0000}"/>
    <cellStyle name="Notitie 15 2 25 2 2" xfId="29087" xr:uid="{DA371BA5-52CC-443F-8516-2F751A52F298}"/>
    <cellStyle name="Notitie 15 2 25 3" xfId="27556" xr:uid="{38F5B53D-FC6C-4131-B6AE-D023E4428B62}"/>
    <cellStyle name="Notitie 15 2 26" xfId="9951" xr:uid="{00000000-0005-0000-0000-0000001D0000}"/>
    <cellStyle name="Notitie 15 2 26 2" xfId="19678" xr:uid="{00000000-0005-0000-0000-0000011D0000}"/>
    <cellStyle name="Notitie 15 2 26 2 2" xfId="29118" xr:uid="{A7B8B40B-D69A-4847-8F3D-A800BA8A80E0}"/>
    <cellStyle name="Notitie 15 2 26 3" xfId="27587" xr:uid="{C96EDE6F-42A8-47DA-B9E6-738492CBAB3A}"/>
    <cellStyle name="Notitie 15 2 27" xfId="10110" xr:uid="{00000000-0005-0000-0000-0000021D0000}"/>
    <cellStyle name="Notitie 15 2 27 2" xfId="19837" xr:uid="{00000000-0005-0000-0000-0000031D0000}"/>
    <cellStyle name="Notitie 15 2 27 2 2" xfId="29149" xr:uid="{6F4CC6BC-CE05-49E7-B302-6454B00A3DDA}"/>
    <cellStyle name="Notitie 15 2 27 3" xfId="27618" xr:uid="{D36A48C1-CC8F-4FE2-A2FB-0A88339FE227}"/>
    <cellStyle name="Notitie 15 2 28" xfId="10265" xr:uid="{00000000-0005-0000-0000-0000041D0000}"/>
    <cellStyle name="Notitie 15 2 28 2" xfId="19992" xr:uid="{00000000-0005-0000-0000-0000051D0000}"/>
    <cellStyle name="Notitie 15 2 28 2 2" xfId="29179" xr:uid="{33D8D202-87B4-4F6A-B083-BA4AD7CBCD68}"/>
    <cellStyle name="Notitie 15 2 28 3" xfId="27648" xr:uid="{22D49397-1C3D-47FB-A042-83F8F5346AC1}"/>
    <cellStyle name="Notitie 15 2 29" xfId="10419" xr:uid="{00000000-0005-0000-0000-0000061D0000}"/>
    <cellStyle name="Notitie 15 2 29 2" xfId="20146" xr:uid="{00000000-0005-0000-0000-0000071D0000}"/>
    <cellStyle name="Notitie 15 2 29 2 2" xfId="29209" xr:uid="{0242AD78-2A57-4FEB-B0A7-496FC0530EDE}"/>
    <cellStyle name="Notitie 15 2 29 3" xfId="27678" xr:uid="{969DBA7B-ECBA-48C4-A378-9F5B6CDD606E}"/>
    <cellStyle name="Notitie 15 2 3" xfId="5726" xr:uid="{00000000-0005-0000-0000-0000081D0000}"/>
    <cellStyle name="Notitie 15 2 3 2" xfId="15453" xr:uid="{00000000-0005-0000-0000-0000091D0000}"/>
    <cellStyle name="Notitie 15 2 3 2 2" xfId="28257" xr:uid="{3C79518C-76E1-4EAE-BC01-A42647859944}"/>
    <cellStyle name="Notitie 15 2 3 3" xfId="26726" xr:uid="{427A872B-12A2-4A0A-926A-0FD9AE90439B}"/>
    <cellStyle name="Notitie 15 2 30" xfId="10570" xr:uid="{00000000-0005-0000-0000-00000A1D0000}"/>
    <cellStyle name="Notitie 15 2 30 2" xfId="20297" xr:uid="{00000000-0005-0000-0000-00000B1D0000}"/>
    <cellStyle name="Notitie 15 2 30 2 2" xfId="29238" xr:uid="{9845A550-7802-4F65-B015-49BD9D75CCBB}"/>
    <cellStyle name="Notitie 15 2 30 3" xfId="27707" xr:uid="{B0776C6C-7BAF-4063-827F-D36AD9F09F49}"/>
    <cellStyle name="Notitie 15 2 31" xfId="10716" xr:uid="{00000000-0005-0000-0000-00000C1D0000}"/>
    <cellStyle name="Notitie 15 2 31 2" xfId="20443" xr:uid="{00000000-0005-0000-0000-00000D1D0000}"/>
    <cellStyle name="Notitie 15 2 31 2 2" xfId="29264" xr:uid="{D6DB888E-B1DE-4C21-B552-64035727C7F0}"/>
    <cellStyle name="Notitie 15 2 31 3" xfId="27733" xr:uid="{CB8EC535-F1EE-4D25-80D4-4C2B349C1060}"/>
    <cellStyle name="Notitie 15 2 32" xfId="26196" xr:uid="{20EA4A6E-6AE2-430B-9AD0-28A322966C89}"/>
    <cellStyle name="Notitie 15 2 4" xfId="5941" xr:uid="{00000000-0005-0000-0000-00000E1D0000}"/>
    <cellStyle name="Notitie 15 2 4 2" xfId="15668" xr:uid="{00000000-0005-0000-0000-00000F1D0000}"/>
    <cellStyle name="Notitie 15 2 4 2 2" xfId="28300" xr:uid="{4D98C6ED-0C59-4283-A669-7FDEF1E066CC}"/>
    <cellStyle name="Notitie 15 2 4 3" xfId="26769" xr:uid="{60967144-107A-42B8-A52E-5B74D3948C43}"/>
    <cellStyle name="Notitie 15 2 5" xfId="5066" xr:uid="{00000000-0005-0000-0000-0000101D0000}"/>
    <cellStyle name="Notitie 15 2 5 2" xfId="14793" xr:uid="{00000000-0005-0000-0000-0000111D0000}"/>
    <cellStyle name="Notitie 15 2 5 2 2" xfId="28084" xr:uid="{07489BAB-06D6-4A55-9108-AD06A92B6DAE}"/>
    <cellStyle name="Notitie 15 2 5 3" xfId="26553" xr:uid="{A823723C-6939-4B7C-945B-BFD11717B55D}"/>
    <cellStyle name="Notitie 15 2 6" xfId="6315" xr:uid="{00000000-0005-0000-0000-0000121D0000}"/>
    <cellStyle name="Notitie 15 2 6 2" xfId="16042" xr:uid="{00000000-0005-0000-0000-0000131D0000}"/>
    <cellStyle name="Notitie 15 2 6 2 2" xfId="28387" xr:uid="{5B7251C1-6B86-4941-BCBC-38BE7FACE0D6}"/>
    <cellStyle name="Notitie 15 2 6 3" xfId="26856" xr:uid="{B972080A-E3F7-45DD-A58A-DD2F04F6DB44}"/>
    <cellStyle name="Notitie 15 2 7" xfId="6518" xr:uid="{00000000-0005-0000-0000-0000141D0000}"/>
    <cellStyle name="Notitie 15 2 7 2" xfId="16245" xr:uid="{00000000-0005-0000-0000-0000151D0000}"/>
    <cellStyle name="Notitie 15 2 7 2 2" xfId="28426" xr:uid="{B97CB00A-E7F1-4583-AFDC-03B6D459CCAA}"/>
    <cellStyle name="Notitie 15 2 7 3" xfId="26895" xr:uid="{4FA1E0E6-288B-4764-81FC-92BD6526A8C0}"/>
    <cellStyle name="Notitie 15 2 8" xfId="6728" xr:uid="{00000000-0005-0000-0000-0000161D0000}"/>
    <cellStyle name="Notitie 15 2 8 2" xfId="16455" xr:uid="{00000000-0005-0000-0000-0000171D0000}"/>
    <cellStyle name="Notitie 15 2 8 2 2" xfId="28468" xr:uid="{6020F750-A421-484B-A5A3-ABFB32ED4071}"/>
    <cellStyle name="Notitie 15 2 8 3" xfId="26937" xr:uid="{807B19D2-4CEE-4F74-9C1F-3B801624C1B1}"/>
    <cellStyle name="Notitie 15 2 9" xfId="6924" xr:uid="{00000000-0005-0000-0000-0000181D0000}"/>
    <cellStyle name="Notitie 15 2 9 2" xfId="16651" xr:uid="{00000000-0005-0000-0000-0000191D0000}"/>
    <cellStyle name="Notitie 15 2 9 2 2" xfId="28509" xr:uid="{97C11BE4-C8B7-409A-8AB1-98810B8EBA94}"/>
    <cellStyle name="Notitie 15 2 9 3" xfId="26978" xr:uid="{54B82A4A-EC9F-4BBB-8F17-F7BF2BA801F2}"/>
    <cellStyle name="Notitie 15 20" xfId="2788" xr:uid="{00000000-0005-0000-0000-00001A1D0000}"/>
    <cellStyle name="Notitie 15 20 2" xfId="12515" xr:uid="{00000000-0005-0000-0000-00001B1D0000}"/>
    <cellStyle name="Notitie 15 20 2 2" xfId="27861" xr:uid="{FF63BB00-2419-42B0-A83D-A02AD1B7978C}"/>
    <cellStyle name="Notitie 15 20 3" xfId="26330" xr:uid="{8F413A91-9F6D-4E64-A39E-C731E306A322}"/>
    <cellStyle name="Notitie 15 21" xfId="6227" xr:uid="{00000000-0005-0000-0000-00001C1D0000}"/>
    <cellStyle name="Notitie 15 21 2" xfId="15954" xr:uid="{00000000-0005-0000-0000-00001D1D0000}"/>
    <cellStyle name="Notitie 15 21 2 2" xfId="28370" xr:uid="{56627985-5DB8-48FE-BCB5-DA5E0828F747}"/>
    <cellStyle name="Notitie 15 21 3" xfId="26839" xr:uid="{69DA23DA-20AF-42D8-8C18-E9FC4512596D}"/>
    <cellStyle name="Notitie 15 22" xfId="5473" xr:uid="{00000000-0005-0000-0000-00001E1D0000}"/>
    <cellStyle name="Notitie 15 22 2" xfId="15200" xr:uid="{00000000-0005-0000-0000-00001F1D0000}"/>
    <cellStyle name="Notitie 15 22 2 2" xfId="28193" xr:uid="{71545BAF-377B-442B-9F6F-9622B4FAA6FE}"/>
    <cellStyle name="Notitie 15 22 3" xfId="26662" xr:uid="{AC8F104D-713A-472E-954C-640FE28887FD}"/>
    <cellStyle name="Notitie 15 23" xfId="6945" xr:uid="{00000000-0005-0000-0000-0000201D0000}"/>
    <cellStyle name="Notitie 15 23 2" xfId="16672" xr:uid="{00000000-0005-0000-0000-0000211D0000}"/>
    <cellStyle name="Notitie 15 23 2 2" xfId="28528" xr:uid="{42D68585-5CF4-4EA2-8E2C-EE96C7B1766D}"/>
    <cellStyle name="Notitie 15 23 3" xfId="26997" xr:uid="{CD92A25B-184D-43F5-9F46-FC8078E5B992}"/>
    <cellStyle name="Notitie 15 24" xfId="8500" xr:uid="{00000000-0005-0000-0000-0000221D0000}"/>
    <cellStyle name="Notitie 15 24 2" xfId="18227" xr:uid="{00000000-0005-0000-0000-0000231D0000}"/>
    <cellStyle name="Notitie 15 24 2 2" xfId="28838" xr:uid="{BF6B2A47-A2A9-4688-98A1-A22B7EEF716C}"/>
    <cellStyle name="Notitie 15 24 3" xfId="27307" xr:uid="{53772805-1455-445A-A446-16E189190C88}"/>
    <cellStyle name="Notitie 15 25" xfId="8604" xr:uid="{00000000-0005-0000-0000-0000241D0000}"/>
    <cellStyle name="Notitie 15 25 2" xfId="18331" xr:uid="{00000000-0005-0000-0000-0000251D0000}"/>
    <cellStyle name="Notitie 15 25 2 2" xfId="28869" xr:uid="{5A72EFA8-B208-4244-9DA6-E1D651D758BB}"/>
    <cellStyle name="Notitie 15 25 3" xfId="27338" xr:uid="{FEF42AC1-96B9-402F-8084-A87794D5CF76}"/>
    <cellStyle name="Notitie 15 26" xfId="3004" xr:uid="{00000000-0005-0000-0000-0000261D0000}"/>
    <cellStyle name="Notitie 15 26 2" xfId="12731" xr:uid="{00000000-0005-0000-0000-0000271D0000}"/>
    <cellStyle name="Notitie 15 26 2 2" xfId="27910" xr:uid="{4D8916E5-24B8-4B6C-87FA-3A2F0F1E35F4}"/>
    <cellStyle name="Notitie 15 26 3" xfId="26379" xr:uid="{C0B7ECCE-87D4-4C71-9C1A-6EA9E7663678}"/>
    <cellStyle name="Notitie 15 27" xfId="6137" xr:uid="{00000000-0005-0000-0000-0000281D0000}"/>
    <cellStyle name="Notitie 15 27 2" xfId="15864" xr:uid="{00000000-0005-0000-0000-0000291D0000}"/>
    <cellStyle name="Notitie 15 27 2 2" xfId="28346" xr:uid="{8984EA77-FDC0-4AB4-BD05-925D3C5F812C}"/>
    <cellStyle name="Notitie 15 27 3" xfId="26815" xr:uid="{3832BEE4-48E2-4027-AAD8-7F71B77A8F94}"/>
    <cellStyle name="Notitie 15 28" xfId="9202" xr:uid="{00000000-0005-0000-0000-00002A1D0000}"/>
    <cellStyle name="Notitie 15 28 2" xfId="18929" xr:uid="{00000000-0005-0000-0000-00002B1D0000}"/>
    <cellStyle name="Notitie 15 28 2 2" xfId="28973" xr:uid="{87537464-EC04-49DF-9A02-FDA463E05CD1}"/>
    <cellStyle name="Notitie 15 28 3" xfId="27442" xr:uid="{0CAC0451-646A-40EC-A446-21D7A28ED583}"/>
    <cellStyle name="Notitie 15 29" xfId="9301" xr:uid="{00000000-0005-0000-0000-00002C1D0000}"/>
    <cellStyle name="Notitie 15 29 2" xfId="19028" xr:uid="{00000000-0005-0000-0000-00002D1D0000}"/>
    <cellStyle name="Notitie 15 29 2 2" xfId="29004" xr:uid="{11C14896-5166-4944-B6A2-16E6211B494C}"/>
    <cellStyle name="Notitie 15 29 3" xfId="27473" xr:uid="{AD7072DD-C6E9-452C-9041-982495F357FE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0 2 2" xfId="28557" xr:uid="{947494BF-710A-48EB-AC88-E3BDBEB93BBD}"/>
    <cellStyle name="Notitie 15 3 10 3" xfId="27026" xr:uid="{DA827244-DF91-484D-BA1D-3F910D2911FF}"/>
    <cellStyle name="Notitie 15 3 11" xfId="7331" xr:uid="{00000000-0005-0000-0000-0000311D0000}"/>
    <cellStyle name="Notitie 15 3 11 2" xfId="17058" xr:uid="{00000000-0005-0000-0000-0000321D0000}"/>
    <cellStyle name="Notitie 15 3 11 2 2" xfId="28597" xr:uid="{024D78E6-F179-4E58-A431-1547D6DF1A24}"/>
    <cellStyle name="Notitie 15 3 11 3" xfId="27066" xr:uid="{D6A2FEDF-B367-43F6-975E-024EBD6E76F9}"/>
    <cellStyle name="Notitie 15 3 12" xfId="7526" xr:uid="{00000000-0005-0000-0000-0000331D0000}"/>
    <cellStyle name="Notitie 15 3 12 2" xfId="17253" xr:uid="{00000000-0005-0000-0000-0000341D0000}"/>
    <cellStyle name="Notitie 15 3 12 2 2" xfId="28637" xr:uid="{01FF0F1E-6947-4DE1-ADB3-81C27B68721D}"/>
    <cellStyle name="Notitie 15 3 12 3" xfId="27106" xr:uid="{DB4DEAA8-C2F1-4B2B-8302-B40F7A884341}"/>
    <cellStyle name="Notitie 15 3 13" xfId="7720" xr:uid="{00000000-0005-0000-0000-0000351D0000}"/>
    <cellStyle name="Notitie 15 3 13 2" xfId="17447" xr:uid="{00000000-0005-0000-0000-0000361D0000}"/>
    <cellStyle name="Notitie 15 3 13 2 2" xfId="28679" xr:uid="{43B6747A-CB31-4A41-8A7F-BF606E01C99E}"/>
    <cellStyle name="Notitie 15 3 13 3" xfId="27148" xr:uid="{796359B6-28C7-46AA-8843-0058597E0CAB}"/>
    <cellStyle name="Notitie 15 3 14" xfId="7916" xr:uid="{00000000-0005-0000-0000-0000371D0000}"/>
    <cellStyle name="Notitie 15 3 14 2" xfId="17643" xr:uid="{00000000-0005-0000-0000-0000381D0000}"/>
    <cellStyle name="Notitie 15 3 14 2 2" xfId="28715" xr:uid="{C58A82A8-580F-4C39-88D6-8D72462691FC}"/>
    <cellStyle name="Notitie 15 3 14 3" xfId="27184" xr:uid="{DDDB2A79-E95C-4C84-977A-B2F2E023B51E}"/>
    <cellStyle name="Notitie 15 3 15" xfId="8031" xr:uid="{00000000-0005-0000-0000-0000391D0000}"/>
    <cellStyle name="Notitie 15 3 15 2" xfId="17758" xr:uid="{00000000-0005-0000-0000-00003A1D0000}"/>
    <cellStyle name="Notitie 15 3 15 2 2" xfId="28735" xr:uid="{0684F668-6579-4F3E-95E0-463C4472B749}"/>
    <cellStyle name="Notitie 15 3 15 3" xfId="27204" xr:uid="{E643923D-1AC7-4DB2-8534-24B21CD965E5}"/>
    <cellStyle name="Notitie 15 3 16" xfId="8218" xr:uid="{00000000-0005-0000-0000-00003B1D0000}"/>
    <cellStyle name="Notitie 15 3 16 2" xfId="17945" xr:uid="{00000000-0005-0000-0000-00003C1D0000}"/>
    <cellStyle name="Notitie 15 3 16 2 2" xfId="28782" xr:uid="{D9D88F43-7421-4EEB-B50F-0F5C688612F8}"/>
    <cellStyle name="Notitie 15 3 16 3" xfId="27251" xr:uid="{BD3D7425-ECB1-4553-A296-C2BCB8B2684C}"/>
    <cellStyle name="Notitie 15 3 17" xfId="8406" xr:uid="{00000000-0005-0000-0000-00003D1D0000}"/>
    <cellStyle name="Notitie 15 3 17 2" xfId="18133" xr:uid="{00000000-0005-0000-0000-00003E1D0000}"/>
    <cellStyle name="Notitie 15 3 17 2 2" xfId="28819" xr:uid="{2B1148D0-C2BE-4C29-BF28-E736E73D6607}"/>
    <cellStyle name="Notitie 15 3 17 3" xfId="27288" xr:uid="{ABA23B04-69FF-4169-88D3-DD55FCB56445}"/>
    <cellStyle name="Notitie 15 3 18" xfId="8588" xr:uid="{00000000-0005-0000-0000-00003F1D0000}"/>
    <cellStyle name="Notitie 15 3 18 2" xfId="18315" xr:uid="{00000000-0005-0000-0000-0000401D0000}"/>
    <cellStyle name="Notitie 15 3 18 2 2" xfId="28853" xr:uid="{512555C2-CFFE-48A5-A966-3FD5AF2E4E1C}"/>
    <cellStyle name="Notitie 15 3 18 3" xfId="27322" xr:uid="{9D52C61D-743E-4914-9E29-6ABA4855FC67}"/>
    <cellStyle name="Notitie 15 3 19" xfId="8762" xr:uid="{00000000-0005-0000-0000-0000411D0000}"/>
    <cellStyle name="Notitie 15 3 19 2" xfId="18489" xr:uid="{00000000-0005-0000-0000-0000421D0000}"/>
    <cellStyle name="Notitie 15 3 19 2 2" xfId="28887" xr:uid="{70197E68-3C94-488C-9474-076528AD6424}"/>
    <cellStyle name="Notitie 15 3 19 3" xfId="27356" xr:uid="{8F87BBF6-6986-46F6-BA38-072F8A9A7F89}"/>
    <cellStyle name="Notitie 15 3 2" xfId="4518" xr:uid="{00000000-0005-0000-0000-0000431D0000}"/>
    <cellStyle name="Notitie 15 3 2 2" xfId="14245" xr:uid="{00000000-0005-0000-0000-0000441D0000}"/>
    <cellStyle name="Notitie 15 3 2 2 2" xfId="27969" xr:uid="{D070B63B-0576-4AB6-8549-2680B17D3902}"/>
    <cellStyle name="Notitie 15 3 2 3" xfId="26438" xr:uid="{561F14CB-110D-4C94-BDC6-82439AE9B5B9}"/>
    <cellStyle name="Notitie 15 3 20" xfId="8935" xr:uid="{00000000-0005-0000-0000-0000451D0000}"/>
    <cellStyle name="Notitie 15 3 20 2" xfId="18662" xr:uid="{00000000-0005-0000-0000-0000461D0000}"/>
    <cellStyle name="Notitie 15 3 20 2 2" xfId="28921" xr:uid="{5FB349B4-5132-4454-9A75-E5E3929F3279}"/>
    <cellStyle name="Notitie 15 3 20 3" xfId="27390" xr:uid="{4BE1EE1A-ECE6-460A-8719-0E51C01A19B5}"/>
    <cellStyle name="Notitie 15 3 21" xfId="9115" xr:uid="{00000000-0005-0000-0000-0000471D0000}"/>
    <cellStyle name="Notitie 15 3 21 2" xfId="18842" xr:uid="{00000000-0005-0000-0000-0000481D0000}"/>
    <cellStyle name="Notitie 15 3 21 2 2" xfId="28955" xr:uid="{AB6EF256-D7AD-4345-BB78-B39434711C12}"/>
    <cellStyle name="Notitie 15 3 21 3" xfId="27424" xr:uid="{0CBD4783-D4B5-41E3-927C-128BE448BDA2}"/>
    <cellStyle name="Notitie 15 3 22" xfId="9285" xr:uid="{00000000-0005-0000-0000-0000491D0000}"/>
    <cellStyle name="Notitie 15 3 22 2" xfId="19012" xr:uid="{00000000-0005-0000-0000-00004A1D0000}"/>
    <cellStyle name="Notitie 15 3 22 2 2" xfId="28988" xr:uid="{AC86828C-817D-4C21-B3D0-08B53F1FFCCC}"/>
    <cellStyle name="Notitie 15 3 22 3" xfId="27457" xr:uid="{7F692D33-001E-486D-B96C-E6E80EBC0F53}"/>
    <cellStyle name="Notitie 15 3 23" xfId="9455" xr:uid="{00000000-0005-0000-0000-00004B1D0000}"/>
    <cellStyle name="Notitie 15 3 23 2" xfId="19182" xr:uid="{00000000-0005-0000-0000-00004C1D0000}"/>
    <cellStyle name="Notitie 15 3 23 2 2" xfId="29023" xr:uid="{CEB309B1-B321-4E26-A588-68781DA6CEE0}"/>
    <cellStyle name="Notitie 15 3 23 3" xfId="27492" xr:uid="{948D1493-DF25-4982-A2FF-DCC164A7BDE3}"/>
    <cellStyle name="Notitie 15 3 24" xfId="9619" xr:uid="{00000000-0005-0000-0000-00004D1D0000}"/>
    <cellStyle name="Notitie 15 3 24 2" xfId="19346" xr:uid="{00000000-0005-0000-0000-00004E1D0000}"/>
    <cellStyle name="Notitie 15 3 24 2 2" xfId="29056" xr:uid="{AAEBFD0B-3B0A-46A0-9EE5-4BBAE2E28448}"/>
    <cellStyle name="Notitie 15 3 24 3" xfId="27525" xr:uid="{B78F8F52-FE3E-4864-97BA-682AC5320A17}"/>
    <cellStyle name="Notitie 15 3 25" xfId="9791" xr:uid="{00000000-0005-0000-0000-00004F1D0000}"/>
    <cellStyle name="Notitie 15 3 25 2" xfId="19518" xr:uid="{00000000-0005-0000-0000-0000501D0000}"/>
    <cellStyle name="Notitie 15 3 25 2 2" xfId="29088" xr:uid="{9EE6300F-7B14-4F11-8E25-5A741859301C}"/>
    <cellStyle name="Notitie 15 3 25 3" xfId="27557" xr:uid="{70E18B30-5F52-491B-B85F-49BF572E9564}"/>
    <cellStyle name="Notitie 15 3 26" xfId="9952" xr:uid="{00000000-0005-0000-0000-0000511D0000}"/>
    <cellStyle name="Notitie 15 3 26 2" xfId="19679" xr:uid="{00000000-0005-0000-0000-0000521D0000}"/>
    <cellStyle name="Notitie 15 3 26 2 2" xfId="29119" xr:uid="{F1EDA6AD-D8D5-45F8-BFA7-9CB5DBB84BC0}"/>
    <cellStyle name="Notitie 15 3 26 3" xfId="27588" xr:uid="{2D31D05C-2CFB-4296-BED0-4B82C8FAA3C3}"/>
    <cellStyle name="Notitie 15 3 27" xfId="10111" xr:uid="{00000000-0005-0000-0000-0000531D0000}"/>
    <cellStyle name="Notitie 15 3 27 2" xfId="19838" xr:uid="{00000000-0005-0000-0000-0000541D0000}"/>
    <cellStyle name="Notitie 15 3 27 2 2" xfId="29150" xr:uid="{EED59018-84D6-4437-96E9-263FFB29A452}"/>
    <cellStyle name="Notitie 15 3 27 3" xfId="27619" xr:uid="{EF641342-0A45-4290-A510-8A04A3958CB3}"/>
    <cellStyle name="Notitie 15 3 28" xfId="10266" xr:uid="{00000000-0005-0000-0000-0000551D0000}"/>
    <cellStyle name="Notitie 15 3 28 2" xfId="19993" xr:uid="{00000000-0005-0000-0000-0000561D0000}"/>
    <cellStyle name="Notitie 15 3 28 2 2" xfId="29180" xr:uid="{15FE72A6-0575-4F93-8338-92909D70E94C}"/>
    <cellStyle name="Notitie 15 3 28 3" xfId="27649" xr:uid="{A1FD678C-4015-4E66-A00E-6F0DF7A8CE4E}"/>
    <cellStyle name="Notitie 15 3 29" xfId="10420" xr:uid="{00000000-0005-0000-0000-0000571D0000}"/>
    <cellStyle name="Notitie 15 3 29 2" xfId="20147" xr:uid="{00000000-0005-0000-0000-0000581D0000}"/>
    <cellStyle name="Notitie 15 3 29 2 2" xfId="29210" xr:uid="{DE204D49-2D36-4623-BEA5-8AE470D6CFE6}"/>
    <cellStyle name="Notitie 15 3 29 3" xfId="27679" xr:uid="{996145DC-114F-45FB-9DAB-EDA8CE80BDA5}"/>
    <cellStyle name="Notitie 15 3 3" xfId="5727" xr:uid="{00000000-0005-0000-0000-0000591D0000}"/>
    <cellStyle name="Notitie 15 3 3 2" xfId="15454" xr:uid="{00000000-0005-0000-0000-00005A1D0000}"/>
    <cellStyle name="Notitie 15 3 3 2 2" xfId="28258" xr:uid="{DB6E039B-9D83-4A3A-8ECE-0D7974A4BF13}"/>
    <cellStyle name="Notitie 15 3 3 3" xfId="26727" xr:uid="{D3CC94E6-C4CE-4FCF-B592-07DBE5207185}"/>
    <cellStyle name="Notitie 15 3 30" xfId="10571" xr:uid="{00000000-0005-0000-0000-00005B1D0000}"/>
    <cellStyle name="Notitie 15 3 30 2" xfId="20298" xr:uid="{00000000-0005-0000-0000-00005C1D0000}"/>
    <cellStyle name="Notitie 15 3 30 2 2" xfId="29239" xr:uid="{45D80156-179D-4B0E-8040-DB4725D07643}"/>
    <cellStyle name="Notitie 15 3 30 3" xfId="27708" xr:uid="{D71B8C3D-9809-432E-8F84-2023DE05213A}"/>
    <cellStyle name="Notitie 15 3 31" xfId="10717" xr:uid="{00000000-0005-0000-0000-00005D1D0000}"/>
    <cellStyle name="Notitie 15 3 31 2" xfId="20444" xr:uid="{00000000-0005-0000-0000-00005E1D0000}"/>
    <cellStyle name="Notitie 15 3 31 2 2" xfId="29265" xr:uid="{2B5BBA40-A5E6-4819-B616-C8558D16355A}"/>
    <cellStyle name="Notitie 15 3 31 3" xfId="27734" xr:uid="{3BCAFEF5-53A9-4825-8B20-6DC78707445B}"/>
    <cellStyle name="Notitie 15 3 32" xfId="26197" xr:uid="{66E47352-817E-424E-99B6-80EBC291B82B}"/>
    <cellStyle name="Notitie 15 3 4" xfId="5942" xr:uid="{00000000-0005-0000-0000-00005F1D0000}"/>
    <cellStyle name="Notitie 15 3 4 2" xfId="15669" xr:uid="{00000000-0005-0000-0000-0000601D0000}"/>
    <cellStyle name="Notitie 15 3 4 2 2" xfId="28301" xr:uid="{21FB838B-C467-4176-887A-4E4C9A9D4F84}"/>
    <cellStyle name="Notitie 15 3 4 3" xfId="26770" xr:uid="{B630A458-65CA-4A52-B7C2-D71A917659D2}"/>
    <cellStyle name="Notitie 15 3 5" xfId="5633" xr:uid="{00000000-0005-0000-0000-0000611D0000}"/>
    <cellStyle name="Notitie 15 3 5 2" xfId="15360" xr:uid="{00000000-0005-0000-0000-0000621D0000}"/>
    <cellStyle name="Notitie 15 3 5 2 2" xfId="28239" xr:uid="{37D59982-ABF5-4A90-989A-813682D2DEAA}"/>
    <cellStyle name="Notitie 15 3 5 3" xfId="26708" xr:uid="{8C9BE86F-54C8-405A-8F9E-FEED9BB75303}"/>
    <cellStyle name="Notitie 15 3 6" xfId="6316" xr:uid="{00000000-0005-0000-0000-0000631D0000}"/>
    <cellStyle name="Notitie 15 3 6 2" xfId="16043" xr:uid="{00000000-0005-0000-0000-0000641D0000}"/>
    <cellStyle name="Notitie 15 3 6 2 2" xfId="28388" xr:uid="{4F3F0A4E-B7C6-42BC-9451-7460F26625FA}"/>
    <cellStyle name="Notitie 15 3 6 3" xfId="26857" xr:uid="{689C5C66-ABB2-4AE1-93EF-D79471829F86}"/>
    <cellStyle name="Notitie 15 3 7" xfId="6519" xr:uid="{00000000-0005-0000-0000-0000651D0000}"/>
    <cellStyle name="Notitie 15 3 7 2" xfId="16246" xr:uid="{00000000-0005-0000-0000-0000661D0000}"/>
    <cellStyle name="Notitie 15 3 7 2 2" xfId="28427" xr:uid="{C4A5DF17-0BBB-42BA-B331-119367A6A8B4}"/>
    <cellStyle name="Notitie 15 3 7 3" xfId="26896" xr:uid="{FE5EE184-1D52-4F1A-963E-9D828EA049BF}"/>
    <cellStyle name="Notitie 15 3 8" xfId="6729" xr:uid="{00000000-0005-0000-0000-0000671D0000}"/>
    <cellStyle name="Notitie 15 3 8 2" xfId="16456" xr:uid="{00000000-0005-0000-0000-0000681D0000}"/>
    <cellStyle name="Notitie 15 3 8 2 2" xfId="28469" xr:uid="{A1BF5C38-EFB4-4EDE-92EF-5D1D546987DA}"/>
    <cellStyle name="Notitie 15 3 8 3" xfId="26938" xr:uid="{5D1F5E84-BC0C-4E39-8D68-7D680FA62E19}"/>
    <cellStyle name="Notitie 15 3 9" xfId="6925" xr:uid="{00000000-0005-0000-0000-0000691D0000}"/>
    <cellStyle name="Notitie 15 3 9 2" xfId="16652" xr:uid="{00000000-0005-0000-0000-00006A1D0000}"/>
    <cellStyle name="Notitie 15 3 9 2 2" xfId="28510" xr:uid="{2134B72A-AE92-4229-82DE-C56513E170EF}"/>
    <cellStyle name="Notitie 15 3 9 3" xfId="26979" xr:uid="{4D2B1085-19F7-4AAB-BF51-A70416C217EB}"/>
    <cellStyle name="Notitie 15 30" xfId="2470" xr:uid="{00000000-0005-0000-0000-00006B1D0000}"/>
    <cellStyle name="Notitie 15 30 2" xfId="12197" xr:uid="{00000000-0005-0000-0000-00006C1D0000}"/>
    <cellStyle name="Notitie 15 30 2 2" xfId="27763" xr:uid="{79B97D75-FF6C-462E-AA45-CC6E239B5EF3}"/>
    <cellStyle name="Notitie 15 30 3" xfId="26232" xr:uid="{1199A919-54FC-4B88-874F-951AF4D9E3CE}"/>
    <cellStyle name="Notitie 15 31" xfId="7839" xr:uid="{00000000-0005-0000-0000-00006D1D0000}"/>
    <cellStyle name="Notitie 15 31 2" xfId="17566" xr:uid="{00000000-0005-0000-0000-00006E1D0000}"/>
    <cellStyle name="Notitie 15 31 2 2" xfId="28701" xr:uid="{9E85AA64-0F3B-4A86-A8D1-D68599CCF387}"/>
    <cellStyle name="Notitie 15 31 3" xfId="27170" xr:uid="{B6F27EB7-B339-4C91-BE0E-6B81D1230006}"/>
    <cellStyle name="Notitie 15 32" xfId="7018" xr:uid="{00000000-0005-0000-0000-00006F1D0000}"/>
    <cellStyle name="Notitie 15 32 2" xfId="16745" xr:uid="{00000000-0005-0000-0000-0000701D0000}"/>
    <cellStyle name="Notitie 15 32 2 2" xfId="28532" xr:uid="{DE487504-8528-4047-8B7B-EF9A6EE27A27}"/>
    <cellStyle name="Notitie 15 32 3" xfId="27001" xr:uid="{CF91D5B8-E468-4475-8C6E-8D9329557804}"/>
    <cellStyle name="Notitie 15 33" xfId="10032" xr:uid="{00000000-0005-0000-0000-0000711D0000}"/>
    <cellStyle name="Notitie 15 33 2" xfId="19759" xr:uid="{00000000-0005-0000-0000-0000721D0000}"/>
    <cellStyle name="Notitie 15 33 2 2" xfId="29135" xr:uid="{720446C9-FDB5-4A4B-BF2E-29956E3F0FA5}"/>
    <cellStyle name="Notitie 15 33 3" xfId="27604" xr:uid="{5618F3D4-84E2-4CE7-B373-7C43A4EA1AD0}"/>
    <cellStyle name="Notitie 15 34" xfId="26161" xr:uid="{6F28866D-FC91-432A-8026-FE57D5B511EE}"/>
    <cellStyle name="Notitie 15 4" xfId="3020" xr:uid="{00000000-0005-0000-0000-0000731D0000}"/>
    <cellStyle name="Notitie 15 4 2" xfId="12747" xr:uid="{00000000-0005-0000-0000-0000741D0000}"/>
    <cellStyle name="Notitie 15 4 2 2" xfId="27922" xr:uid="{788A48AA-F343-4483-A14A-E7DA57279E91}"/>
    <cellStyle name="Notitie 15 4 3" xfId="26391" xr:uid="{4EA30233-4762-44F1-A5F9-4ACF6FAF6A41}"/>
    <cellStyle name="Notitie 15 5" xfId="2462" xr:uid="{00000000-0005-0000-0000-0000751D0000}"/>
    <cellStyle name="Notitie 15 5 2" xfId="12189" xr:uid="{00000000-0005-0000-0000-0000761D0000}"/>
    <cellStyle name="Notitie 15 5 2 2" xfId="27757" xr:uid="{135BD8B6-D3F5-42A9-9DCD-C2843D38033E}"/>
    <cellStyle name="Notitie 15 5 3" xfId="26226" xr:uid="{13113755-9625-4987-8D05-3332C03DCE78}"/>
    <cellStyle name="Notitie 15 6" xfId="5059" xr:uid="{00000000-0005-0000-0000-0000771D0000}"/>
    <cellStyle name="Notitie 15 6 2" xfId="14786" xr:uid="{00000000-0005-0000-0000-0000781D0000}"/>
    <cellStyle name="Notitie 15 6 2 2" xfId="28082" xr:uid="{18DC91FD-3E14-441F-BF21-2D750C1638A3}"/>
    <cellStyle name="Notitie 15 6 3" xfId="26551" xr:uid="{4F319A35-FAA1-411E-9486-0F0E130A5ADE}"/>
    <cellStyle name="Notitie 15 7" xfId="5516" xr:uid="{00000000-0005-0000-0000-0000791D0000}"/>
    <cellStyle name="Notitie 15 7 2" xfId="15243" xr:uid="{00000000-0005-0000-0000-00007A1D0000}"/>
    <cellStyle name="Notitie 15 7 2 2" xfId="28208" xr:uid="{0DFCAC74-B901-406F-B58D-312F909EC0CF}"/>
    <cellStyle name="Notitie 15 7 3" xfId="26677" xr:uid="{7CD898D2-80C6-4C16-98E5-5B6E482EB04B}"/>
    <cellStyle name="Notitie 15 8" xfId="2699" xr:uid="{00000000-0005-0000-0000-00007B1D0000}"/>
    <cellStyle name="Notitie 15 8 2" xfId="12426" xr:uid="{00000000-0005-0000-0000-00007C1D0000}"/>
    <cellStyle name="Notitie 15 8 2 2" xfId="27836" xr:uid="{1897E699-30F5-40A4-B489-A7FDC15E954A}"/>
    <cellStyle name="Notitie 15 8 3" xfId="26305" xr:uid="{C192C139-2EDC-44B3-9460-ABB783C50E6C}"/>
    <cellStyle name="Notitie 15 9" xfId="4707" xr:uid="{00000000-0005-0000-0000-00007D1D0000}"/>
    <cellStyle name="Notitie 15 9 2" xfId="14434" xr:uid="{00000000-0005-0000-0000-00007E1D0000}"/>
    <cellStyle name="Notitie 15 9 2 2" xfId="28001" xr:uid="{1A292610-9D14-4EE5-B8AA-4AAE5222A2E1}"/>
    <cellStyle name="Notitie 15 9 3" xfId="26470" xr:uid="{1B1D7619-0FD1-4FFB-BDA7-F30A734DF5D3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0 2 2" xfId="27934" xr:uid="{C6F34BF6-DE82-4DD0-8591-34E49C1A94D8}"/>
    <cellStyle name="Notitie 16 10 3" xfId="26403" xr:uid="{A20CFE96-5ACD-47FD-A136-35D87B0ECA14}"/>
    <cellStyle name="Notitie 16 11" xfId="5324" xr:uid="{00000000-0005-0000-0000-0000821D0000}"/>
    <cellStyle name="Notitie 16 11 2" xfId="15051" xr:uid="{00000000-0005-0000-0000-0000831D0000}"/>
    <cellStyle name="Notitie 16 11 2 2" xfId="28152" xr:uid="{59D27049-2EBC-4C03-A795-BF0945F4DED6}"/>
    <cellStyle name="Notitie 16 11 3" xfId="26621" xr:uid="{219EFDBC-6A06-4163-85BF-4C29FBCDEF07}"/>
    <cellStyle name="Notitie 16 12" xfId="2632" xr:uid="{00000000-0005-0000-0000-0000841D0000}"/>
    <cellStyle name="Notitie 16 12 2" xfId="12359" xr:uid="{00000000-0005-0000-0000-0000851D0000}"/>
    <cellStyle name="Notitie 16 12 2 2" xfId="27818" xr:uid="{D0767617-9D93-43A2-9E3D-C50C8DD11E7D}"/>
    <cellStyle name="Notitie 16 12 3" xfId="26287" xr:uid="{6AD94DBC-98AE-4D9A-AA67-F107611C879D}"/>
    <cellStyle name="Notitie 16 13" xfId="6220" xr:uid="{00000000-0005-0000-0000-0000861D0000}"/>
    <cellStyle name="Notitie 16 13 2" xfId="15947" xr:uid="{00000000-0005-0000-0000-0000871D0000}"/>
    <cellStyle name="Notitie 16 13 2 2" xfId="28367" xr:uid="{D3E26173-090D-471B-8EE3-BA77F07B1628}"/>
    <cellStyle name="Notitie 16 13 3" xfId="26836" xr:uid="{A82D168F-D8F6-432A-B237-DF5C5E274B7C}"/>
    <cellStyle name="Notitie 16 14" xfId="2726" xr:uid="{00000000-0005-0000-0000-0000881D0000}"/>
    <cellStyle name="Notitie 16 14 2" xfId="12453" xr:uid="{00000000-0005-0000-0000-0000891D0000}"/>
    <cellStyle name="Notitie 16 14 2 2" xfId="27846" xr:uid="{C029FC71-C9F7-4D3C-8988-7E76F1B6FDDA}"/>
    <cellStyle name="Notitie 16 14 3" xfId="26315" xr:uid="{1142B67F-2CB2-44AA-8F22-2D19610F8E2D}"/>
    <cellStyle name="Notitie 16 15" xfId="2845" xr:uid="{00000000-0005-0000-0000-00008A1D0000}"/>
    <cellStyle name="Notitie 16 15 2" xfId="12572" xr:uid="{00000000-0005-0000-0000-00008B1D0000}"/>
    <cellStyle name="Notitie 16 15 2 2" xfId="27877" xr:uid="{67031B46-3006-4532-BB30-83D3789EDF33}"/>
    <cellStyle name="Notitie 16 15 3" xfId="26346" xr:uid="{2AFB4460-2FE1-4055-895E-731B0BFC30AB}"/>
    <cellStyle name="Notitie 16 16" xfId="2579" xr:uid="{00000000-0005-0000-0000-00008C1D0000}"/>
    <cellStyle name="Notitie 16 16 2" xfId="12306" xr:uid="{00000000-0005-0000-0000-00008D1D0000}"/>
    <cellStyle name="Notitie 16 16 2 2" xfId="27797" xr:uid="{236D9102-FD87-433B-A7F6-477B028CFDE1}"/>
    <cellStyle name="Notitie 16 16 3" xfId="26266" xr:uid="{F0E8D9C1-327C-4FD3-A393-5419BADBB1F8}"/>
    <cellStyle name="Notitie 16 17" xfId="5411" xr:uid="{00000000-0005-0000-0000-00008E1D0000}"/>
    <cellStyle name="Notitie 16 17 2" xfId="15138" xr:uid="{00000000-0005-0000-0000-00008F1D0000}"/>
    <cellStyle name="Notitie 16 17 2 2" xfId="28181" xr:uid="{365B5875-F799-41A5-BE1E-7DF329895884}"/>
    <cellStyle name="Notitie 16 17 3" xfId="26650" xr:uid="{86011955-5583-4432-900D-85D161FB8888}"/>
    <cellStyle name="Notitie 16 18" xfId="6628" xr:uid="{00000000-0005-0000-0000-0000901D0000}"/>
    <cellStyle name="Notitie 16 18 2" xfId="16355" xr:uid="{00000000-0005-0000-0000-0000911D0000}"/>
    <cellStyle name="Notitie 16 18 2 2" xfId="28452" xr:uid="{6F7E9DAD-23B8-4A6A-A796-F53C0F224626}"/>
    <cellStyle name="Notitie 16 18 3" xfId="26921" xr:uid="{94266429-CAAE-4A7D-848E-825A09F6B8C8}"/>
    <cellStyle name="Notitie 16 19" xfId="5118" xr:uid="{00000000-0005-0000-0000-0000921D0000}"/>
    <cellStyle name="Notitie 16 19 2" xfId="14845" xr:uid="{00000000-0005-0000-0000-0000931D0000}"/>
    <cellStyle name="Notitie 16 19 2 2" xfId="28098" xr:uid="{48A1960C-768C-4253-ABB9-B2D5BA1672D3}"/>
    <cellStyle name="Notitie 16 19 3" xfId="26567" xr:uid="{49BA9328-0412-4278-B4F7-EFAFD159472E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0 2 2" xfId="28558" xr:uid="{19376C23-98DE-476A-A3AC-C402E2CAECB8}"/>
    <cellStyle name="Notitie 16 2 10 3" xfId="27027" xr:uid="{763F4E6F-A7C1-4B00-97AF-DD56A4B086E1}"/>
    <cellStyle name="Notitie 16 2 11" xfId="7332" xr:uid="{00000000-0005-0000-0000-0000971D0000}"/>
    <cellStyle name="Notitie 16 2 11 2" xfId="17059" xr:uid="{00000000-0005-0000-0000-0000981D0000}"/>
    <cellStyle name="Notitie 16 2 11 2 2" xfId="28598" xr:uid="{6EC0BD31-2B24-4B09-94B1-B0861D6AB617}"/>
    <cellStyle name="Notitie 16 2 11 3" xfId="27067" xr:uid="{988BE7A8-93D9-4EF6-B772-E8D0BCC6C648}"/>
    <cellStyle name="Notitie 16 2 12" xfId="7527" xr:uid="{00000000-0005-0000-0000-0000991D0000}"/>
    <cellStyle name="Notitie 16 2 12 2" xfId="17254" xr:uid="{00000000-0005-0000-0000-00009A1D0000}"/>
    <cellStyle name="Notitie 16 2 12 2 2" xfId="28638" xr:uid="{2927392E-2232-4939-B7CA-6A1476DED302}"/>
    <cellStyle name="Notitie 16 2 12 3" xfId="27107" xr:uid="{2B0DE20D-625A-4FA3-8D24-9827D520D844}"/>
    <cellStyle name="Notitie 16 2 13" xfId="7721" xr:uid="{00000000-0005-0000-0000-00009B1D0000}"/>
    <cellStyle name="Notitie 16 2 13 2" xfId="17448" xr:uid="{00000000-0005-0000-0000-00009C1D0000}"/>
    <cellStyle name="Notitie 16 2 13 2 2" xfId="28680" xr:uid="{CE8CB353-1EDC-470C-B9F7-615F40801C5C}"/>
    <cellStyle name="Notitie 16 2 13 3" xfId="27149" xr:uid="{664FB0FE-80C9-4303-ADC3-F890BE36003A}"/>
    <cellStyle name="Notitie 16 2 14" xfId="7917" xr:uid="{00000000-0005-0000-0000-00009D1D0000}"/>
    <cellStyle name="Notitie 16 2 14 2" xfId="17644" xr:uid="{00000000-0005-0000-0000-00009E1D0000}"/>
    <cellStyle name="Notitie 16 2 14 2 2" xfId="28716" xr:uid="{47E798DD-928A-44DE-AB4C-45545431F96D}"/>
    <cellStyle name="Notitie 16 2 14 3" xfId="27185" xr:uid="{648B3A0D-0773-4BD8-B368-030F1C8A19DC}"/>
    <cellStyle name="Notitie 16 2 15" xfId="2572" xr:uid="{00000000-0005-0000-0000-00009F1D0000}"/>
    <cellStyle name="Notitie 16 2 15 2" xfId="12299" xr:uid="{00000000-0005-0000-0000-0000A01D0000}"/>
    <cellStyle name="Notitie 16 2 15 2 2" xfId="27796" xr:uid="{F0956792-4242-4FB0-939B-1EEF2E3157F4}"/>
    <cellStyle name="Notitie 16 2 15 3" xfId="26265" xr:uid="{360361EF-E413-4B5F-A997-0B4B95B55D2C}"/>
    <cellStyle name="Notitie 16 2 16" xfId="8219" xr:uid="{00000000-0005-0000-0000-0000A11D0000}"/>
    <cellStyle name="Notitie 16 2 16 2" xfId="17946" xr:uid="{00000000-0005-0000-0000-0000A21D0000}"/>
    <cellStyle name="Notitie 16 2 16 2 2" xfId="28783" xr:uid="{2F462C36-7467-4EA1-B614-5E68D407AC66}"/>
    <cellStyle name="Notitie 16 2 16 3" xfId="27252" xr:uid="{AAE8BAEB-205A-4441-8B8B-5BA74A2C2A42}"/>
    <cellStyle name="Notitie 16 2 17" xfId="8407" xr:uid="{00000000-0005-0000-0000-0000A31D0000}"/>
    <cellStyle name="Notitie 16 2 17 2" xfId="18134" xr:uid="{00000000-0005-0000-0000-0000A41D0000}"/>
    <cellStyle name="Notitie 16 2 17 2 2" xfId="28820" xr:uid="{8A4F91B0-F586-4E6C-8FFD-AB07BCE84EA7}"/>
    <cellStyle name="Notitie 16 2 17 3" xfId="27289" xr:uid="{15E117F3-2450-4018-90E5-C8E9C8C260FC}"/>
    <cellStyle name="Notitie 16 2 18" xfId="8589" xr:uid="{00000000-0005-0000-0000-0000A51D0000}"/>
    <cellStyle name="Notitie 16 2 18 2" xfId="18316" xr:uid="{00000000-0005-0000-0000-0000A61D0000}"/>
    <cellStyle name="Notitie 16 2 18 2 2" xfId="28854" xr:uid="{F33FFFCD-8291-4A6C-9366-7F07CC0BC5B3}"/>
    <cellStyle name="Notitie 16 2 18 3" xfId="27323" xr:uid="{5574EC1B-CFBD-4598-A211-D03361BF3CE3}"/>
    <cellStyle name="Notitie 16 2 19" xfId="8763" xr:uid="{00000000-0005-0000-0000-0000A71D0000}"/>
    <cellStyle name="Notitie 16 2 19 2" xfId="18490" xr:uid="{00000000-0005-0000-0000-0000A81D0000}"/>
    <cellStyle name="Notitie 16 2 19 2 2" xfId="28888" xr:uid="{85BD4B57-BC93-4401-90FF-9AE01B7491E5}"/>
    <cellStyle name="Notitie 16 2 19 3" xfId="27357" xr:uid="{63E4EE48-32F2-4228-A72F-71E428D286BC}"/>
    <cellStyle name="Notitie 16 2 2" xfId="4519" xr:uid="{00000000-0005-0000-0000-0000A91D0000}"/>
    <cellStyle name="Notitie 16 2 2 2" xfId="14246" xr:uid="{00000000-0005-0000-0000-0000AA1D0000}"/>
    <cellStyle name="Notitie 16 2 2 2 2" xfId="27970" xr:uid="{F942E17C-FB87-44A5-A507-7536F06301BB}"/>
    <cellStyle name="Notitie 16 2 2 3" xfId="26439" xr:uid="{D200DFE5-F7BE-44F7-926E-13A4EF8C46C2}"/>
    <cellStyle name="Notitie 16 2 20" xfId="8936" xr:uid="{00000000-0005-0000-0000-0000AB1D0000}"/>
    <cellStyle name="Notitie 16 2 20 2" xfId="18663" xr:uid="{00000000-0005-0000-0000-0000AC1D0000}"/>
    <cellStyle name="Notitie 16 2 20 2 2" xfId="28922" xr:uid="{E9F57EA6-E9FB-48F8-9A12-85517E683B5F}"/>
    <cellStyle name="Notitie 16 2 20 3" xfId="27391" xr:uid="{629F763B-0826-4063-B53A-993E7894C4AC}"/>
    <cellStyle name="Notitie 16 2 21" xfId="9116" xr:uid="{00000000-0005-0000-0000-0000AD1D0000}"/>
    <cellStyle name="Notitie 16 2 21 2" xfId="18843" xr:uid="{00000000-0005-0000-0000-0000AE1D0000}"/>
    <cellStyle name="Notitie 16 2 21 2 2" xfId="28956" xr:uid="{9222D852-3B95-4B9B-AE02-BB901AF2BB37}"/>
    <cellStyle name="Notitie 16 2 21 3" xfId="27425" xr:uid="{19267A48-D61E-4A8A-BBAC-058D29C89064}"/>
    <cellStyle name="Notitie 16 2 22" xfId="9286" xr:uid="{00000000-0005-0000-0000-0000AF1D0000}"/>
    <cellStyle name="Notitie 16 2 22 2" xfId="19013" xr:uid="{00000000-0005-0000-0000-0000B01D0000}"/>
    <cellStyle name="Notitie 16 2 22 2 2" xfId="28989" xr:uid="{E212D8D6-AF44-4AF5-ADD2-1270B5BB1063}"/>
    <cellStyle name="Notitie 16 2 22 3" xfId="27458" xr:uid="{C9A7101A-C06E-429F-957C-7AC75F9EB174}"/>
    <cellStyle name="Notitie 16 2 23" xfId="9456" xr:uid="{00000000-0005-0000-0000-0000B11D0000}"/>
    <cellStyle name="Notitie 16 2 23 2" xfId="19183" xr:uid="{00000000-0005-0000-0000-0000B21D0000}"/>
    <cellStyle name="Notitie 16 2 23 2 2" xfId="29024" xr:uid="{BE528D91-EA9D-4849-8136-B37315B987C6}"/>
    <cellStyle name="Notitie 16 2 23 3" xfId="27493" xr:uid="{51DA2D39-6E82-42EF-B8BB-72CD020568FC}"/>
    <cellStyle name="Notitie 16 2 24" xfId="9620" xr:uid="{00000000-0005-0000-0000-0000B31D0000}"/>
    <cellStyle name="Notitie 16 2 24 2" xfId="19347" xr:uid="{00000000-0005-0000-0000-0000B41D0000}"/>
    <cellStyle name="Notitie 16 2 24 2 2" xfId="29057" xr:uid="{E16F67E3-5A93-4F42-A1A2-701F0D4614D5}"/>
    <cellStyle name="Notitie 16 2 24 3" xfId="27526" xr:uid="{8CEE88F7-A0D0-46D6-86C9-72B023F10EAA}"/>
    <cellStyle name="Notitie 16 2 25" xfId="9792" xr:uid="{00000000-0005-0000-0000-0000B51D0000}"/>
    <cellStyle name="Notitie 16 2 25 2" xfId="19519" xr:uid="{00000000-0005-0000-0000-0000B61D0000}"/>
    <cellStyle name="Notitie 16 2 25 2 2" xfId="29089" xr:uid="{735C102A-1F21-45C0-8EF9-605B5F7AB993}"/>
    <cellStyle name="Notitie 16 2 25 3" xfId="27558" xr:uid="{BEE7E611-3C77-499D-BDFA-67780796AEFE}"/>
    <cellStyle name="Notitie 16 2 26" xfId="9953" xr:uid="{00000000-0005-0000-0000-0000B71D0000}"/>
    <cellStyle name="Notitie 16 2 26 2" xfId="19680" xr:uid="{00000000-0005-0000-0000-0000B81D0000}"/>
    <cellStyle name="Notitie 16 2 26 2 2" xfId="29120" xr:uid="{3CE8DE72-C43B-4117-BCEC-6652DCBF0910}"/>
    <cellStyle name="Notitie 16 2 26 3" xfId="27589" xr:uid="{1DB942A0-64F6-458D-B432-4AF6853D0E79}"/>
    <cellStyle name="Notitie 16 2 27" xfId="10112" xr:uid="{00000000-0005-0000-0000-0000B91D0000}"/>
    <cellStyle name="Notitie 16 2 27 2" xfId="19839" xr:uid="{00000000-0005-0000-0000-0000BA1D0000}"/>
    <cellStyle name="Notitie 16 2 27 2 2" xfId="29151" xr:uid="{77597141-10D9-45BB-94C8-8F21DE7057FD}"/>
    <cellStyle name="Notitie 16 2 27 3" xfId="27620" xr:uid="{6C356482-F4B9-4A3F-A827-2F681AE561BE}"/>
    <cellStyle name="Notitie 16 2 28" xfId="10267" xr:uid="{00000000-0005-0000-0000-0000BB1D0000}"/>
    <cellStyle name="Notitie 16 2 28 2" xfId="19994" xr:uid="{00000000-0005-0000-0000-0000BC1D0000}"/>
    <cellStyle name="Notitie 16 2 28 2 2" xfId="29181" xr:uid="{11061B57-E92F-4E56-A0F4-49B3969D433D}"/>
    <cellStyle name="Notitie 16 2 28 3" xfId="27650" xr:uid="{33903807-E487-48C4-A9C6-0887EFD75150}"/>
    <cellStyle name="Notitie 16 2 29" xfId="10421" xr:uid="{00000000-0005-0000-0000-0000BD1D0000}"/>
    <cellStyle name="Notitie 16 2 29 2" xfId="20148" xr:uid="{00000000-0005-0000-0000-0000BE1D0000}"/>
    <cellStyle name="Notitie 16 2 29 2 2" xfId="29211" xr:uid="{B61C6BF4-184C-4788-9FC6-A326B505145A}"/>
    <cellStyle name="Notitie 16 2 29 3" xfId="27680" xr:uid="{EAFE4CAA-2C8E-4BAC-B4B6-1CC920CD4B89}"/>
    <cellStyle name="Notitie 16 2 3" xfId="5728" xr:uid="{00000000-0005-0000-0000-0000BF1D0000}"/>
    <cellStyle name="Notitie 16 2 3 2" xfId="15455" xr:uid="{00000000-0005-0000-0000-0000C01D0000}"/>
    <cellStyle name="Notitie 16 2 3 2 2" xfId="28259" xr:uid="{3B13456F-404A-427C-871E-883FF1DBEC82}"/>
    <cellStyle name="Notitie 16 2 3 3" xfId="26728" xr:uid="{D4018795-B0FC-4903-9CAA-7565A8B5B062}"/>
    <cellStyle name="Notitie 16 2 30" xfId="10572" xr:uid="{00000000-0005-0000-0000-0000C11D0000}"/>
    <cellStyle name="Notitie 16 2 30 2" xfId="20299" xr:uid="{00000000-0005-0000-0000-0000C21D0000}"/>
    <cellStyle name="Notitie 16 2 30 2 2" xfId="29240" xr:uid="{18E67B64-F93A-43E6-A4D2-FB49A00AA7F7}"/>
    <cellStyle name="Notitie 16 2 30 3" xfId="27709" xr:uid="{C0CC7AD8-E667-4A3A-9D07-7F74A0B5B0F1}"/>
    <cellStyle name="Notitie 16 2 31" xfId="10718" xr:uid="{00000000-0005-0000-0000-0000C31D0000}"/>
    <cellStyle name="Notitie 16 2 31 2" xfId="20445" xr:uid="{00000000-0005-0000-0000-0000C41D0000}"/>
    <cellStyle name="Notitie 16 2 31 2 2" xfId="29266" xr:uid="{49225752-3209-4F32-B4EC-FCB8EC0B3307}"/>
    <cellStyle name="Notitie 16 2 31 3" xfId="27735" xr:uid="{6D02301A-0B4B-423F-B165-7A0E1F410D35}"/>
    <cellStyle name="Notitie 16 2 32" xfId="26198" xr:uid="{086ECE51-669E-4826-8CC8-A0EB8905D7D0}"/>
    <cellStyle name="Notitie 16 2 4" xfId="5943" xr:uid="{00000000-0005-0000-0000-0000C51D0000}"/>
    <cellStyle name="Notitie 16 2 4 2" xfId="15670" xr:uid="{00000000-0005-0000-0000-0000C61D0000}"/>
    <cellStyle name="Notitie 16 2 4 2 2" xfId="28302" xr:uid="{3FA8DB28-58BE-405C-982E-FCACEC67DC1B}"/>
    <cellStyle name="Notitie 16 2 4 3" xfId="26771" xr:uid="{2D574042-5FDD-4681-891A-03BEA9DF0126}"/>
    <cellStyle name="Notitie 16 2 5" xfId="6077" xr:uid="{00000000-0005-0000-0000-0000C71D0000}"/>
    <cellStyle name="Notitie 16 2 5 2" xfId="15804" xr:uid="{00000000-0005-0000-0000-0000C81D0000}"/>
    <cellStyle name="Notitie 16 2 5 2 2" xfId="28327" xr:uid="{5A3D0934-6469-427D-A0A8-CB3D3DEFCE72}"/>
    <cellStyle name="Notitie 16 2 5 3" xfId="26796" xr:uid="{797086F5-E7DF-41D7-8BEF-37725003BCE5}"/>
    <cellStyle name="Notitie 16 2 6" xfId="6317" xr:uid="{00000000-0005-0000-0000-0000C91D0000}"/>
    <cellStyle name="Notitie 16 2 6 2" xfId="16044" xr:uid="{00000000-0005-0000-0000-0000CA1D0000}"/>
    <cellStyle name="Notitie 16 2 6 2 2" xfId="28389" xr:uid="{880DD24D-07B9-45EF-A910-2131DD755D73}"/>
    <cellStyle name="Notitie 16 2 6 3" xfId="26858" xr:uid="{B965B35E-B8AA-4FCC-8C65-7CDC9553E8FB}"/>
    <cellStyle name="Notitie 16 2 7" xfId="6520" xr:uid="{00000000-0005-0000-0000-0000CB1D0000}"/>
    <cellStyle name="Notitie 16 2 7 2" xfId="16247" xr:uid="{00000000-0005-0000-0000-0000CC1D0000}"/>
    <cellStyle name="Notitie 16 2 7 2 2" xfId="28428" xr:uid="{6748D4D6-3A75-4AD9-A968-16001BB3FB3A}"/>
    <cellStyle name="Notitie 16 2 7 3" xfId="26897" xr:uid="{3442B0C8-E4C6-4DB8-ADE2-4750CC13B794}"/>
    <cellStyle name="Notitie 16 2 8" xfId="6730" xr:uid="{00000000-0005-0000-0000-0000CD1D0000}"/>
    <cellStyle name="Notitie 16 2 8 2" xfId="16457" xr:uid="{00000000-0005-0000-0000-0000CE1D0000}"/>
    <cellStyle name="Notitie 16 2 8 2 2" xfId="28470" xr:uid="{C3A0FF44-7C1D-4243-89B3-B797A6CD24E7}"/>
    <cellStyle name="Notitie 16 2 8 3" xfId="26939" xr:uid="{30276E51-94FB-4C6E-895A-CA97B7549FE7}"/>
    <cellStyle name="Notitie 16 2 9" xfId="6926" xr:uid="{00000000-0005-0000-0000-0000CF1D0000}"/>
    <cellStyle name="Notitie 16 2 9 2" xfId="16653" xr:uid="{00000000-0005-0000-0000-0000D01D0000}"/>
    <cellStyle name="Notitie 16 2 9 2 2" xfId="28511" xr:uid="{6B9BDB6D-910C-4656-B02F-5CE5AF8C93E4}"/>
    <cellStyle name="Notitie 16 2 9 3" xfId="26980" xr:uid="{045A99B1-C99D-4F9E-9C63-B0CF5DFE461A}"/>
    <cellStyle name="Notitie 16 20" xfId="7036" xr:uid="{00000000-0005-0000-0000-0000D11D0000}"/>
    <cellStyle name="Notitie 16 20 2" xfId="16763" xr:uid="{00000000-0005-0000-0000-0000D21D0000}"/>
    <cellStyle name="Notitie 16 20 2 2" xfId="28537" xr:uid="{02FC0D0D-7644-4D5D-A713-034B9380C078}"/>
    <cellStyle name="Notitie 16 20 3" xfId="27006" xr:uid="{D9747CA9-24DB-4657-B360-709A5C59CFFA}"/>
    <cellStyle name="Notitie 16 21" xfId="5497" xr:uid="{00000000-0005-0000-0000-0000D31D0000}"/>
    <cellStyle name="Notitie 16 21 2" xfId="15224" xr:uid="{00000000-0005-0000-0000-0000D41D0000}"/>
    <cellStyle name="Notitie 16 21 2 2" xfId="28200" xr:uid="{52E057CA-FCEF-4B72-A103-4A4E1C6E4A6A}"/>
    <cellStyle name="Notitie 16 21 3" xfId="26669" xr:uid="{12A72982-72BC-42F3-A473-795946A2D1F5}"/>
    <cellStyle name="Notitie 16 22" xfId="4921" xr:uid="{00000000-0005-0000-0000-0000D51D0000}"/>
    <cellStyle name="Notitie 16 22 2" xfId="14648" xr:uid="{00000000-0005-0000-0000-0000D61D0000}"/>
    <cellStyle name="Notitie 16 22 2 2" xfId="28043" xr:uid="{963FB94A-97E4-4184-A3AE-4A1F0049290E}"/>
    <cellStyle name="Notitie 16 22 3" xfId="26512" xr:uid="{C01BC280-2B41-4171-9630-DE883AF2140C}"/>
    <cellStyle name="Notitie 16 23" xfId="4790" xr:uid="{00000000-0005-0000-0000-0000D71D0000}"/>
    <cellStyle name="Notitie 16 23 2" xfId="14517" xr:uid="{00000000-0005-0000-0000-0000D81D0000}"/>
    <cellStyle name="Notitie 16 23 2 2" xfId="28023" xr:uid="{439B518A-4C87-44C0-9B37-FCE3EA5A671E}"/>
    <cellStyle name="Notitie 16 23 3" xfId="26492" xr:uid="{ACCF408B-922B-497C-A853-C2EFED43936F}"/>
    <cellStyle name="Notitie 16 24" xfId="5394" xr:uid="{00000000-0005-0000-0000-0000D91D0000}"/>
    <cellStyle name="Notitie 16 24 2" xfId="15121" xr:uid="{00000000-0005-0000-0000-0000DA1D0000}"/>
    <cellStyle name="Notitie 16 24 2 2" xfId="28174" xr:uid="{EFA79C93-CC24-4749-8659-53FCE3E35157}"/>
    <cellStyle name="Notitie 16 24 3" xfId="26643" xr:uid="{64B0F601-B5C1-4F82-9F1A-DFADD28C9CFF}"/>
    <cellStyle name="Notitie 16 25" xfId="8062" xr:uid="{00000000-0005-0000-0000-0000DB1D0000}"/>
    <cellStyle name="Notitie 16 25 2" xfId="17789" xr:uid="{00000000-0005-0000-0000-0000DC1D0000}"/>
    <cellStyle name="Notitie 16 25 2 2" xfId="28744" xr:uid="{2710F7DB-AF9C-4179-A98F-997BFE10E5BC}"/>
    <cellStyle name="Notitie 16 25 3" xfId="27213" xr:uid="{C4B1A4E8-C723-4461-B7CF-1BF0126FCC9F}"/>
    <cellStyle name="Notitie 16 26" xfId="2518" xr:uid="{00000000-0005-0000-0000-0000DD1D0000}"/>
    <cellStyle name="Notitie 16 26 2" xfId="12245" xr:uid="{00000000-0005-0000-0000-0000DE1D0000}"/>
    <cellStyle name="Notitie 16 26 2 2" xfId="27773" xr:uid="{61EFB6CD-9725-4FED-868C-BD5CE00523E7}"/>
    <cellStyle name="Notitie 16 26 3" xfId="26242" xr:uid="{DF7A390E-656A-4298-AA2B-33CD278D0680}"/>
    <cellStyle name="Notitie 16 27" xfId="8037" xr:uid="{00000000-0005-0000-0000-0000DF1D0000}"/>
    <cellStyle name="Notitie 16 27 2" xfId="17764" xr:uid="{00000000-0005-0000-0000-0000E01D0000}"/>
    <cellStyle name="Notitie 16 27 2 2" xfId="28736" xr:uid="{33A0CEEE-E9A3-46AA-9843-2ABB2F26F329}"/>
    <cellStyle name="Notitie 16 27 3" xfId="27205" xr:uid="{F5A8AD1B-7B2B-4711-838A-189F7E77C634}"/>
    <cellStyle name="Notitie 16 28" xfId="8687" xr:uid="{00000000-0005-0000-0000-0000E11D0000}"/>
    <cellStyle name="Notitie 16 28 2" xfId="18414" xr:uid="{00000000-0005-0000-0000-0000E21D0000}"/>
    <cellStyle name="Notitie 16 28 2 2" xfId="28873" xr:uid="{A6374F44-BD3F-4548-9FED-140EA2280DA4}"/>
    <cellStyle name="Notitie 16 28 3" xfId="27342" xr:uid="{94FA7D4D-E865-43BF-B094-4FAF983069C5}"/>
    <cellStyle name="Notitie 16 29" xfId="7935" xr:uid="{00000000-0005-0000-0000-0000E31D0000}"/>
    <cellStyle name="Notitie 16 29 2" xfId="17662" xr:uid="{00000000-0005-0000-0000-0000E41D0000}"/>
    <cellStyle name="Notitie 16 29 2 2" xfId="28730" xr:uid="{C87C61A3-99FD-4667-968A-F1CF22E694A1}"/>
    <cellStyle name="Notitie 16 29 3" xfId="27199" xr:uid="{089781AA-7D72-494B-919B-F100C6E8F474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0 2 2" xfId="28559" xr:uid="{96F3596E-B0E5-49B6-9B3E-DE08AA920A58}"/>
    <cellStyle name="Notitie 16 3 10 3" xfId="27028" xr:uid="{AB5964AE-B8AE-4050-8BB4-B5CFC462D2CE}"/>
    <cellStyle name="Notitie 16 3 11" xfId="7333" xr:uid="{00000000-0005-0000-0000-0000E81D0000}"/>
    <cellStyle name="Notitie 16 3 11 2" xfId="17060" xr:uid="{00000000-0005-0000-0000-0000E91D0000}"/>
    <cellStyle name="Notitie 16 3 11 2 2" xfId="28599" xr:uid="{1461018F-13ED-43A5-A8AA-DD3A2DDC1607}"/>
    <cellStyle name="Notitie 16 3 11 3" xfId="27068" xr:uid="{1876DDF7-30AE-4778-9B81-E9955CA48C09}"/>
    <cellStyle name="Notitie 16 3 12" xfId="7528" xr:uid="{00000000-0005-0000-0000-0000EA1D0000}"/>
    <cellStyle name="Notitie 16 3 12 2" xfId="17255" xr:uid="{00000000-0005-0000-0000-0000EB1D0000}"/>
    <cellStyle name="Notitie 16 3 12 2 2" xfId="28639" xr:uid="{400D4D00-BC3D-4915-BDE0-D686BDE1FC5D}"/>
    <cellStyle name="Notitie 16 3 12 3" xfId="27108" xr:uid="{225F182F-204B-4194-83BB-8EC6C82B6608}"/>
    <cellStyle name="Notitie 16 3 13" xfId="7722" xr:uid="{00000000-0005-0000-0000-0000EC1D0000}"/>
    <cellStyle name="Notitie 16 3 13 2" xfId="17449" xr:uid="{00000000-0005-0000-0000-0000ED1D0000}"/>
    <cellStyle name="Notitie 16 3 13 2 2" xfId="28681" xr:uid="{C7311DF2-AC71-4511-84B5-8B39FE879A21}"/>
    <cellStyle name="Notitie 16 3 13 3" xfId="27150" xr:uid="{1BF49BB1-3B38-4CD1-AF9D-A3DCE150ED6D}"/>
    <cellStyle name="Notitie 16 3 14" xfId="7918" xr:uid="{00000000-0005-0000-0000-0000EE1D0000}"/>
    <cellStyle name="Notitie 16 3 14 2" xfId="17645" xr:uid="{00000000-0005-0000-0000-0000EF1D0000}"/>
    <cellStyle name="Notitie 16 3 14 2 2" xfId="28717" xr:uid="{D3C30031-1834-43B8-A475-334A848C0371}"/>
    <cellStyle name="Notitie 16 3 14 3" xfId="27186" xr:uid="{034E5B48-ED35-463C-A69D-A7E5B875F3D8}"/>
    <cellStyle name="Notitie 16 3 15" xfId="5357" xr:uid="{00000000-0005-0000-0000-0000F01D0000}"/>
    <cellStyle name="Notitie 16 3 15 2" xfId="15084" xr:uid="{00000000-0005-0000-0000-0000F11D0000}"/>
    <cellStyle name="Notitie 16 3 15 2 2" xfId="28161" xr:uid="{530D17C6-9222-44E6-B326-E3EE7680E4EB}"/>
    <cellStyle name="Notitie 16 3 15 3" xfId="26630" xr:uid="{FB2A484E-C531-4AC9-81D6-BF2179BCF210}"/>
    <cellStyle name="Notitie 16 3 16" xfId="8220" xr:uid="{00000000-0005-0000-0000-0000F21D0000}"/>
    <cellStyle name="Notitie 16 3 16 2" xfId="17947" xr:uid="{00000000-0005-0000-0000-0000F31D0000}"/>
    <cellStyle name="Notitie 16 3 16 2 2" xfId="28784" xr:uid="{A169DBF7-F45D-41AE-B916-ED6ECEB604DE}"/>
    <cellStyle name="Notitie 16 3 16 3" xfId="27253" xr:uid="{7971CC5D-C7CA-4803-96C5-0730D92B74AA}"/>
    <cellStyle name="Notitie 16 3 17" xfId="8408" xr:uid="{00000000-0005-0000-0000-0000F41D0000}"/>
    <cellStyle name="Notitie 16 3 17 2" xfId="18135" xr:uid="{00000000-0005-0000-0000-0000F51D0000}"/>
    <cellStyle name="Notitie 16 3 17 2 2" xfId="28821" xr:uid="{72CFB381-1713-41A3-AE63-AF3111F64586}"/>
    <cellStyle name="Notitie 16 3 17 3" xfId="27290" xr:uid="{00799D2B-A213-4CC8-BF3E-E934F2844AF0}"/>
    <cellStyle name="Notitie 16 3 18" xfId="8590" xr:uid="{00000000-0005-0000-0000-0000F61D0000}"/>
    <cellStyle name="Notitie 16 3 18 2" xfId="18317" xr:uid="{00000000-0005-0000-0000-0000F71D0000}"/>
    <cellStyle name="Notitie 16 3 18 2 2" xfId="28855" xr:uid="{8E008810-4542-49D5-B547-9EBB5140BF2B}"/>
    <cellStyle name="Notitie 16 3 18 3" xfId="27324" xr:uid="{2581EEF0-6D1E-4974-914F-294BDBBE9E8A}"/>
    <cellStyle name="Notitie 16 3 19" xfId="8764" xr:uid="{00000000-0005-0000-0000-0000F81D0000}"/>
    <cellStyle name="Notitie 16 3 19 2" xfId="18491" xr:uid="{00000000-0005-0000-0000-0000F91D0000}"/>
    <cellStyle name="Notitie 16 3 19 2 2" xfId="28889" xr:uid="{D38A0195-D8E9-4CE5-A7C2-F3A43E06F3CA}"/>
    <cellStyle name="Notitie 16 3 19 3" xfId="27358" xr:uid="{BAAE0CFD-1C9E-4873-B66F-8115B87C36E0}"/>
    <cellStyle name="Notitie 16 3 2" xfId="4520" xr:uid="{00000000-0005-0000-0000-0000FA1D0000}"/>
    <cellStyle name="Notitie 16 3 2 2" xfId="14247" xr:uid="{00000000-0005-0000-0000-0000FB1D0000}"/>
    <cellStyle name="Notitie 16 3 2 2 2" xfId="27971" xr:uid="{B30FD5A6-AFD3-4112-BAC1-9AA5DDC1CA82}"/>
    <cellStyle name="Notitie 16 3 2 3" xfId="26440" xr:uid="{0C8577A6-ACE6-4CD4-93E7-D63B8CD42C8F}"/>
    <cellStyle name="Notitie 16 3 20" xfId="8937" xr:uid="{00000000-0005-0000-0000-0000FC1D0000}"/>
    <cellStyle name="Notitie 16 3 20 2" xfId="18664" xr:uid="{00000000-0005-0000-0000-0000FD1D0000}"/>
    <cellStyle name="Notitie 16 3 20 2 2" xfId="28923" xr:uid="{BC8CD2E4-65B2-4994-B5DA-3196EAC65776}"/>
    <cellStyle name="Notitie 16 3 20 3" xfId="27392" xr:uid="{4E3E2EAB-4FA4-48A5-B28D-4FFCAAEC8804}"/>
    <cellStyle name="Notitie 16 3 21" xfId="9117" xr:uid="{00000000-0005-0000-0000-0000FE1D0000}"/>
    <cellStyle name="Notitie 16 3 21 2" xfId="18844" xr:uid="{00000000-0005-0000-0000-0000FF1D0000}"/>
    <cellStyle name="Notitie 16 3 21 2 2" xfId="28957" xr:uid="{65BFE506-526B-4C80-B8BD-774C74B5F5F4}"/>
    <cellStyle name="Notitie 16 3 21 3" xfId="27426" xr:uid="{5F155789-B52F-461F-8BEA-44B4720B0C71}"/>
    <cellStyle name="Notitie 16 3 22" xfId="9287" xr:uid="{00000000-0005-0000-0000-0000001E0000}"/>
    <cellStyle name="Notitie 16 3 22 2" xfId="19014" xr:uid="{00000000-0005-0000-0000-0000011E0000}"/>
    <cellStyle name="Notitie 16 3 22 2 2" xfId="28990" xr:uid="{9082FFD3-3708-4B37-A093-0D23F1E36A81}"/>
    <cellStyle name="Notitie 16 3 22 3" xfId="27459" xr:uid="{F6BA6095-F6A2-404D-88C8-B16CDE74A1EB}"/>
    <cellStyle name="Notitie 16 3 23" xfId="9457" xr:uid="{00000000-0005-0000-0000-0000021E0000}"/>
    <cellStyle name="Notitie 16 3 23 2" xfId="19184" xr:uid="{00000000-0005-0000-0000-0000031E0000}"/>
    <cellStyle name="Notitie 16 3 23 2 2" xfId="29025" xr:uid="{FABEEEBD-7475-45DF-915E-42809F60AAE8}"/>
    <cellStyle name="Notitie 16 3 23 3" xfId="27494" xr:uid="{2C7CC0C1-ACEF-45BF-850A-F2C7CCF4095C}"/>
    <cellStyle name="Notitie 16 3 24" xfId="9621" xr:uid="{00000000-0005-0000-0000-0000041E0000}"/>
    <cellStyle name="Notitie 16 3 24 2" xfId="19348" xr:uid="{00000000-0005-0000-0000-0000051E0000}"/>
    <cellStyle name="Notitie 16 3 24 2 2" xfId="29058" xr:uid="{1D619ABE-15FC-43D3-976E-ECECD7556F9E}"/>
    <cellStyle name="Notitie 16 3 24 3" xfId="27527" xr:uid="{CCAEE211-B1A5-4F8B-8C1B-8FF5368C2D08}"/>
    <cellStyle name="Notitie 16 3 25" xfId="9793" xr:uid="{00000000-0005-0000-0000-0000061E0000}"/>
    <cellStyle name="Notitie 16 3 25 2" xfId="19520" xr:uid="{00000000-0005-0000-0000-0000071E0000}"/>
    <cellStyle name="Notitie 16 3 25 2 2" xfId="29090" xr:uid="{EA82F679-3788-4B13-9409-D167E723E3AF}"/>
    <cellStyle name="Notitie 16 3 25 3" xfId="27559" xr:uid="{19A336F1-B6B2-454A-94B0-B4686FA3EC1B}"/>
    <cellStyle name="Notitie 16 3 26" xfId="9954" xr:uid="{00000000-0005-0000-0000-0000081E0000}"/>
    <cellStyle name="Notitie 16 3 26 2" xfId="19681" xr:uid="{00000000-0005-0000-0000-0000091E0000}"/>
    <cellStyle name="Notitie 16 3 26 2 2" xfId="29121" xr:uid="{248B6CB1-D7F9-4400-BA39-0898B1DE740C}"/>
    <cellStyle name="Notitie 16 3 26 3" xfId="27590" xr:uid="{69381521-F468-48FD-9ACD-F5E5C5733DA8}"/>
    <cellStyle name="Notitie 16 3 27" xfId="10113" xr:uid="{00000000-0005-0000-0000-00000A1E0000}"/>
    <cellStyle name="Notitie 16 3 27 2" xfId="19840" xr:uid="{00000000-0005-0000-0000-00000B1E0000}"/>
    <cellStyle name="Notitie 16 3 27 2 2" xfId="29152" xr:uid="{A8888C37-B98A-492E-B03E-93879D0B97E7}"/>
    <cellStyle name="Notitie 16 3 27 3" xfId="27621" xr:uid="{C96AAFAD-A65D-4ADD-8194-9B28596D1B7A}"/>
    <cellStyle name="Notitie 16 3 28" xfId="10268" xr:uid="{00000000-0005-0000-0000-00000C1E0000}"/>
    <cellStyle name="Notitie 16 3 28 2" xfId="19995" xr:uid="{00000000-0005-0000-0000-00000D1E0000}"/>
    <cellStyle name="Notitie 16 3 28 2 2" xfId="29182" xr:uid="{A2F45B67-E3C7-4643-BEF0-594F1AC80DE0}"/>
    <cellStyle name="Notitie 16 3 28 3" xfId="27651" xr:uid="{835702E4-0609-446C-B811-9C010451AD93}"/>
    <cellStyle name="Notitie 16 3 29" xfId="10422" xr:uid="{00000000-0005-0000-0000-00000E1E0000}"/>
    <cellStyle name="Notitie 16 3 29 2" xfId="20149" xr:uid="{00000000-0005-0000-0000-00000F1E0000}"/>
    <cellStyle name="Notitie 16 3 29 2 2" xfId="29212" xr:uid="{C9228A2B-3914-4BC0-B884-71C566B893CD}"/>
    <cellStyle name="Notitie 16 3 29 3" xfId="27681" xr:uid="{A7BB62F3-07CE-4B26-A474-3D42F53C0F85}"/>
    <cellStyle name="Notitie 16 3 3" xfId="5729" xr:uid="{00000000-0005-0000-0000-0000101E0000}"/>
    <cellStyle name="Notitie 16 3 3 2" xfId="15456" xr:uid="{00000000-0005-0000-0000-0000111E0000}"/>
    <cellStyle name="Notitie 16 3 3 2 2" xfId="28260" xr:uid="{862AF2D1-1E9D-4E6A-9577-EB7F6A92B491}"/>
    <cellStyle name="Notitie 16 3 3 3" xfId="26729" xr:uid="{B4B98D51-CB51-4DB4-A002-7D67BDEBEEA7}"/>
    <cellStyle name="Notitie 16 3 30" xfId="10573" xr:uid="{00000000-0005-0000-0000-0000121E0000}"/>
    <cellStyle name="Notitie 16 3 30 2" xfId="20300" xr:uid="{00000000-0005-0000-0000-0000131E0000}"/>
    <cellStyle name="Notitie 16 3 30 2 2" xfId="29241" xr:uid="{91FB1ECF-B031-4C74-B39F-6170C81FB541}"/>
    <cellStyle name="Notitie 16 3 30 3" xfId="27710" xr:uid="{E3BEDEA1-2A10-4E63-8BFF-188B6D8DF712}"/>
    <cellStyle name="Notitie 16 3 31" xfId="10719" xr:uid="{00000000-0005-0000-0000-0000141E0000}"/>
    <cellStyle name="Notitie 16 3 31 2" xfId="20446" xr:uid="{00000000-0005-0000-0000-0000151E0000}"/>
    <cellStyle name="Notitie 16 3 31 2 2" xfId="29267" xr:uid="{02A3F543-CDB8-4AF4-94E2-55936BF05A92}"/>
    <cellStyle name="Notitie 16 3 31 3" xfId="27736" xr:uid="{61EB16FC-D00C-4029-B7BA-58E94BEE8D8D}"/>
    <cellStyle name="Notitie 16 3 32" xfId="26199" xr:uid="{C9D6C96E-8710-4997-93FE-0A7E79F8B98C}"/>
    <cellStyle name="Notitie 16 3 4" xfId="5944" xr:uid="{00000000-0005-0000-0000-0000161E0000}"/>
    <cellStyle name="Notitie 16 3 4 2" xfId="15671" xr:uid="{00000000-0005-0000-0000-0000171E0000}"/>
    <cellStyle name="Notitie 16 3 4 2 2" xfId="28303" xr:uid="{5C32288C-1C6E-41E6-9F98-416C177AC9FE}"/>
    <cellStyle name="Notitie 16 3 4 3" xfId="26772" xr:uid="{04E14A9A-4BAD-4FB5-842B-C35B7E1026FA}"/>
    <cellStyle name="Notitie 16 3 5" xfId="4901" xr:uid="{00000000-0005-0000-0000-0000181E0000}"/>
    <cellStyle name="Notitie 16 3 5 2" xfId="14628" xr:uid="{00000000-0005-0000-0000-0000191E0000}"/>
    <cellStyle name="Notitie 16 3 5 2 2" xfId="28040" xr:uid="{65025EA5-406C-4CCF-A222-01D584168405}"/>
    <cellStyle name="Notitie 16 3 5 3" xfId="26509" xr:uid="{B58D00CD-8E54-49EA-953E-45DE9A09B46C}"/>
    <cellStyle name="Notitie 16 3 6" xfId="6318" xr:uid="{00000000-0005-0000-0000-00001A1E0000}"/>
    <cellStyle name="Notitie 16 3 6 2" xfId="16045" xr:uid="{00000000-0005-0000-0000-00001B1E0000}"/>
    <cellStyle name="Notitie 16 3 6 2 2" xfId="28390" xr:uid="{5DDDAE8E-0EB1-4CBA-9C86-28586FEC3C06}"/>
    <cellStyle name="Notitie 16 3 6 3" xfId="26859" xr:uid="{DA833CF3-A3B8-49A4-9C24-6FF880E6D8AD}"/>
    <cellStyle name="Notitie 16 3 7" xfId="6521" xr:uid="{00000000-0005-0000-0000-00001C1E0000}"/>
    <cellStyle name="Notitie 16 3 7 2" xfId="16248" xr:uid="{00000000-0005-0000-0000-00001D1E0000}"/>
    <cellStyle name="Notitie 16 3 7 2 2" xfId="28429" xr:uid="{71A2A27F-42E5-4D60-907A-D5400C674D6B}"/>
    <cellStyle name="Notitie 16 3 7 3" xfId="26898" xr:uid="{6C333989-C68E-4D1B-B527-E5472C5B1229}"/>
    <cellStyle name="Notitie 16 3 8" xfId="6731" xr:uid="{00000000-0005-0000-0000-00001E1E0000}"/>
    <cellStyle name="Notitie 16 3 8 2" xfId="16458" xr:uid="{00000000-0005-0000-0000-00001F1E0000}"/>
    <cellStyle name="Notitie 16 3 8 2 2" xfId="28471" xr:uid="{3D6BBDB2-B916-4AF9-B13A-6845DEA37A2D}"/>
    <cellStyle name="Notitie 16 3 8 3" xfId="26940" xr:uid="{57378945-3754-4E5D-AE98-3B8CFB2771C0}"/>
    <cellStyle name="Notitie 16 3 9" xfId="6927" xr:uid="{00000000-0005-0000-0000-0000201E0000}"/>
    <cellStyle name="Notitie 16 3 9 2" xfId="16654" xr:uid="{00000000-0005-0000-0000-0000211E0000}"/>
    <cellStyle name="Notitie 16 3 9 2 2" xfId="28512" xr:uid="{7F37F6B4-86F5-40F4-8D9A-749E35D5C5A0}"/>
    <cellStyle name="Notitie 16 3 9 3" xfId="26981" xr:uid="{51206253-96E8-46B7-BD91-B5EF8F61EE99}"/>
    <cellStyle name="Notitie 16 30" xfId="5652" xr:uid="{00000000-0005-0000-0000-0000221E0000}"/>
    <cellStyle name="Notitie 16 30 2" xfId="15379" xr:uid="{00000000-0005-0000-0000-0000231E0000}"/>
    <cellStyle name="Notitie 16 30 2 2" xfId="28244" xr:uid="{75050E1C-E603-420F-B3BF-D5913C6C00C9}"/>
    <cellStyle name="Notitie 16 30 3" xfId="26713" xr:uid="{7AE6B5C1-DAB8-4548-9BAA-3A8680514D88}"/>
    <cellStyle name="Notitie 16 31" xfId="7624" xr:uid="{00000000-0005-0000-0000-0000241E0000}"/>
    <cellStyle name="Notitie 16 31 2" xfId="17351" xr:uid="{00000000-0005-0000-0000-0000251E0000}"/>
    <cellStyle name="Notitie 16 31 2 2" xfId="28657" xr:uid="{A205082A-0479-4C8C-B52F-210304D3241C}"/>
    <cellStyle name="Notitie 16 31 3" xfId="27126" xr:uid="{794FBB38-8B85-481B-B1A9-FDDF585445A3}"/>
    <cellStyle name="Notitie 16 32" xfId="2828" xr:uid="{00000000-0005-0000-0000-0000261E0000}"/>
    <cellStyle name="Notitie 16 32 2" xfId="12555" xr:uid="{00000000-0005-0000-0000-0000271E0000}"/>
    <cellStyle name="Notitie 16 32 2 2" xfId="27874" xr:uid="{19FB4B87-C738-4EB9-9B8F-980BEAEA13E1}"/>
    <cellStyle name="Notitie 16 32 3" xfId="26343" xr:uid="{8B39A6AF-B9EF-4AE9-B695-7C43C89E46FE}"/>
    <cellStyle name="Notitie 16 33" xfId="7349" xr:uid="{00000000-0005-0000-0000-0000281E0000}"/>
    <cellStyle name="Notitie 16 33 2" xfId="17076" xr:uid="{00000000-0005-0000-0000-0000291E0000}"/>
    <cellStyle name="Notitie 16 33 2 2" xfId="28613" xr:uid="{607B3DC1-F4C2-488B-95EF-83864906F4A3}"/>
    <cellStyle name="Notitie 16 33 3" xfId="27082" xr:uid="{E48651E6-F8F7-47BB-9929-DC5838B78D84}"/>
    <cellStyle name="Notitie 16 34" xfId="26162" xr:uid="{69149053-D3C5-4DD7-9E58-5334B7067CC8}"/>
    <cellStyle name="Notitie 16 4" xfId="3021" xr:uid="{00000000-0005-0000-0000-00002A1E0000}"/>
    <cellStyle name="Notitie 16 4 2" xfId="12748" xr:uid="{00000000-0005-0000-0000-00002B1E0000}"/>
    <cellStyle name="Notitie 16 4 2 2" xfId="27923" xr:uid="{3806CF66-F1CC-49DB-9751-D28FE6388B86}"/>
    <cellStyle name="Notitie 16 4 3" xfId="26392" xr:uid="{56253A13-A789-406F-91FA-B5BC98A55F79}"/>
    <cellStyle name="Notitie 16 5" xfId="2695" xr:uid="{00000000-0005-0000-0000-00002C1E0000}"/>
    <cellStyle name="Notitie 16 5 2" xfId="12422" xr:uid="{00000000-0005-0000-0000-00002D1E0000}"/>
    <cellStyle name="Notitie 16 5 2 2" xfId="27834" xr:uid="{38C94099-3A3B-4025-A253-0078A7883A83}"/>
    <cellStyle name="Notitie 16 5 3" xfId="26303" xr:uid="{2AA39A29-5FF1-4A38-BC83-577392F725B7}"/>
    <cellStyle name="Notitie 16 6" xfId="4778" xr:uid="{00000000-0005-0000-0000-00002E1E0000}"/>
    <cellStyle name="Notitie 16 6 2" xfId="14505" xr:uid="{00000000-0005-0000-0000-00002F1E0000}"/>
    <cellStyle name="Notitie 16 6 2 2" xfId="28021" xr:uid="{738B7ABA-B12C-4119-BB41-0EC5F828A6E8}"/>
    <cellStyle name="Notitie 16 6 3" xfId="26490" xr:uid="{D4DB3D2F-282D-4575-B4D2-792DD75A8C84}"/>
    <cellStyle name="Notitie 16 7" xfId="5322" xr:uid="{00000000-0005-0000-0000-0000301E0000}"/>
    <cellStyle name="Notitie 16 7 2" xfId="15049" xr:uid="{00000000-0005-0000-0000-0000311E0000}"/>
    <cellStyle name="Notitie 16 7 2 2" xfId="28150" xr:uid="{DA8E39F5-4FFF-43B5-A23C-CF5E1B634EE1}"/>
    <cellStyle name="Notitie 16 7 3" xfId="26619" xr:uid="{67A346EA-AF72-4AB4-B2C1-4B42A1FA96FB}"/>
    <cellStyle name="Notitie 16 8" xfId="2615" xr:uid="{00000000-0005-0000-0000-0000321E0000}"/>
    <cellStyle name="Notitie 16 8 2" xfId="12342" xr:uid="{00000000-0005-0000-0000-0000331E0000}"/>
    <cellStyle name="Notitie 16 8 2 2" xfId="27812" xr:uid="{051D762E-1E0C-4097-9070-AF90E0120D3A}"/>
    <cellStyle name="Notitie 16 8 3" xfId="26281" xr:uid="{DAFF71B9-8001-4F66-AEE2-AA4FC2241D6B}"/>
    <cellStyle name="Notitie 16 9" xfId="2482" xr:uid="{00000000-0005-0000-0000-0000341E0000}"/>
    <cellStyle name="Notitie 16 9 2" xfId="12209" xr:uid="{00000000-0005-0000-0000-0000351E0000}"/>
    <cellStyle name="Notitie 16 9 2 2" xfId="27765" xr:uid="{FCB81CA0-BAED-49D5-8EE6-BCE8E54E65B0}"/>
    <cellStyle name="Notitie 16 9 3" xfId="26234" xr:uid="{1C46EEA4-FAA7-41F4-9D1A-24619F0F4F23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0 2 2" xfId="28158" xr:uid="{9AA5B2F1-6055-4FC9-A90D-90E4C6299BDD}"/>
    <cellStyle name="Notitie 2 10 3" xfId="26627" xr:uid="{F0F83DBF-D1F0-4B20-8C25-002E4CD8AC77}"/>
    <cellStyle name="Notitie 2 11" xfId="5562" xr:uid="{00000000-0005-0000-0000-0000591E0000}"/>
    <cellStyle name="Notitie 2 11 2" xfId="15289" xr:uid="{00000000-0005-0000-0000-00005A1E0000}"/>
    <cellStyle name="Notitie 2 11 2 2" xfId="28221" xr:uid="{068159A7-F463-40F4-812D-2E21B82BFF99}"/>
    <cellStyle name="Notitie 2 11 3" xfId="26690" xr:uid="{F933DEB1-C578-4552-BFB3-24DE5F0577FB}"/>
    <cellStyle name="Notitie 2 12" xfId="6444" xr:uid="{00000000-0005-0000-0000-00005B1E0000}"/>
    <cellStyle name="Notitie 2 12 2" xfId="16171" xr:uid="{00000000-0005-0000-0000-00005C1E0000}"/>
    <cellStyle name="Notitie 2 12 2 2" xfId="28414" xr:uid="{3DC833C3-1063-47AF-9943-1251AB2ACED7}"/>
    <cellStyle name="Notitie 2 12 3" xfId="26883" xr:uid="{2218B33F-8FA4-44AE-9810-1CBDC4C16B38}"/>
    <cellStyle name="Notitie 2 13" xfId="6654" xr:uid="{00000000-0005-0000-0000-00005D1E0000}"/>
    <cellStyle name="Notitie 2 13 2" xfId="16381" xr:uid="{00000000-0005-0000-0000-00005E1E0000}"/>
    <cellStyle name="Notitie 2 13 2 2" xfId="28457" xr:uid="{5FF28254-6168-4B04-8096-34AA73A967C2}"/>
    <cellStyle name="Notitie 2 13 3" xfId="26926" xr:uid="{7530D3B4-2D43-4019-A6EC-429DFA6F766F}"/>
    <cellStyle name="Notitie 2 14" xfId="3097" xr:uid="{00000000-0005-0000-0000-00005F1E0000}"/>
    <cellStyle name="Notitie 2 14 2" xfId="12824" xr:uid="{00000000-0005-0000-0000-0000601E0000}"/>
    <cellStyle name="Notitie 2 14 2 2" xfId="27944" xr:uid="{9889EE10-C47C-48D1-8BB2-985D68793995}"/>
    <cellStyle name="Notitie 2 14 3" xfId="26413" xr:uid="{37B6EB46-0CC6-47A7-A6A8-1980A121DEB8}"/>
    <cellStyle name="Notitie 2 15" xfId="5331" xr:uid="{00000000-0005-0000-0000-0000611E0000}"/>
    <cellStyle name="Notitie 2 15 2" xfId="15058" xr:uid="{00000000-0005-0000-0000-0000621E0000}"/>
    <cellStyle name="Notitie 2 15 2 2" xfId="28153" xr:uid="{B2CF6147-7C77-4D89-9CCA-C9D90655FDD2}"/>
    <cellStyle name="Notitie 2 15 3" xfId="26622" xr:uid="{8D7C0D26-9063-489E-B219-CC33A1B49321}"/>
    <cellStyle name="Notitie 2 16" xfId="3094" xr:uid="{00000000-0005-0000-0000-0000631E0000}"/>
    <cellStyle name="Notitie 2 16 2" xfId="12821" xr:uid="{00000000-0005-0000-0000-0000641E0000}"/>
    <cellStyle name="Notitie 2 16 2 2" xfId="27943" xr:uid="{9B7BEABC-DE1C-4D32-BB13-348F90B2AF8B}"/>
    <cellStyle name="Notitie 2 16 3" xfId="26412" xr:uid="{05923EEE-45D0-4934-9766-FD4C91CC0E71}"/>
    <cellStyle name="Notitie 2 17" xfId="5206" xr:uid="{00000000-0005-0000-0000-0000651E0000}"/>
    <cellStyle name="Notitie 2 17 2" xfId="14933" xr:uid="{00000000-0005-0000-0000-0000661E0000}"/>
    <cellStyle name="Notitie 2 17 2 2" xfId="28131" xr:uid="{EEFFC625-7CA5-44C8-BC9A-60AE41E3581E}"/>
    <cellStyle name="Notitie 2 17 3" xfId="26600" xr:uid="{8B80FFA4-FD16-4540-8390-8C0AC66617B7}"/>
    <cellStyle name="Notitie 2 18" xfId="6477" xr:uid="{00000000-0005-0000-0000-0000671E0000}"/>
    <cellStyle name="Notitie 2 18 2" xfId="16204" xr:uid="{00000000-0005-0000-0000-0000681E0000}"/>
    <cellStyle name="Notitie 2 18 2 2" xfId="28415" xr:uid="{424FA9C5-2190-446B-A999-7BD1F1393367}"/>
    <cellStyle name="Notitie 2 18 3" xfId="26884" xr:uid="{76D32473-BF5B-4F98-B939-2B9901CDCE11}"/>
    <cellStyle name="Notitie 2 19" xfId="8091" xr:uid="{00000000-0005-0000-0000-0000691E0000}"/>
    <cellStyle name="Notitie 2 19 2" xfId="17818" xr:uid="{00000000-0005-0000-0000-00006A1E0000}"/>
    <cellStyle name="Notitie 2 19 2 2" xfId="28757" xr:uid="{685BBEAF-5CC1-477E-A3AC-86330C21661F}"/>
    <cellStyle name="Notitie 2 19 3" xfId="27226" xr:uid="{D15B010A-352A-4CA3-95B0-8A5BA52DCA4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0 2 2" xfId="27756" xr:uid="{28C2AA62-41AD-46E4-B4CF-66ED43A1DBE7}"/>
    <cellStyle name="Notitie 2 2 10 3" xfId="26225" xr:uid="{FCFFA270-BC27-402C-8F30-BB35FB6F2636}"/>
    <cellStyle name="Notitie 2 2 11" xfId="4958" xr:uid="{00000000-0005-0000-0000-00006E1E0000}"/>
    <cellStyle name="Notitie 2 2 11 2" xfId="14685" xr:uid="{00000000-0005-0000-0000-00006F1E0000}"/>
    <cellStyle name="Notitie 2 2 11 2 2" xfId="28056" xr:uid="{AD7427D0-703C-430A-B9AE-F89B8851C11E}"/>
    <cellStyle name="Notitie 2 2 11 3" xfId="26525" xr:uid="{835F4066-C29C-445A-8352-13949947B230}"/>
    <cellStyle name="Notitie 2 2 12" xfId="5391" xr:uid="{00000000-0005-0000-0000-0000701E0000}"/>
    <cellStyle name="Notitie 2 2 12 2" xfId="15118" xr:uid="{00000000-0005-0000-0000-0000711E0000}"/>
    <cellStyle name="Notitie 2 2 12 2 2" xfId="28173" xr:uid="{9FAEDE41-D689-44FD-9188-A4595767403F}"/>
    <cellStyle name="Notitie 2 2 12 3" xfId="26642" xr:uid="{D0FA30F6-7FE1-4310-BB8C-543AFCF742F8}"/>
    <cellStyle name="Notitie 2 2 13" xfId="2430" xr:uid="{00000000-0005-0000-0000-0000721E0000}"/>
    <cellStyle name="Notitie 2 2 13 2" xfId="12157" xr:uid="{00000000-0005-0000-0000-0000731E0000}"/>
    <cellStyle name="Notitie 2 2 13 2 2" xfId="27750" xr:uid="{68BFEA64-3523-47D9-9D05-56D1C89F4401}"/>
    <cellStyle name="Notitie 2 2 13 3" xfId="26219" xr:uid="{5B35D5D0-01DB-4DC3-8EDC-3BA4A95D473A}"/>
    <cellStyle name="Notitie 2 2 14" xfId="4864" xr:uid="{00000000-0005-0000-0000-0000741E0000}"/>
    <cellStyle name="Notitie 2 2 14 2" xfId="14591" xr:uid="{00000000-0005-0000-0000-0000751E0000}"/>
    <cellStyle name="Notitie 2 2 14 2 2" xfId="28033" xr:uid="{5F2C6008-1567-4CA8-89AC-F218231878E6}"/>
    <cellStyle name="Notitie 2 2 14 3" xfId="26502" xr:uid="{EAC2956B-1A9E-4F06-90EF-6D1A70092902}"/>
    <cellStyle name="Notitie 2 2 15" xfId="2823" xr:uid="{00000000-0005-0000-0000-0000761E0000}"/>
    <cellStyle name="Notitie 2 2 15 2" xfId="12550" xr:uid="{00000000-0005-0000-0000-0000771E0000}"/>
    <cellStyle name="Notitie 2 2 15 2 2" xfId="27871" xr:uid="{9702877D-972F-49C0-8186-9494158BE939}"/>
    <cellStyle name="Notitie 2 2 15 3" xfId="26340" xr:uid="{2D675777-2D65-451E-9833-35108DAB9FFD}"/>
    <cellStyle name="Notitie 2 2 16" xfId="5145" xr:uid="{00000000-0005-0000-0000-0000781E0000}"/>
    <cellStyle name="Notitie 2 2 16 2" xfId="14872" xr:uid="{00000000-0005-0000-0000-0000791E0000}"/>
    <cellStyle name="Notitie 2 2 16 2 2" xfId="28107" xr:uid="{5714C0BF-030C-46FE-A785-F1A60758F7A8}"/>
    <cellStyle name="Notitie 2 2 16 3" xfId="26576" xr:uid="{F96BC053-A7B1-4C12-83E3-8EBA4E04D44E}"/>
    <cellStyle name="Notitie 2 2 17" xfId="4658" xr:uid="{00000000-0005-0000-0000-00007A1E0000}"/>
    <cellStyle name="Notitie 2 2 17 2" xfId="14385" xr:uid="{00000000-0005-0000-0000-00007B1E0000}"/>
    <cellStyle name="Notitie 2 2 17 2 2" xfId="27990" xr:uid="{82CE1C84-2547-4108-9C5B-3D2328E0B032}"/>
    <cellStyle name="Notitie 2 2 17 3" xfId="26459" xr:uid="{2C727A56-665B-4268-BE73-0D72F0EEEB4A}"/>
    <cellStyle name="Notitie 2 2 18" xfId="8090" xr:uid="{00000000-0005-0000-0000-00007C1E0000}"/>
    <cellStyle name="Notitie 2 2 18 2" xfId="17817" xr:uid="{00000000-0005-0000-0000-00007D1E0000}"/>
    <cellStyle name="Notitie 2 2 18 2 2" xfId="28756" xr:uid="{02D39F51-15FE-4D20-8747-F078644803A7}"/>
    <cellStyle name="Notitie 2 2 18 3" xfId="27225" xr:uid="{F15B50DC-385B-4335-80DD-A91D8F5BCDE6}"/>
    <cellStyle name="Notitie 2 2 19" xfId="2960" xr:uid="{00000000-0005-0000-0000-00007E1E0000}"/>
    <cellStyle name="Notitie 2 2 19 2" xfId="12687" xr:uid="{00000000-0005-0000-0000-00007F1E0000}"/>
    <cellStyle name="Notitie 2 2 19 2 2" xfId="27902" xr:uid="{635FF671-94FF-488F-B7F1-120F373520B2}"/>
    <cellStyle name="Notitie 2 2 19 3" xfId="26371" xr:uid="{6B653CAE-4EB0-46A0-97F6-033D7CF8D299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0 2 2" xfId="28092" xr:uid="{71223B1A-25DF-4F0B-9992-17A99028124F}"/>
    <cellStyle name="Notitie 2 2 2 10 3" xfId="26561" xr:uid="{7C4694BB-674A-464C-83EB-AE4E619384DB}"/>
    <cellStyle name="Notitie 2 2 2 11" xfId="5498" xr:uid="{00000000-0005-0000-0000-0000831E0000}"/>
    <cellStyle name="Notitie 2 2 2 11 2" xfId="15225" xr:uid="{00000000-0005-0000-0000-0000841E0000}"/>
    <cellStyle name="Notitie 2 2 2 11 2 2" xfId="28201" xr:uid="{D43FC927-3E73-4523-8EBC-5F5562F141E4}"/>
    <cellStyle name="Notitie 2 2 2 11 3" xfId="26670" xr:uid="{FEC86CBD-1851-46DA-AD0C-8C9B7C5E198F}"/>
    <cellStyle name="Notitie 2 2 2 12" xfId="4866" xr:uid="{00000000-0005-0000-0000-0000851E0000}"/>
    <cellStyle name="Notitie 2 2 2 12 2" xfId="14593" xr:uid="{00000000-0005-0000-0000-0000861E0000}"/>
    <cellStyle name="Notitie 2 2 2 12 2 2" xfId="28034" xr:uid="{9272515A-05FC-48E2-8DD1-6E9693D242BC}"/>
    <cellStyle name="Notitie 2 2 2 12 3" xfId="26503" xr:uid="{CAC73695-AFC7-4CC4-ABF7-5B1BBA87505F}"/>
    <cellStyle name="Notitie 2 2 2 13" xfId="5504" xr:uid="{00000000-0005-0000-0000-0000871E0000}"/>
    <cellStyle name="Notitie 2 2 2 13 2" xfId="15231" xr:uid="{00000000-0005-0000-0000-0000881E0000}"/>
    <cellStyle name="Notitie 2 2 2 13 2 2" xfId="28204" xr:uid="{59D3B253-FC48-41A0-847D-903B3B2BBEC5}"/>
    <cellStyle name="Notitie 2 2 2 13 3" xfId="26673" xr:uid="{B316004E-5A36-42C2-AD86-C8F4EBC3D8F1}"/>
    <cellStyle name="Notitie 2 2 2 14" xfId="7155" xr:uid="{00000000-0005-0000-0000-0000891E0000}"/>
    <cellStyle name="Notitie 2 2 2 14 2" xfId="16882" xr:uid="{00000000-0005-0000-0000-00008A1E0000}"/>
    <cellStyle name="Notitie 2 2 2 14 2 2" xfId="28574" xr:uid="{04C6E560-9E8F-4CB6-8F86-151F06130991}"/>
    <cellStyle name="Notitie 2 2 2 14 3" xfId="27043" xr:uid="{3729BCFA-CA61-43A9-9BCE-C909DEC2A7EF}"/>
    <cellStyle name="Notitie 2 2 2 15" xfId="6627" xr:uid="{00000000-0005-0000-0000-00008B1E0000}"/>
    <cellStyle name="Notitie 2 2 2 15 2" xfId="16354" xr:uid="{00000000-0005-0000-0000-00008C1E0000}"/>
    <cellStyle name="Notitie 2 2 2 15 2 2" xfId="28451" xr:uid="{BE292018-134B-4AC0-A554-B479A36BCBC6}"/>
    <cellStyle name="Notitie 2 2 2 15 3" xfId="26920" xr:uid="{AC32B737-C856-4B8C-A121-D8E6B23FA44D}"/>
    <cellStyle name="Notitie 2 2 2 16" xfId="7617" xr:uid="{00000000-0005-0000-0000-00008D1E0000}"/>
    <cellStyle name="Notitie 2 2 2 16 2" xfId="17344" xr:uid="{00000000-0005-0000-0000-00008E1E0000}"/>
    <cellStyle name="Notitie 2 2 2 16 2 2" xfId="28656" xr:uid="{62175219-7947-426C-84B2-DA09C5E4B6DB}"/>
    <cellStyle name="Notitie 2 2 2 16 3" xfId="27125" xr:uid="{9C54C176-2524-4322-B704-90C4232C7DD5}"/>
    <cellStyle name="Notitie 2 2 2 17" xfId="6042" xr:uid="{00000000-0005-0000-0000-00008F1E0000}"/>
    <cellStyle name="Notitie 2 2 2 17 2" xfId="15769" xr:uid="{00000000-0005-0000-0000-0000901E0000}"/>
    <cellStyle name="Notitie 2 2 2 17 2 2" xfId="28318" xr:uid="{F4F45749-D617-43AB-BEE3-5454E3551429}"/>
    <cellStyle name="Notitie 2 2 2 17 3" xfId="26787" xr:uid="{F787ED97-72C4-413B-AF64-D066370F310E}"/>
    <cellStyle name="Notitie 2 2 2 18" xfId="2670" xr:uid="{00000000-0005-0000-0000-0000911E0000}"/>
    <cellStyle name="Notitie 2 2 2 18 2" xfId="12397" xr:uid="{00000000-0005-0000-0000-0000921E0000}"/>
    <cellStyle name="Notitie 2 2 2 18 2 2" xfId="27823" xr:uid="{D80A5B70-9E96-4E3D-B862-BC332B420949}"/>
    <cellStyle name="Notitie 2 2 2 18 3" xfId="26292" xr:uid="{52E53D78-3638-422F-8DCE-3EED1FC9EFF5}"/>
    <cellStyle name="Notitie 2 2 2 19" xfId="6838" xr:uid="{00000000-0005-0000-0000-0000931E0000}"/>
    <cellStyle name="Notitie 2 2 2 19 2" xfId="16565" xr:uid="{00000000-0005-0000-0000-0000941E0000}"/>
    <cellStyle name="Notitie 2 2 2 19 2 2" xfId="28493" xr:uid="{E04112DD-CA50-4C6A-BEE4-390A114EDCEE}"/>
    <cellStyle name="Notitie 2 2 2 19 3" xfId="26962" xr:uid="{7A1FBA8E-4A28-4AAA-818F-2B6358C4A4D3}"/>
    <cellStyle name="Notitie 2 2 2 2" xfId="2521" xr:uid="{00000000-0005-0000-0000-0000951E0000}"/>
    <cellStyle name="Notitie 2 2 2 2 2" xfId="12248" xr:uid="{00000000-0005-0000-0000-0000961E0000}"/>
    <cellStyle name="Notitie 2 2 2 2 2 2" xfId="27776" xr:uid="{C0E3D8E9-24A4-4E50-84D5-A10F68AB027B}"/>
    <cellStyle name="Notitie 2 2 2 2 3" xfId="26245" xr:uid="{498B40F0-14C0-467F-9F64-B174C04F97DD}"/>
    <cellStyle name="Notitie 2 2 2 20" xfId="6536" xr:uid="{00000000-0005-0000-0000-0000971E0000}"/>
    <cellStyle name="Notitie 2 2 2 20 2" xfId="16263" xr:uid="{00000000-0005-0000-0000-0000981E0000}"/>
    <cellStyle name="Notitie 2 2 2 20 2 2" xfId="28443" xr:uid="{7093CE93-AE16-4C1A-ACD9-F8DBFE4EC558}"/>
    <cellStyle name="Notitie 2 2 2 20 3" xfId="26912" xr:uid="{E75AAAA5-AD64-4782-A235-737745A9C2B7}"/>
    <cellStyle name="Notitie 2 2 2 21" xfId="7453" xr:uid="{00000000-0005-0000-0000-0000991E0000}"/>
    <cellStyle name="Notitie 2 2 2 21 2" xfId="17180" xr:uid="{00000000-0005-0000-0000-00009A1E0000}"/>
    <cellStyle name="Notitie 2 2 2 21 2 2" xfId="28625" xr:uid="{07B99148-E253-4DDA-A654-87914FEEE5B9}"/>
    <cellStyle name="Notitie 2 2 2 21 3" xfId="27094" xr:uid="{A757F54A-4A91-4577-939F-563A43C477F9}"/>
    <cellStyle name="Notitie 2 2 2 22" xfId="8303" xr:uid="{00000000-0005-0000-0000-00009B1E0000}"/>
    <cellStyle name="Notitie 2 2 2 22 2" xfId="18030" xr:uid="{00000000-0005-0000-0000-00009C1E0000}"/>
    <cellStyle name="Notitie 2 2 2 22 2 2" xfId="28800" xr:uid="{88E312A2-A244-4135-91DA-BFC3097A8667}"/>
    <cellStyle name="Notitie 2 2 2 22 3" xfId="27269" xr:uid="{9FD92889-296F-4324-8DC2-4F378DE60864}"/>
    <cellStyle name="Notitie 2 2 2 23" xfId="8781" xr:uid="{00000000-0005-0000-0000-00009D1E0000}"/>
    <cellStyle name="Notitie 2 2 2 23 2" xfId="18508" xr:uid="{00000000-0005-0000-0000-00009E1E0000}"/>
    <cellStyle name="Notitie 2 2 2 23 2 2" xfId="28904" xr:uid="{486F6E68-C2EC-497B-B154-C47FE324DBF7}"/>
    <cellStyle name="Notitie 2 2 2 23 3" xfId="27373" xr:uid="{61C57862-3C55-4E30-A285-0C55205E76EC}"/>
    <cellStyle name="Notitie 2 2 2 24" xfId="6113" xr:uid="{00000000-0005-0000-0000-00009F1E0000}"/>
    <cellStyle name="Notitie 2 2 2 24 2" xfId="15840" xr:uid="{00000000-0005-0000-0000-0000A01E0000}"/>
    <cellStyle name="Notitie 2 2 2 24 2 2" xfId="28340" xr:uid="{369D1BDC-9A19-46D2-8CB5-E6D18960F09C}"/>
    <cellStyle name="Notitie 2 2 2 24 3" xfId="26809" xr:uid="{9AC3939C-2713-45E0-938B-18A100403581}"/>
    <cellStyle name="Notitie 2 2 2 25" xfId="7444" xr:uid="{00000000-0005-0000-0000-0000A11E0000}"/>
    <cellStyle name="Notitie 2 2 2 25 2" xfId="17171" xr:uid="{00000000-0005-0000-0000-0000A21E0000}"/>
    <cellStyle name="Notitie 2 2 2 25 2 2" xfId="28622" xr:uid="{6C41B13C-4AD3-4550-A429-93D49A7A7827}"/>
    <cellStyle name="Notitie 2 2 2 25 3" xfId="27091" xr:uid="{DAB75260-34DE-47AF-91DE-74F398805358}"/>
    <cellStyle name="Notitie 2 2 2 26" xfId="9018" xr:uid="{00000000-0005-0000-0000-0000A31E0000}"/>
    <cellStyle name="Notitie 2 2 2 26 2" xfId="18745" xr:uid="{00000000-0005-0000-0000-0000A41E0000}"/>
    <cellStyle name="Notitie 2 2 2 26 2 2" xfId="28939" xr:uid="{92157B66-5C25-4702-AEC5-4FDD03C59896}"/>
    <cellStyle name="Notitie 2 2 2 26 3" xfId="27408" xr:uid="{DAFF059B-D523-40A5-9FB6-055468136EB5}"/>
    <cellStyle name="Notitie 2 2 2 27" xfId="9474" xr:uid="{00000000-0005-0000-0000-0000A51E0000}"/>
    <cellStyle name="Notitie 2 2 2 27 2" xfId="19201" xr:uid="{00000000-0005-0000-0000-0000A61E0000}"/>
    <cellStyle name="Notitie 2 2 2 27 2 2" xfId="29040" xr:uid="{977622E3-3C4A-4799-B731-4776762F0501}"/>
    <cellStyle name="Notitie 2 2 2 27 3" xfId="27509" xr:uid="{B5995AA7-7457-4881-A3B4-70EF63AA1F15}"/>
    <cellStyle name="Notitie 2 2 2 28" xfId="6748" xr:uid="{00000000-0005-0000-0000-0000A71E0000}"/>
    <cellStyle name="Notitie 2 2 2 28 2" xfId="16475" xr:uid="{00000000-0005-0000-0000-0000A81E0000}"/>
    <cellStyle name="Notitie 2 2 2 28 2 2" xfId="28487" xr:uid="{62F5A3F3-E12A-4DA8-AB76-51E738A5A475}"/>
    <cellStyle name="Notitie 2 2 2 28 3" xfId="26956" xr:uid="{1ACED78E-7B66-4E8E-AF72-4CBD7DCE3938}"/>
    <cellStyle name="Notitie 2 2 2 29" xfId="6151" xr:uid="{00000000-0005-0000-0000-0000A91E0000}"/>
    <cellStyle name="Notitie 2 2 2 29 2" xfId="15878" xr:uid="{00000000-0005-0000-0000-0000AA1E0000}"/>
    <cellStyle name="Notitie 2 2 2 29 2 2" xfId="28348" xr:uid="{5FF3AEA4-8464-4CC1-8F67-B200CE6F57F9}"/>
    <cellStyle name="Notitie 2 2 2 29 3" xfId="26817" xr:uid="{13996078-D1E2-43B0-AC29-8A83FF33F32F}"/>
    <cellStyle name="Notitie 2 2 2 3" xfId="3412" xr:uid="{00000000-0005-0000-0000-0000AB1E0000}"/>
    <cellStyle name="Notitie 2 2 2 3 2" xfId="13139" xr:uid="{00000000-0005-0000-0000-0000AC1E0000}"/>
    <cellStyle name="Notitie 2 2 2 3 2 2" xfId="27953" xr:uid="{BF78FCEC-DDA3-4B87-9871-2CCFB72C601B}"/>
    <cellStyle name="Notitie 2 2 2 3 3" xfId="26422" xr:uid="{B60D9092-AA63-472E-903A-34B41B61DE6A}"/>
    <cellStyle name="Notitie 2 2 2 30" xfId="9701" xr:uid="{00000000-0005-0000-0000-0000AD1E0000}"/>
    <cellStyle name="Notitie 2 2 2 30 2" xfId="19428" xr:uid="{00000000-0005-0000-0000-0000AE1E0000}"/>
    <cellStyle name="Notitie 2 2 2 30 2 2" xfId="29073" xr:uid="{ED27D43D-1F77-4B61-A4C3-92E72B541952}"/>
    <cellStyle name="Notitie 2 2 2 30 3" xfId="27542" xr:uid="{A0E2019D-7C17-48AE-9D03-6E794002D95F}"/>
    <cellStyle name="Notitie 2 2 2 31" xfId="9869" xr:uid="{00000000-0005-0000-0000-0000AF1E0000}"/>
    <cellStyle name="Notitie 2 2 2 31 2" xfId="19596" xr:uid="{00000000-0005-0000-0000-0000B01E0000}"/>
    <cellStyle name="Notitie 2 2 2 31 2 2" xfId="29103" xr:uid="{FF67E78C-9934-44CD-8098-C9D96D269DAF}"/>
    <cellStyle name="Notitie 2 2 2 31 3" xfId="27572" xr:uid="{C34051C8-5746-440A-9D51-04E636D18A24}"/>
    <cellStyle name="Notitie 2 2 2 32" xfId="26017" xr:uid="{6E772B90-7FEB-4A8F-93E3-81E08438904A}"/>
    <cellStyle name="Notitie 2 2 2 4" xfId="5419" xr:uid="{00000000-0005-0000-0000-0000B11E0000}"/>
    <cellStyle name="Notitie 2 2 2 4 2" xfId="15146" xr:uid="{00000000-0005-0000-0000-0000B21E0000}"/>
    <cellStyle name="Notitie 2 2 2 4 2 2" xfId="28182" xr:uid="{1A2F0564-E93F-44AC-8FEA-3F2AFC8E5939}"/>
    <cellStyle name="Notitie 2 2 2 4 3" xfId="26651" xr:uid="{B37353D5-8E70-4F7A-9816-7AF7C6EB2004}"/>
    <cellStyle name="Notitie 2 2 2 5" xfId="6166" xr:uid="{00000000-0005-0000-0000-0000B31E0000}"/>
    <cellStyle name="Notitie 2 2 2 5 2" xfId="15893" xr:uid="{00000000-0005-0000-0000-0000B41E0000}"/>
    <cellStyle name="Notitie 2 2 2 5 2 2" xfId="28357" xr:uid="{FE9CCA8B-D1C9-4BFB-968D-751F16955F1E}"/>
    <cellStyle name="Notitie 2 2 2 5 3" xfId="26826" xr:uid="{0459B8AB-A9FC-4000-ACD5-62F0E30A6DF7}"/>
    <cellStyle name="Notitie 2 2 2 6" xfId="4661" xr:uid="{00000000-0005-0000-0000-0000B51E0000}"/>
    <cellStyle name="Notitie 2 2 2 6 2" xfId="14388" xr:uid="{00000000-0005-0000-0000-0000B61E0000}"/>
    <cellStyle name="Notitie 2 2 2 6 2 2" xfId="27992" xr:uid="{6C7D8B5A-BE8D-4279-9C47-70FC54BA7082}"/>
    <cellStyle name="Notitie 2 2 2 6 3" xfId="26461" xr:uid="{A212FC92-13F9-4EB9-8B18-BCA787464AD2}"/>
    <cellStyle name="Notitie 2 2 2 7" xfId="2830" xr:uid="{00000000-0005-0000-0000-0000B71E0000}"/>
    <cellStyle name="Notitie 2 2 2 7 2" xfId="12557" xr:uid="{00000000-0005-0000-0000-0000B81E0000}"/>
    <cellStyle name="Notitie 2 2 2 7 2 2" xfId="27875" xr:uid="{44B00FAE-73DA-4C57-A5FF-C89D47AC4D88}"/>
    <cellStyle name="Notitie 2 2 2 7 3" xfId="26344" xr:uid="{F9C22AED-55E0-47A2-AEEA-959653E464C9}"/>
    <cellStyle name="Notitie 2 2 2 8" xfId="2559" xr:uid="{00000000-0005-0000-0000-0000B91E0000}"/>
    <cellStyle name="Notitie 2 2 2 8 2" xfId="12286" xr:uid="{00000000-0005-0000-0000-0000BA1E0000}"/>
    <cellStyle name="Notitie 2 2 2 8 2 2" xfId="27794" xr:uid="{F7958EDB-C6AA-4A64-BADE-AC6D12BD4D11}"/>
    <cellStyle name="Notitie 2 2 2 8 3" xfId="26263" xr:uid="{2B1CD46E-3253-4DA3-967E-859A1ABBDEF5}"/>
    <cellStyle name="Notitie 2 2 2 9" xfId="5962" xr:uid="{00000000-0005-0000-0000-0000BB1E0000}"/>
    <cellStyle name="Notitie 2 2 2 9 2" xfId="15689" xr:uid="{00000000-0005-0000-0000-0000BC1E0000}"/>
    <cellStyle name="Notitie 2 2 2 9 2 2" xfId="28316" xr:uid="{73A2C8EA-B555-4293-80B3-58E2A89FA589}"/>
    <cellStyle name="Notitie 2 2 2 9 3" xfId="26785" xr:uid="{79EF9059-D3AD-40E3-9756-73D2E07F9212}"/>
    <cellStyle name="Notitie 2 2 20" xfId="3008" xr:uid="{00000000-0005-0000-0000-0000BD1E0000}"/>
    <cellStyle name="Notitie 2 2 20 2" xfId="12735" xr:uid="{00000000-0005-0000-0000-0000BE1E0000}"/>
    <cellStyle name="Notitie 2 2 20 2 2" xfId="27913" xr:uid="{8CD824A5-9991-42DA-A7C5-F90875328E11}"/>
    <cellStyle name="Notitie 2 2 20 3" xfId="26382" xr:uid="{21BB006F-60FF-4FA3-AB31-E8FFDDE0E6F7}"/>
    <cellStyle name="Notitie 2 2 21" xfId="6615" xr:uid="{00000000-0005-0000-0000-0000BF1E0000}"/>
    <cellStyle name="Notitie 2 2 21 2" xfId="16342" xr:uid="{00000000-0005-0000-0000-0000C01E0000}"/>
    <cellStyle name="Notitie 2 2 21 2 2" xfId="28448" xr:uid="{3A707BFA-ABA8-4CA6-BDAA-1161ACCEC7CF}"/>
    <cellStyle name="Notitie 2 2 21 3" xfId="26917" xr:uid="{3DCC0816-8EF8-47C0-BE18-69F5D4F4D85E}"/>
    <cellStyle name="Notitie 2 2 22" xfId="4758" xr:uid="{00000000-0005-0000-0000-0000C11E0000}"/>
    <cellStyle name="Notitie 2 2 22 2" xfId="14485" xr:uid="{00000000-0005-0000-0000-0000C21E0000}"/>
    <cellStyle name="Notitie 2 2 22 2 2" xfId="28015" xr:uid="{FD0C5E17-CAB4-4062-8516-31D435DE3354}"/>
    <cellStyle name="Notitie 2 2 22 3" xfId="26484" xr:uid="{9C43AF8B-875F-4E20-97DA-DFE2F1F40DB7}"/>
    <cellStyle name="Notitie 2 2 23" xfId="4940" xr:uid="{00000000-0005-0000-0000-0000C31E0000}"/>
    <cellStyle name="Notitie 2 2 23 2" xfId="14667" xr:uid="{00000000-0005-0000-0000-0000C41E0000}"/>
    <cellStyle name="Notitie 2 2 23 2 2" xfId="28050" xr:uid="{2ABC1B7F-B085-4006-9B08-385C98F0B582}"/>
    <cellStyle name="Notitie 2 2 23 3" xfId="26519" xr:uid="{B2911D5F-5DC2-4BD5-8AA6-669749FC53FF}"/>
    <cellStyle name="Notitie 2 2 24" xfId="5141" xr:uid="{00000000-0005-0000-0000-0000C51E0000}"/>
    <cellStyle name="Notitie 2 2 24 2" xfId="14868" xr:uid="{00000000-0005-0000-0000-0000C61E0000}"/>
    <cellStyle name="Notitie 2 2 24 2 2" xfId="28105" xr:uid="{22AD9FCC-6120-4DFF-88DD-265E9E8A2C82}"/>
    <cellStyle name="Notitie 2 2 24 3" xfId="26574" xr:uid="{4ADA29E1-D631-4E13-B985-5E3CC923EE83}"/>
    <cellStyle name="Notitie 2 2 25" xfId="8044" xr:uid="{00000000-0005-0000-0000-0000C71E0000}"/>
    <cellStyle name="Notitie 2 2 25 2" xfId="17771" xr:uid="{00000000-0005-0000-0000-0000C81E0000}"/>
    <cellStyle name="Notitie 2 2 25 2 2" xfId="28740" xr:uid="{48C321B8-A1A3-46E0-A52D-8F7CEBE3803B}"/>
    <cellStyle name="Notitie 2 2 25 3" xfId="27209" xr:uid="{DAF0215F-34C4-415C-9816-5D4B355D9ADA}"/>
    <cellStyle name="Notitie 2 2 26" xfId="6846" xr:uid="{00000000-0005-0000-0000-0000C91E0000}"/>
    <cellStyle name="Notitie 2 2 26 2" xfId="16573" xr:uid="{00000000-0005-0000-0000-0000CA1E0000}"/>
    <cellStyle name="Notitie 2 2 26 2 2" xfId="28495" xr:uid="{3138E3B4-5096-4C4F-9D35-FDC2FF144D9A}"/>
    <cellStyle name="Notitie 2 2 26 3" xfId="26964" xr:uid="{4AF2D345-FCE2-4AB1-837C-78879E884B17}"/>
    <cellStyle name="Notitie 2 2 27" xfId="4747" xr:uid="{00000000-0005-0000-0000-0000CB1E0000}"/>
    <cellStyle name="Notitie 2 2 27 2" xfId="14474" xr:uid="{00000000-0005-0000-0000-0000CC1E0000}"/>
    <cellStyle name="Notitie 2 2 27 2 2" xfId="28012" xr:uid="{D5DD697B-4927-4171-8EF3-E4133763F44D}"/>
    <cellStyle name="Notitie 2 2 27 3" xfId="26481" xr:uid="{16262A44-6403-4548-8F63-00DB2D7BE8D0}"/>
    <cellStyle name="Notitie 2 2 28" xfId="2569" xr:uid="{00000000-0005-0000-0000-0000CD1E0000}"/>
    <cellStyle name="Notitie 2 2 28 2" xfId="12296" xr:uid="{00000000-0005-0000-0000-0000CE1E0000}"/>
    <cellStyle name="Notitie 2 2 28 2 2" xfId="27795" xr:uid="{AEB5217B-9F92-4F73-957D-C040F1FB8F55}"/>
    <cellStyle name="Notitie 2 2 28 3" xfId="26264" xr:uid="{34F7C260-3682-47A8-B874-3D8C9CF4C91D}"/>
    <cellStyle name="Notitie 2 2 29" xfId="2821" xr:uid="{00000000-0005-0000-0000-0000CF1E0000}"/>
    <cellStyle name="Notitie 2 2 29 2" xfId="12548" xr:uid="{00000000-0005-0000-0000-0000D01E0000}"/>
    <cellStyle name="Notitie 2 2 29 2 2" xfId="27870" xr:uid="{D7132BF0-3948-4598-949A-7E755205D3D1}"/>
    <cellStyle name="Notitie 2 2 29 3" xfId="26339" xr:uid="{F7971429-75D9-47B1-91B0-3B53291AAAB4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0 2 2" xfId="28498" xr:uid="{A5917643-4273-47D2-9C08-50A02148C5CD}"/>
    <cellStyle name="Notitie 2 2 3 10 3" xfId="26967" xr:uid="{49F04A5C-80EB-49B8-9F50-B39D68053753}"/>
    <cellStyle name="Notitie 2 2 3 11" xfId="7059" xr:uid="{00000000-0005-0000-0000-0000D41E0000}"/>
    <cellStyle name="Notitie 2 2 3 11 2" xfId="16786" xr:uid="{00000000-0005-0000-0000-0000D51E0000}"/>
    <cellStyle name="Notitie 2 2 3 11 2 2" xfId="28543" xr:uid="{688AC3E1-1531-4A84-9855-99548A967B07}"/>
    <cellStyle name="Notitie 2 2 3 11 3" xfId="27012" xr:uid="{3170903D-A00B-4714-983E-4769EB8E95CA}"/>
    <cellStyle name="Notitie 2 2 3 12" xfId="7255" xr:uid="{00000000-0005-0000-0000-0000D61E0000}"/>
    <cellStyle name="Notitie 2 2 3 12 2" xfId="16982" xr:uid="{00000000-0005-0000-0000-0000D71E0000}"/>
    <cellStyle name="Notitie 2 2 3 12 2 2" xfId="28585" xr:uid="{C0B1B844-2AC8-42E2-9C92-BB147A162C22}"/>
    <cellStyle name="Notitie 2 2 3 12 3" xfId="27054" xr:uid="{153F1EB4-C7AA-4581-9476-FDD56D7FCE8E}"/>
    <cellStyle name="Notitie 2 2 3 13" xfId="7452" xr:uid="{00000000-0005-0000-0000-0000D81E0000}"/>
    <cellStyle name="Notitie 2 2 3 13 2" xfId="17179" xr:uid="{00000000-0005-0000-0000-0000D91E0000}"/>
    <cellStyle name="Notitie 2 2 3 13 2 2" xfId="28624" xr:uid="{3259D140-40B3-4B02-8A77-2A4A7B6DD549}"/>
    <cellStyle name="Notitie 2 2 3 13 3" xfId="27093" xr:uid="{5473A97A-7815-4C3D-BC9D-E48D44A1451A}"/>
    <cellStyle name="Notitie 2 2 3 14" xfId="7646" xr:uid="{00000000-0005-0000-0000-0000DA1E0000}"/>
    <cellStyle name="Notitie 2 2 3 14 2" xfId="17373" xr:uid="{00000000-0005-0000-0000-0000DB1E0000}"/>
    <cellStyle name="Notitie 2 2 3 14 2 2" xfId="28666" xr:uid="{80B1AB9F-687F-4185-9B58-391F0FFD659D}"/>
    <cellStyle name="Notitie 2 2 3 14 3" xfId="27135" xr:uid="{902AA457-8AD1-4A06-96E7-ED39EDC3E92D}"/>
    <cellStyle name="Notitie 2 2 3 15" xfId="8089" xr:uid="{00000000-0005-0000-0000-0000DC1E0000}"/>
    <cellStyle name="Notitie 2 2 3 15 2" xfId="17816" xr:uid="{00000000-0005-0000-0000-0000DD1E0000}"/>
    <cellStyle name="Notitie 2 2 3 15 2 2" xfId="28755" xr:uid="{87D112AA-EA36-47C4-AAC2-7782B882F62C}"/>
    <cellStyle name="Notitie 2 2 3 15 3" xfId="27224" xr:uid="{47A9E012-9E37-48FE-8BCE-4FBE51A31451}"/>
    <cellStyle name="Notitie 2 2 3 16" xfId="6046" xr:uid="{00000000-0005-0000-0000-0000DE1E0000}"/>
    <cellStyle name="Notitie 2 2 3 16 2" xfId="15773" xr:uid="{00000000-0005-0000-0000-0000DF1E0000}"/>
    <cellStyle name="Notitie 2 2 3 16 2 2" xfId="28319" xr:uid="{4AA20085-85B4-46D3-BD34-D4C0C63294D4}"/>
    <cellStyle name="Notitie 2 2 3 16 3" xfId="26788" xr:uid="{A739D4D4-9789-4203-86BD-DA5EEA15E08C}"/>
    <cellStyle name="Notitie 2 2 3 17" xfId="8142" xr:uid="{00000000-0005-0000-0000-0000E01E0000}"/>
    <cellStyle name="Notitie 2 2 3 17 2" xfId="17869" xr:uid="{00000000-0005-0000-0000-0000E11E0000}"/>
    <cellStyle name="Notitie 2 2 3 17 2 2" xfId="28770" xr:uid="{DD908E9F-9478-4393-A594-8593061D7B32}"/>
    <cellStyle name="Notitie 2 2 3 17 3" xfId="27239" xr:uid="{9674EC3B-C494-4B4F-BA94-AE1707DCC33E}"/>
    <cellStyle name="Notitie 2 2 3 18" xfId="8333" xr:uid="{00000000-0005-0000-0000-0000E21E0000}"/>
    <cellStyle name="Notitie 2 2 3 18 2" xfId="18060" xr:uid="{00000000-0005-0000-0000-0000E31E0000}"/>
    <cellStyle name="Notitie 2 2 3 18 2 2" xfId="28806" xr:uid="{2AB29562-EE55-4675-AD91-E20428C53C3F}"/>
    <cellStyle name="Notitie 2 2 3 18 3" xfId="27275" xr:uid="{BB042D22-EFF2-4DB5-84A5-6DC5D1C3E7EC}"/>
    <cellStyle name="Notitie 2 2 3 19" xfId="8514" xr:uid="{00000000-0005-0000-0000-0000E41E0000}"/>
    <cellStyle name="Notitie 2 2 3 19 2" xfId="18241" xr:uid="{00000000-0005-0000-0000-0000E51E0000}"/>
    <cellStyle name="Notitie 2 2 3 19 2 2" xfId="28841" xr:uid="{683CFC36-8F11-4E68-B0AB-75A80CA8105F}"/>
    <cellStyle name="Notitie 2 2 3 19 3" xfId="27310" xr:uid="{865DE600-D9CD-4A65-81AB-5900A491D628}"/>
    <cellStyle name="Notitie 2 2 3 2" xfId="2522" xr:uid="{00000000-0005-0000-0000-0000E61E0000}"/>
    <cellStyle name="Notitie 2 2 3 2 2" xfId="12249" xr:uid="{00000000-0005-0000-0000-0000E71E0000}"/>
    <cellStyle name="Notitie 2 2 3 2 2 2" xfId="27777" xr:uid="{9EDF0671-FAE3-40A1-BD71-CC3408249949}"/>
    <cellStyle name="Notitie 2 2 3 2 3" xfId="26246" xr:uid="{B39D9612-CE1C-4302-91A8-1B7A3E95885D}"/>
    <cellStyle name="Notitie 2 2 3 20" xfId="8690" xr:uid="{00000000-0005-0000-0000-0000E81E0000}"/>
    <cellStyle name="Notitie 2 2 3 20 2" xfId="18417" xr:uid="{00000000-0005-0000-0000-0000E91E0000}"/>
    <cellStyle name="Notitie 2 2 3 20 2 2" xfId="28875" xr:uid="{D86DDB8D-4A2D-44FB-8251-EA433BC24A48}"/>
    <cellStyle name="Notitie 2 2 3 20 3" xfId="27344" xr:uid="{EA39F819-4AA2-4CA3-9A1D-F50922FBAFB2}"/>
    <cellStyle name="Notitie 2 2 3 21" xfId="8862" xr:uid="{00000000-0005-0000-0000-0000EA1E0000}"/>
    <cellStyle name="Notitie 2 2 3 21 2" xfId="18589" xr:uid="{00000000-0005-0000-0000-0000EB1E0000}"/>
    <cellStyle name="Notitie 2 2 3 21 2 2" xfId="28909" xr:uid="{248D169B-ED2D-47D5-BABD-6381FB1C6282}"/>
    <cellStyle name="Notitie 2 2 3 21 3" xfId="27378" xr:uid="{457DCF42-C202-4CB7-95A2-8861244C4B8C}"/>
    <cellStyle name="Notitie 2 2 3 22" xfId="9043" xr:uid="{00000000-0005-0000-0000-0000EC1E0000}"/>
    <cellStyle name="Notitie 2 2 3 22 2" xfId="18770" xr:uid="{00000000-0005-0000-0000-0000ED1E0000}"/>
    <cellStyle name="Notitie 2 2 3 22 2 2" xfId="28943" xr:uid="{490C0A4D-E26C-4EAE-9146-5CCEC6DA2DD6}"/>
    <cellStyle name="Notitie 2 2 3 22 3" xfId="27412" xr:uid="{8BE0917C-3525-4FF3-85BB-25ED5B76BF9C}"/>
    <cellStyle name="Notitie 2 2 3 23" xfId="9213" xr:uid="{00000000-0005-0000-0000-0000EE1E0000}"/>
    <cellStyle name="Notitie 2 2 3 23 2" xfId="18940" xr:uid="{00000000-0005-0000-0000-0000EF1E0000}"/>
    <cellStyle name="Notitie 2 2 3 23 2 2" xfId="28976" xr:uid="{1BCA3CB2-98CE-4257-807F-4A60C0DDAC41}"/>
    <cellStyle name="Notitie 2 2 3 23 3" xfId="27445" xr:uid="{C2848FCE-292F-425A-B12C-28CA4AF1E1EA}"/>
    <cellStyle name="Notitie 2 2 3 24" xfId="9383" xr:uid="{00000000-0005-0000-0000-0000F01E0000}"/>
    <cellStyle name="Notitie 2 2 3 24 2" xfId="19110" xr:uid="{00000000-0005-0000-0000-0000F11E0000}"/>
    <cellStyle name="Notitie 2 2 3 24 2 2" xfId="29011" xr:uid="{AF6A28F4-B65D-4FD3-8A4C-1386D08D829F}"/>
    <cellStyle name="Notitie 2 2 3 24 3" xfId="27480" xr:uid="{ED4F4AFA-AB37-4DDA-80C2-92BF49613F77}"/>
    <cellStyle name="Notitie 2 2 3 25" xfId="9546" xr:uid="{00000000-0005-0000-0000-0000F21E0000}"/>
    <cellStyle name="Notitie 2 2 3 25 2" xfId="19273" xr:uid="{00000000-0005-0000-0000-0000F31E0000}"/>
    <cellStyle name="Notitie 2 2 3 25 2 2" xfId="29044" xr:uid="{1BA4CDB3-7F91-4E64-9C82-0E3B12272928}"/>
    <cellStyle name="Notitie 2 2 3 25 3" xfId="27513" xr:uid="{B68650A8-5CC1-4087-AD9A-08417BF7FDDD}"/>
    <cellStyle name="Notitie 2 2 3 26" xfId="9719" xr:uid="{00000000-0005-0000-0000-0000F41E0000}"/>
    <cellStyle name="Notitie 2 2 3 26 2" xfId="19446" xr:uid="{00000000-0005-0000-0000-0000F51E0000}"/>
    <cellStyle name="Notitie 2 2 3 26 2 2" xfId="29076" xr:uid="{523E36AF-6ABD-4330-93F5-80BABD3949AB}"/>
    <cellStyle name="Notitie 2 2 3 26 3" xfId="27545" xr:uid="{85F2CEB0-ED8D-4449-B179-19F5ADC9DBEE}"/>
    <cellStyle name="Notitie 2 2 3 27" xfId="9880" xr:uid="{00000000-0005-0000-0000-0000F61E0000}"/>
    <cellStyle name="Notitie 2 2 3 27 2" xfId="19607" xr:uid="{00000000-0005-0000-0000-0000F71E0000}"/>
    <cellStyle name="Notitie 2 2 3 27 2 2" xfId="29107" xr:uid="{D82CFD0B-9483-4C73-B6CA-C5155DC478DD}"/>
    <cellStyle name="Notitie 2 2 3 27 3" xfId="27576" xr:uid="{85AC59C7-650E-4B76-B549-A005A76658EA}"/>
    <cellStyle name="Notitie 2 2 3 28" xfId="10039" xr:uid="{00000000-0005-0000-0000-0000F81E0000}"/>
    <cellStyle name="Notitie 2 2 3 28 2" xfId="19766" xr:uid="{00000000-0005-0000-0000-0000F91E0000}"/>
    <cellStyle name="Notitie 2 2 3 28 2 2" xfId="29138" xr:uid="{215F47AA-3F95-45CA-9A73-BE4F2663DDE8}"/>
    <cellStyle name="Notitie 2 2 3 28 3" xfId="27607" xr:uid="{960D2462-44F5-43C8-B64F-2D01E041C4CF}"/>
    <cellStyle name="Notitie 2 2 3 29" xfId="10194" xr:uid="{00000000-0005-0000-0000-0000FA1E0000}"/>
    <cellStyle name="Notitie 2 2 3 29 2" xfId="19921" xr:uid="{00000000-0005-0000-0000-0000FB1E0000}"/>
    <cellStyle name="Notitie 2 2 3 29 2 2" xfId="29168" xr:uid="{16584A4D-C831-4739-94CF-935BB0B1C898}"/>
    <cellStyle name="Notitie 2 2 3 29 3" xfId="27637" xr:uid="{13A718A3-F24E-41A7-BBE1-DF5E04D8A108}"/>
    <cellStyle name="Notitie 2 2 3 3" xfId="2598" xr:uid="{00000000-0005-0000-0000-0000FC1E0000}"/>
    <cellStyle name="Notitie 2 2 3 3 2" xfId="12325" xr:uid="{00000000-0005-0000-0000-0000FD1E0000}"/>
    <cellStyle name="Notitie 2 2 3 3 2 2" xfId="27806" xr:uid="{47CEFA09-A4E8-4609-A2C1-A021740B890D}"/>
    <cellStyle name="Notitie 2 2 3 3 3" xfId="26275" xr:uid="{2D6A121A-AC72-41CC-9A73-199AF8F17AEB}"/>
    <cellStyle name="Notitie 2 2 3 30" xfId="10348" xr:uid="{00000000-0005-0000-0000-0000FE1E0000}"/>
    <cellStyle name="Notitie 2 2 3 30 2" xfId="20075" xr:uid="{00000000-0005-0000-0000-0000FF1E0000}"/>
    <cellStyle name="Notitie 2 2 3 30 2 2" xfId="29198" xr:uid="{E7AE3FC2-8917-4C78-98DC-CC2ABFB98C14}"/>
    <cellStyle name="Notitie 2 2 3 30 3" xfId="27667" xr:uid="{73E91D1A-DC53-4BE2-B3B4-99C6130BA216}"/>
    <cellStyle name="Notitie 2 2 3 31" xfId="10499" xr:uid="{00000000-0005-0000-0000-0000001F0000}"/>
    <cellStyle name="Notitie 2 2 3 31 2" xfId="20226" xr:uid="{00000000-0005-0000-0000-0000011F0000}"/>
    <cellStyle name="Notitie 2 2 3 31 2 2" xfId="29227" xr:uid="{6E1448D3-D16C-4132-A845-76B5DE376AE7}"/>
    <cellStyle name="Notitie 2 2 3 31 3" xfId="27696" xr:uid="{0A6DE17E-0340-45FA-8035-4BB20DD52DF9}"/>
    <cellStyle name="Notitie 2 2 3 32" xfId="26018" xr:uid="{1C8AA84F-8B5E-49DC-BBD7-500689581606}"/>
    <cellStyle name="Notitie 2 2 3 4" xfId="5653" xr:uid="{00000000-0005-0000-0000-0000021F0000}"/>
    <cellStyle name="Notitie 2 2 3 4 2" xfId="15380" xr:uid="{00000000-0005-0000-0000-0000031F0000}"/>
    <cellStyle name="Notitie 2 2 3 4 2 2" xfId="28245" xr:uid="{379A685F-726B-4230-96D5-CDF0B0470284}"/>
    <cellStyle name="Notitie 2 2 3 4 3" xfId="26714" xr:uid="{9CFD5837-3A89-4CDE-BD80-C1E3B012F293}"/>
    <cellStyle name="Notitie 2 2 3 5" xfId="6165" xr:uid="{00000000-0005-0000-0000-0000041F0000}"/>
    <cellStyle name="Notitie 2 2 3 5 2" xfId="15892" xr:uid="{00000000-0005-0000-0000-0000051F0000}"/>
    <cellStyle name="Notitie 2 2 3 5 2 2" xfId="28356" xr:uid="{578B9AED-9198-4623-B406-449F56F98569}"/>
    <cellStyle name="Notitie 2 2 3 5 3" xfId="26825" xr:uid="{FA55FEB7-2C03-4C34-8BB3-D24357FCB325}"/>
    <cellStyle name="Notitie 2 2 3 6" xfId="5045" xr:uid="{00000000-0005-0000-0000-0000061F0000}"/>
    <cellStyle name="Notitie 2 2 3 6 2" xfId="14772" xr:uid="{00000000-0005-0000-0000-0000071F0000}"/>
    <cellStyle name="Notitie 2 2 3 6 2 2" xfId="28076" xr:uid="{08C63C88-80B2-4000-A5DB-E1FC702B19E9}"/>
    <cellStyle name="Notitie 2 2 3 6 3" xfId="26545" xr:uid="{7C758429-5EB5-479B-A490-6BD046230582}"/>
    <cellStyle name="Notitie 2 2 3 7" xfId="6244" xr:uid="{00000000-0005-0000-0000-0000081F0000}"/>
    <cellStyle name="Notitie 2 2 3 7 2" xfId="15971" xr:uid="{00000000-0005-0000-0000-0000091F0000}"/>
    <cellStyle name="Notitie 2 2 3 7 2 2" xfId="28376" xr:uid="{DF96BB66-E797-4A38-813A-B7C07B1498F9}"/>
    <cellStyle name="Notitie 2 2 3 7 3" xfId="26845" xr:uid="{0869D65F-3DBE-4878-A857-C1DA2AD8DECE}"/>
    <cellStyle name="Notitie 2 2 3 8" xfId="5631" xr:uid="{00000000-0005-0000-0000-00000A1F0000}"/>
    <cellStyle name="Notitie 2 2 3 8 2" xfId="15358" xr:uid="{00000000-0005-0000-0000-00000B1F0000}"/>
    <cellStyle name="Notitie 2 2 3 8 2 2" xfId="28238" xr:uid="{22A72C7C-CAB1-46CE-8368-CF58273140B6}"/>
    <cellStyle name="Notitie 2 2 3 8 3" xfId="26707" xr:uid="{E852916F-FE5C-4739-B642-86E80A5A398C}"/>
    <cellStyle name="Notitie 2 2 3 9" xfId="6114" xr:uid="{00000000-0005-0000-0000-00000C1F0000}"/>
    <cellStyle name="Notitie 2 2 3 9 2" xfId="15841" xr:uid="{00000000-0005-0000-0000-00000D1F0000}"/>
    <cellStyle name="Notitie 2 2 3 9 2 2" xfId="28341" xr:uid="{155C6FE7-18B7-4CA6-991D-E39AE3534BFB}"/>
    <cellStyle name="Notitie 2 2 3 9 3" xfId="26810" xr:uid="{AB422D6C-097B-4A4B-9F00-CB2CFEB70C97}"/>
    <cellStyle name="Notitie 2 2 30" xfId="8489" xr:uid="{00000000-0005-0000-0000-00000E1F0000}"/>
    <cellStyle name="Notitie 2 2 30 2" xfId="18216" xr:uid="{00000000-0005-0000-0000-00000F1F0000}"/>
    <cellStyle name="Notitie 2 2 30 2 2" xfId="28835" xr:uid="{ED44746A-8ED5-43A1-A7E5-F8EB71A74F9B}"/>
    <cellStyle name="Notitie 2 2 30 3" xfId="27304" xr:uid="{908EBE66-A5AC-4E9C-83C4-CA844C912497}"/>
    <cellStyle name="Notitie 2 2 31" xfId="4754" xr:uid="{00000000-0005-0000-0000-0000101F0000}"/>
    <cellStyle name="Notitie 2 2 31 2" xfId="14481" xr:uid="{00000000-0005-0000-0000-0000111F0000}"/>
    <cellStyle name="Notitie 2 2 31 2 2" xfId="28013" xr:uid="{932A3840-2FAB-4B98-BE03-F7003CE5F6C7}"/>
    <cellStyle name="Notitie 2 2 31 3" xfId="26482" xr:uid="{8C7C0B83-EE16-4909-A8B1-6580A58DD810}"/>
    <cellStyle name="Notitie 2 2 32" xfId="2432" xr:uid="{00000000-0005-0000-0000-0000121F0000}"/>
    <cellStyle name="Notitie 2 2 32 2" xfId="12159" xr:uid="{00000000-0005-0000-0000-0000131F0000}"/>
    <cellStyle name="Notitie 2 2 32 2 2" xfId="27751" xr:uid="{795E6725-76BF-4A34-A267-6733246404E6}"/>
    <cellStyle name="Notitie 2 2 32 3" xfId="26220" xr:uid="{3424A440-BF77-4BD7-9C2F-9C2458C33B52}"/>
    <cellStyle name="Notitie 2 2 33" xfId="5037" xr:uid="{00000000-0005-0000-0000-0000141F0000}"/>
    <cellStyle name="Notitie 2 2 33 2" xfId="14764" xr:uid="{00000000-0005-0000-0000-0000151F0000}"/>
    <cellStyle name="Notitie 2 2 33 2 2" xfId="28074" xr:uid="{2EA94F93-28A6-4C5C-BE4A-5478F09CC7DE}"/>
    <cellStyle name="Notitie 2 2 33 3" xfId="26543" xr:uid="{D5874AE6-7B6C-4824-918C-15D0D6135FFA}"/>
    <cellStyle name="Notitie 2 2 34" xfId="2919" xr:uid="{00000000-0005-0000-0000-0000161F0000}"/>
    <cellStyle name="Notitie 2 2 34 2" xfId="12646" xr:uid="{00000000-0005-0000-0000-0000171F0000}"/>
    <cellStyle name="Notitie 2 2 34 2 2" xfId="27891" xr:uid="{6C861D20-2A3B-47D6-85B3-823F74B985E1}"/>
    <cellStyle name="Notitie 2 2 34 3" xfId="26360" xr:uid="{71C60A53-45DA-470F-BE0F-81A829D90071}"/>
    <cellStyle name="Notitie 2 2 35" xfId="26016" xr:uid="{8854BCF9-9D87-479C-A58D-BFA7BD94F5A1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0 2 2" xfId="27852" xr:uid="{9CCD8325-FEAA-4D9B-85B5-95EFC01B86CF}"/>
    <cellStyle name="Notitie 2 2 4 10 3" xfId="26321" xr:uid="{F53F01D3-617F-452E-A036-883B21CFDC10}"/>
    <cellStyle name="Notitie 2 2 4 11" xfId="4981" xr:uid="{00000000-0005-0000-0000-00001B1F0000}"/>
    <cellStyle name="Notitie 2 2 4 11 2" xfId="14708" xr:uid="{00000000-0005-0000-0000-00001C1F0000}"/>
    <cellStyle name="Notitie 2 2 4 11 2 2" xfId="28061" xr:uid="{D27641F8-5E35-4E47-9FE2-853808E35531}"/>
    <cellStyle name="Notitie 2 2 4 11 3" xfId="26530" xr:uid="{AB296B4A-BE32-41DD-94B2-6872E7ED2F24}"/>
    <cellStyle name="Notitie 2 2 4 12" xfId="2678" xr:uid="{00000000-0005-0000-0000-00001D1F0000}"/>
    <cellStyle name="Notitie 2 2 4 12 2" xfId="12405" xr:uid="{00000000-0005-0000-0000-00001E1F0000}"/>
    <cellStyle name="Notitie 2 2 4 12 2 2" xfId="27826" xr:uid="{94C020E8-50DB-47A9-9A7C-3368CF9EA9A5}"/>
    <cellStyle name="Notitie 2 2 4 12 3" xfId="26295" xr:uid="{0CAA81F1-E630-44AC-B2AA-532C6F90E9AE}"/>
    <cellStyle name="Notitie 2 2 4 13" xfId="5576" xr:uid="{00000000-0005-0000-0000-00001F1F0000}"/>
    <cellStyle name="Notitie 2 2 4 13 2" xfId="15303" xr:uid="{00000000-0005-0000-0000-0000201F0000}"/>
    <cellStyle name="Notitie 2 2 4 13 2 2" xfId="28226" xr:uid="{9A66EBD3-5D5A-4392-91A0-039F0D7CB427}"/>
    <cellStyle name="Notitie 2 2 4 13 3" xfId="26695" xr:uid="{5BAD8C49-EA98-4F2F-AF6C-FB7DCA5A4DB8}"/>
    <cellStyle name="Notitie 2 2 4 14" xfId="5203" xr:uid="{00000000-0005-0000-0000-0000211F0000}"/>
    <cellStyle name="Notitie 2 2 4 14 2" xfId="14930" xr:uid="{00000000-0005-0000-0000-0000221F0000}"/>
    <cellStyle name="Notitie 2 2 4 14 2 2" xfId="28130" xr:uid="{0C2AEDD8-3B06-4EB0-9E41-984C6D489B76}"/>
    <cellStyle name="Notitie 2 2 4 14 3" xfId="26599" xr:uid="{2F45471A-80BA-42BA-BDD9-0225BC17037C}"/>
    <cellStyle name="Notitie 2 2 4 15" xfId="8088" xr:uid="{00000000-0005-0000-0000-0000231F0000}"/>
    <cellStyle name="Notitie 2 2 4 15 2" xfId="17815" xr:uid="{00000000-0005-0000-0000-0000241F0000}"/>
    <cellStyle name="Notitie 2 2 4 15 2 2" xfId="28754" xr:uid="{AACA23FF-A24C-4041-9F24-3FBD2C48404E}"/>
    <cellStyle name="Notitie 2 2 4 15 3" xfId="27223" xr:uid="{704AAEB3-1944-447E-AD99-4E205376316E}"/>
    <cellStyle name="Notitie 2 2 4 16" xfId="6078" xr:uid="{00000000-0005-0000-0000-0000251F0000}"/>
    <cellStyle name="Notitie 2 2 4 16 2" xfId="15805" xr:uid="{00000000-0005-0000-0000-0000261F0000}"/>
    <cellStyle name="Notitie 2 2 4 16 2 2" xfId="28328" xr:uid="{9611403C-1B10-4CED-8787-7154D730B60E}"/>
    <cellStyle name="Notitie 2 2 4 16 3" xfId="26797" xr:uid="{FA186ED2-3ADA-438D-9F28-39E0D7F0FAAF}"/>
    <cellStyle name="Notitie 2 2 4 17" xfId="4672" xr:uid="{00000000-0005-0000-0000-0000271F0000}"/>
    <cellStyle name="Notitie 2 2 4 17 2" xfId="14399" xr:uid="{00000000-0005-0000-0000-0000281F0000}"/>
    <cellStyle name="Notitie 2 2 4 17 2 2" xfId="27995" xr:uid="{AB11704F-1772-44CF-A275-783FC37657EB}"/>
    <cellStyle name="Notitie 2 2 4 17 3" xfId="26464" xr:uid="{CFE2DAF6-E89F-4B5E-A4CA-896B8D8B6588}"/>
    <cellStyle name="Notitie 2 2 4 18" xfId="2676" xr:uid="{00000000-0005-0000-0000-0000291F0000}"/>
    <cellStyle name="Notitie 2 2 4 18 2" xfId="12403" xr:uid="{00000000-0005-0000-0000-00002A1F0000}"/>
    <cellStyle name="Notitie 2 2 4 18 2 2" xfId="27824" xr:uid="{67B535D0-CE21-4A40-9359-C61A8E32D46C}"/>
    <cellStyle name="Notitie 2 2 4 18 3" xfId="26293" xr:uid="{66965F87-474D-4F45-9478-ED36880998FC}"/>
    <cellStyle name="Notitie 2 2 4 19" xfId="5178" xr:uid="{00000000-0005-0000-0000-00002B1F0000}"/>
    <cellStyle name="Notitie 2 2 4 19 2" xfId="14905" xr:uid="{00000000-0005-0000-0000-00002C1F0000}"/>
    <cellStyle name="Notitie 2 2 4 19 2 2" xfId="28119" xr:uid="{39EB9447-64AD-4C09-8DE7-907129A5D556}"/>
    <cellStyle name="Notitie 2 2 4 19 3" xfId="26588" xr:uid="{C6456088-24E6-4517-86BE-54C058F49383}"/>
    <cellStyle name="Notitie 2 2 4 2" xfId="2523" xr:uid="{00000000-0005-0000-0000-00002D1F0000}"/>
    <cellStyle name="Notitie 2 2 4 2 2" xfId="12250" xr:uid="{00000000-0005-0000-0000-00002E1F0000}"/>
    <cellStyle name="Notitie 2 2 4 2 2 2" xfId="27778" xr:uid="{7FC03F4A-005C-460B-BBFA-6CB04907341E}"/>
    <cellStyle name="Notitie 2 2 4 2 3" xfId="26247" xr:uid="{B03EEB65-CD86-4080-9130-33363CFDBE53}"/>
    <cellStyle name="Notitie 2 2 4 20" xfId="7635" xr:uid="{00000000-0005-0000-0000-00002F1F0000}"/>
    <cellStyle name="Notitie 2 2 4 20 2" xfId="17362" xr:uid="{00000000-0005-0000-0000-0000301F0000}"/>
    <cellStyle name="Notitie 2 2 4 20 2 2" xfId="28660" xr:uid="{D1AA2E57-D073-4217-8800-FD45308D0258}"/>
    <cellStyle name="Notitie 2 2 4 20 3" xfId="27129" xr:uid="{FC2D820A-BBE6-4FC5-A74B-BA4B16BF5641}"/>
    <cellStyle name="Notitie 2 2 4 21" xfId="8079" xr:uid="{00000000-0005-0000-0000-0000311F0000}"/>
    <cellStyle name="Notitie 2 2 4 21 2" xfId="17806" xr:uid="{00000000-0005-0000-0000-0000321F0000}"/>
    <cellStyle name="Notitie 2 2 4 21 2 2" xfId="28747" xr:uid="{C330840A-F11F-40F4-AA54-E491AC99ABAD}"/>
    <cellStyle name="Notitie 2 2 4 21 3" xfId="27216" xr:uid="{EEEADFDA-97C1-48D9-BE57-9B5C5312583E}"/>
    <cellStyle name="Notitie 2 2 4 22" xfId="3768" xr:uid="{00000000-0005-0000-0000-0000331F0000}"/>
    <cellStyle name="Notitie 2 2 4 22 2" xfId="13495" xr:uid="{00000000-0005-0000-0000-0000341F0000}"/>
    <cellStyle name="Notitie 2 2 4 22 2 2" xfId="27956" xr:uid="{A1AC3A6C-2F4F-4289-A3AB-14D8AD2F9E71}"/>
    <cellStyle name="Notitie 2 2 4 22 3" xfId="26425" xr:uid="{7B4DDF4F-29EE-4B55-856B-83FF191AF287}"/>
    <cellStyle name="Notitie 2 2 4 23" xfId="5561" xr:uid="{00000000-0005-0000-0000-0000351F0000}"/>
    <cellStyle name="Notitie 2 2 4 23 2" xfId="15288" xr:uid="{00000000-0005-0000-0000-0000361F0000}"/>
    <cellStyle name="Notitie 2 2 4 23 2 2" xfId="28220" xr:uid="{F74B287B-1FCE-486A-9040-BF3F76D0205C}"/>
    <cellStyle name="Notitie 2 2 4 23 3" xfId="26689" xr:uid="{01C78C05-449F-4361-AD2F-9D59CA9E62F3}"/>
    <cellStyle name="Notitie 2 2 4 24" xfId="6197" xr:uid="{00000000-0005-0000-0000-0000371F0000}"/>
    <cellStyle name="Notitie 2 2 4 24 2" xfId="15924" xr:uid="{00000000-0005-0000-0000-0000381F0000}"/>
    <cellStyle name="Notitie 2 2 4 24 2 2" xfId="28363" xr:uid="{7E99918F-DF87-477A-8042-024310C99DDE}"/>
    <cellStyle name="Notitie 2 2 4 24 3" xfId="26832" xr:uid="{544177F0-DBCA-4D65-B453-24EED2D1D20F}"/>
    <cellStyle name="Notitie 2 2 4 25" xfId="2745" xr:uid="{00000000-0005-0000-0000-0000391F0000}"/>
    <cellStyle name="Notitie 2 2 4 25 2" xfId="12472" xr:uid="{00000000-0005-0000-0000-00003A1F0000}"/>
    <cellStyle name="Notitie 2 2 4 25 2 2" xfId="27849" xr:uid="{E524245C-CF66-451A-9E8A-3F2BE4F591BE}"/>
    <cellStyle name="Notitie 2 2 4 25 3" xfId="26318" xr:uid="{568C8EBE-580E-4C89-92F3-D05FA6D6EE17}"/>
    <cellStyle name="Notitie 2 2 4 26" xfId="8319" xr:uid="{00000000-0005-0000-0000-00003B1F0000}"/>
    <cellStyle name="Notitie 2 2 4 26 2" xfId="18046" xr:uid="{00000000-0005-0000-0000-00003C1F0000}"/>
    <cellStyle name="Notitie 2 2 4 26 2 2" xfId="28802" xr:uid="{814F1635-2628-46BF-BF3B-9C56A4F2327E}"/>
    <cellStyle name="Notitie 2 2 4 26 3" xfId="27271" xr:uid="{C298CAF3-ED05-4E8A-A702-8750306BA976}"/>
    <cellStyle name="Notitie 2 2 4 27" xfId="7631" xr:uid="{00000000-0005-0000-0000-00003D1F0000}"/>
    <cellStyle name="Notitie 2 2 4 27 2" xfId="17358" xr:uid="{00000000-0005-0000-0000-00003E1F0000}"/>
    <cellStyle name="Notitie 2 2 4 27 2 2" xfId="28659" xr:uid="{4D7997B6-2164-4F3E-8EBB-629471A546D6}"/>
    <cellStyle name="Notitie 2 2 4 27 3" xfId="27128" xr:uid="{F2A19351-9459-4CC6-92B0-4F034C4B434E}"/>
    <cellStyle name="Notitie 2 2 4 28" xfId="4857" xr:uid="{00000000-0005-0000-0000-00003F1F0000}"/>
    <cellStyle name="Notitie 2 2 4 28 2" xfId="14584" xr:uid="{00000000-0005-0000-0000-0000401F0000}"/>
    <cellStyle name="Notitie 2 2 4 28 2 2" xfId="28032" xr:uid="{5C5B853D-241D-4166-BEB4-7968B1AF1C4A}"/>
    <cellStyle name="Notitie 2 2 4 28 3" xfId="26501" xr:uid="{162BB9A3-6544-434F-A8EC-5647829FB0A4}"/>
    <cellStyle name="Notitie 2 2 4 29" xfId="2930" xr:uid="{00000000-0005-0000-0000-0000411F0000}"/>
    <cellStyle name="Notitie 2 2 4 29 2" xfId="12657" xr:uid="{00000000-0005-0000-0000-0000421F0000}"/>
    <cellStyle name="Notitie 2 2 4 29 2 2" xfId="27894" xr:uid="{7D65A2C4-EDA9-4EC0-9868-057D925ED636}"/>
    <cellStyle name="Notitie 2 2 4 29 3" xfId="26363" xr:uid="{460AEDD6-B550-48F3-A583-230DB9311E46}"/>
    <cellStyle name="Notitie 2 2 4 3" xfId="2597" xr:uid="{00000000-0005-0000-0000-0000431F0000}"/>
    <cellStyle name="Notitie 2 2 4 3 2" xfId="12324" xr:uid="{00000000-0005-0000-0000-0000441F0000}"/>
    <cellStyle name="Notitie 2 2 4 3 2 2" xfId="27805" xr:uid="{C79DAE03-128B-40D5-B410-5E0BD684D9FC}"/>
    <cellStyle name="Notitie 2 2 4 3 3" xfId="26274" xr:uid="{0CDB5A4C-5CA1-42D4-BEB4-D9DE46F90717}"/>
    <cellStyle name="Notitie 2 2 4 30" xfId="9031" xr:uid="{00000000-0005-0000-0000-0000451F0000}"/>
    <cellStyle name="Notitie 2 2 4 30 2" xfId="18758" xr:uid="{00000000-0005-0000-0000-0000461F0000}"/>
    <cellStyle name="Notitie 2 2 4 30 2 2" xfId="28940" xr:uid="{3F967958-BB7A-42AC-BAD3-588F8255697C}"/>
    <cellStyle name="Notitie 2 2 4 30 3" xfId="27409" xr:uid="{BD87C1EF-7A7B-44D8-9597-4EC3AA96206E}"/>
    <cellStyle name="Notitie 2 2 4 31" xfId="8312" xr:uid="{00000000-0005-0000-0000-0000471F0000}"/>
    <cellStyle name="Notitie 2 2 4 31 2" xfId="18039" xr:uid="{00000000-0005-0000-0000-0000481F0000}"/>
    <cellStyle name="Notitie 2 2 4 31 2 2" xfId="28801" xr:uid="{80445436-6D21-4EB0-A807-0A420E7A981A}"/>
    <cellStyle name="Notitie 2 2 4 31 3" xfId="27270" xr:uid="{4CCC2EF1-6E8E-429C-B639-076A6D8E0EB2}"/>
    <cellStyle name="Notitie 2 2 4 32" xfId="26019" xr:uid="{AC14F35E-FE1D-4306-A946-B22A6EB4815E}"/>
    <cellStyle name="Notitie 2 2 4 4" xfId="5185" xr:uid="{00000000-0005-0000-0000-0000491F0000}"/>
    <cellStyle name="Notitie 2 2 4 4 2" xfId="14912" xr:uid="{00000000-0005-0000-0000-00004A1F0000}"/>
    <cellStyle name="Notitie 2 2 4 4 2 2" xfId="28124" xr:uid="{84A4E067-E278-4BC6-A0B9-491AADC90BBC}"/>
    <cellStyle name="Notitie 2 2 4 4 3" xfId="26593" xr:uid="{D05B0DB7-D8F2-4E19-82DF-515C44E3580C}"/>
    <cellStyle name="Notitie 2 2 4 5" xfId="2722" xr:uid="{00000000-0005-0000-0000-00004B1F0000}"/>
    <cellStyle name="Notitie 2 2 4 5 2" xfId="12449" xr:uid="{00000000-0005-0000-0000-00004C1F0000}"/>
    <cellStyle name="Notitie 2 2 4 5 2 2" xfId="27843" xr:uid="{F1ABB783-E35D-4BA9-965F-63E49834F754}"/>
    <cellStyle name="Notitie 2 2 4 5 3" xfId="26312" xr:uid="{0F7AAD26-D2F7-44B2-8E31-E589DDE68E4D}"/>
    <cellStyle name="Notitie 2 2 4 6" xfId="5524" xr:uid="{00000000-0005-0000-0000-00004D1F0000}"/>
    <cellStyle name="Notitie 2 2 4 6 2" xfId="15251" xr:uid="{00000000-0005-0000-0000-00004E1F0000}"/>
    <cellStyle name="Notitie 2 2 4 6 2 2" xfId="28210" xr:uid="{AA29EF2E-8233-4A0F-B1F8-D89388806789}"/>
    <cellStyle name="Notitie 2 2 4 6 3" xfId="26679" xr:uid="{0FAF685D-6AC8-4EF8-92DD-EF09D35EAC96}"/>
    <cellStyle name="Notitie 2 2 4 7" xfId="2885" xr:uid="{00000000-0005-0000-0000-00004F1F0000}"/>
    <cellStyle name="Notitie 2 2 4 7 2" xfId="12612" xr:uid="{00000000-0005-0000-0000-0000501F0000}"/>
    <cellStyle name="Notitie 2 2 4 7 2 2" xfId="27887" xr:uid="{D1F1ACCF-C0C3-418D-B851-A4EE324B22E7}"/>
    <cellStyle name="Notitie 2 2 4 7 3" xfId="26356" xr:uid="{2C1C269E-20B8-43F9-8DA4-4C83C0FF72D8}"/>
    <cellStyle name="Notitie 2 2 4 8" xfId="6442" xr:uid="{00000000-0005-0000-0000-0000511F0000}"/>
    <cellStyle name="Notitie 2 2 4 8 2" xfId="16169" xr:uid="{00000000-0005-0000-0000-0000521F0000}"/>
    <cellStyle name="Notitie 2 2 4 8 2 2" xfId="28413" xr:uid="{1E773B66-B696-4276-A699-DDF164915ADC}"/>
    <cellStyle name="Notitie 2 2 4 8 3" xfId="26882" xr:uid="{CF87ECD5-B57D-41F6-90EB-E8DAC49FC7F0}"/>
    <cellStyle name="Notitie 2 2 4 9" xfId="6652" xr:uid="{00000000-0005-0000-0000-0000531F0000}"/>
    <cellStyle name="Notitie 2 2 4 9 2" xfId="16379" xr:uid="{00000000-0005-0000-0000-0000541F0000}"/>
    <cellStyle name="Notitie 2 2 4 9 2 2" xfId="28456" xr:uid="{777DC581-0A57-45BE-AF65-A3AF0D2D91A3}"/>
    <cellStyle name="Notitie 2 2 4 9 3" xfId="26925" xr:uid="{B64CBD43-4F33-40DF-8BAE-FCF86BC41261}"/>
    <cellStyle name="Notitie 2 2 5" xfId="2520" xr:uid="{00000000-0005-0000-0000-0000551F0000}"/>
    <cellStyle name="Notitie 2 2 5 2" xfId="12247" xr:uid="{00000000-0005-0000-0000-0000561F0000}"/>
    <cellStyle name="Notitie 2 2 5 2 2" xfId="27775" xr:uid="{95B2CAC6-0A3F-4C3A-A0B5-96DF9B5DA930}"/>
    <cellStyle name="Notitie 2 2 5 3" xfId="26244" xr:uid="{95982C9E-C2C2-4CAB-9C66-83B414E672A3}"/>
    <cellStyle name="Notitie 2 2 6" xfId="2599" xr:uid="{00000000-0005-0000-0000-0000571F0000}"/>
    <cellStyle name="Notitie 2 2 6 2" xfId="12326" xr:uid="{00000000-0005-0000-0000-0000581F0000}"/>
    <cellStyle name="Notitie 2 2 6 2 2" xfId="27807" xr:uid="{8CF8703A-DA0E-4C7C-9C43-2623B2AFA659}"/>
    <cellStyle name="Notitie 2 2 6 3" xfId="26276" xr:uid="{1D1F9777-7D78-4790-939E-B88E3C63B1E9}"/>
    <cellStyle name="Notitie 2 2 7" xfId="4935" xr:uid="{00000000-0005-0000-0000-0000591F0000}"/>
    <cellStyle name="Notitie 2 2 7 2" xfId="14662" xr:uid="{00000000-0005-0000-0000-00005A1F0000}"/>
    <cellStyle name="Notitie 2 2 7 2 2" xfId="28047" xr:uid="{C068E4B4-D90D-4E9D-A4DC-216E95D0BA21}"/>
    <cellStyle name="Notitie 2 2 7 3" xfId="26516" xr:uid="{43ED4F79-A6EC-43B0-A62B-032D4090395D}"/>
    <cellStyle name="Notitie 2 2 8" xfId="5182" xr:uid="{00000000-0005-0000-0000-00005B1F0000}"/>
    <cellStyle name="Notitie 2 2 8 2" xfId="14909" xr:uid="{00000000-0005-0000-0000-00005C1F0000}"/>
    <cellStyle name="Notitie 2 2 8 2 2" xfId="28122" xr:uid="{414244E4-2A09-4E8D-8EBF-CF3C087715C4}"/>
    <cellStyle name="Notitie 2 2 8 3" xfId="26591" xr:uid="{6ECF4161-11F2-4827-A35A-BCF84F9566BD}"/>
    <cellStyle name="Notitie 2 2 9" xfId="5069" xr:uid="{00000000-0005-0000-0000-00005D1F0000}"/>
    <cellStyle name="Notitie 2 2 9 2" xfId="14796" xr:uid="{00000000-0005-0000-0000-00005E1F0000}"/>
    <cellStyle name="Notitie 2 2 9 2 2" xfId="28085" xr:uid="{477CFF34-393B-4526-8DA6-06C24C600D99}"/>
    <cellStyle name="Notitie 2 2 9 3" xfId="26554" xr:uid="{6A3C5A6E-F1F5-46DC-9682-B7D0AE1654C1}"/>
    <cellStyle name="Notitie 2 20" xfId="7429" xr:uid="{00000000-0005-0000-0000-00005F1F0000}"/>
    <cellStyle name="Notitie 2 20 2" xfId="17156" xr:uid="{00000000-0005-0000-0000-0000601F0000}"/>
    <cellStyle name="Notitie 2 20 2 2" xfId="28619" xr:uid="{C4706769-4429-4F89-8C20-BCE8D388AB57}"/>
    <cellStyle name="Notitie 2 20 3" xfId="27088" xr:uid="{4B948E6D-68B4-4CAC-A1D4-8E017D4CFB62}"/>
    <cellStyle name="Notitie 2 21" xfId="5358" xr:uid="{00000000-0005-0000-0000-0000611F0000}"/>
    <cellStyle name="Notitie 2 21 2" xfId="15085" xr:uid="{00000000-0005-0000-0000-0000621F0000}"/>
    <cellStyle name="Notitie 2 21 2 2" xfId="28162" xr:uid="{AA5DA4DD-5828-471D-8CCC-CF051AF3C3CA}"/>
    <cellStyle name="Notitie 2 21 3" xfId="26631" xr:uid="{750BF584-25F5-468A-9C2C-3C74B1A12B83}"/>
    <cellStyle name="Notitie 2 22" xfId="5388" xr:uid="{00000000-0005-0000-0000-0000631F0000}"/>
    <cellStyle name="Notitie 2 22 2" xfId="15115" xr:uid="{00000000-0005-0000-0000-0000641F0000}"/>
    <cellStyle name="Notitie 2 22 2 2" xfId="28171" xr:uid="{3199797F-E492-4E59-ADCD-2E6B204245FC}"/>
    <cellStyle name="Notitie 2 22 3" xfId="26640" xr:uid="{4FC927C9-ADA5-403C-A927-0F580565027F}"/>
    <cellStyle name="Notitie 2 23" xfId="6822" xr:uid="{00000000-0005-0000-0000-0000651F0000}"/>
    <cellStyle name="Notitie 2 23 2" xfId="16549" xr:uid="{00000000-0005-0000-0000-0000661F0000}"/>
    <cellStyle name="Notitie 2 23 2 2" xfId="28490" xr:uid="{32A9CE06-ACFE-4F22-951C-C9955382BA0F}"/>
    <cellStyle name="Notitie 2 23 3" xfId="26959" xr:uid="{13058655-10A3-42D9-BEA6-1796A66D28DD}"/>
    <cellStyle name="Notitie 2 24" xfId="2864" xr:uid="{00000000-0005-0000-0000-0000671F0000}"/>
    <cellStyle name="Notitie 2 24 2" xfId="12591" xr:uid="{00000000-0005-0000-0000-0000681F0000}"/>
    <cellStyle name="Notitie 2 24 2 2" xfId="27880" xr:uid="{154D0715-CB92-453D-A103-B5A8C4B34C0D}"/>
    <cellStyle name="Notitie 2 24 3" xfId="26349" xr:uid="{3E60F146-8B32-43D8-B97E-5AFEE53B4070}"/>
    <cellStyle name="Notitie 2 25" xfId="6057" xr:uid="{00000000-0005-0000-0000-0000691F0000}"/>
    <cellStyle name="Notitie 2 25 2" xfId="15784" xr:uid="{00000000-0005-0000-0000-00006A1F0000}"/>
    <cellStyle name="Notitie 2 25 2 2" xfId="28321" xr:uid="{B4CFD82C-8759-42FD-895C-80C552765233}"/>
    <cellStyle name="Notitie 2 25 3" xfId="26790" xr:uid="{7D701F82-2CD5-4BFF-8085-F0F620287798}"/>
    <cellStyle name="Notitie 2 26" xfId="4911" xr:uid="{00000000-0005-0000-0000-00006B1F0000}"/>
    <cellStyle name="Notitie 2 26 2" xfId="14638" xr:uid="{00000000-0005-0000-0000-00006C1F0000}"/>
    <cellStyle name="Notitie 2 26 2 2" xfId="28041" xr:uid="{90FE262A-B198-485A-85A6-D467D2249019}"/>
    <cellStyle name="Notitie 2 26 3" xfId="26510" xr:uid="{63EB3F39-2F8E-4E36-9088-AA418AC09D12}"/>
    <cellStyle name="Notitie 2 27" xfId="5376" xr:uid="{00000000-0005-0000-0000-00006D1F0000}"/>
    <cellStyle name="Notitie 2 27 2" xfId="15103" xr:uid="{00000000-0005-0000-0000-00006E1F0000}"/>
    <cellStyle name="Notitie 2 27 2 2" xfId="28167" xr:uid="{AC029C4C-57DA-43ED-8E24-08F163C3F496}"/>
    <cellStyle name="Notitie 2 27 3" xfId="26636" xr:uid="{71CBD7CD-5CAA-4BA1-B92C-9DE14A9AE60E}"/>
    <cellStyle name="Notitie 2 28" xfId="7052" xr:uid="{00000000-0005-0000-0000-00006F1F0000}"/>
    <cellStyle name="Notitie 2 28 2" xfId="16779" xr:uid="{00000000-0005-0000-0000-0000701F0000}"/>
    <cellStyle name="Notitie 2 28 2 2" xfId="28540" xr:uid="{EF00B2B7-E30B-417F-AB74-A69836AC39E0}"/>
    <cellStyle name="Notitie 2 28 3" xfId="27009" xr:uid="{2DCB300D-347B-4D1A-9489-6354FA1E4123}"/>
    <cellStyle name="Notitie 2 29" xfId="8423" xr:uid="{00000000-0005-0000-0000-0000711F0000}"/>
    <cellStyle name="Notitie 2 29 2" xfId="18150" xr:uid="{00000000-0005-0000-0000-0000721F0000}"/>
    <cellStyle name="Notitie 2 29 2 2" xfId="28834" xr:uid="{EDB32051-BE31-499E-81FD-75F042438B14}"/>
    <cellStyle name="Notitie 2 29 3" xfId="27303" xr:uid="{875AA128-2964-434B-933D-5F96E72C9C1F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0 2 2" xfId="28360" xr:uid="{F8B19FFC-CEC7-4129-BB6B-1965798623B7}"/>
    <cellStyle name="Notitie 2 3 10 3" xfId="26829" xr:uid="{F2A305C9-56A0-45C6-85D0-CD2802778FEE}"/>
    <cellStyle name="Notitie 2 3 11" xfId="5002" xr:uid="{00000000-0005-0000-0000-0000761F0000}"/>
    <cellStyle name="Notitie 2 3 11 2" xfId="14729" xr:uid="{00000000-0005-0000-0000-0000771F0000}"/>
    <cellStyle name="Notitie 2 3 11 2 2" xfId="28065" xr:uid="{D8DFA21C-9334-4689-BAFC-2BB6492DDF4E}"/>
    <cellStyle name="Notitie 2 3 11 3" xfId="26534" xr:uid="{77307C15-0422-466D-A0A3-C6A22A4B9078}"/>
    <cellStyle name="Notitie 2 3 12" xfId="5023" xr:uid="{00000000-0005-0000-0000-0000781F0000}"/>
    <cellStyle name="Notitie 2 3 12 2" xfId="14750" xr:uid="{00000000-0005-0000-0000-0000791F0000}"/>
    <cellStyle name="Notitie 2 3 12 2 2" xfId="28069" xr:uid="{658FCC9C-5AAB-4F7B-AB05-14B43F81D885}"/>
    <cellStyle name="Notitie 2 3 12 3" xfId="26538" xr:uid="{2F47BF4B-CCA7-450C-AB68-BF3F56E3A625}"/>
    <cellStyle name="Notitie 2 3 13" xfId="5421" xr:uid="{00000000-0005-0000-0000-00007A1F0000}"/>
    <cellStyle name="Notitie 2 3 13 2" xfId="15148" xr:uid="{00000000-0005-0000-0000-00007B1F0000}"/>
    <cellStyle name="Notitie 2 3 13 2 2" xfId="28183" xr:uid="{64B59469-5C53-40D6-9AFE-473336F7BB92}"/>
    <cellStyle name="Notitie 2 3 13 3" xfId="26652" xr:uid="{0EA9F053-3546-4A7D-B858-D6D0BF5774EE}"/>
    <cellStyle name="Notitie 2 3 14" xfId="2944" xr:uid="{00000000-0005-0000-0000-00007C1F0000}"/>
    <cellStyle name="Notitie 2 3 14 2" xfId="12671" xr:uid="{00000000-0005-0000-0000-00007D1F0000}"/>
    <cellStyle name="Notitie 2 3 14 2 2" xfId="27901" xr:uid="{5C58EB0C-4E51-45BE-AB38-9376419043B9}"/>
    <cellStyle name="Notitie 2 3 14 3" xfId="26370" xr:uid="{51B28093-1DE1-4C81-B9DA-62F405AFBB97}"/>
    <cellStyle name="Notitie 2 3 15" xfId="6086" xr:uid="{00000000-0005-0000-0000-00007E1F0000}"/>
    <cellStyle name="Notitie 2 3 15 2" xfId="15813" xr:uid="{00000000-0005-0000-0000-00007F1F0000}"/>
    <cellStyle name="Notitie 2 3 15 2 2" xfId="28330" xr:uid="{35D41655-B723-4671-A857-3D1C55B2F759}"/>
    <cellStyle name="Notitie 2 3 15 3" xfId="26799" xr:uid="{EDD523F7-D5AA-4568-AAED-1BCEF39396D5}"/>
    <cellStyle name="Notitie 2 3 16" xfId="2857" xr:uid="{00000000-0005-0000-0000-0000801F0000}"/>
    <cellStyle name="Notitie 2 3 16 2" xfId="12584" xr:uid="{00000000-0005-0000-0000-0000811F0000}"/>
    <cellStyle name="Notitie 2 3 16 2 2" xfId="27879" xr:uid="{4DC91FF5-203F-484D-99D5-413E9D1EA782}"/>
    <cellStyle name="Notitie 2 3 16 3" xfId="26348" xr:uid="{1494FC56-226D-4C78-BAC5-D122B25E1ADD}"/>
    <cellStyle name="Notitie 2 3 17" xfId="5198" xr:uid="{00000000-0005-0000-0000-0000821F0000}"/>
    <cellStyle name="Notitie 2 3 17 2" xfId="14925" xr:uid="{00000000-0005-0000-0000-0000831F0000}"/>
    <cellStyle name="Notitie 2 3 17 2 2" xfId="28128" xr:uid="{3237EE98-C3C5-40A7-BC3B-9DC5089931BC}"/>
    <cellStyle name="Notitie 2 3 17 3" xfId="26597" xr:uid="{B950194E-6A21-4C97-B27F-548C628FD377}"/>
    <cellStyle name="Notitie 2 3 18" xfId="6635" xr:uid="{00000000-0005-0000-0000-0000841F0000}"/>
    <cellStyle name="Notitie 2 3 18 2" xfId="16362" xr:uid="{00000000-0005-0000-0000-0000851F0000}"/>
    <cellStyle name="Notitie 2 3 18 2 2" xfId="28453" xr:uid="{4A0AEC24-F479-4656-884A-5A50590CE948}"/>
    <cellStyle name="Notitie 2 3 18 3" xfId="26922" xr:uid="{0AA84736-2B2D-48B5-BF58-748B1F10640A}"/>
    <cellStyle name="Notitie 2 3 19" xfId="2971" xr:uid="{00000000-0005-0000-0000-0000861F0000}"/>
    <cellStyle name="Notitie 2 3 19 2" xfId="12698" xr:uid="{00000000-0005-0000-0000-0000871F0000}"/>
    <cellStyle name="Notitie 2 3 19 2 2" xfId="27903" xr:uid="{02869BC9-097B-4F8A-A26F-C7EBA3840239}"/>
    <cellStyle name="Notitie 2 3 19 3" xfId="26372" xr:uid="{D9418347-33B1-42C0-9AC2-A4E909B84A06}"/>
    <cellStyle name="Notitie 2 3 2" xfId="2524" xr:uid="{00000000-0005-0000-0000-0000881F0000}"/>
    <cellStyle name="Notitie 2 3 2 2" xfId="12251" xr:uid="{00000000-0005-0000-0000-0000891F0000}"/>
    <cellStyle name="Notitie 2 3 2 2 2" xfId="27779" xr:uid="{1F5E437C-C949-4624-BB3D-1AEEC87993E6}"/>
    <cellStyle name="Notitie 2 3 2 3" xfId="26248" xr:uid="{C73F10EC-A9A4-4937-B148-B80966DA5E95}"/>
    <cellStyle name="Notitie 2 3 20" xfId="5049" xr:uid="{00000000-0005-0000-0000-00008A1F0000}"/>
    <cellStyle name="Notitie 2 3 20 2" xfId="14776" xr:uid="{00000000-0005-0000-0000-00008B1F0000}"/>
    <cellStyle name="Notitie 2 3 20 2 2" xfId="28077" xr:uid="{CDF1A14C-A709-4A04-9D1E-BA640F46ED18}"/>
    <cellStyle name="Notitie 2 3 20 3" xfId="26546" xr:uid="{70598B7E-E99A-4A25-9095-128A765BB061}"/>
    <cellStyle name="Notitie 2 3 21" xfId="5441" xr:uid="{00000000-0005-0000-0000-00008C1F0000}"/>
    <cellStyle name="Notitie 2 3 21 2" xfId="15168" xr:uid="{00000000-0005-0000-0000-00008D1F0000}"/>
    <cellStyle name="Notitie 2 3 21 2 2" xfId="28187" xr:uid="{83632563-2FAB-40AA-AABC-ED3783D49C5B}"/>
    <cellStyle name="Notitie 2 3 21 3" xfId="26656" xr:uid="{2D986095-6CE8-435C-961B-756A50B0198B}"/>
    <cellStyle name="Notitie 2 3 22" xfId="5626" xr:uid="{00000000-0005-0000-0000-00008E1F0000}"/>
    <cellStyle name="Notitie 2 3 22 2" xfId="15353" xr:uid="{00000000-0005-0000-0000-00008F1F0000}"/>
    <cellStyle name="Notitie 2 3 22 2 2" xfId="28236" xr:uid="{E60B66C9-5BDE-48E3-BD48-64C7EE9AB02F}"/>
    <cellStyle name="Notitie 2 3 22 3" xfId="26705" xr:uid="{00E667C0-D95F-4195-8A56-BDFBF83B1688}"/>
    <cellStyle name="Notitie 2 3 23" xfId="5194" xr:uid="{00000000-0005-0000-0000-0000901F0000}"/>
    <cellStyle name="Notitie 2 3 23 2" xfId="14921" xr:uid="{00000000-0005-0000-0000-0000911F0000}"/>
    <cellStyle name="Notitie 2 3 23 2 2" xfId="28127" xr:uid="{B61BFE03-D954-4548-ACE3-BA42F2FD1058}"/>
    <cellStyle name="Notitie 2 3 23 3" xfId="26596" xr:uid="{846735FC-CC1F-4246-BDE1-A5E2E601823B}"/>
    <cellStyle name="Notitie 2 3 24" xfId="2455" xr:uid="{00000000-0005-0000-0000-0000921F0000}"/>
    <cellStyle name="Notitie 2 3 24 2" xfId="12182" xr:uid="{00000000-0005-0000-0000-0000931F0000}"/>
    <cellStyle name="Notitie 2 3 24 2 2" xfId="27755" xr:uid="{1071F6A6-A495-4137-8F92-650F73B6729C}"/>
    <cellStyle name="Notitie 2 3 24 3" xfId="26224" xr:uid="{87BAC328-8DE6-46DC-BFC7-56BF6C427F3C}"/>
    <cellStyle name="Notitie 2 3 25" xfId="2748" xr:uid="{00000000-0005-0000-0000-0000941F0000}"/>
    <cellStyle name="Notitie 2 3 25 2" xfId="12475" xr:uid="{00000000-0005-0000-0000-0000951F0000}"/>
    <cellStyle name="Notitie 2 3 25 2 2" xfId="27850" xr:uid="{6E9E9B55-6D2B-4E2F-807A-1CAF1E99651A}"/>
    <cellStyle name="Notitie 2 3 25 3" xfId="26319" xr:uid="{09F04327-8A73-484C-8A2F-19916C72CC17}"/>
    <cellStyle name="Notitie 2 3 26" xfId="5529" xr:uid="{00000000-0005-0000-0000-0000961F0000}"/>
    <cellStyle name="Notitie 2 3 26 2" xfId="15256" xr:uid="{00000000-0005-0000-0000-0000971F0000}"/>
    <cellStyle name="Notitie 2 3 26 2 2" xfId="28212" xr:uid="{AA815D70-BE2E-4FC6-A934-073A328333C8}"/>
    <cellStyle name="Notitie 2 3 26 3" xfId="26681" xr:uid="{988CB0D8-8DBA-44D5-B9E5-01557CA15CCF}"/>
    <cellStyle name="Notitie 2 3 27" xfId="6183" xr:uid="{00000000-0005-0000-0000-0000981F0000}"/>
    <cellStyle name="Notitie 2 3 27 2" xfId="15910" xr:uid="{00000000-0005-0000-0000-0000991F0000}"/>
    <cellStyle name="Notitie 2 3 27 2 2" xfId="28362" xr:uid="{3E5C7420-41CB-4995-91B8-371B75B647E3}"/>
    <cellStyle name="Notitie 2 3 27 3" xfId="26831" xr:uid="{0D9B4C65-245C-4992-A5B4-C1E1E137A77F}"/>
    <cellStyle name="Notitie 2 3 28" xfId="8053" xr:uid="{00000000-0005-0000-0000-00009A1F0000}"/>
    <cellStyle name="Notitie 2 3 28 2" xfId="17780" xr:uid="{00000000-0005-0000-0000-00009B1F0000}"/>
    <cellStyle name="Notitie 2 3 28 2 2" xfId="28742" xr:uid="{956E4A22-55FC-4348-8D21-5513B661D4A9}"/>
    <cellStyle name="Notitie 2 3 28 3" xfId="27211" xr:uid="{2AF730A1-F9A3-4D6A-8577-C3B4AC8E1524}"/>
    <cellStyle name="Notitie 2 3 29" xfId="7616" xr:uid="{00000000-0005-0000-0000-00009C1F0000}"/>
    <cellStyle name="Notitie 2 3 29 2" xfId="17343" xr:uid="{00000000-0005-0000-0000-00009D1F0000}"/>
    <cellStyle name="Notitie 2 3 29 2 2" xfId="28655" xr:uid="{BA901918-9E3E-45B7-9A56-4F2CE1C87162}"/>
    <cellStyle name="Notitie 2 3 29 3" xfId="27124" xr:uid="{182EB04D-1EF3-415A-A4C2-3AD875002FCD}"/>
    <cellStyle name="Notitie 2 3 3" xfId="3411" xr:uid="{00000000-0005-0000-0000-00009E1F0000}"/>
    <cellStyle name="Notitie 2 3 3 2" xfId="13138" xr:uid="{00000000-0005-0000-0000-00009F1F0000}"/>
    <cellStyle name="Notitie 2 3 3 2 2" xfId="27952" xr:uid="{DEA85C17-FC97-45FA-99A8-B19F61B2FA75}"/>
    <cellStyle name="Notitie 2 3 3 3" xfId="26421" xr:uid="{FC01538A-4DCA-4302-8312-4F6BF2CD3ED7}"/>
    <cellStyle name="Notitie 2 3 30" xfId="7025" xr:uid="{00000000-0005-0000-0000-0000A01F0000}"/>
    <cellStyle name="Notitie 2 3 30 2" xfId="16752" xr:uid="{00000000-0005-0000-0000-0000A11F0000}"/>
    <cellStyle name="Notitie 2 3 30 2 2" xfId="28535" xr:uid="{60B54F09-F2C1-4685-B6E2-9AD87472D51D}"/>
    <cellStyle name="Notitie 2 3 30 3" xfId="27004" xr:uid="{05CF7039-B312-460A-8308-31DD737C8EFE}"/>
    <cellStyle name="Notitie 2 3 31" xfId="9196" xr:uid="{00000000-0005-0000-0000-0000A21F0000}"/>
    <cellStyle name="Notitie 2 3 31 2" xfId="18923" xr:uid="{00000000-0005-0000-0000-0000A31F0000}"/>
    <cellStyle name="Notitie 2 3 31 2 2" xfId="28971" xr:uid="{16130729-FB92-43A2-B426-D6952E0DBC48}"/>
    <cellStyle name="Notitie 2 3 31 3" xfId="27440" xr:uid="{AA5F0BFB-B96B-4047-B58A-5C3B7229B592}"/>
    <cellStyle name="Notitie 2 3 32" xfId="26020" xr:uid="{4EBC8793-D335-4657-A1C3-A9FC523972AD}"/>
    <cellStyle name="Notitie 2 3 4" xfId="4933" xr:uid="{00000000-0005-0000-0000-0000A41F0000}"/>
    <cellStyle name="Notitie 2 3 4 2" xfId="14660" xr:uid="{00000000-0005-0000-0000-0000A51F0000}"/>
    <cellStyle name="Notitie 2 3 4 2 2" xfId="28046" xr:uid="{A7ECA385-98C0-4C92-9B1E-DCCF031C2357}"/>
    <cellStyle name="Notitie 2 3 4 3" xfId="26515" xr:uid="{56EF38AC-269C-458B-BBBC-CE40C71AA390}"/>
    <cellStyle name="Notitie 2 3 5" xfId="6164" xr:uid="{00000000-0005-0000-0000-0000A61F0000}"/>
    <cellStyle name="Notitie 2 3 5 2" xfId="15891" xr:uid="{00000000-0005-0000-0000-0000A71F0000}"/>
    <cellStyle name="Notitie 2 3 5 2 2" xfId="28355" xr:uid="{A2C2EAE5-2381-4096-8941-33BC03E62DE0}"/>
    <cellStyle name="Notitie 2 3 5 3" xfId="26824" xr:uid="{BD59AFFE-79D3-4D4B-939A-19A4D7431B84}"/>
    <cellStyle name="Notitie 2 3 6" xfId="5481" xr:uid="{00000000-0005-0000-0000-0000A81F0000}"/>
    <cellStyle name="Notitie 2 3 6 2" xfId="15208" xr:uid="{00000000-0005-0000-0000-0000A91F0000}"/>
    <cellStyle name="Notitie 2 3 6 2 2" xfId="28197" xr:uid="{48C4BD8A-BCED-4114-8D2D-8BE99A50208A}"/>
    <cellStyle name="Notitie 2 3 6 3" xfId="26666" xr:uid="{DC7A8321-A4F5-4C9D-A8E9-69797DF6BB20}"/>
    <cellStyle name="Notitie 2 3 7" xfId="5295" xr:uid="{00000000-0005-0000-0000-0000AA1F0000}"/>
    <cellStyle name="Notitie 2 3 7 2" xfId="15022" xr:uid="{00000000-0005-0000-0000-0000AB1F0000}"/>
    <cellStyle name="Notitie 2 3 7 2 2" xfId="28142" xr:uid="{480D291D-7879-47C1-96DC-926A877D7A3A}"/>
    <cellStyle name="Notitie 2 3 7 3" xfId="26611" xr:uid="{9F81E379-E899-4E9B-AF9C-99B9442553E4}"/>
    <cellStyle name="Notitie 2 3 8" xfId="2715" xr:uid="{00000000-0005-0000-0000-0000AC1F0000}"/>
    <cellStyle name="Notitie 2 3 8 2" xfId="12442" xr:uid="{00000000-0005-0000-0000-0000AD1F0000}"/>
    <cellStyle name="Notitie 2 3 8 2 2" xfId="27840" xr:uid="{66734D1B-6909-442E-9A2B-DE00BD9F7CF0}"/>
    <cellStyle name="Notitie 2 3 8 3" xfId="26309" xr:uid="{353FB25E-53FA-469E-97AE-CD8C0BECFB06}"/>
    <cellStyle name="Notitie 2 3 9" xfId="3359" xr:uid="{00000000-0005-0000-0000-0000AE1F0000}"/>
    <cellStyle name="Notitie 2 3 9 2" xfId="13086" xr:uid="{00000000-0005-0000-0000-0000AF1F0000}"/>
    <cellStyle name="Notitie 2 3 9 2 2" xfId="27948" xr:uid="{6226AE58-74B6-4ED0-98A3-A971BC965988}"/>
    <cellStyle name="Notitie 2 3 9 3" xfId="26417" xr:uid="{06496EFE-3342-43F3-A9B9-98A0175EDEBE}"/>
    <cellStyle name="Notitie 2 30" xfId="6241" xr:uid="{00000000-0005-0000-0000-0000B01F0000}"/>
    <cellStyle name="Notitie 2 30 2" xfId="15968" xr:uid="{00000000-0005-0000-0000-0000B11F0000}"/>
    <cellStyle name="Notitie 2 30 2 2" xfId="28374" xr:uid="{95A050E1-E384-44DF-9E42-AA92EA073FA7}"/>
    <cellStyle name="Notitie 2 30 3" xfId="26843" xr:uid="{8E9428B9-1AE2-498F-8334-08297F9EBCAD}"/>
    <cellStyle name="Notitie 2 31" xfId="6834" xr:uid="{00000000-0005-0000-0000-0000B21F0000}"/>
    <cellStyle name="Notitie 2 31 2" xfId="16561" xr:uid="{00000000-0005-0000-0000-0000B31F0000}"/>
    <cellStyle name="Notitie 2 31 2 2" xfId="28492" xr:uid="{BED6F80D-7F25-4D6B-A106-A998EC620EB0}"/>
    <cellStyle name="Notitie 2 31 3" xfId="26961" xr:uid="{1B083F65-B746-47E7-BB78-02E0AD926F33}"/>
    <cellStyle name="Notitie 2 32" xfId="5078" xr:uid="{00000000-0005-0000-0000-0000B41F0000}"/>
    <cellStyle name="Notitie 2 32 2" xfId="14805" xr:uid="{00000000-0005-0000-0000-0000B51F0000}"/>
    <cellStyle name="Notitie 2 32 2 2" xfId="28091" xr:uid="{5678F7FE-87DA-4A7D-8ABC-467A087F1280}"/>
    <cellStyle name="Notitie 2 32 3" xfId="26560" xr:uid="{8F09CCBA-FEBC-4D2D-B8BB-E418F851ED84}"/>
    <cellStyle name="Notitie 2 33" xfId="9132" xr:uid="{00000000-0005-0000-0000-0000B61F0000}"/>
    <cellStyle name="Notitie 2 33 2" xfId="18859" xr:uid="{00000000-0005-0000-0000-0000B71F0000}"/>
    <cellStyle name="Notitie 2 33 2 2" xfId="28970" xr:uid="{27F778AC-909A-4F1F-8016-8828E3CB7886}"/>
    <cellStyle name="Notitie 2 33 3" xfId="27439" xr:uid="{774B8147-FBE7-410E-9A84-FACE7D93D43C}"/>
    <cellStyle name="Notitie 2 34" xfId="5131" xr:uid="{00000000-0005-0000-0000-0000B81F0000}"/>
    <cellStyle name="Notitie 2 34 2" xfId="14858" xr:uid="{00000000-0005-0000-0000-0000B91F0000}"/>
    <cellStyle name="Notitie 2 34 2 2" xfId="28101" xr:uid="{C40C62B4-DADC-4FCF-8D52-B0B8C88D075D}"/>
    <cellStyle name="Notitie 2 34 3" xfId="26570" xr:uid="{550A97AA-B450-4179-A8E1-6B9FA3BFE555}"/>
    <cellStyle name="Notitie 2 35" xfId="8332" xr:uid="{00000000-0005-0000-0000-0000BA1F0000}"/>
    <cellStyle name="Notitie 2 35 2" xfId="18059" xr:uid="{00000000-0005-0000-0000-0000BB1F0000}"/>
    <cellStyle name="Notitie 2 35 2 2" xfId="28805" xr:uid="{930D2A67-8D69-4FC1-897A-C497D0F10AE5}"/>
    <cellStyle name="Notitie 2 35 3" xfId="27274" xr:uid="{A292C007-6BFA-4BFF-94FB-99E53A5A253E}"/>
    <cellStyle name="Notitie 2 36" xfId="26015" xr:uid="{3BA6FCE5-6322-43DC-B555-88BAF0A6BF41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0 2 2" xfId="28497" xr:uid="{E1F86D3E-E2E6-4D4D-B163-8FC4AD1E8380}"/>
    <cellStyle name="Notitie 2 4 2 10 3" xfId="26966" xr:uid="{52B1F74C-B6ED-45EA-B359-3468529093B7}"/>
    <cellStyle name="Notitie 2 4 2 11" xfId="7058" xr:uid="{00000000-0005-0000-0000-0000D41F0000}"/>
    <cellStyle name="Notitie 2 4 2 11 2" xfId="16785" xr:uid="{00000000-0005-0000-0000-0000D51F0000}"/>
    <cellStyle name="Notitie 2 4 2 11 2 2" xfId="28542" xr:uid="{B29D1A3F-5C44-452D-AECA-0C6651B17F02}"/>
    <cellStyle name="Notitie 2 4 2 11 3" xfId="27011" xr:uid="{4E06F15F-BA6F-4447-812E-77BF83E9AC0B}"/>
    <cellStyle name="Notitie 2 4 2 12" xfId="7253" xr:uid="{00000000-0005-0000-0000-0000D61F0000}"/>
    <cellStyle name="Notitie 2 4 2 12 2" xfId="16980" xr:uid="{00000000-0005-0000-0000-0000D71F0000}"/>
    <cellStyle name="Notitie 2 4 2 12 2 2" xfId="28584" xr:uid="{0C52F744-4883-4775-AD53-C850CA6BCB08}"/>
    <cellStyle name="Notitie 2 4 2 12 3" xfId="27053" xr:uid="{8F05691E-4EC9-451F-95BA-C84D9B5B4A77}"/>
    <cellStyle name="Notitie 2 4 2 13" xfId="7450" xr:uid="{00000000-0005-0000-0000-0000D81F0000}"/>
    <cellStyle name="Notitie 2 4 2 13 2" xfId="17177" xr:uid="{00000000-0005-0000-0000-0000D91F0000}"/>
    <cellStyle name="Notitie 2 4 2 13 2 2" xfId="28623" xr:uid="{65918563-E2FB-46EC-B46B-3097A57DF6C6}"/>
    <cellStyle name="Notitie 2 4 2 13 3" xfId="27092" xr:uid="{B8598748-757E-4ECB-B03A-AB0D91888154}"/>
    <cellStyle name="Notitie 2 4 2 14" xfId="7645" xr:uid="{00000000-0005-0000-0000-0000DA1F0000}"/>
    <cellStyle name="Notitie 2 4 2 14 2" xfId="17372" xr:uid="{00000000-0005-0000-0000-0000DB1F0000}"/>
    <cellStyle name="Notitie 2 4 2 14 2 2" xfId="28665" xr:uid="{0A3A0645-704B-4E6F-8A65-6CC4B6C90163}"/>
    <cellStyle name="Notitie 2 4 2 14 3" xfId="27134" xr:uid="{654E4184-BB7E-4425-B681-C1E9C9E1826F}"/>
    <cellStyle name="Notitie 2 4 2 15" xfId="8086" xr:uid="{00000000-0005-0000-0000-0000DC1F0000}"/>
    <cellStyle name="Notitie 2 4 2 15 2" xfId="17813" xr:uid="{00000000-0005-0000-0000-0000DD1F0000}"/>
    <cellStyle name="Notitie 2 4 2 15 2 2" xfId="28753" xr:uid="{782DBC28-8686-4CD4-80FD-C72E8B303A40}"/>
    <cellStyle name="Notitie 2 4 2 15 3" xfId="27222" xr:uid="{30F57A33-DC42-42AA-9D8E-A61A470699AA}"/>
    <cellStyle name="Notitie 2 4 2 16" xfId="6234" xr:uid="{00000000-0005-0000-0000-0000DE1F0000}"/>
    <cellStyle name="Notitie 2 4 2 16 2" xfId="15961" xr:uid="{00000000-0005-0000-0000-0000DF1F0000}"/>
    <cellStyle name="Notitie 2 4 2 16 2 2" xfId="28372" xr:uid="{FE995A1E-2230-442A-BF58-DF278ACF9827}"/>
    <cellStyle name="Notitie 2 4 2 16 3" xfId="26841" xr:uid="{0961D4C6-3037-49D8-9AA9-B77D43C45621}"/>
    <cellStyle name="Notitie 2 4 2 17" xfId="8141" xr:uid="{00000000-0005-0000-0000-0000E01F0000}"/>
    <cellStyle name="Notitie 2 4 2 17 2" xfId="17868" xr:uid="{00000000-0005-0000-0000-0000E11F0000}"/>
    <cellStyle name="Notitie 2 4 2 17 2 2" xfId="28769" xr:uid="{1D958B58-F0BA-4B22-8C64-8FACD96000BE}"/>
    <cellStyle name="Notitie 2 4 2 17 3" xfId="27238" xr:uid="{8ADAC344-43CC-44AC-B19A-5EAB83E8B663}"/>
    <cellStyle name="Notitie 2 4 2 18" xfId="8331" xr:uid="{00000000-0005-0000-0000-0000E21F0000}"/>
    <cellStyle name="Notitie 2 4 2 18 2" xfId="18058" xr:uid="{00000000-0005-0000-0000-0000E31F0000}"/>
    <cellStyle name="Notitie 2 4 2 18 2 2" xfId="28804" xr:uid="{781B0AB0-35CA-4DDB-85D6-B8DF0E5727F5}"/>
    <cellStyle name="Notitie 2 4 2 18 3" xfId="27273" xr:uid="{0E24F551-F885-4B25-8098-F37161176BE8}"/>
    <cellStyle name="Notitie 2 4 2 19" xfId="8513" xr:uid="{00000000-0005-0000-0000-0000E41F0000}"/>
    <cellStyle name="Notitie 2 4 2 19 2" xfId="18240" xr:uid="{00000000-0005-0000-0000-0000E51F0000}"/>
    <cellStyle name="Notitie 2 4 2 19 2 2" xfId="28840" xr:uid="{ED203003-1CC7-4344-8D7E-6AC55B13A236}"/>
    <cellStyle name="Notitie 2 4 2 19 3" xfId="27309" xr:uid="{A2AEEF1D-E5DE-4A79-A224-D986E3DD1092}"/>
    <cellStyle name="Notitie 2 4 2 2" xfId="2526" xr:uid="{00000000-0005-0000-0000-0000E61F0000}"/>
    <cellStyle name="Notitie 2 4 2 2 2" xfId="12253" xr:uid="{00000000-0005-0000-0000-0000E71F0000}"/>
    <cellStyle name="Notitie 2 4 2 2 2 2" xfId="27780" xr:uid="{163279FA-F556-432F-A0E4-A51065AA4807}"/>
    <cellStyle name="Notitie 2 4 2 2 3" xfId="26249" xr:uid="{C9CB3923-7BC8-4D54-BFA7-C8D3E8247A5A}"/>
    <cellStyle name="Notitie 2 4 2 20" xfId="8689" xr:uid="{00000000-0005-0000-0000-0000E81F0000}"/>
    <cellStyle name="Notitie 2 4 2 20 2" xfId="18416" xr:uid="{00000000-0005-0000-0000-0000E91F0000}"/>
    <cellStyle name="Notitie 2 4 2 20 2 2" xfId="28874" xr:uid="{C3A4519D-B83C-40A2-826C-32FCC63BA820}"/>
    <cellStyle name="Notitie 2 4 2 20 3" xfId="27343" xr:uid="{AE078710-0E03-4879-B740-58BCBB1B6593}"/>
    <cellStyle name="Notitie 2 4 2 21" xfId="8861" xr:uid="{00000000-0005-0000-0000-0000EA1F0000}"/>
    <cellStyle name="Notitie 2 4 2 21 2" xfId="18588" xr:uid="{00000000-0005-0000-0000-0000EB1F0000}"/>
    <cellStyle name="Notitie 2 4 2 21 2 2" xfId="28908" xr:uid="{FB33BB82-2385-4C34-ACAD-585160310137}"/>
    <cellStyle name="Notitie 2 4 2 21 3" xfId="27377" xr:uid="{BBEEE6AA-78E5-4C93-871E-8DFC7E9016E8}"/>
    <cellStyle name="Notitie 2 4 2 22" xfId="9042" xr:uid="{00000000-0005-0000-0000-0000EC1F0000}"/>
    <cellStyle name="Notitie 2 4 2 22 2" xfId="18769" xr:uid="{00000000-0005-0000-0000-0000ED1F0000}"/>
    <cellStyle name="Notitie 2 4 2 22 2 2" xfId="28942" xr:uid="{CAF397B1-F0A0-45C9-808B-4FB80304B859}"/>
    <cellStyle name="Notitie 2 4 2 22 3" xfId="27411" xr:uid="{33C42EC0-FD6B-44E2-8109-3F5B4AC715D3}"/>
    <cellStyle name="Notitie 2 4 2 23" xfId="9212" xr:uid="{00000000-0005-0000-0000-0000EE1F0000}"/>
    <cellStyle name="Notitie 2 4 2 23 2" xfId="18939" xr:uid="{00000000-0005-0000-0000-0000EF1F0000}"/>
    <cellStyle name="Notitie 2 4 2 23 2 2" xfId="28975" xr:uid="{F8D7BC16-109E-4CDC-B3BA-BD25B64000E6}"/>
    <cellStyle name="Notitie 2 4 2 23 3" xfId="27444" xr:uid="{4A885164-E191-4315-AE6F-9918D668B6B2}"/>
    <cellStyle name="Notitie 2 4 2 24" xfId="9382" xr:uid="{00000000-0005-0000-0000-0000F01F0000}"/>
    <cellStyle name="Notitie 2 4 2 24 2" xfId="19109" xr:uid="{00000000-0005-0000-0000-0000F11F0000}"/>
    <cellStyle name="Notitie 2 4 2 24 2 2" xfId="29010" xr:uid="{CB25A10F-E6AF-43D9-837D-BCF0AA751C22}"/>
    <cellStyle name="Notitie 2 4 2 24 3" xfId="27479" xr:uid="{C9C1F041-E5A7-4014-8649-37C4741692AE}"/>
    <cellStyle name="Notitie 2 4 2 25" xfId="9545" xr:uid="{00000000-0005-0000-0000-0000F21F0000}"/>
    <cellStyle name="Notitie 2 4 2 25 2" xfId="19272" xr:uid="{00000000-0005-0000-0000-0000F31F0000}"/>
    <cellStyle name="Notitie 2 4 2 25 2 2" xfId="29043" xr:uid="{97003067-91DD-403F-8C3B-BAF1B2B09B88}"/>
    <cellStyle name="Notitie 2 4 2 25 3" xfId="27512" xr:uid="{8930F4E6-8036-488A-9F1F-DEA757B30C39}"/>
    <cellStyle name="Notitie 2 4 2 26" xfId="9718" xr:uid="{00000000-0005-0000-0000-0000F41F0000}"/>
    <cellStyle name="Notitie 2 4 2 26 2" xfId="19445" xr:uid="{00000000-0005-0000-0000-0000F51F0000}"/>
    <cellStyle name="Notitie 2 4 2 26 2 2" xfId="29075" xr:uid="{27C21CE3-8CD9-42ED-BAAC-0FCA12FD5F26}"/>
    <cellStyle name="Notitie 2 4 2 26 3" xfId="27544" xr:uid="{D92D92AB-E6DA-409C-9966-4C18E55746A0}"/>
    <cellStyle name="Notitie 2 4 2 27" xfId="9879" xr:uid="{00000000-0005-0000-0000-0000F61F0000}"/>
    <cellStyle name="Notitie 2 4 2 27 2" xfId="19606" xr:uid="{00000000-0005-0000-0000-0000F71F0000}"/>
    <cellStyle name="Notitie 2 4 2 27 2 2" xfId="29106" xr:uid="{ADB7DFD4-5034-463E-B01F-3FC0A9FD945E}"/>
    <cellStyle name="Notitie 2 4 2 27 3" xfId="27575" xr:uid="{883B00A5-6E5F-489E-8FDF-7AAEDDF8CCCB}"/>
    <cellStyle name="Notitie 2 4 2 28" xfId="10038" xr:uid="{00000000-0005-0000-0000-0000F81F0000}"/>
    <cellStyle name="Notitie 2 4 2 28 2" xfId="19765" xr:uid="{00000000-0005-0000-0000-0000F91F0000}"/>
    <cellStyle name="Notitie 2 4 2 28 2 2" xfId="29137" xr:uid="{777C65BB-6C3D-40E6-9A75-D18E1245BE98}"/>
    <cellStyle name="Notitie 2 4 2 28 3" xfId="27606" xr:uid="{805D69BB-0476-4699-986D-534EC119EC91}"/>
    <cellStyle name="Notitie 2 4 2 29" xfId="10193" xr:uid="{00000000-0005-0000-0000-0000FA1F0000}"/>
    <cellStyle name="Notitie 2 4 2 29 2" xfId="19920" xr:uid="{00000000-0005-0000-0000-0000FB1F0000}"/>
    <cellStyle name="Notitie 2 4 2 29 2 2" xfId="29167" xr:uid="{C5D3AC0F-30F8-4D11-9B05-459013FB48BB}"/>
    <cellStyle name="Notitie 2 4 2 29 3" xfId="27636" xr:uid="{F84A917C-5326-4686-AD4E-68825EB6AD5E}"/>
    <cellStyle name="Notitie 2 4 2 3" xfId="2595" xr:uid="{00000000-0005-0000-0000-0000FC1F0000}"/>
    <cellStyle name="Notitie 2 4 2 3 2" xfId="12322" xr:uid="{00000000-0005-0000-0000-0000FD1F0000}"/>
    <cellStyle name="Notitie 2 4 2 3 2 2" xfId="27804" xr:uid="{F7F73660-80B1-4692-B0C8-01833B54435A}"/>
    <cellStyle name="Notitie 2 4 2 3 3" xfId="26273" xr:uid="{F35334E6-EB0A-47CC-A397-A32B331FC44B}"/>
    <cellStyle name="Notitie 2 4 2 30" xfId="10347" xr:uid="{00000000-0005-0000-0000-0000FE1F0000}"/>
    <cellStyle name="Notitie 2 4 2 30 2" xfId="20074" xr:uid="{00000000-0005-0000-0000-0000FF1F0000}"/>
    <cellStyle name="Notitie 2 4 2 30 2 2" xfId="29197" xr:uid="{9BAE246E-84B3-47DC-AF80-3FB314DDBFAB}"/>
    <cellStyle name="Notitie 2 4 2 30 3" xfId="27666" xr:uid="{562C1F0A-DAF4-46E9-A36A-175B85644F96}"/>
    <cellStyle name="Notitie 2 4 2 31" xfId="10498" xr:uid="{00000000-0005-0000-0000-000000200000}"/>
    <cellStyle name="Notitie 2 4 2 31 2" xfId="20225" xr:uid="{00000000-0005-0000-0000-000001200000}"/>
    <cellStyle name="Notitie 2 4 2 31 2 2" xfId="29226" xr:uid="{09289B50-6290-4574-A272-9F3917300092}"/>
    <cellStyle name="Notitie 2 4 2 31 3" xfId="27695" xr:uid="{6D9D8F83-A8A2-408C-B472-3550734356FD}"/>
    <cellStyle name="Notitie 2 4 2 32" xfId="26021" xr:uid="{FA9DA6D8-9EFE-4C11-A2CC-F9D05FB10FC5}"/>
    <cellStyle name="Notitie 2 4 2 4" xfId="5651" xr:uid="{00000000-0005-0000-0000-000002200000}"/>
    <cellStyle name="Notitie 2 4 2 4 2" xfId="15378" xr:uid="{00000000-0005-0000-0000-000003200000}"/>
    <cellStyle name="Notitie 2 4 2 4 2 2" xfId="28243" xr:uid="{D5D03A87-1DBE-49F0-93BF-AE435E4A5B01}"/>
    <cellStyle name="Notitie 2 4 2 4 3" xfId="26712" xr:uid="{8F34029A-EDC7-4345-A507-293D4F0C2FD6}"/>
    <cellStyle name="Notitie 2 4 2 5" xfId="5321" xr:uid="{00000000-0005-0000-0000-000004200000}"/>
    <cellStyle name="Notitie 2 4 2 5 2" xfId="15048" xr:uid="{00000000-0005-0000-0000-000005200000}"/>
    <cellStyle name="Notitie 2 4 2 5 2 2" xfId="28149" xr:uid="{A1640577-F448-41F7-B51A-F091BF0B9676}"/>
    <cellStyle name="Notitie 2 4 2 5 3" xfId="26618" xr:uid="{8EBE434A-D667-4CD2-A723-F2C3A522952B}"/>
    <cellStyle name="Notitie 2 4 2 6" xfId="5428" xr:uid="{00000000-0005-0000-0000-000006200000}"/>
    <cellStyle name="Notitie 2 4 2 6 2" xfId="15155" xr:uid="{00000000-0005-0000-0000-000007200000}"/>
    <cellStyle name="Notitie 2 4 2 6 2 2" xfId="28185" xr:uid="{92300D9B-B640-43A7-8C6B-E2C89443C680}"/>
    <cellStyle name="Notitie 2 4 2 6 3" xfId="26654" xr:uid="{620682BA-CAEE-4FA6-9701-1AACD2B85F40}"/>
    <cellStyle name="Notitie 2 4 2 7" xfId="6243" xr:uid="{00000000-0005-0000-0000-000008200000}"/>
    <cellStyle name="Notitie 2 4 2 7 2" xfId="15970" xr:uid="{00000000-0005-0000-0000-000009200000}"/>
    <cellStyle name="Notitie 2 4 2 7 2 2" xfId="28375" xr:uid="{15381CB3-1D96-4A4D-89F1-8C91C70E3C39}"/>
    <cellStyle name="Notitie 2 4 2 7 3" xfId="26844" xr:uid="{0F9FA1E2-2772-4D16-9E88-058A57B7969C}"/>
    <cellStyle name="Notitie 2 4 2 8" xfId="2616" xr:uid="{00000000-0005-0000-0000-00000A200000}"/>
    <cellStyle name="Notitie 2 4 2 8 2" xfId="12343" xr:uid="{00000000-0005-0000-0000-00000B200000}"/>
    <cellStyle name="Notitie 2 4 2 8 2 2" xfId="27813" xr:uid="{912100A0-4416-4BD4-BFA6-FAA56DEC29E0}"/>
    <cellStyle name="Notitie 2 4 2 8 3" xfId="26282" xr:uid="{F68CD6A5-5913-4A4D-813D-CA42FDA2D71E}"/>
    <cellStyle name="Notitie 2 4 2 9" xfId="5573" xr:uid="{00000000-0005-0000-0000-00000C200000}"/>
    <cellStyle name="Notitie 2 4 2 9 2" xfId="15300" xr:uid="{00000000-0005-0000-0000-00000D200000}"/>
    <cellStyle name="Notitie 2 4 2 9 2 2" xfId="28225" xr:uid="{06D05FC6-D8BF-43B1-8037-DE3704D264BE}"/>
    <cellStyle name="Notitie 2 4 2 9 3" xfId="26694" xr:uid="{210AD260-AAAB-4A20-95C0-440D23A10C56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0 2 2" xfId="28157" xr:uid="{0071C63E-D525-4752-85FF-DD9FA0AFDBD5}"/>
    <cellStyle name="Notitie 2 5 10 3" xfId="26626" xr:uid="{5FB8D4BA-3567-498E-9A84-3D3222BB3039}"/>
    <cellStyle name="Notitie 2 5 11" xfId="5056" xr:uid="{00000000-0005-0000-0000-000039200000}"/>
    <cellStyle name="Notitie 2 5 11 2" xfId="14783" xr:uid="{00000000-0005-0000-0000-00003A200000}"/>
    <cellStyle name="Notitie 2 5 11 2 2" xfId="28081" xr:uid="{54D81B38-F0F6-47E1-B552-1FF0DED9703D}"/>
    <cellStyle name="Notitie 2 5 11 3" xfId="26550" xr:uid="{F2E208C0-418F-404C-9623-0527C9D67109}"/>
    <cellStyle name="Notitie 2 5 12" xfId="5589" xr:uid="{00000000-0005-0000-0000-00003B200000}"/>
    <cellStyle name="Notitie 2 5 12 2" xfId="15316" xr:uid="{00000000-0005-0000-0000-00003C200000}"/>
    <cellStyle name="Notitie 2 5 12 2 2" xfId="28228" xr:uid="{9532B812-E0AD-4179-922C-621F31D3C4FF}"/>
    <cellStyle name="Notitie 2 5 12 3" xfId="26697" xr:uid="{505CC227-BE0A-40BD-B8E6-E8E07D8D20B5}"/>
    <cellStyle name="Notitie 2 5 13" xfId="3031" xr:uid="{00000000-0005-0000-0000-00003D200000}"/>
    <cellStyle name="Notitie 2 5 13 2" xfId="12758" xr:uid="{00000000-0005-0000-0000-00003E200000}"/>
    <cellStyle name="Notitie 2 5 13 2 2" xfId="27931" xr:uid="{EEED3253-6BC5-42C6-BAEA-7519B33A6278}"/>
    <cellStyle name="Notitie 2 5 13 3" xfId="26400" xr:uid="{D569EFB9-B1DF-463A-A480-4778ABFAE953}"/>
    <cellStyle name="Notitie 2 5 14" xfId="6745" xr:uid="{00000000-0005-0000-0000-00003F200000}"/>
    <cellStyle name="Notitie 2 5 14 2" xfId="16472" xr:uid="{00000000-0005-0000-0000-000040200000}"/>
    <cellStyle name="Notitie 2 5 14 2 2" xfId="28485" xr:uid="{F07BA188-980A-47B5-B257-0DF7FC74B30C}"/>
    <cellStyle name="Notitie 2 5 14 3" xfId="26954" xr:uid="{92CEE164-2AF9-4B98-8804-FA3FF024A153}"/>
    <cellStyle name="Notitie 2 5 15" xfId="7421" xr:uid="{00000000-0005-0000-0000-000041200000}"/>
    <cellStyle name="Notitie 2 5 15 2" xfId="17148" xr:uid="{00000000-0005-0000-0000-000042200000}"/>
    <cellStyle name="Notitie 2 5 15 2 2" xfId="28616" xr:uid="{D6CF3157-6115-4907-B167-90E0AE48414C}"/>
    <cellStyle name="Notitie 2 5 15 3" xfId="27085" xr:uid="{D5015F03-63BC-49D9-9232-CE543E005231}"/>
    <cellStyle name="Notitie 2 5 16" xfId="6430" xr:uid="{00000000-0005-0000-0000-000043200000}"/>
    <cellStyle name="Notitie 2 5 16 2" xfId="16157" xr:uid="{00000000-0005-0000-0000-000044200000}"/>
    <cellStyle name="Notitie 2 5 16 2 2" xfId="28407" xr:uid="{AF8E152A-122B-4C63-9C31-835FB325FB8B}"/>
    <cellStyle name="Notitie 2 5 16 3" xfId="26876" xr:uid="{AD631F25-A1F0-452C-B096-28AD55F87DE4}"/>
    <cellStyle name="Notitie 2 5 17" xfId="5001" xr:uid="{00000000-0005-0000-0000-000045200000}"/>
    <cellStyle name="Notitie 2 5 17 2" xfId="14728" xr:uid="{00000000-0005-0000-0000-000046200000}"/>
    <cellStyle name="Notitie 2 5 17 2 2" xfId="28064" xr:uid="{C909ECF1-5EAB-4829-B230-D35E502E4806}"/>
    <cellStyle name="Notitie 2 5 17 3" xfId="26533" xr:uid="{0CC8C7B2-E9A5-4207-BE85-3A1ED5A47265}"/>
    <cellStyle name="Notitie 2 5 18" xfId="2719" xr:uid="{00000000-0005-0000-0000-000047200000}"/>
    <cellStyle name="Notitie 2 5 18 2" xfId="12446" xr:uid="{00000000-0005-0000-0000-000048200000}"/>
    <cellStyle name="Notitie 2 5 18 2 2" xfId="27841" xr:uid="{32DEA0D4-7E29-4C83-B189-0623A48AE068}"/>
    <cellStyle name="Notitie 2 5 18 3" xfId="26310" xr:uid="{FB478546-474B-4F23-BB26-B73EEEAF72DA}"/>
    <cellStyle name="Notitie 2 5 19" xfId="3099" xr:uid="{00000000-0005-0000-0000-000049200000}"/>
    <cellStyle name="Notitie 2 5 19 2" xfId="12826" xr:uid="{00000000-0005-0000-0000-00004A200000}"/>
    <cellStyle name="Notitie 2 5 19 2 2" xfId="27945" xr:uid="{481A07B3-62EA-457E-8DD1-0C7517CC75A4}"/>
    <cellStyle name="Notitie 2 5 19 3" xfId="26414" xr:uid="{AC6D04F2-2DFA-46FB-B4EB-6DE2A24D4E33}"/>
    <cellStyle name="Notitie 2 5 2" xfId="2527" xr:uid="{00000000-0005-0000-0000-00004B200000}"/>
    <cellStyle name="Notitie 2 5 2 2" xfId="12254" xr:uid="{00000000-0005-0000-0000-00004C200000}"/>
    <cellStyle name="Notitie 2 5 2 2 2" xfId="27781" xr:uid="{3A0C7B8A-0406-4A87-90BB-61C9A304B7E7}"/>
    <cellStyle name="Notitie 2 5 2 3" xfId="26250" xr:uid="{127A10C3-3F4E-4393-8F84-63C88B8249F6}"/>
    <cellStyle name="Notitie 2 5 20" xfId="5400" xr:uid="{00000000-0005-0000-0000-00004D200000}"/>
    <cellStyle name="Notitie 2 5 20 2" xfId="15127" xr:uid="{00000000-0005-0000-0000-00004E200000}"/>
    <cellStyle name="Notitie 2 5 20 2 2" xfId="28178" xr:uid="{1C542D9B-735F-482A-BE6B-1A933094854C}"/>
    <cellStyle name="Notitie 2 5 20 3" xfId="26647" xr:uid="{388075E1-0A08-4B27-96A3-580A78121C62}"/>
    <cellStyle name="Notitie 2 5 21" xfId="7938" xr:uid="{00000000-0005-0000-0000-00004F200000}"/>
    <cellStyle name="Notitie 2 5 21 2" xfId="17665" xr:uid="{00000000-0005-0000-0000-000050200000}"/>
    <cellStyle name="Notitie 2 5 21 2 2" xfId="28731" xr:uid="{B1C17C4A-A5FA-4FB3-8272-E4630AECE0B8}"/>
    <cellStyle name="Notitie 2 5 21 3" xfId="27200" xr:uid="{C1DF6035-69C1-4E27-8345-FD2569B9A318}"/>
    <cellStyle name="Notitie 2 5 22" xfId="5040" xr:uid="{00000000-0005-0000-0000-000051200000}"/>
    <cellStyle name="Notitie 2 5 22 2" xfId="14767" xr:uid="{00000000-0005-0000-0000-000052200000}"/>
    <cellStyle name="Notitie 2 5 22 2 2" xfId="28075" xr:uid="{DD78B8FC-15BB-47C4-8542-FCD6C21825D0}"/>
    <cellStyle name="Notitie 2 5 22 3" xfId="26544" xr:uid="{EB0CB9D3-2444-4519-8B97-676528C5049D}"/>
    <cellStyle name="Notitie 2 5 23" xfId="8498" xr:uid="{00000000-0005-0000-0000-000053200000}"/>
    <cellStyle name="Notitie 2 5 23 2" xfId="18225" xr:uid="{00000000-0005-0000-0000-000054200000}"/>
    <cellStyle name="Notitie 2 5 23 2 2" xfId="28837" xr:uid="{100A5B48-DA24-4BD5-B69B-6CC16BCDCB9A}"/>
    <cellStyle name="Notitie 2 5 23 3" xfId="27306" xr:uid="{93FACD05-CE73-46B3-9312-B4709C5058F7}"/>
    <cellStyle name="Notitie 2 5 24" xfId="2498" xr:uid="{00000000-0005-0000-0000-000055200000}"/>
    <cellStyle name="Notitie 2 5 24 2" xfId="12225" xr:uid="{00000000-0005-0000-0000-000056200000}"/>
    <cellStyle name="Notitie 2 5 24 2 2" xfId="27771" xr:uid="{EE6E53FC-5E16-44C5-A587-4AD8EFD53463}"/>
    <cellStyle name="Notitie 2 5 24 3" xfId="26240" xr:uid="{E4020A38-3C0E-4120-858A-7545513FC2AA}"/>
    <cellStyle name="Notitie 2 5 25" xfId="8235" xr:uid="{00000000-0005-0000-0000-000057200000}"/>
    <cellStyle name="Notitie 2 5 25 2" xfId="17962" xr:uid="{00000000-0005-0000-0000-000058200000}"/>
    <cellStyle name="Notitie 2 5 25 2 2" xfId="28797" xr:uid="{03F1DF2C-397E-444A-9E13-693AB1610054}"/>
    <cellStyle name="Notitie 2 5 25 3" xfId="27266" xr:uid="{7202D276-C779-4CB9-8CFE-22D3B492DFD3}"/>
    <cellStyle name="Notitie 2 5 26" xfId="7811" xr:uid="{00000000-0005-0000-0000-000059200000}"/>
    <cellStyle name="Notitie 2 5 26 2" xfId="17538" xr:uid="{00000000-0005-0000-0000-00005A200000}"/>
    <cellStyle name="Notitie 2 5 26 2 2" xfId="28697" xr:uid="{5168D35C-9EB2-4BA7-A315-344B47E53F0E}"/>
    <cellStyle name="Notitie 2 5 26 3" xfId="27166" xr:uid="{DFEDC0F3-0C6C-4158-AB76-E43CA7BF42B3}"/>
    <cellStyle name="Notitie 2 5 27" xfId="9201" xr:uid="{00000000-0005-0000-0000-00005B200000}"/>
    <cellStyle name="Notitie 2 5 27 2" xfId="18928" xr:uid="{00000000-0005-0000-0000-00005C200000}"/>
    <cellStyle name="Notitie 2 5 27 2 2" xfId="28972" xr:uid="{E74495D6-CDE2-4B05-8E89-6BB7DAD75DCA}"/>
    <cellStyle name="Notitie 2 5 27 3" xfId="27441" xr:uid="{A68BDCAA-6C2B-441C-BF11-BC80500F18AB}"/>
    <cellStyle name="Notitie 2 5 28" xfId="2619" xr:uid="{00000000-0005-0000-0000-00005D200000}"/>
    <cellStyle name="Notitie 2 5 28 2" xfId="12346" xr:uid="{00000000-0005-0000-0000-00005E200000}"/>
    <cellStyle name="Notitie 2 5 28 2 2" xfId="27815" xr:uid="{53BA9865-059F-4288-B510-AE807601B8AC}"/>
    <cellStyle name="Notitie 2 5 28 3" xfId="26284" xr:uid="{3BDFD139-A417-4E26-8958-426432E33F04}"/>
    <cellStyle name="Notitie 2 5 29" xfId="8952" xr:uid="{00000000-0005-0000-0000-00005F200000}"/>
    <cellStyle name="Notitie 2 5 29 2" xfId="18679" xr:uid="{00000000-0005-0000-0000-000060200000}"/>
    <cellStyle name="Notitie 2 5 29 2 2" xfId="28936" xr:uid="{3B4F1F6C-BDF2-428E-B348-CB6F6C52095C}"/>
    <cellStyle name="Notitie 2 5 29 3" xfId="27405" xr:uid="{BA6FC3FC-4BCD-4708-AEA7-97BE14ABA912}"/>
    <cellStyle name="Notitie 2 5 3" xfId="4645" xr:uid="{00000000-0005-0000-0000-000061200000}"/>
    <cellStyle name="Notitie 2 5 3 2" xfId="14372" xr:uid="{00000000-0005-0000-0000-000062200000}"/>
    <cellStyle name="Notitie 2 5 3 2 2" xfId="27986" xr:uid="{08105778-372C-47DE-92F4-2C991E89AFF6}"/>
    <cellStyle name="Notitie 2 5 3 3" xfId="26455" xr:uid="{C81774AD-07F7-45E3-87D4-393F3516F97F}"/>
    <cellStyle name="Notitie 2 5 30" xfId="6100" xr:uid="{00000000-0005-0000-0000-000063200000}"/>
    <cellStyle name="Notitie 2 5 30 2" xfId="15827" xr:uid="{00000000-0005-0000-0000-000064200000}"/>
    <cellStyle name="Notitie 2 5 30 2 2" xfId="28336" xr:uid="{70C19AFE-9BC0-4DD2-B4E2-324FAC820FF1}"/>
    <cellStyle name="Notitie 2 5 30 3" xfId="26805" xr:uid="{08D919CC-87C6-404B-A716-8D3CF04C5273}"/>
    <cellStyle name="Notitie 2 5 31" xfId="5459" xr:uid="{00000000-0005-0000-0000-000065200000}"/>
    <cellStyle name="Notitie 2 5 31 2" xfId="15186" xr:uid="{00000000-0005-0000-0000-000066200000}"/>
    <cellStyle name="Notitie 2 5 31 2 2" xfId="28191" xr:uid="{F27799D1-675F-4749-BDA4-E73C3231BE4B}"/>
    <cellStyle name="Notitie 2 5 31 3" xfId="26660" xr:uid="{C23B9B13-8F38-4B25-81B6-DE5EF9F00AFC}"/>
    <cellStyle name="Notitie 2 5 32" xfId="26022" xr:uid="{A74D8904-0F85-4A90-93D6-4F5759A8F5B2}"/>
    <cellStyle name="Notitie 2 5 4" xfId="5184" xr:uid="{00000000-0005-0000-0000-000067200000}"/>
    <cellStyle name="Notitie 2 5 4 2" xfId="14911" xr:uid="{00000000-0005-0000-0000-000068200000}"/>
    <cellStyle name="Notitie 2 5 4 2 2" xfId="28123" xr:uid="{18E71541-A59D-48A0-9BA6-60E8C2C04D28}"/>
    <cellStyle name="Notitie 2 5 4 3" xfId="26592" xr:uid="{183FE1DB-B76E-4B13-825F-5A22FF8F9D73}"/>
    <cellStyle name="Notitie 2 5 5" xfId="6162" xr:uid="{00000000-0005-0000-0000-000069200000}"/>
    <cellStyle name="Notitie 2 5 5 2" xfId="15889" xr:uid="{00000000-0005-0000-0000-00006A200000}"/>
    <cellStyle name="Notitie 2 5 5 2 2" xfId="28354" xr:uid="{DAAA8675-4624-4FD4-B6A1-FA22D8BC488F}"/>
    <cellStyle name="Notitie 2 5 5 3" xfId="26823" xr:uid="{9BD66342-D8F9-45EF-AEF2-CA43A5A36B4B}"/>
    <cellStyle name="Notitie 2 5 6" xfId="4725" xr:uid="{00000000-0005-0000-0000-00006B200000}"/>
    <cellStyle name="Notitie 2 5 6 2" xfId="14452" xr:uid="{00000000-0005-0000-0000-00006C200000}"/>
    <cellStyle name="Notitie 2 5 6 2 2" xfId="28008" xr:uid="{F3F0889F-5413-407C-9F23-A9835B0CEBCE}"/>
    <cellStyle name="Notitie 2 5 6 3" xfId="26477" xr:uid="{9886C578-552C-4699-9DB5-A10EEF39AC55}"/>
    <cellStyle name="Notitie 2 5 7" xfId="2866" xr:uid="{00000000-0005-0000-0000-00006D200000}"/>
    <cellStyle name="Notitie 2 5 7 2" xfId="12593" xr:uid="{00000000-0005-0000-0000-00006E200000}"/>
    <cellStyle name="Notitie 2 5 7 2 2" xfId="27881" xr:uid="{356F7A48-EDC8-4151-977C-9FF233078395}"/>
    <cellStyle name="Notitie 2 5 7 3" xfId="26350" xr:uid="{501A0E2E-E727-4F14-B904-6527E8207431}"/>
    <cellStyle name="Notitie 2 5 8" xfId="6431" xr:uid="{00000000-0005-0000-0000-00006F200000}"/>
    <cellStyle name="Notitie 2 5 8 2" xfId="16158" xr:uid="{00000000-0005-0000-0000-000070200000}"/>
    <cellStyle name="Notitie 2 5 8 2 2" xfId="28408" xr:uid="{0A314E29-2739-46BB-AFC5-4F68F5CC95E9}"/>
    <cellStyle name="Notitie 2 5 8 3" xfId="26877" xr:uid="{40837BA0-AFB7-4557-B3D2-8B974E8D1EE1}"/>
    <cellStyle name="Notitie 2 5 9" xfId="6644" xr:uid="{00000000-0005-0000-0000-000071200000}"/>
    <cellStyle name="Notitie 2 5 9 2" xfId="16371" xr:uid="{00000000-0005-0000-0000-000072200000}"/>
    <cellStyle name="Notitie 2 5 9 2 2" xfId="28455" xr:uid="{F588A7C8-893C-406E-8B3B-75400A483864}"/>
    <cellStyle name="Notitie 2 5 9 3" xfId="26924" xr:uid="{C1E0C693-8265-4910-B9B8-ECA0221E65E5}"/>
    <cellStyle name="Notitie 2 6" xfId="2519" xr:uid="{00000000-0005-0000-0000-000073200000}"/>
    <cellStyle name="Notitie 2 6 2" xfId="12246" xr:uid="{00000000-0005-0000-0000-000074200000}"/>
    <cellStyle name="Notitie 2 6 2 2" xfId="27774" xr:uid="{E6535DF4-7C9A-4E4C-867D-F7684B160D9F}"/>
    <cellStyle name="Notitie 2 6 3" xfId="26243" xr:uid="{9B9D7B24-D452-431F-9090-93F609FBB83A}"/>
    <cellStyle name="Notitie 2 7" xfId="2600" xr:uid="{00000000-0005-0000-0000-000075200000}"/>
    <cellStyle name="Notitie 2 7 2" xfId="12327" xr:uid="{00000000-0005-0000-0000-000076200000}"/>
    <cellStyle name="Notitie 2 7 2 2" xfId="27808" xr:uid="{3EA3467E-9081-4557-8BA2-4109959735C0}"/>
    <cellStyle name="Notitie 2 7 3" xfId="26277" xr:uid="{E25C6FE1-2E5B-4BAE-B4E3-75E0D90BCD49}"/>
    <cellStyle name="Notitie 2 8" xfId="5187" xr:uid="{00000000-0005-0000-0000-000077200000}"/>
    <cellStyle name="Notitie 2 8 2" xfId="14914" xr:uid="{00000000-0005-0000-0000-000078200000}"/>
    <cellStyle name="Notitie 2 8 2 2" xfId="28125" xr:uid="{06368549-1281-427D-B197-8B5FA3E7DFDC}"/>
    <cellStyle name="Notitie 2 8 3" xfId="26594" xr:uid="{5FF18059-10BE-467A-995C-0A8FE318F4E3}"/>
    <cellStyle name="Notitie 2 9" xfId="6167" xr:uid="{00000000-0005-0000-0000-000079200000}"/>
    <cellStyle name="Notitie 2 9 2" xfId="15894" xr:uid="{00000000-0005-0000-0000-00007A200000}"/>
    <cellStyle name="Notitie 2 9 2 2" xfId="28358" xr:uid="{19E94EEE-8BBC-4DA0-A576-394C105BB511}"/>
    <cellStyle name="Notitie 2 9 3" xfId="26827" xr:uid="{BE93908A-0998-4776-9587-11B87955E21F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0 2 2" xfId="27856" xr:uid="{9CAFFA97-26D4-49D5-ABC7-4A5800FA19D7}"/>
    <cellStyle name="Notitie 3 10 3" xfId="26325" xr:uid="{4DB9356B-009F-40AF-A81C-070371E9A8CB}"/>
    <cellStyle name="Notitie 3 11" xfId="4852" xr:uid="{00000000-0005-0000-0000-00007E200000}"/>
    <cellStyle name="Notitie 3 11 2" xfId="14579" xr:uid="{00000000-0005-0000-0000-00007F200000}"/>
    <cellStyle name="Notitie 3 11 2 2" xfId="28031" xr:uid="{E1723D6A-C80E-43AF-8419-A5B1D6F2A89C}"/>
    <cellStyle name="Notitie 3 11 3" xfId="26500" xr:uid="{D7AD6D4D-29FA-4B74-A47E-64C0DB77718C}"/>
    <cellStyle name="Notitie 3 12" xfId="2871" xr:uid="{00000000-0005-0000-0000-000080200000}"/>
    <cellStyle name="Notitie 3 12 2" xfId="12598" xr:uid="{00000000-0005-0000-0000-000081200000}"/>
    <cellStyle name="Notitie 3 12 2 2" xfId="27884" xr:uid="{A09BFEAC-BF05-46C8-A288-5B31DE3D42F6}"/>
    <cellStyle name="Notitie 3 12 3" xfId="26353" xr:uid="{25CE89CE-4561-4991-B07D-58F548F2C066}"/>
    <cellStyle name="Notitie 3 13" xfId="5339" xr:uid="{00000000-0005-0000-0000-000082200000}"/>
    <cellStyle name="Notitie 3 13 2" xfId="15066" xr:uid="{00000000-0005-0000-0000-000083200000}"/>
    <cellStyle name="Notitie 3 13 2 2" xfId="28156" xr:uid="{C12DBD5D-2A35-4EE5-BFDF-CDF22E17DBC3}"/>
    <cellStyle name="Notitie 3 13 3" xfId="26625" xr:uid="{26CEE1D1-702A-451F-AB44-93A938CF4E98}"/>
    <cellStyle name="Notitie 3 14" xfId="6172" xr:uid="{00000000-0005-0000-0000-000084200000}"/>
    <cellStyle name="Notitie 3 14 2" xfId="15899" xr:uid="{00000000-0005-0000-0000-000085200000}"/>
    <cellStyle name="Notitie 3 14 2 2" xfId="28359" xr:uid="{1CBB8614-EFB2-4DC2-A397-71F096901254}"/>
    <cellStyle name="Notitie 3 14 3" xfId="26828" xr:uid="{3D65F44A-B171-48A2-AB17-808E0FA347C0}"/>
    <cellStyle name="Notitie 3 15" xfId="4718" xr:uid="{00000000-0005-0000-0000-000086200000}"/>
    <cellStyle name="Notitie 3 15 2" xfId="14445" xr:uid="{00000000-0005-0000-0000-000087200000}"/>
    <cellStyle name="Notitie 3 15 2 2" xfId="28007" xr:uid="{FEBE9EE9-D2E8-4860-AE78-92C78F89C81D}"/>
    <cellStyle name="Notitie 3 15 3" xfId="26476" xr:uid="{9E3999EC-C92E-4080-8FAF-FF3CCB6891AC}"/>
    <cellStyle name="Notitie 3 16" xfId="5630" xr:uid="{00000000-0005-0000-0000-000088200000}"/>
    <cellStyle name="Notitie 3 16 2" xfId="15357" xr:uid="{00000000-0005-0000-0000-000089200000}"/>
    <cellStyle name="Notitie 3 16 2 2" xfId="28237" xr:uid="{F6962BB3-6D30-499B-813E-E6B73E1B7128}"/>
    <cellStyle name="Notitie 3 16 3" xfId="26706" xr:uid="{88A5A928-1A49-421F-89CF-641F17D0BF1E}"/>
    <cellStyle name="Notitie 3 17" xfId="2761" xr:uid="{00000000-0005-0000-0000-00008A200000}"/>
    <cellStyle name="Notitie 3 17 2" xfId="12488" xr:uid="{00000000-0005-0000-0000-00008B200000}"/>
    <cellStyle name="Notitie 3 17 2 2" xfId="27854" xr:uid="{CE4D0860-79F8-4EC6-BA36-D1AC553044F5}"/>
    <cellStyle name="Notitie 3 17 3" xfId="26323" xr:uid="{338BDBBD-344D-4515-953E-C36C7F051FBA}"/>
    <cellStyle name="Notitie 3 18" xfId="8085" xr:uid="{00000000-0005-0000-0000-00008C200000}"/>
    <cellStyle name="Notitie 3 18 2" xfId="17812" xr:uid="{00000000-0005-0000-0000-00008D200000}"/>
    <cellStyle name="Notitie 3 18 2 2" xfId="28752" xr:uid="{289AA867-4DB2-4880-922F-C5D8C9EE968D}"/>
    <cellStyle name="Notitie 3 18 3" xfId="27221" xr:uid="{AB41FC71-3C69-405A-9FF9-957F8A19780B}"/>
    <cellStyle name="Notitie 3 19" xfId="5264" xr:uid="{00000000-0005-0000-0000-00008E200000}"/>
    <cellStyle name="Notitie 3 19 2" xfId="14991" xr:uid="{00000000-0005-0000-0000-00008F200000}"/>
    <cellStyle name="Notitie 3 19 2 2" xfId="28137" xr:uid="{88520891-78F1-4BB4-B798-FE03D0B22FAD}"/>
    <cellStyle name="Notitie 3 19 3" xfId="26606" xr:uid="{133BC09F-169C-4097-8522-24512DA89A08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0 2 2" xfId="28037" xr:uid="{8BD2BD24-5A82-4E08-BF49-6DCD555F13AD}"/>
    <cellStyle name="Notitie 3 2 10 3" xfId="26506" xr:uid="{F3B9950B-202C-45C8-98AD-E088C99479A6}"/>
    <cellStyle name="Notitie 3 2 11" xfId="5849" xr:uid="{00000000-0005-0000-0000-000093200000}"/>
    <cellStyle name="Notitie 3 2 11 2" xfId="15576" xr:uid="{00000000-0005-0000-0000-000094200000}"/>
    <cellStyle name="Notitie 3 2 11 2 2" xfId="28286" xr:uid="{547A31EB-EC2B-4FE4-B643-95EB3B83F268}"/>
    <cellStyle name="Notitie 3 2 11 3" xfId="26755" xr:uid="{728DF766-F4AD-4B17-8ED1-73CB96AC18A7}"/>
    <cellStyle name="Notitie 3 2 12" xfId="6120" xr:uid="{00000000-0005-0000-0000-000095200000}"/>
    <cellStyle name="Notitie 3 2 12 2" xfId="15847" xr:uid="{00000000-0005-0000-0000-000096200000}"/>
    <cellStyle name="Notitie 3 2 12 2 2" xfId="28343" xr:uid="{65102D5A-8CA5-4C58-9186-317173493369}"/>
    <cellStyle name="Notitie 3 2 12 3" xfId="26812" xr:uid="{21B1EA9B-DC02-4764-A9C6-CB1277E1A107}"/>
    <cellStyle name="Notitie 3 2 13" xfId="3090" xr:uid="{00000000-0005-0000-0000-000097200000}"/>
    <cellStyle name="Notitie 3 2 13 2" xfId="12817" xr:uid="{00000000-0005-0000-0000-000098200000}"/>
    <cellStyle name="Notitie 3 2 13 2 2" xfId="27941" xr:uid="{79E45178-6635-42BB-A6BE-B764E0F7D88A}"/>
    <cellStyle name="Notitie 3 2 13 3" xfId="26410" xr:uid="{6BFB2469-AAB0-44F1-9845-9A97799F28C5}"/>
    <cellStyle name="Notitie 3 2 14" xfId="3033" xr:uid="{00000000-0005-0000-0000-000099200000}"/>
    <cellStyle name="Notitie 3 2 14 2" xfId="12760" xr:uid="{00000000-0005-0000-0000-00009A200000}"/>
    <cellStyle name="Notitie 3 2 14 2 2" xfId="27932" xr:uid="{74F3D07D-D94A-49F6-AAA4-8C29CBE8B4A1}"/>
    <cellStyle name="Notitie 3 2 14 3" xfId="26401" xr:uid="{6BA17C5E-78CF-46C7-8B2D-2978314FF85F}"/>
    <cellStyle name="Notitie 3 2 15" xfId="8084" xr:uid="{00000000-0005-0000-0000-00009B200000}"/>
    <cellStyle name="Notitie 3 2 15 2" xfId="17811" xr:uid="{00000000-0005-0000-0000-00009C200000}"/>
    <cellStyle name="Notitie 3 2 15 2 2" xfId="28751" xr:uid="{0DBDE8F4-2D3C-44DB-8D8F-308BF6E15B19}"/>
    <cellStyle name="Notitie 3 2 15 3" xfId="27220" xr:uid="{03F7BEB5-FE23-4611-8BC7-3CBF45E0224B}"/>
    <cellStyle name="Notitie 3 2 16" xfId="5551" xr:uid="{00000000-0005-0000-0000-00009D200000}"/>
    <cellStyle name="Notitie 3 2 16 2" xfId="15278" xr:uid="{00000000-0005-0000-0000-00009E200000}"/>
    <cellStyle name="Notitie 3 2 16 2 2" xfId="28218" xr:uid="{AEDDAD87-3615-4514-9230-2F38BBC3E429}"/>
    <cellStyle name="Notitie 3 2 16 3" xfId="26687" xr:uid="{42DA7A08-E742-4699-B10E-D916D7ADDE56}"/>
    <cellStyle name="Notitie 3 2 17" xfId="4714" xr:uid="{00000000-0005-0000-0000-00009F200000}"/>
    <cellStyle name="Notitie 3 2 17 2" xfId="14441" xr:uid="{00000000-0005-0000-0000-0000A0200000}"/>
    <cellStyle name="Notitie 3 2 17 2 2" xfId="28005" xr:uid="{98B1EEAB-8CBA-4E22-B190-E1C26C5C77C6}"/>
    <cellStyle name="Notitie 3 2 17 3" xfId="26474" xr:uid="{8180F0CC-FF39-4888-8509-4772A0F168D3}"/>
    <cellStyle name="Notitie 3 2 18" xfId="5355" xr:uid="{00000000-0005-0000-0000-0000A1200000}"/>
    <cellStyle name="Notitie 3 2 18 2" xfId="15082" xr:uid="{00000000-0005-0000-0000-0000A2200000}"/>
    <cellStyle name="Notitie 3 2 18 2 2" xfId="28160" xr:uid="{2334B9EC-FB44-4E53-A256-B2B549ED1A4C}"/>
    <cellStyle name="Notitie 3 2 18 3" xfId="26629" xr:uid="{C4F963FE-F26E-475C-8B00-4CF8FF4E4B4F}"/>
    <cellStyle name="Notitie 3 2 19" xfId="7228" xr:uid="{00000000-0005-0000-0000-0000A3200000}"/>
    <cellStyle name="Notitie 3 2 19 2" xfId="16955" xr:uid="{00000000-0005-0000-0000-0000A4200000}"/>
    <cellStyle name="Notitie 3 2 19 2 2" xfId="28578" xr:uid="{FA88BAED-6941-40CB-BD84-5C119CA02FBC}"/>
    <cellStyle name="Notitie 3 2 19 3" xfId="27047" xr:uid="{3DDC6735-0183-4FF1-B6B0-B8C9AB0B1531}"/>
    <cellStyle name="Notitie 3 2 2" xfId="2529" xr:uid="{00000000-0005-0000-0000-0000A5200000}"/>
    <cellStyle name="Notitie 3 2 2 2" xfId="12256" xr:uid="{00000000-0005-0000-0000-0000A6200000}"/>
    <cellStyle name="Notitie 3 2 2 2 2" xfId="27783" xr:uid="{252A9E04-0612-45D7-B8B3-5F87AB2AD07E}"/>
    <cellStyle name="Notitie 3 2 2 3" xfId="26252" xr:uid="{C314BC8F-9E2F-4C96-8C07-E11E6879D367}"/>
    <cellStyle name="Notitie 3 2 20" xfId="4851" xr:uid="{00000000-0005-0000-0000-0000A7200000}"/>
    <cellStyle name="Notitie 3 2 20 2" xfId="14578" xr:uid="{00000000-0005-0000-0000-0000A8200000}"/>
    <cellStyle name="Notitie 3 2 20 2 2" xfId="28030" xr:uid="{2C817AC7-0707-490F-8953-DE1714D09338}"/>
    <cellStyle name="Notitie 3 2 20 3" xfId="26499" xr:uid="{6ED49604-E482-4DC1-B06D-8E05D9B506A2}"/>
    <cellStyle name="Notitie 3 2 21" xfId="4662" xr:uid="{00000000-0005-0000-0000-0000A9200000}"/>
    <cellStyle name="Notitie 3 2 21 2" xfId="14389" xr:uid="{00000000-0005-0000-0000-0000AA200000}"/>
    <cellStyle name="Notitie 3 2 21 2 2" xfId="27993" xr:uid="{2694D380-DC83-4E2F-96D2-2CB62232423E}"/>
    <cellStyle name="Notitie 3 2 21 3" xfId="26462" xr:uid="{26F9C5D4-6B29-45E7-B55F-FBA70A4248B8}"/>
    <cellStyle name="Notitie 3 2 22" xfId="5308" xr:uid="{00000000-0005-0000-0000-0000AB200000}"/>
    <cellStyle name="Notitie 3 2 22 2" xfId="15035" xr:uid="{00000000-0005-0000-0000-0000AC200000}"/>
    <cellStyle name="Notitie 3 2 22 2 2" xfId="28146" xr:uid="{90184EBF-A901-44F4-A272-A8D92D9C044F}"/>
    <cellStyle name="Notitie 3 2 22 3" xfId="26615" xr:uid="{C9E44643-0AE2-401B-8F90-966602EDDE4B}"/>
    <cellStyle name="Notitie 3 2 23" xfId="4959" xr:uid="{00000000-0005-0000-0000-0000AD200000}"/>
    <cellStyle name="Notitie 3 2 23 2" xfId="14686" xr:uid="{00000000-0005-0000-0000-0000AE200000}"/>
    <cellStyle name="Notitie 3 2 23 2 2" xfId="28057" xr:uid="{4644EE48-8006-4C0A-BFFC-3A50B7C62E32}"/>
    <cellStyle name="Notitie 3 2 23 3" xfId="26526" xr:uid="{87391B04-22BD-42A9-9485-32109B3831A4}"/>
    <cellStyle name="Notitie 3 2 24" xfId="6541" xr:uid="{00000000-0005-0000-0000-0000AF200000}"/>
    <cellStyle name="Notitie 3 2 24 2" xfId="16268" xr:uid="{00000000-0005-0000-0000-0000B0200000}"/>
    <cellStyle name="Notitie 3 2 24 2 2" xfId="28446" xr:uid="{3E80DD9A-24A0-4CC7-BA35-3B93DB58B333}"/>
    <cellStyle name="Notitie 3 2 24 3" xfId="26915" xr:uid="{358F6887-6078-4AFB-9182-69E159E32B52}"/>
    <cellStyle name="Notitie 3 2 25" xfId="7612" xr:uid="{00000000-0005-0000-0000-0000B1200000}"/>
    <cellStyle name="Notitie 3 2 25 2" xfId="17339" xr:uid="{00000000-0005-0000-0000-0000B2200000}"/>
    <cellStyle name="Notitie 3 2 25 2 2" xfId="28654" xr:uid="{53741133-A825-4B5F-8B81-B1C6C320AEF3}"/>
    <cellStyle name="Notitie 3 2 25 3" xfId="27123" xr:uid="{9CBC81B3-3C0D-45FE-94A1-59FE0F65D142}"/>
    <cellStyle name="Notitie 3 2 26" xfId="4881" xr:uid="{00000000-0005-0000-0000-0000B3200000}"/>
    <cellStyle name="Notitie 3 2 26 2" xfId="14608" xr:uid="{00000000-0005-0000-0000-0000B4200000}"/>
    <cellStyle name="Notitie 3 2 26 2 2" xfId="28035" xr:uid="{53D118BB-F106-4C34-9CE3-067BA65858B9}"/>
    <cellStyle name="Notitie 3 2 26 3" xfId="26504" xr:uid="{E997F359-CFDD-4BB0-A443-EF7DC61DA7A7}"/>
    <cellStyle name="Notitie 3 2 27" xfId="8115" xr:uid="{00000000-0005-0000-0000-0000B5200000}"/>
    <cellStyle name="Notitie 3 2 27 2" xfId="17842" xr:uid="{00000000-0005-0000-0000-0000B6200000}"/>
    <cellStyle name="Notitie 3 2 27 2 2" xfId="28764" xr:uid="{1EEA1842-A7FD-4F6B-A092-81247A0A2051}"/>
    <cellStyle name="Notitie 3 2 27 3" xfId="27233" xr:uid="{092517C4-B4BC-4343-BC25-3BE9023F2DBA}"/>
    <cellStyle name="Notitie 3 2 28" xfId="5177" xr:uid="{00000000-0005-0000-0000-0000B7200000}"/>
    <cellStyle name="Notitie 3 2 28 2" xfId="14904" xr:uid="{00000000-0005-0000-0000-0000B8200000}"/>
    <cellStyle name="Notitie 3 2 28 2 2" xfId="28118" xr:uid="{0F612B14-F645-42F2-BA0D-BF082A4A71D9}"/>
    <cellStyle name="Notitie 3 2 28 3" xfId="26587" xr:uid="{C24843B8-9E21-4DFF-9659-EE4451A0788D}"/>
    <cellStyle name="Notitie 3 2 29" xfId="6082" xr:uid="{00000000-0005-0000-0000-0000B9200000}"/>
    <cellStyle name="Notitie 3 2 29 2" xfId="15809" xr:uid="{00000000-0005-0000-0000-0000BA200000}"/>
    <cellStyle name="Notitie 3 2 29 2 2" xfId="28329" xr:uid="{87E9609B-0F89-4CA4-955D-F702057BBBB9}"/>
    <cellStyle name="Notitie 3 2 29 3" xfId="26798" xr:uid="{59C4A90D-C258-44A1-BEAE-174D056820B3}"/>
    <cellStyle name="Notitie 3 2 3" xfId="2594" xr:uid="{00000000-0005-0000-0000-0000BB200000}"/>
    <cellStyle name="Notitie 3 2 3 2" xfId="12321" xr:uid="{00000000-0005-0000-0000-0000BC200000}"/>
    <cellStyle name="Notitie 3 2 3 2 2" xfId="27803" xr:uid="{F104E723-B496-4652-91E4-60DFD749F575}"/>
    <cellStyle name="Notitie 3 2 3 3" xfId="26272" xr:uid="{78795516-6CA0-4F77-BC38-0721ECE82D27}"/>
    <cellStyle name="Notitie 3 2 30" xfId="7834" xr:uid="{00000000-0005-0000-0000-0000BD200000}"/>
    <cellStyle name="Notitie 3 2 30 2" xfId="17561" xr:uid="{00000000-0005-0000-0000-0000BE200000}"/>
    <cellStyle name="Notitie 3 2 30 2 2" xfId="28700" xr:uid="{E519EF0F-F960-49AC-8053-41D650EC80D2}"/>
    <cellStyle name="Notitie 3 2 30 3" xfId="27169" xr:uid="{D49565CD-433C-4D59-9211-E3A6801990B4}"/>
    <cellStyle name="Notitie 3 2 31" xfId="5534" xr:uid="{00000000-0005-0000-0000-0000BF200000}"/>
    <cellStyle name="Notitie 3 2 31 2" xfId="15261" xr:uid="{00000000-0005-0000-0000-0000C0200000}"/>
    <cellStyle name="Notitie 3 2 31 2 2" xfId="28214" xr:uid="{3DBA77AA-59C6-4914-81B8-3451A226FE8F}"/>
    <cellStyle name="Notitie 3 2 31 3" xfId="26683" xr:uid="{BBBAA67F-72EA-4317-A33D-EEE445AD1A55}"/>
    <cellStyle name="Notitie 3 2 32" xfId="26024" xr:uid="{B1E61AFF-3D05-4014-834B-04B887C6A387}"/>
    <cellStyle name="Notitie 3 2 4" xfId="5408" xr:uid="{00000000-0005-0000-0000-0000C1200000}"/>
    <cellStyle name="Notitie 3 2 4 2" xfId="15135" xr:uid="{00000000-0005-0000-0000-0000C2200000}"/>
    <cellStyle name="Notitie 3 2 4 2 2" xfId="28180" xr:uid="{6E10B1EF-6661-4D3C-B3A7-870ED6790F1B}"/>
    <cellStyle name="Notitie 3 2 4 3" xfId="26649" xr:uid="{0732240A-0CFB-4A21-90AD-99D36FEE6BAD}"/>
    <cellStyle name="Notitie 3 2 5" xfId="4994" xr:uid="{00000000-0005-0000-0000-0000C3200000}"/>
    <cellStyle name="Notitie 3 2 5 2" xfId="14721" xr:uid="{00000000-0005-0000-0000-0000C4200000}"/>
    <cellStyle name="Notitie 3 2 5 2 2" xfId="28062" xr:uid="{AA9E52A6-997F-40C8-AEA2-FDC7A63ECEEF}"/>
    <cellStyle name="Notitie 3 2 5 3" xfId="26531" xr:uid="{6C1DF8CD-117F-4012-B3A3-942B5F90D141}"/>
    <cellStyle name="Notitie 3 2 6" xfId="5526" xr:uid="{00000000-0005-0000-0000-0000C5200000}"/>
    <cellStyle name="Notitie 3 2 6 2" xfId="15253" xr:uid="{00000000-0005-0000-0000-0000C6200000}"/>
    <cellStyle name="Notitie 3 2 6 2 2" xfId="28211" xr:uid="{29F63F6C-4A89-408D-B61B-668DB5759BBE}"/>
    <cellStyle name="Notitie 3 2 6 3" xfId="26680" xr:uid="{F2785F20-404F-47B1-977D-BCB29020A319}"/>
    <cellStyle name="Notitie 3 2 7" xfId="2920" xr:uid="{00000000-0005-0000-0000-0000C7200000}"/>
    <cellStyle name="Notitie 3 2 7 2" xfId="12647" xr:uid="{00000000-0005-0000-0000-0000C8200000}"/>
    <cellStyle name="Notitie 3 2 7 2 2" xfId="27892" xr:uid="{0A652DE4-1E27-45B4-B3B6-551959747C78}"/>
    <cellStyle name="Notitie 3 2 7 3" xfId="26361" xr:uid="{D031C89E-B159-437E-91C0-62F9054344F5}"/>
    <cellStyle name="Notitie 3 2 8" xfId="5243" xr:uid="{00000000-0005-0000-0000-0000C9200000}"/>
    <cellStyle name="Notitie 3 2 8 2" xfId="14970" xr:uid="{00000000-0005-0000-0000-0000CA200000}"/>
    <cellStyle name="Notitie 3 2 8 2 2" xfId="28135" xr:uid="{6137F28B-6AFA-4D77-8C58-108E85B94345}"/>
    <cellStyle name="Notitie 3 2 8 3" xfId="26604" xr:uid="{6231D5BE-4D19-4A48-851B-4BD39DA0FF78}"/>
    <cellStyle name="Notitie 3 2 9" xfId="2637" xr:uid="{00000000-0005-0000-0000-0000CB200000}"/>
    <cellStyle name="Notitie 3 2 9 2" xfId="12364" xr:uid="{00000000-0005-0000-0000-0000CC200000}"/>
    <cellStyle name="Notitie 3 2 9 2 2" xfId="27820" xr:uid="{5B44C9F7-164D-4BD1-9495-1FDA1D9689C6}"/>
    <cellStyle name="Notitie 3 2 9 3" xfId="26289" xr:uid="{0C27D7E8-5836-4124-BB0E-F77CAE68CB08}"/>
    <cellStyle name="Notitie 3 20" xfId="3104" xr:uid="{00000000-0005-0000-0000-0000CD200000}"/>
    <cellStyle name="Notitie 3 20 2" xfId="12831" xr:uid="{00000000-0005-0000-0000-0000CE200000}"/>
    <cellStyle name="Notitie 3 20 2 2" xfId="27947" xr:uid="{BCDF6F1D-5B14-4F09-83DF-B7329EC8DB87}"/>
    <cellStyle name="Notitie 3 20 3" xfId="26416" xr:uid="{0174800B-7FA8-436E-860F-D2B2FAB8522C}"/>
    <cellStyle name="Notitie 3 21" xfId="2825" xr:uid="{00000000-0005-0000-0000-0000CF200000}"/>
    <cellStyle name="Notitie 3 21 2" xfId="12552" xr:uid="{00000000-0005-0000-0000-0000D0200000}"/>
    <cellStyle name="Notitie 3 21 2 2" xfId="27872" xr:uid="{1E78CA4C-1B39-4C71-8A44-B4FAD768A445}"/>
    <cellStyle name="Notitie 3 21 3" xfId="26341" xr:uid="{1CE80BF9-D469-442A-9CB0-906712E37ED3}"/>
    <cellStyle name="Notitie 3 22" xfId="5747" xr:uid="{00000000-0005-0000-0000-0000D1200000}"/>
    <cellStyle name="Notitie 3 22 2" xfId="15474" xr:uid="{00000000-0005-0000-0000-0000D2200000}"/>
    <cellStyle name="Notitie 3 22 2 2" xfId="28274" xr:uid="{4922C8A9-5201-4E33-BC1C-51BBAAD0E0EF}"/>
    <cellStyle name="Notitie 3 22 3" xfId="26743" xr:uid="{1BA4A9EE-9875-47DD-BA55-FF27BC71EFA1}"/>
    <cellStyle name="Notitie 3 23" xfId="2773" xr:uid="{00000000-0005-0000-0000-0000D3200000}"/>
    <cellStyle name="Notitie 3 23 2" xfId="12500" xr:uid="{00000000-0005-0000-0000-0000D4200000}"/>
    <cellStyle name="Notitie 3 23 2 2" xfId="27855" xr:uid="{1866736A-1204-4572-8A63-5CEFA2D72B8E}"/>
    <cellStyle name="Notitie 3 23 3" xfId="26324" xr:uid="{53373503-D13C-4E97-A1D0-4002E7FB0773}"/>
    <cellStyle name="Notitie 3 24" xfId="4659" xr:uid="{00000000-0005-0000-0000-0000D5200000}"/>
    <cellStyle name="Notitie 3 24 2" xfId="14386" xr:uid="{00000000-0005-0000-0000-0000D6200000}"/>
    <cellStyle name="Notitie 3 24 2 2" xfId="27991" xr:uid="{FC4354BE-93D1-4723-8B61-974E4917C563}"/>
    <cellStyle name="Notitie 3 24 3" xfId="26460" xr:uid="{FF7B8AC6-DC29-428D-8C95-D6E4542767BC}"/>
    <cellStyle name="Notitie 3 25" xfId="2700" xr:uid="{00000000-0005-0000-0000-0000D7200000}"/>
    <cellStyle name="Notitie 3 25 2" xfId="12427" xr:uid="{00000000-0005-0000-0000-0000D8200000}"/>
    <cellStyle name="Notitie 3 25 2 2" xfId="27837" xr:uid="{9E184D2B-7BD8-42CE-94F2-D766B5DB5558}"/>
    <cellStyle name="Notitie 3 25 3" xfId="26306" xr:uid="{DF0B6BC9-5C5D-4857-8AF9-7CAEC7B4B12E}"/>
    <cellStyle name="Notitie 3 26" xfId="7352" xr:uid="{00000000-0005-0000-0000-0000D9200000}"/>
    <cellStyle name="Notitie 3 26 2" xfId="17079" xr:uid="{00000000-0005-0000-0000-0000DA200000}"/>
    <cellStyle name="Notitie 3 26 2 2" xfId="28615" xr:uid="{E99A14E7-E626-4AED-A58B-C92752BCECAC}"/>
    <cellStyle name="Notitie 3 26 3" xfId="27084" xr:uid="{63E49628-B547-4905-B9A5-41D9F1B4926F}"/>
    <cellStyle name="Notitie 3 27" xfId="3013" xr:uid="{00000000-0005-0000-0000-0000DB200000}"/>
    <cellStyle name="Notitie 3 27 2" xfId="12740" xr:uid="{00000000-0005-0000-0000-0000DC200000}"/>
    <cellStyle name="Notitie 3 27 2 2" xfId="27915" xr:uid="{865AA6DC-D152-4C77-B780-B3236228E205}"/>
    <cellStyle name="Notitie 3 27 3" xfId="26384" xr:uid="{9C6413A9-9A11-4A71-91B0-92ADCA4653C5}"/>
    <cellStyle name="Notitie 3 28" xfId="5563" xr:uid="{00000000-0005-0000-0000-0000DD200000}"/>
    <cellStyle name="Notitie 3 28 2" xfId="15290" xr:uid="{00000000-0005-0000-0000-0000DE200000}"/>
    <cellStyle name="Notitie 3 28 2 2" xfId="28222" xr:uid="{B6303187-EF55-4448-9623-E714D7A47198}"/>
    <cellStyle name="Notitie 3 28 3" xfId="26691" xr:uid="{B157CB54-F5BD-43D3-A3E4-201093E474B9}"/>
    <cellStyle name="Notitie 3 29" xfId="8778" xr:uid="{00000000-0005-0000-0000-0000DF200000}"/>
    <cellStyle name="Notitie 3 29 2" xfId="18505" xr:uid="{00000000-0005-0000-0000-0000E0200000}"/>
    <cellStyle name="Notitie 3 29 2 2" xfId="28903" xr:uid="{0BAA99C7-24F7-4EC7-B9A9-096A3D6BAF33}"/>
    <cellStyle name="Notitie 3 29 3" xfId="27372" xr:uid="{1EC690E6-1580-4FC0-993F-1572BD32BFD6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0 2 2" xfId="28494" xr:uid="{D704C094-0E99-4356-9449-EDB5E81D442D}"/>
    <cellStyle name="Notitie 3 3 10 3" xfId="26963" xr:uid="{3BFA3E54-F178-42A5-918A-B94493A9B481}"/>
    <cellStyle name="Notitie 3 3 11" xfId="7050" xr:uid="{00000000-0005-0000-0000-0000E4200000}"/>
    <cellStyle name="Notitie 3 3 11 2" xfId="16777" xr:uid="{00000000-0005-0000-0000-0000E5200000}"/>
    <cellStyle name="Notitie 3 3 11 2 2" xfId="28539" xr:uid="{E04C2888-24D2-445C-9269-E6E9BD2E1910}"/>
    <cellStyle name="Notitie 3 3 11 3" xfId="27008" xr:uid="{A5A33BD0-A4FF-4FC2-A836-354022206534}"/>
    <cellStyle name="Notitie 3 3 12" xfId="7245" xr:uid="{00000000-0005-0000-0000-0000E6200000}"/>
    <cellStyle name="Notitie 3 3 12 2" xfId="16972" xr:uid="{00000000-0005-0000-0000-0000E7200000}"/>
    <cellStyle name="Notitie 3 3 12 2 2" xfId="28583" xr:uid="{C7280465-AD5B-4E81-ACA9-CF91B8DAD26C}"/>
    <cellStyle name="Notitie 3 3 12 3" xfId="27052" xr:uid="{95FC1085-C556-46C3-B6EC-174B28D1EE00}"/>
    <cellStyle name="Notitie 3 3 13" xfId="7443" xr:uid="{00000000-0005-0000-0000-0000E8200000}"/>
    <cellStyle name="Notitie 3 3 13 2" xfId="17170" xr:uid="{00000000-0005-0000-0000-0000E9200000}"/>
    <cellStyle name="Notitie 3 3 13 2 2" xfId="28621" xr:uid="{822789DA-D487-420B-8FE5-4A78DF4DE251}"/>
    <cellStyle name="Notitie 3 3 13 3" xfId="27090" xr:uid="{EE8F5E4C-9A4F-4374-9BB3-B8610F8232DA}"/>
    <cellStyle name="Notitie 3 3 14" xfId="7636" xr:uid="{00000000-0005-0000-0000-0000EA200000}"/>
    <cellStyle name="Notitie 3 3 14 2" xfId="17363" xr:uid="{00000000-0005-0000-0000-0000EB200000}"/>
    <cellStyle name="Notitie 3 3 14 2 2" xfId="28661" xr:uid="{6740D61D-C063-4C26-ADE5-7FC4FBDA8E17}"/>
    <cellStyle name="Notitie 3 3 14 3" xfId="27130" xr:uid="{0317E792-38E5-4CB8-A0BE-9A5D137370DD}"/>
    <cellStyle name="Notitie 3 3 15" xfId="5267" xr:uid="{00000000-0005-0000-0000-0000EC200000}"/>
    <cellStyle name="Notitie 3 3 15 2" xfId="14994" xr:uid="{00000000-0005-0000-0000-0000ED200000}"/>
    <cellStyle name="Notitie 3 3 15 2 2" xfId="28138" xr:uid="{F51A3017-01D0-401C-8D44-4939571ECA8C}"/>
    <cellStyle name="Notitie 3 3 15 3" xfId="26607" xr:uid="{1E8B398F-B7F2-4D7C-B33E-4C14FCAA17CE}"/>
    <cellStyle name="Notitie 3 3 16" xfId="2698" xr:uid="{00000000-0005-0000-0000-0000EE200000}"/>
    <cellStyle name="Notitie 3 3 16 2" xfId="12425" xr:uid="{00000000-0005-0000-0000-0000EF200000}"/>
    <cellStyle name="Notitie 3 3 16 2 2" xfId="27835" xr:uid="{B228DC4F-359D-49CF-88CE-295975465EB4}"/>
    <cellStyle name="Notitie 3 3 16 3" xfId="26304" xr:uid="{7285D4F6-E378-40CC-9794-B98E99A5F9B0}"/>
    <cellStyle name="Notitie 3 3 17" xfId="8137" xr:uid="{00000000-0005-0000-0000-0000F0200000}"/>
    <cellStyle name="Notitie 3 3 17 2" xfId="17864" xr:uid="{00000000-0005-0000-0000-0000F1200000}"/>
    <cellStyle name="Notitie 3 3 17 2 2" xfId="28768" xr:uid="{6C98E2BB-30A9-4197-807F-4BDCCB832A30}"/>
    <cellStyle name="Notitie 3 3 17 3" xfId="27237" xr:uid="{04FA04D0-0D82-47E3-9C6E-8151C1C0C0B6}"/>
    <cellStyle name="Notitie 3 3 18" xfId="8326" xr:uid="{00000000-0005-0000-0000-0000F2200000}"/>
    <cellStyle name="Notitie 3 3 18 2" xfId="18053" xr:uid="{00000000-0005-0000-0000-0000F3200000}"/>
    <cellStyle name="Notitie 3 3 18 2 2" xfId="28803" xr:uid="{1F21A9EB-1E83-488B-8075-6C15D389DA11}"/>
    <cellStyle name="Notitie 3 3 18 3" xfId="27272" xr:uid="{0D106CA5-3508-48E1-8773-F62E53984A6F}"/>
    <cellStyle name="Notitie 3 3 19" xfId="8507" xr:uid="{00000000-0005-0000-0000-0000F4200000}"/>
    <cellStyle name="Notitie 3 3 19 2" xfId="18234" xr:uid="{00000000-0005-0000-0000-0000F5200000}"/>
    <cellStyle name="Notitie 3 3 19 2 2" xfId="28839" xr:uid="{5EF088A2-0B06-42FE-82AF-7149FFDE95D3}"/>
    <cellStyle name="Notitie 3 3 19 3" xfId="27308" xr:uid="{D1E11B7D-D54C-4114-A30D-D68C6D9EE386}"/>
    <cellStyle name="Notitie 3 3 2" xfId="2530" xr:uid="{00000000-0005-0000-0000-0000F6200000}"/>
    <cellStyle name="Notitie 3 3 2 2" xfId="12257" xr:uid="{00000000-0005-0000-0000-0000F7200000}"/>
    <cellStyle name="Notitie 3 3 2 2 2" xfId="27784" xr:uid="{7E36AF5D-7D83-4F7C-BA21-9F1C4DB02CF7}"/>
    <cellStyle name="Notitie 3 3 2 3" xfId="26253" xr:uid="{34C8861E-AAD2-4211-8A4C-C48B4E4D98CF}"/>
    <cellStyle name="Notitie 3 3 20" xfId="8686" xr:uid="{00000000-0005-0000-0000-0000F8200000}"/>
    <cellStyle name="Notitie 3 3 20 2" xfId="18413" xr:uid="{00000000-0005-0000-0000-0000F9200000}"/>
    <cellStyle name="Notitie 3 3 20 2 2" xfId="28872" xr:uid="{4490E72B-7BD7-458C-A827-E616DDCF8C73}"/>
    <cellStyle name="Notitie 3 3 20 3" xfId="27341" xr:uid="{1B592F1D-7775-431B-8F3C-2D890F692D54}"/>
    <cellStyle name="Notitie 3 3 21" xfId="8858" xr:uid="{00000000-0005-0000-0000-0000FA200000}"/>
    <cellStyle name="Notitie 3 3 21 2" xfId="18585" xr:uid="{00000000-0005-0000-0000-0000FB200000}"/>
    <cellStyle name="Notitie 3 3 21 2 2" xfId="28907" xr:uid="{0AE319A5-DE8C-438A-8361-009D2E59087F}"/>
    <cellStyle name="Notitie 3 3 21 3" xfId="27376" xr:uid="{BE484CFF-AB1D-4589-AEEC-D955F25BF719}"/>
    <cellStyle name="Notitie 3 3 22" xfId="9037" xr:uid="{00000000-0005-0000-0000-0000FC200000}"/>
    <cellStyle name="Notitie 3 3 22 2" xfId="18764" xr:uid="{00000000-0005-0000-0000-0000FD200000}"/>
    <cellStyle name="Notitie 3 3 22 2 2" xfId="28941" xr:uid="{0645E7E2-B49F-4F7C-9E71-5B63EC33DFC7}"/>
    <cellStyle name="Notitie 3 3 22 3" xfId="27410" xr:uid="{F5C45654-EE6F-4089-A4A3-1C3A41922B1F}"/>
    <cellStyle name="Notitie 3 3 23" xfId="9208" xr:uid="{00000000-0005-0000-0000-0000FE200000}"/>
    <cellStyle name="Notitie 3 3 23 2" xfId="18935" xr:uid="{00000000-0005-0000-0000-0000FF200000}"/>
    <cellStyle name="Notitie 3 3 23 2 2" xfId="28974" xr:uid="{948D6D26-BAF2-4A97-A1D9-06B7933C9A55}"/>
    <cellStyle name="Notitie 3 3 23 3" xfId="27443" xr:uid="{CF1FCE4E-5DAD-4FC8-AFE2-AB29C0E9F183}"/>
    <cellStyle name="Notitie 3 3 24" xfId="9380" xr:uid="{00000000-0005-0000-0000-000000210000}"/>
    <cellStyle name="Notitie 3 3 24 2" xfId="19107" xr:uid="{00000000-0005-0000-0000-000001210000}"/>
    <cellStyle name="Notitie 3 3 24 2 2" xfId="29008" xr:uid="{3288D9CC-FE8B-4C7E-8C92-008B326D0860}"/>
    <cellStyle name="Notitie 3 3 24 3" xfId="27477" xr:uid="{1648FA7F-2C63-473E-9A35-A53681079F6B}"/>
    <cellStyle name="Notitie 3 3 25" xfId="9543" xr:uid="{00000000-0005-0000-0000-000002210000}"/>
    <cellStyle name="Notitie 3 3 25 2" xfId="19270" xr:uid="{00000000-0005-0000-0000-000003210000}"/>
    <cellStyle name="Notitie 3 3 25 2 2" xfId="29042" xr:uid="{D36857A2-FCC9-4FF8-88BC-0B6113AB71E7}"/>
    <cellStyle name="Notitie 3 3 25 3" xfId="27511" xr:uid="{859A6B8B-52A9-4519-82E9-86FF9AA0DA91}"/>
    <cellStyle name="Notitie 3 3 26" xfId="9715" xr:uid="{00000000-0005-0000-0000-000004210000}"/>
    <cellStyle name="Notitie 3 3 26 2" xfId="19442" xr:uid="{00000000-0005-0000-0000-000005210000}"/>
    <cellStyle name="Notitie 3 3 26 2 2" xfId="29074" xr:uid="{1C164E0F-27FC-4BAF-B063-75F91C2D7569}"/>
    <cellStyle name="Notitie 3 3 26 3" xfId="27543" xr:uid="{B4B4101F-8612-48A3-A84C-D020C7A3FA89}"/>
    <cellStyle name="Notitie 3 3 27" xfId="9877" xr:uid="{00000000-0005-0000-0000-000006210000}"/>
    <cellStyle name="Notitie 3 3 27 2" xfId="19604" xr:uid="{00000000-0005-0000-0000-000007210000}"/>
    <cellStyle name="Notitie 3 3 27 2 2" xfId="29105" xr:uid="{22B9F7F5-17D3-42EC-BED3-98A5E6258ECC}"/>
    <cellStyle name="Notitie 3 3 27 3" xfId="27574" xr:uid="{4C2D7D6F-D69F-46E8-AE0D-E2575A9BC0ED}"/>
    <cellStyle name="Notitie 3 3 28" xfId="10036" xr:uid="{00000000-0005-0000-0000-000008210000}"/>
    <cellStyle name="Notitie 3 3 28 2" xfId="19763" xr:uid="{00000000-0005-0000-0000-000009210000}"/>
    <cellStyle name="Notitie 3 3 28 2 2" xfId="29136" xr:uid="{AD72F9C9-3C2A-41FD-9869-BC2D47E25E25}"/>
    <cellStyle name="Notitie 3 3 28 3" xfId="27605" xr:uid="{E8B1C790-F1DD-4500-85E6-72860E86838E}"/>
    <cellStyle name="Notitie 3 3 29" xfId="10192" xr:uid="{00000000-0005-0000-0000-00000A210000}"/>
    <cellStyle name="Notitie 3 3 29 2" xfId="19919" xr:uid="{00000000-0005-0000-0000-00000B210000}"/>
    <cellStyle name="Notitie 3 3 29 2 2" xfId="29166" xr:uid="{E4A8DECB-FFFB-4919-A243-7719B628B7CB}"/>
    <cellStyle name="Notitie 3 3 29 3" xfId="27635" xr:uid="{BEC6E87A-2453-4555-85F9-5182E2F12AF6}"/>
    <cellStyle name="Notitie 3 3 3" xfId="2593" xr:uid="{00000000-0005-0000-0000-00000C210000}"/>
    <cellStyle name="Notitie 3 3 3 2" xfId="12320" xr:uid="{00000000-0005-0000-0000-00000D210000}"/>
    <cellStyle name="Notitie 3 3 3 2 2" xfId="27802" xr:uid="{378681FF-5A3A-4744-A77C-8DBAC4758DBD}"/>
    <cellStyle name="Notitie 3 3 3 3" xfId="26271" xr:uid="{FCB03991-4CE9-43AA-8483-5B07200A3303}"/>
    <cellStyle name="Notitie 3 3 30" xfId="10346" xr:uid="{00000000-0005-0000-0000-00000E210000}"/>
    <cellStyle name="Notitie 3 3 30 2" xfId="20073" xr:uid="{00000000-0005-0000-0000-00000F210000}"/>
    <cellStyle name="Notitie 3 3 30 2 2" xfId="29196" xr:uid="{F2143B97-1593-4F1D-B25A-D3AFAF0A3D5F}"/>
    <cellStyle name="Notitie 3 3 30 3" xfId="27665" xr:uid="{1D4AD656-3D67-437B-805F-94010B62C248}"/>
    <cellStyle name="Notitie 3 3 31" xfId="10497" xr:uid="{00000000-0005-0000-0000-000010210000}"/>
    <cellStyle name="Notitie 3 3 31 2" xfId="20224" xr:uid="{00000000-0005-0000-0000-000011210000}"/>
    <cellStyle name="Notitie 3 3 31 2 2" xfId="29225" xr:uid="{8970BDE0-5DC6-41C2-BE5D-6BFF2F7A05EA}"/>
    <cellStyle name="Notitie 3 3 31 3" xfId="27694" xr:uid="{EDD410EC-9CC4-4F80-B711-4D226A0F0E1B}"/>
    <cellStyle name="Notitie 3 3 32" xfId="26025" xr:uid="{15B16FB7-9CDD-418E-ACE1-791C37321B1B}"/>
    <cellStyle name="Notitie 3 3 4" xfId="5644" xr:uid="{00000000-0005-0000-0000-000012210000}"/>
    <cellStyle name="Notitie 3 3 4 2" xfId="15371" xr:uid="{00000000-0005-0000-0000-000013210000}"/>
    <cellStyle name="Notitie 3 3 4 2 2" xfId="28241" xr:uid="{ECBF4D2C-A10A-4B06-A174-CFB26C10436C}"/>
    <cellStyle name="Notitie 3 3 4 3" xfId="26710" xr:uid="{6E40DCA6-F490-4E1E-8A7F-7A0C9BBE001A}"/>
    <cellStyle name="Notitie 3 3 5" xfId="6160" xr:uid="{00000000-0005-0000-0000-000014210000}"/>
    <cellStyle name="Notitie 3 3 5 2" xfId="15887" xr:uid="{00000000-0005-0000-0000-000015210000}"/>
    <cellStyle name="Notitie 3 3 5 2 2" xfId="28352" xr:uid="{96EFEB6A-E514-44A6-B364-9855DD527CBF}"/>
    <cellStyle name="Notitie 3 3 5 3" xfId="26821" xr:uid="{A6AC63B2-068F-4054-B985-C7407C648A86}"/>
    <cellStyle name="Notitie 3 3 6" xfId="5109" xr:uid="{00000000-0005-0000-0000-000016210000}"/>
    <cellStyle name="Notitie 3 3 6 2" xfId="14836" xr:uid="{00000000-0005-0000-0000-000017210000}"/>
    <cellStyle name="Notitie 3 3 6 2 2" xfId="28096" xr:uid="{96FBE772-8669-4565-84CD-26FEB4FACB01}"/>
    <cellStyle name="Notitie 3 3 6 3" xfId="26565" xr:uid="{57DD3145-E01C-4DEC-90ED-023B7554A8DA}"/>
    <cellStyle name="Notitie 3 3 7" xfId="6233" xr:uid="{00000000-0005-0000-0000-000018210000}"/>
    <cellStyle name="Notitie 3 3 7 2" xfId="15960" xr:uid="{00000000-0005-0000-0000-000019210000}"/>
    <cellStyle name="Notitie 3 3 7 2 2" xfId="28371" xr:uid="{B0425F5F-2CAB-4C79-9E77-7A7B05D9C16E}"/>
    <cellStyle name="Notitie 3 3 7 3" xfId="26840" xr:uid="{DB64692D-7DBA-4324-86CF-D1CF8D9183AD}"/>
    <cellStyle name="Notitie 3 3 8" xfId="4711" xr:uid="{00000000-0005-0000-0000-00001A210000}"/>
    <cellStyle name="Notitie 3 3 8 2" xfId="14438" xr:uid="{00000000-0005-0000-0000-00001B210000}"/>
    <cellStyle name="Notitie 3 3 8 2 2" xfId="28002" xr:uid="{92D845F3-69D0-4C80-B770-B0E4197CA317}"/>
    <cellStyle name="Notitie 3 3 8 3" xfId="26471" xr:uid="{521D89EE-0DFE-4596-ADE0-3520B65DE92A}"/>
    <cellStyle name="Notitie 3 3 9" xfId="5443" xr:uid="{00000000-0005-0000-0000-00001C210000}"/>
    <cellStyle name="Notitie 3 3 9 2" xfId="15170" xr:uid="{00000000-0005-0000-0000-00001D210000}"/>
    <cellStyle name="Notitie 3 3 9 2 2" xfId="28188" xr:uid="{C71A3512-C15D-4D46-8E0B-A27DD681B909}"/>
    <cellStyle name="Notitie 3 3 9 3" xfId="26657" xr:uid="{C0E67013-6D85-4FFF-85B9-B0955F8B0934}"/>
    <cellStyle name="Notitie 3 30" xfId="5825" xr:uid="{00000000-0005-0000-0000-00001E210000}"/>
    <cellStyle name="Notitie 3 30 2" xfId="15552" xr:uid="{00000000-0005-0000-0000-00001F210000}"/>
    <cellStyle name="Notitie 3 30 2 2" xfId="28278" xr:uid="{6CA8BC4A-63E4-4F06-AB65-834F0598B68F}"/>
    <cellStyle name="Notitie 3 30 3" xfId="26747" xr:uid="{05462970-1E3C-4451-B7E3-20251A9950D8}"/>
    <cellStyle name="Notitie 3 31" xfId="5569" xr:uid="{00000000-0005-0000-0000-000020210000}"/>
    <cellStyle name="Notitie 3 31 2" xfId="15296" xr:uid="{00000000-0005-0000-0000-000021210000}"/>
    <cellStyle name="Notitie 3 31 2 2" xfId="28224" xr:uid="{E1B82382-C402-4237-832E-766CC28E4B49}"/>
    <cellStyle name="Notitie 3 31 3" xfId="26693" xr:uid="{C0D26046-8FA3-4D1A-9F1E-B971A6F1FF62}"/>
    <cellStyle name="Notitie 3 32" xfId="8114" xr:uid="{00000000-0005-0000-0000-000022210000}"/>
    <cellStyle name="Notitie 3 32 2" xfId="17841" xr:uid="{00000000-0005-0000-0000-000023210000}"/>
    <cellStyle name="Notitie 3 32 2 2" xfId="28763" xr:uid="{6A2FE336-3834-48FC-833F-19440047CB58}"/>
    <cellStyle name="Notitie 3 32 3" xfId="27232" xr:uid="{227D1CEB-B767-4139-9CE0-5819B2718B9C}"/>
    <cellStyle name="Notitie 3 33" xfId="9471" xr:uid="{00000000-0005-0000-0000-000024210000}"/>
    <cellStyle name="Notitie 3 33 2" xfId="19198" xr:uid="{00000000-0005-0000-0000-000025210000}"/>
    <cellStyle name="Notitie 3 33 2 2" xfId="29039" xr:uid="{9293AB76-D987-4713-9EB6-64451EDBA7BC}"/>
    <cellStyle name="Notitie 3 33 3" xfId="27508" xr:uid="{202385B3-850F-49DA-9B68-EA87FC467834}"/>
    <cellStyle name="Notitie 3 34" xfId="2554" xr:uid="{00000000-0005-0000-0000-000026210000}"/>
    <cellStyle name="Notitie 3 34 2" xfId="12281" xr:uid="{00000000-0005-0000-0000-000027210000}"/>
    <cellStyle name="Notitie 3 34 2 2" xfId="27793" xr:uid="{C8AABB41-5938-4CF6-9840-DA66E8F3225F}"/>
    <cellStyle name="Notitie 3 34 3" xfId="26262" xr:uid="{F4D1B383-B469-48A8-A146-E487725E2813}"/>
    <cellStyle name="Notitie 3 35" xfId="26023" xr:uid="{E5D09730-2082-4B27-9F60-4E85613220EA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0 2 2" xfId="27814" xr:uid="{F90C50E5-39F0-4E0B-88F3-AC974BA2CF51}"/>
    <cellStyle name="Notitie 3 4 10 3" xfId="26283" xr:uid="{6A9D1ED7-EA5A-4F97-AC61-5EE06EEC0D8A}"/>
    <cellStyle name="Notitie 3 4 11" xfId="2974" xr:uid="{00000000-0005-0000-0000-00002B210000}"/>
    <cellStyle name="Notitie 3 4 11 2" xfId="12701" xr:uid="{00000000-0005-0000-0000-00002C210000}"/>
    <cellStyle name="Notitie 3 4 11 2 2" xfId="27904" xr:uid="{F86E5569-4379-44BF-A785-C00FDD1955C1}"/>
    <cellStyle name="Notitie 3 4 11 3" xfId="26373" xr:uid="{63FBC48F-E91C-42CB-846A-267F76C2C275}"/>
    <cellStyle name="Notitie 3 4 12" xfId="5621" xr:uid="{00000000-0005-0000-0000-00002D210000}"/>
    <cellStyle name="Notitie 3 4 12 2" xfId="15348" xr:uid="{00000000-0005-0000-0000-00002E210000}"/>
    <cellStyle name="Notitie 3 4 12 2 2" xfId="28235" xr:uid="{E590508C-97AE-4946-971C-FCEAB0877ED6}"/>
    <cellStyle name="Notitie 3 4 12 3" xfId="26704" xr:uid="{41ED6722-7878-4250-8A7C-8E6F8CC36610}"/>
    <cellStyle name="Notitie 3 4 13" xfId="2711" xr:uid="{00000000-0005-0000-0000-00002F210000}"/>
    <cellStyle name="Notitie 3 4 13 2" xfId="12438" xr:uid="{00000000-0005-0000-0000-000030210000}"/>
    <cellStyle name="Notitie 3 4 13 2 2" xfId="27839" xr:uid="{D797BFB1-A18E-4BF3-9957-F1DD7C7BD62C}"/>
    <cellStyle name="Notitie 3 4 13 3" xfId="26308" xr:uid="{04F41F30-71B1-4DF2-9F12-81856A7EB35C}"/>
    <cellStyle name="Notitie 3 4 14" xfId="7024" xr:uid="{00000000-0005-0000-0000-000031210000}"/>
    <cellStyle name="Notitie 3 4 14 2" xfId="16751" xr:uid="{00000000-0005-0000-0000-000032210000}"/>
    <cellStyle name="Notitie 3 4 14 2 2" xfId="28534" xr:uid="{14CB9413-D75F-4AE6-87E5-DCC119D1E042}"/>
    <cellStyle name="Notitie 3 4 14 3" xfId="27003" xr:uid="{A1628AD5-3B34-4C83-8DEC-ED811AEA11C5}"/>
    <cellStyle name="Notitie 3 4 15" xfId="8083" xr:uid="{00000000-0005-0000-0000-000033210000}"/>
    <cellStyle name="Notitie 3 4 15 2" xfId="17810" xr:uid="{00000000-0005-0000-0000-000034210000}"/>
    <cellStyle name="Notitie 3 4 15 2 2" xfId="28750" xr:uid="{3874C3F9-BF6F-4766-987F-87C38FB7A695}"/>
    <cellStyle name="Notitie 3 4 15 3" xfId="27219" xr:uid="{27E2504D-7F79-4B25-93FD-FA0A67089DDE}"/>
    <cellStyle name="Notitie 3 4 16" xfId="6133" xr:uid="{00000000-0005-0000-0000-000035210000}"/>
    <cellStyle name="Notitie 3 4 16 2" xfId="15860" xr:uid="{00000000-0005-0000-0000-000036210000}"/>
    <cellStyle name="Notitie 3 4 16 2 2" xfId="28345" xr:uid="{6126C9DF-EE9D-4B9F-A3AE-62C5D6DE3ABF}"/>
    <cellStyle name="Notitie 3 4 16 3" xfId="26814" xr:uid="{E6BC2D57-F023-4A66-A243-E0239915B6B5}"/>
    <cellStyle name="Notitie 3 4 17" xfId="8081" xr:uid="{00000000-0005-0000-0000-000037210000}"/>
    <cellStyle name="Notitie 3 4 17 2" xfId="17808" xr:uid="{00000000-0005-0000-0000-000038210000}"/>
    <cellStyle name="Notitie 3 4 17 2 2" xfId="28748" xr:uid="{4C57C984-56E5-456E-B560-43DCD046E973}"/>
    <cellStyle name="Notitie 3 4 17 3" xfId="27217" xr:uid="{D88E49C1-922B-425C-A507-DE9E55B3D2E3}"/>
    <cellStyle name="Notitie 3 4 18" xfId="8020" xr:uid="{00000000-0005-0000-0000-000039210000}"/>
    <cellStyle name="Notitie 3 4 18 2" xfId="17747" xr:uid="{00000000-0005-0000-0000-00003A210000}"/>
    <cellStyle name="Notitie 3 4 18 2 2" xfId="28734" xr:uid="{D16966A6-FF7B-45BB-97E2-169711E29CE5}"/>
    <cellStyle name="Notitie 3 4 18 3" xfId="27203" xr:uid="{767A8F18-3097-4C02-A413-1BCD82CC6177}"/>
    <cellStyle name="Notitie 3 4 19" xfId="2725" xr:uid="{00000000-0005-0000-0000-00003B210000}"/>
    <cellStyle name="Notitie 3 4 19 2" xfId="12452" xr:uid="{00000000-0005-0000-0000-00003C210000}"/>
    <cellStyle name="Notitie 3 4 19 2 2" xfId="27845" xr:uid="{DED811F2-235B-41B4-9FD3-2EA483BE6E22}"/>
    <cellStyle name="Notitie 3 4 19 3" xfId="26314" xr:uid="{3A5AD4D4-6E88-4BBE-9430-2D925C56762F}"/>
    <cellStyle name="Notitie 3 4 2" xfId="2531" xr:uid="{00000000-0005-0000-0000-00003D210000}"/>
    <cellStyle name="Notitie 3 4 2 2" xfId="12258" xr:uid="{00000000-0005-0000-0000-00003E210000}"/>
    <cellStyle name="Notitie 3 4 2 2 2" xfId="27785" xr:uid="{8C4ABD1D-217B-481E-BA3E-7EB729C58569}"/>
    <cellStyle name="Notitie 3 4 2 3" xfId="26254" xr:uid="{32B75584-FE87-4B49-B124-66AFF3FE1FF9}"/>
    <cellStyle name="Notitie 3 4 20" xfId="2878" xr:uid="{00000000-0005-0000-0000-00003F210000}"/>
    <cellStyle name="Notitie 3 4 20 2" xfId="12605" xr:uid="{00000000-0005-0000-0000-000040210000}"/>
    <cellStyle name="Notitie 3 4 20 2 2" xfId="27886" xr:uid="{66545552-2764-408A-BAB7-CD66BFCF38CE}"/>
    <cellStyle name="Notitie 3 4 20 3" xfId="26355" xr:uid="{9D1BA5A1-0562-417F-8165-2B77D3DC59D7}"/>
    <cellStyle name="Notitie 3 4 21" xfId="7227" xr:uid="{00000000-0005-0000-0000-000041210000}"/>
    <cellStyle name="Notitie 3 4 21 2" xfId="16954" xr:uid="{00000000-0005-0000-0000-000042210000}"/>
    <cellStyle name="Notitie 3 4 21 2 2" xfId="28577" xr:uid="{FF7DB0A8-514B-4055-B0C4-6D406A7CE07C}"/>
    <cellStyle name="Notitie 3 4 21 3" xfId="27046" xr:uid="{C51865FC-91EE-4B62-8823-A8575E880A48}"/>
    <cellStyle name="Notitie 3 4 22" xfId="5026" xr:uid="{00000000-0005-0000-0000-000043210000}"/>
    <cellStyle name="Notitie 3 4 22 2" xfId="14753" xr:uid="{00000000-0005-0000-0000-000044210000}"/>
    <cellStyle name="Notitie 3 4 22 2 2" xfId="28070" xr:uid="{6514F601-7D96-40F3-9513-97DAD4C486AE}"/>
    <cellStyle name="Notitie 3 4 22 3" xfId="26539" xr:uid="{B8748833-3BB9-4E39-B4D5-7E0D34A56B6C}"/>
    <cellStyle name="Notitie 3 4 23" xfId="8672" xr:uid="{00000000-0005-0000-0000-000045210000}"/>
    <cellStyle name="Notitie 3 4 23 2" xfId="18399" xr:uid="{00000000-0005-0000-0000-000046210000}"/>
    <cellStyle name="Notitie 3 4 23 2 2" xfId="28871" xr:uid="{E480C22F-7C18-4DCF-B948-7700E073BD28}"/>
    <cellStyle name="Notitie 3 4 23 3" xfId="27340" xr:uid="{8D60722D-3BF8-4AF2-9A77-11181BB5E709}"/>
    <cellStyle name="Notitie 3 4 24" xfId="2794" xr:uid="{00000000-0005-0000-0000-000047210000}"/>
    <cellStyle name="Notitie 3 4 24 2" xfId="12521" xr:uid="{00000000-0005-0000-0000-000048210000}"/>
    <cellStyle name="Notitie 3 4 24 2 2" xfId="27864" xr:uid="{4D0B7299-EC1B-4D61-9A8C-4FAE649A230E}"/>
    <cellStyle name="Notitie 3 4 24 3" xfId="26333" xr:uid="{5BD1B7C9-52FF-4B4C-8876-9AC2027E6438}"/>
    <cellStyle name="Notitie 3 4 25" xfId="4700" xr:uid="{00000000-0005-0000-0000-000049210000}"/>
    <cellStyle name="Notitie 3 4 25 2" xfId="14427" xr:uid="{00000000-0005-0000-0000-00004A210000}"/>
    <cellStyle name="Notitie 3 4 25 2 2" xfId="28000" xr:uid="{C1717A32-86E1-49CB-85EA-092D27D19221}"/>
    <cellStyle name="Notitie 3 4 25 3" xfId="26469" xr:uid="{18C1514F-7617-4E27-9333-44A43FD551E2}"/>
    <cellStyle name="Notitie 3 4 26" xfId="7016" xr:uid="{00000000-0005-0000-0000-00004B210000}"/>
    <cellStyle name="Notitie 3 4 26 2" xfId="16743" xr:uid="{00000000-0005-0000-0000-00004C210000}"/>
    <cellStyle name="Notitie 3 4 26 2 2" xfId="28531" xr:uid="{FA29B36F-66A8-4E5C-8177-B2399FE5EE99}"/>
    <cellStyle name="Notitie 3 4 26 3" xfId="27000" xr:uid="{803C4396-7D67-490E-8ED4-82D43E106704}"/>
    <cellStyle name="Notitie 3 4 27" xfId="9367" xr:uid="{00000000-0005-0000-0000-00004D210000}"/>
    <cellStyle name="Notitie 3 4 27 2" xfId="19094" xr:uid="{00000000-0005-0000-0000-00004E210000}"/>
    <cellStyle name="Notitie 3 4 27 2 2" xfId="29006" xr:uid="{6AD633DF-0837-4799-ABF5-1FB89E8156D5}"/>
    <cellStyle name="Notitie 3 4 27 3" xfId="27475" xr:uid="{3E5325AC-BA65-4B61-A00A-AAC58C221D82}"/>
    <cellStyle name="Notitie 3 4 28" xfId="5218" xr:uid="{00000000-0005-0000-0000-00004F210000}"/>
    <cellStyle name="Notitie 3 4 28 2" xfId="14945" xr:uid="{00000000-0005-0000-0000-000050210000}"/>
    <cellStyle name="Notitie 3 4 28 2 2" xfId="28132" xr:uid="{B7095A30-881A-434A-B7BC-C67DA4D9AE3F}"/>
    <cellStyle name="Notitie 3 4 28 3" xfId="26601" xr:uid="{C5EAE8C1-7325-4599-9525-3D481AAA5B8A}"/>
    <cellStyle name="Notitie 3 4 29" xfId="5831" xr:uid="{00000000-0005-0000-0000-000051210000}"/>
    <cellStyle name="Notitie 3 4 29 2" xfId="15558" xr:uid="{00000000-0005-0000-0000-000052210000}"/>
    <cellStyle name="Notitie 3 4 29 2 2" xfId="28281" xr:uid="{544E22B7-EF93-49A6-9DA7-5C17086C9DA2}"/>
    <cellStyle name="Notitie 3 4 29 3" xfId="26750" xr:uid="{9CC38625-8F14-49B4-AD5B-E207A81DFC65}"/>
    <cellStyle name="Notitie 3 4 3" xfId="4546" xr:uid="{00000000-0005-0000-0000-000053210000}"/>
    <cellStyle name="Notitie 3 4 3 2" xfId="14273" xr:uid="{00000000-0005-0000-0000-000054210000}"/>
    <cellStyle name="Notitie 3 4 3 2 2" xfId="27984" xr:uid="{C06FD8BD-B608-4115-B6F0-7AA56C8ADC62}"/>
    <cellStyle name="Notitie 3 4 3 3" xfId="26453" xr:uid="{40AC70F2-A786-436B-A986-5889FAD292A0}"/>
    <cellStyle name="Notitie 3 4 30" xfId="8066" xr:uid="{00000000-0005-0000-0000-000055210000}"/>
    <cellStyle name="Notitie 3 4 30 2" xfId="17793" xr:uid="{00000000-0005-0000-0000-000056210000}"/>
    <cellStyle name="Notitie 3 4 30 2 2" xfId="28745" xr:uid="{C8148E6D-0292-454A-BA0A-5FA797AA9EBA}"/>
    <cellStyle name="Notitie 3 4 30 3" xfId="27214" xr:uid="{3E28CDD7-1621-4115-BD6C-73289AB2C2C7}"/>
    <cellStyle name="Notitie 3 4 31" xfId="8852" xr:uid="{00000000-0005-0000-0000-000057210000}"/>
    <cellStyle name="Notitie 3 4 31 2" xfId="18579" xr:uid="{00000000-0005-0000-0000-000058210000}"/>
    <cellStyle name="Notitie 3 4 31 2 2" xfId="28906" xr:uid="{EF22BCE9-1A7A-4F81-8670-562FF407BD94}"/>
    <cellStyle name="Notitie 3 4 31 3" xfId="27375" xr:uid="{B2F4D7F3-5FBD-4E53-8806-39B2BC2F0A8E}"/>
    <cellStyle name="Notitie 3 4 32" xfId="26026" xr:uid="{D81B689D-AB93-47FB-8315-B30F4CF7206A}"/>
    <cellStyle name="Notitie 3 4 4" xfId="5174" xr:uid="{00000000-0005-0000-0000-000059210000}"/>
    <cellStyle name="Notitie 3 4 4 2" xfId="14901" xr:uid="{00000000-0005-0000-0000-00005A210000}"/>
    <cellStyle name="Notitie 3 4 4 2 2" xfId="28116" xr:uid="{B2705EE9-484E-4210-8E4D-53C6C93BC6B6}"/>
    <cellStyle name="Notitie 3 4 4 3" xfId="26585" xr:uid="{5C40CDFD-53FD-402D-95C1-1A2B73D9BEE7}"/>
    <cellStyle name="Notitie 3 4 5" xfId="6159" xr:uid="{00000000-0005-0000-0000-00005B210000}"/>
    <cellStyle name="Notitie 3 4 5 2" xfId="15886" xr:uid="{00000000-0005-0000-0000-00005C210000}"/>
    <cellStyle name="Notitie 3 4 5 2 2" xfId="28351" xr:uid="{ED457BE6-4756-48CE-9E48-802B8488F350}"/>
    <cellStyle name="Notitie 3 4 5 3" xfId="26820" xr:uid="{F4C2AAF6-28D3-4664-A368-9EA69446C014}"/>
    <cellStyle name="Notitie 3 4 6" xfId="3444" xr:uid="{00000000-0005-0000-0000-00005D210000}"/>
    <cellStyle name="Notitie 3 4 6 2" xfId="13171" xr:uid="{00000000-0005-0000-0000-00005E210000}"/>
    <cellStyle name="Notitie 3 4 6 2 2" xfId="27955" xr:uid="{B6D0BFDF-CECB-4E17-8689-B1311D2C6487}"/>
    <cellStyle name="Notitie 3 4 6 3" xfId="26424" xr:uid="{81DA9F97-E6EE-4966-BFC5-9AFDAF5441BD}"/>
    <cellStyle name="Notitie 3 4 7" xfId="6158" xr:uid="{00000000-0005-0000-0000-00005F210000}"/>
    <cellStyle name="Notitie 3 4 7 2" xfId="15885" xr:uid="{00000000-0005-0000-0000-000060210000}"/>
    <cellStyle name="Notitie 3 4 7 2 2" xfId="28350" xr:uid="{D6306235-1F06-4E90-BE6E-184BF33E827C}"/>
    <cellStyle name="Notitie 3 4 7 3" xfId="26819" xr:uid="{A3858672-DBB8-4BF9-BE65-3D9B455403AB}"/>
    <cellStyle name="Notitie 3 4 8" xfId="5841" xr:uid="{00000000-0005-0000-0000-000061210000}"/>
    <cellStyle name="Notitie 3 4 8 2" xfId="15568" xr:uid="{00000000-0005-0000-0000-000062210000}"/>
    <cellStyle name="Notitie 3 4 8 2 2" xfId="28284" xr:uid="{A9F7A4D4-01C4-4B83-A30E-CF54DD286467}"/>
    <cellStyle name="Notitie 3 4 8 3" xfId="26753" xr:uid="{7D5D3D98-A5F4-440C-8C72-B8B12AC4F120}"/>
    <cellStyle name="Notitie 3 4 9" xfId="6076" xr:uid="{00000000-0005-0000-0000-000063210000}"/>
    <cellStyle name="Notitie 3 4 9 2" xfId="15803" xr:uid="{00000000-0005-0000-0000-000064210000}"/>
    <cellStyle name="Notitie 3 4 9 2 2" xfId="28326" xr:uid="{8C5F8B40-306B-459A-8031-7494204EDF6F}"/>
    <cellStyle name="Notitie 3 4 9 3" xfId="26795" xr:uid="{1723A2BA-70E6-4D63-AABA-CA948FB1A129}"/>
    <cellStyle name="Notitie 3 5" xfId="2528" xr:uid="{00000000-0005-0000-0000-000065210000}"/>
    <cellStyle name="Notitie 3 5 2" xfId="12255" xr:uid="{00000000-0005-0000-0000-000066210000}"/>
    <cellStyle name="Notitie 3 5 2 2" xfId="27782" xr:uid="{95D6B6E4-D0AD-427D-8E32-B009DF627C8B}"/>
    <cellStyle name="Notitie 3 5 3" xfId="26251" xr:uid="{AA315AE0-DD29-4385-8BAD-2EFA80AD81A7}"/>
    <cellStyle name="Notitie 3 6" xfId="3410" xr:uid="{00000000-0005-0000-0000-000067210000}"/>
    <cellStyle name="Notitie 3 6 2" xfId="13137" xr:uid="{00000000-0005-0000-0000-000068210000}"/>
    <cellStyle name="Notitie 3 6 2 2" xfId="27951" xr:uid="{F5AE7831-5060-4F6A-A954-D1A0355C26F7}"/>
    <cellStyle name="Notitie 3 6 3" xfId="26420" xr:uid="{E4E6D94B-EFE3-4688-A85C-36990A38F655}"/>
    <cellStyle name="Notitie 3 7" xfId="4931" xr:uid="{00000000-0005-0000-0000-000069210000}"/>
    <cellStyle name="Notitie 3 7 2" xfId="14658" xr:uid="{00000000-0005-0000-0000-00006A210000}"/>
    <cellStyle name="Notitie 3 7 2 2" xfId="28045" xr:uid="{74EB4B56-AD16-4CC8-9A5B-5AEE97ADFDAC}"/>
    <cellStyle name="Notitie 3 7 3" xfId="26514" xr:uid="{3B97E8BC-5C6F-43D3-82F0-48463FC30556}"/>
    <cellStyle name="Notitie 3 8" xfId="6161" xr:uid="{00000000-0005-0000-0000-00006B210000}"/>
    <cellStyle name="Notitie 3 8 2" xfId="15888" xr:uid="{00000000-0005-0000-0000-00006C210000}"/>
    <cellStyle name="Notitie 3 8 2 2" xfId="28353" xr:uid="{BEF7ADFB-89F6-4F29-AB2E-B652F2196395}"/>
    <cellStyle name="Notitie 3 8 3" xfId="26822" xr:uid="{3741EC06-34FD-4916-A576-72D9004A4817}"/>
    <cellStyle name="Notitie 3 9" xfId="4942" xr:uid="{00000000-0005-0000-0000-00006D210000}"/>
    <cellStyle name="Notitie 3 9 2" xfId="14669" xr:uid="{00000000-0005-0000-0000-00006E210000}"/>
    <cellStyle name="Notitie 3 9 2 2" xfId="28051" xr:uid="{8EA62416-C840-44E0-B249-9EBCBECD0C05}"/>
    <cellStyle name="Notitie 3 9 3" xfId="26520" xr:uid="{3629105F-42B6-4D8F-99B8-25D89B8A1D7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0 2 2" xfId="28195" xr:uid="{D3D6894B-CF02-4328-BCE9-B43ED441D9FA}"/>
    <cellStyle name="Notitie 4 10 3" xfId="26664" xr:uid="{B9072A13-F605-4475-A056-3B6586AFD372}"/>
    <cellStyle name="Notitie 4 11" xfId="6092" xr:uid="{00000000-0005-0000-0000-000072210000}"/>
    <cellStyle name="Notitie 4 11 2" xfId="15819" xr:uid="{00000000-0005-0000-0000-000073210000}"/>
    <cellStyle name="Notitie 4 11 2 2" xfId="28331" xr:uid="{32BC489B-941B-4C39-9F9D-4575C0B84AFE}"/>
    <cellStyle name="Notitie 4 11 3" xfId="26800" xr:uid="{C4D455D2-7399-466B-98B2-423F38E0E4F2}"/>
    <cellStyle name="Notitie 4 12" xfId="5866" xr:uid="{00000000-0005-0000-0000-000074210000}"/>
    <cellStyle name="Notitie 4 12 2" xfId="15593" xr:uid="{00000000-0005-0000-0000-000075210000}"/>
    <cellStyle name="Notitie 4 12 2 2" xfId="28288" xr:uid="{509F69B3-0B23-4DED-9236-A9E7B35BE43F}"/>
    <cellStyle name="Notitie 4 12 3" xfId="26757" xr:uid="{A3AE8A31-7D63-4D6E-9C79-671A1F694F96}"/>
    <cellStyle name="Notitie 4 13" xfId="3101" xr:uid="{00000000-0005-0000-0000-000076210000}"/>
    <cellStyle name="Notitie 4 13 2" xfId="12828" xr:uid="{00000000-0005-0000-0000-000077210000}"/>
    <cellStyle name="Notitie 4 13 2 2" xfId="27946" xr:uid="{D708BF4C-E1C3-4ADF-A07A-D57A5F72A0F6}"/>
    <cellStyle name="Notitie 4 13 3" xfId="26415" xr:uid="{EAE2EEE2-E8BF-448A-A31F-79B847F24B8C}"/>
    <cellStyle name="Notitie 4 14" xfId="4712" xr:uid="{00000000-0005-0000-0000-000078210000}"/>
    <cellStyle name="Notitie 4 14 2" xfId="14439" xr:uid="{00000000-0005-0000-0000-000079210000}"/>
    <cellStyle name="Notitie 4 14 2 2" xfId="28003" xr:uid="{BB5C8D3D-E75E-40A2-8BFB-CB751B22A93F}"/>
    <cellStyle name="Notitie 4 14 3" xfId="26472" xr:uid="{17CAF769-4661-427E-AB3A-28DCD19AD84F}"/>
    <cellStyle name="Notitie 4 15" xfId="5389" xr:uid="{00000000-0005-0000-0000-00007A210000}"/>
    <cellStyle name="Notitie 4 15 2" xfId="15116" xr:uid="{00000000-0005-0000-0000-00007B210000}"/>
    <cellStyle name="Notitie 4 15 2 2" xfId="28172" xr:uid="{6756D84D-953F-42DE-8A40-98FD308D9FBE}"/>
    <cellStyle name="Notitie 4 15 3" xfId="26641" xr:uid="{BAC2540C-D05F-4080-A9BD-2D1C0935B852}"/>
    <cellStyle name="Notitie 4 16" xfId="6441" xr:uid="{00000000-0005-0000-0000-00007C210000}"/>
    <cellStyle name="Notitie 4 16 2" xfId="16168" xr:uid="{00000000-0005-0000-0000-00007D210000}"/>
    <cellStyle name="Notitie 4 16 2 2" xfId="28412" xr:uid="{85F39AD5-33B7-4A5E-80C8-5F2CD92F5BD8}"/>
    <cellStyle name="Notitie 4 16 3" xfId="26881" xr:uid="{87892E97-E4F4-4DF0-9021-528EEC3C708C}"/>
    <cellStyle name="Notitie 4 17" xfId="7812" xr:uid="{00000000-0005-0000-0000-00007E210000}"/>
    <cellStyle name="Notitie 4 17 2" xfId="17539" xr:uid="{00000000-0005-0000-0000-00007F210000}"/>
    <cellStyle name="Notitie 4 17 2 2" xfId="28698" xr:uid="{E5A048EF-BB01-4F32-A996-63EF9310EADC}"/>
    <cellStyle name="Notitie 4 17 3" xfId="27167" xr:uid="{15F50C53-8213-4EC4-BB6A-F944C41C839F}"/>
    <cellStyle name="Notitie 4 18" xfId="7808" xr:uid="{00000000-0005-0000-0000-000080210000}"/>
    <cellStyle name="Notitie 4 18 2" xfId="17535" xr:uid="{00000000-0005-0000-0000-000081210000}"/>
    <cellStyle name="Notitie 4 18 2 2" xfId="28696" xr:uid="{B5690513-4D11-4EDE-9CD4-A529611EBA2F}"/>
    <cellStyle name="Notitie 4 18 3" xfId="27165" xr:uid="{CC38A4F0-3AEF-413F-8415-ADA68301A6CB}"/>
    <cellStyle name="Notitie 4 19" xfId="2818" xr:uid="{00000000-0005-0000-0000-000082210000}"/>
    <cellStyle name="Notitie 4 19 2" xfId="12545" xr:uid="{00000000-0005-0000-0000-000083210000}"/>
    <cellStyle name="Notitie 4 19 2 2" xfId="27869" xr:uid="{0AF20DA4-8660-4A26-8B84-04B63F1CF43E}"/>
    <cellStyle name="Notitie 4 19 3" xfId="26338" xr:uid="{029AFA0E-A3AD-4CD9-9D43-D72FDC7B52A4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0 2 2" xfId="28560" xr:uid="{B605D809-2DB1-4A09-958B-F7A5C5BEFB43}"/>
    <cellStyle name="Notitie 4 2 10 3" xfId="27029" xr:uid="{F47F2DA2-5EE4-455D-9BDD-A2DABE3F6E22}"/>
    <cellStyle name="Notitie 4 2 11" xfId="7334" xr:uid="{00000000-0005-0000-0000-000087210000}"/>
    <cellStyle name="Notitie 4 2 11 2" xfId="17061" xr:uid="{00000000-0005-0000-0000-000088210000}"/>
    <cellStyle name="Notitie 4 2 11 2 2" xfId="28600" xr:uid="{B76F434A-8490-46D4-964D-310524D747B7}"/>
    <cellStyle name="Notitie 4 2 11 3" xfId="27069" xr:uid="{314AB1B1-214E-4789-A251-BA023F9D7F9B}"/>
    <cellStyle name="Notitie 4 2 12" xfId="7529" xr:uid="{00000000-0005-0000-0000-000089210000}"/>
    <cellStyle name="Notitie 4 2 12 2" xfId="17256" xr:uid="{00000000-0005-0000-0000-00008A210000}"/>
    <cellStyle name="Notitie 4 2 12 2 2" xfId="28640" xr:uid="{85FD8C5B-89BD-43BF-B2B0-70ECFFA0FE60}"/>
    <cellStyle name="Notitie 4 2 12 3" xfId="27109" xr:uid="{D403EEF6-8C73-415B-AAD5-A4DBB9DC2FC9}"/>
    <cellStyle name="Notitie 4 2 13" xfId="7723" xr:uid="{00000000-0005-0000-0000-00008B210000}"/>
    <cellStyle name="Notitie 4 2 13 2" xfId="17450" xr:uid="{00000000-0005-0000-0000-00008C210000}"/>
    <cellStyle name="Notitie 4 2 13 2 2" xfId="28682" xr:uid="{2D0685FF-BEFC-4616-AB46-6CC4CB72A59C}"/>
    <cellStyle name="Notitie 4 2 13 3" xfId="27151" xr:uid="{5F0B74FD-F23F-4A46-8522-8D225AD0091F}"/>
    <cellStyle name="Notitie 4 2 14" xfId="7919" xr:uid="{00000000-0005-0000-0000-00008D210000}"/>
    <cellStyle name="Notitie 4 2 14 2" xfId="17646" xr:uid="{00000000-0005-0000-0000-00008E210000}"/>
    <cellStyle name="Notitie 4 2 14 2 2" xfId="28718" xr:uid="{2EE02298-DA1C-4FEE-9714-71D6EA02B22A}"/>
    <cellStyle name="Notitie 4 2 14 3" xfId="27187" xr:uid="{A9276738-556F-40FE-8D54-212E758C1B94}"/>
    <cellStyle name="Notitie 4 2 15" xfId="7062" xr:uid="{00000000-0005-0000-0000-00008F210000}"/>
    <cellStyle name="Notitie 4 2 15 2" xfId="16789" xr:uid="{00000000-0005-0000-0000-000090210000}"/>
    <cellStyle name="Notitie 4 2 15 2 2" xfId="28545" xr:uid="{FDDD7E77-F0BA-44D3-A260-2F64C5BE82E0}"/>
    <cellStyle name="Notitie 4 2 15 3" xfId="27014" xr:uid="{90DC6DE0-679A-45DB-BF7C-3398C498324A}"/>
    <cellStyle name="Notitie 4 2 16" xfId="8221" xr:uid="{00000000-0005-0000-0000-000091210000}"/>
    <cellStyle name="Notitie 4 2 16 2" xfId="17948" xr:uid="{00000000-0005-0000-0000-000092210000}"/>
    <cellStyle name="Notitie 4 2 16 2 2" xfId="28785" xr:uid="{018D47E8-CE14-47F7-94DC-135E3E6809DC}"/>
    <cellStyle name="Notitie 4 2 16 3" xfId="27254" xr:uid="{8F2D134B-E2EA-4BF5-BBA1-B238813CEF07}"/>
    <cellStyle name="Notitie 4 2 17" xfId="8409" xr:uid="{00000000-0005-0000-0000-000093210000}"/>
    <cellStyle name="Notitie 4 2 17 2" xfId="18136" xr:uid="{00000000-0005-0000-0000-000094210000}"/>
    <cellStyle name="Notitie 4 2 17 2 2" xfId="28822" xr:uid="{9E3A96BF-22E0-4594-8C54-EEFE8B109DCE}"/>
    <cellStyle name="Notitie 4 2 17 3" xfId="27291" xr:uid="{7C641804-B272-45C1-BBAC-A1FB30B18960}"/>
    <cellStyle name="Notitie 4 2 18" xfId="8591" xr:uid="{00000000-0005-0000-0000-000095210000}"/>
    <cellStyle name="Notitie 4 2 18 2" xfId="18318" xr:uid="{00000000-0005-0000-0000-000096210000}"/>
    <cellStyle name="Notitie 4 2 18 2 2" xfId="28856" xr:uid="{55CA9913-A5BB-49E4-9944-91FEAF1394A9}"/>
    <cellStyle name="Notitie 4 2 18 3" xfId="27325" xr:uid="{162A58A9-81B0-4341-9568-258AE1F231CC}"/>
    <cellStyle name="Notitie 4 2 19" xfId="8765" xr:uid="{00000000-0005-0000-0000-000097210000}"/>
    <cellStyle name="Notitie 4 2 19 2" xfId="18492" xr:uid="{00000000-0005-0000-0000-000098210000}"/>
    <cellStyle name="Notitie 4 2 19 2 2" xfId="28890" xr:uid="{BF530831-F0AA-4A67-8005-5E21144F40C7}"/>
    <cellStyle name="Notitie 4 2 19 3" xfId="27359" xr:uid="{01B675B9-6F12-4F32-B190-3A2126CFFB1A}"/>
    <cellStyle name="Notitie 4 2 2" xfId="4521" xr:uid="{00000000-0005-0000-0000-000099210000}"/>
    <cellStyle name="Notitie 4 2 2 2" xfId="14248" xr:uid="{00000000-0005-0000-0000-00009A210000}"/>
    <cellStyle name="Notitie 4 2 2 2 2" xfId="27972" xr:uid="{7DFA9E81-5B41-4C85-A073-6EB6C769A85F}"/>
    <cellStyle name="Notitie 4 2 2 3" xfId="26441" xr:uid="{BE0ADF40-680B-43BD-A376-F2F3E8371702}"/>
    <cellStyle name="Notitie 4 2 20" xfId="8938" xr:uid="{00000000-0005-0000-0000-00009B210000}"/>
    <cellStyle name="Notitie 4 2 20 2" xfId="18665" xr:uid="{00000000-0005-0000-0000-00009C210000}"/>
    <cellStyle name="Notitie 4 2 20 2 2" xfId="28924" xr:uid="{809E6163-8A0F-4345-9A73-AF881990BAA8}"/>
    <cellStyle name="Notitie 4 2 20 3" xfId="27393" xr:uid="{10AE6F49-E2A1-45C2-9175-4109D95DCC77}"/>
    <cellStyle name="Notitie 4 2 21" xfId="9118" xr:uid="{00000000-0005-0000-0000-00009D210000}"/>
    <cellStyle name="Notitie 4 2 21 2" xfId="18845" xr:uid="{00000000-0005-0000-0000-00009E210000}"/>
    <cellStyle name="Notitie 4 2 21 2 2" xfId="28958" xr:uid="{467307FA-E902-4DCC-95E1-630335DC5D9A}"/>
    <cellStyle name="Notitie 4 2 21 3" xfId="27427" xr:uid="{729CA648-0056-455C-8FD9-F3284F581363}"/>
    <cellStyle name="Notitie 4 2 22" xfId="9288" xr:uid="{00000000-0005-0000-0000-00009F210000}"/>
    <cellStyle name="Notitie 4 2 22 2" xfId="19015" xr:uid="{00000000-0005-0000-0000-0000A0210000}"/>
    <cellStyle name="Notitie 4 2 22 2 2" xfId="28991" xr:uid="{4B7177EC-B8A1-4B15-99D4-F520759BB720}"/>
    <cellStyle name="Notitie 4 2 22 3" xfId="27460" xr:uid="{5DB79F1B-5D9C-40BC-9288-479A8A311350}"/>
    <cellStyle name="Notitie 4 2 23" xfId="9458" xr:uid="{00000000-0005-0000-0000-0000A1210000}"/>
    <cellStyle name="Notitie 4 2 23 2" xfId="19185" xr:uid="{00000000-0005-0000-0000-0000A2210000}"/>
    <cellStyle name="Notitie 4 2 23 2 2" xfId="29026" xr:uid="{0B473748-182F-477C-BD79-F9382B7DC607}"/>
    <cellStyle name="Notitie 4 2 23 3" xfId="27495" xr:uid="{49A9583B-1CFB-4A25-8619-DB977E86B980}"/>
    <cellStyle name="Notitie 4 2 24" xfId="9622" xr:uid="{00000000-0005-0000-0000-0000A3210000}"/>
    <cellStyle name="Notitie 4 2 24 2" xfId="19349" xr:uid="{00000000-0005-0000-0000-0000A4210000}"/>
    <cellStyle name="Notitie 4 2 24 2 2" xfId="29059" xr:uid="{A24EB819-ABF4-4685-87D8-B5BA7B12C920}"/>
    <cellStyle name="Notitie 4 2 24 3" xfId="27528" xr:uid="{04780DA0-6ED2-4D45-8396-FB378C8C13EC}"/>
    <cellStyle name="Notitie 4 2 25" xfId="9794" xr:uid="{00000000-0005-0000-0000-0000A5210000}"/>
    <cellStyle name="Notitie 4 2 25 2" xfId="19521" xr:uid="{00000000-0005-0000-0000-0000A6210000}"/>
    <cellStyle name="Notitie 4 2 25 2 2" xfId="29091" xr:uid="{DF1EA584-CC5C-4A05-99CA-954E061E033E}"/>
    <cellStyle name="Notitie 4 2 25 3" xfId="27560" xr:uid="{30A616F0-0D8B-4669-ABD4-5F18AA773B50}"/>
    <cellStyle name="Notitie 4 2 26" xfId="9955" xr:uid="{00000000-0005-0000-0000-0000A7210000}"/>
    <cellStyle name="Notitie 4 2 26 2" xfId="19682" xr:uid="{00000000-0005-0000-0000-0000A8210000}"/>
    <cellStyle name="Notitie 4 2 26 2 2" xfId="29122" xr:uid="{90C6AA10-D1C9-4D44-AADE-2099C04B5AB1}"/>
    <cellStyle name="Notitie 4 2 26 3" xfId="27591" xr:uid="{2483781C-AAD3-4E39-B1B2-8A4978B67AD5}"/>
    <cellStyle name="Notitie 4 2 27" xfId="10114" xr:uid="{00000000-0005-0000-0000-0000A9210000}"/>
    <cellStyle name="Notitie 4 2 27 2" xfId="19841" xr:uid="{00000000-0005-0000-0000-0000AA210000}"/>
    <cellStyle name="Notitie 4 2 27 2 2" xfId="29153" xr:uid="{B7CD1AC2-EA97-41CE-8CCA-6D2B513FC3FC}"/>
    <cellStyle name="Notitie 4 2 27 3" xfId="27622" xr:uid="{2E53F99D-8955-4C2B-A32E-C68F948ED083}"/>
    <cellStyle name="Notitie 4 2 28" xfId="10269" xr:uid="{00000000-0005-0000-0000-0000AB210000}"/>
    <cellStyle name="Notitie 4 2 28 2" xfId="19996" xr:uid="{00000000-0005-0000-0000-0000AC210000}"/>
    <cellStyle name="Notitie 4 2 28 2 2" xfId="29183" xr:uid="{2CC603C2-80E6-49D1-B1F5-C3E00A6196C7}"/>
    <cellStyle name="Notitie 4 2 28 3" xfId="27652" xr:uid="{E2151588-CD6D-4713-966D-78874AD314B9}"/>
    <cellStyle name="Notitie 4 2 29" xfId="10423" xr:uid="{00000000-0005-0000-0000-0000AD210000}"/>
    <cellStyle name="Notitie 4 2 29 2" xfId="20150" xr:uid="{00000000-0005-0000-0000-0000AE210000}"/>
    <cellStyle name="Notitie 4 2 29 2 2" xfId="29213" xr:uid="{B3C0B273-45C2-4C14-805D-E287C517B1EC}"/>
    <cellStyle name="Notitie 4 2 29 3" xfId="27682" xr:uid="{3C19C303-B75F-49AC-9C54-1283AFCFC776}"/>
    <cellStyle name="Notitie 4 2 3" xfId="5730" xr:uid="{00000000-0005-0000-0000-0000AF210000}"/>
    <cellStyle name="Notitie 4 2 3 2" xfId="15457" xr:uid="{00000000-0005-0000-0000-0000B0210000}"/>
    <cellStyle name="Notitie 4 2 3 2 2" xfId="28261" xr:uid="{2E1CBAA1-739D-47F7-9E94-03623B8B97E9}"/>
    <cellStyle name="Notitie 4 2 3 3" xfId="26730" xr:uid="{F6D76DF8-9FF7-4453-8424-D571224A439F}"/>
    <cellStyle name="Notitie 4 2 30" xfId="10574" xr:uid="{00000000-0005-0000-0000-0000B1210000}"/>
    <cellStyle name="Notitie 4 2 30 2" xfId="20301" xr:uid="{00000000-0005-0000-0000-0000B2210000}"/>
    <cellStyle name="Notitie 4 2 30 2 2" xfId="29242" xr:uid="{7252E79F-1F63-46ED-819F-4D25B7037AA3}"/>
    <cellStyle name="Notitie 4 2 30 3" xfId="27711" xr:uid="{853B93CF-CCD6-4F70-B681-70D81CE79217}"/>
    <cellStyle name="Notitie 4 2 31" xfId="10720" xr:uid="{00000000-0005-0000-0000-0000B3210000}"/>
    <cellStyle name="Notitie 4 2 31 2" xfId="20447" xr:uid="{00000000-0005-0000-0000-0000B4210000}"/>
    <cellStyle name="Notitie 4 2 31 2 2" xfId="29268" xr:uid="{BE809E02-AE68-45C1-BDD8-F45BD15FCA25}"/>
    <cellStyle name="Notitie 4 2 31 3" xfId="27737" xr:uid="{2017D61F-ED21-419A-82F5-F3B7CA3C0AD1}"/>
    <cellStyle name="Notitie 4 2 32" xfId="26200" xr:uid="{64340968-C7C1-4503-97DE-56561076996D}"/>
    <cellStyle name="Notitie 4 2 4" xfId="5945" xr:uid="{00000000-0005-0000-0000-0000B5210000}"/>
    <cellStyle name="Notitie 4 2 4 2" xfId="15672" xr:uid="{00000000-0005-0000-0000-0000B6210000}"/>
    <cellStyle name="Notitie 4 2 4 2 2" xfId="28304" xr:uid="{72E48F1F-958A-4C7B-8027-C5C84782C623}"/>
    <cellStyle name="Notitie 4 2 4 3" xfId="26773" xr:uid="{A48D158B-1727-40BE-8E8F-8E2DE502F251}"/>
    <cellStyle name="Notitie 4 2 5" xfId="2614" xr:uid="{00000000-0005-0000-0000-0000B7210000}"/>
    <cellStyle name="Notitie 4 2 5 2" xfId="12341" xr:uid="{00000000-0005-0000-0000-0000B8210000}"/>
    <cellStyle name="Notitie 4 2 5 2 2" xfId="27811" xr:uid="{CDA2C8CD-BFD1-4E83-A184-30ACFA7865D3}"/>
    <cellStyle name="Notitie 4 2 5 3" xfId="26280" xr:uid="{1BD9D3B8-73EF-446C-95B1-02913035110F}"/>
    <cellStyle name="Notitie 4 2 6" xfId="6319" xr:uid="{00000000-0005-0000-0000-0000B9210000}"/>
    <cellStyle name="Notitie 4 2 6 2" xfId="16046" xr:uid="{00000000-0005-0000-0000-0000BA210000}"/>
    <cellStyle name="Notitie 4 2 6 2 2" xfId="28391" xr:uid="{D6EE35D9-160C-4A0A-8D53-89407E114767}"/>
    <cellStyle name="Notitie 4 2 6 3" xfId="26860" xr:uid="{1DB803B0-E599-4D43-90F6-003E80DA9716}"/>
    <cellStyle name="Notitie 4 2 7" xfId="6522" xr:uid="{00000000-0005-0000-0000-0000BB210000}"/>
    <cellStyle name="Notitie 4 2 7 2" xfId="16249" xr:uid="{00000000-0005-0000-0000-0000BC210000}"/>
    <cellStyle name="Notitie 4 2 7 2 2" xfId="28430" xr:uid="{028E8A6C-9DE6-4B49-95F3-3326CE09CA43}"/>
    <cellStyle name="Notitie 4 2 7 3" xfId="26899" xr:uid="{59BC7434-7E1D-4B1D-986E-B31E65795437}"/>
    <cellStyle name="Notitie 4 2 8" xfId="6732" xr:uid="{00000000-0005-0000-0000-0000BD210000}"/>
    <cellStyle name="Notitie 4 2 8 2" xfId="16459" xr:uid="{00000000-0005-0000-0000-0000BE210000}"/>
    <cellStyle name="Notitie 4 2 8 2 2" xfId="28472" xr:uid="{9F11F3DE-BB56-49D0-B6AF-BDBA546BB7B9}"/>
    <cellStyle name="Notitie 4 2 8 3" xfId="26941" xr:uid="{F4C65E6A-716F-448D-A891-E4FC5938F46A}"/>
    <cellStyle name="Notitie 4 2 9" xfId="6928" xr:uid="{00000000-0005-0000-0000-0000BF210000}"/>
    <cellStyle name="Notitie 4 2 9 2" xfId="16655" xr:uid="{00000000-0005-0000-0000-0000C0210000}"/>
    <cellStyle name="Notitie 4 2 9 2 2" xfId="28513" xr:uid="{C4330C11-D908-457F-A37B-62A0B2D623FB}"/>
    <cellStyle name="Notitie 4 2 9 3" xfId="26982" xr:uid="{357DA51E-3BD1-4047-8E86-6FB90F613CED}"/>
    <cellStyle name="Notitie 4 20" xfId="8071" xr:uid="{00000000-0005-0000-0000-0000C1210000}"/>
    <cellStyle name="Notitie 4 20 2" xfId="17798" xr:uid="{00000000-0005-0000-0000-0000C2210000}"/>
    <cellStyle name="Notitie 4 20 2 2" xfId="28746" xr:uid="{E7C17BFB-459E-4DCF-B9A9-D9B1515A5E22}"/>
    <cellStyle name="Notitie 4 20 3" xfId="27215" xr:uid="{D0BCBB1A-F7EF-4248-BE78-8ED36B482393}"/>
    <cellStyle name="Notitie 4 21" xfId="3030" xr:uid="{00000000-0005-0000-0000-0000C3210000}"/>
    <cellStyle name="Notitie 4 21 2" xfId="12757" xr:uid="{00000000-0005-0000-0000-0000C4210000}"/>
    <cellStyle name="Notitie 4 21 2 2" xfId="27930" xr:uid="{65BFB40B-4C85-4570-B22F-7E2E51D73658}"/>
    <cellStyle name="Notitie 4 21 3" xfId="26399" xr:uid="{FC2B232C-1648-409E-AE24-A40BF7FF3C43}"/>
    <cellStyle name="Notitie 4 22" xfId="2548" xr:uid="{00000000-0005-0000-0000-0000C5210000}"/>
    <cellStyle name="Notitie 4 22 2" xfId="12275" xr:uid="{00000000-0005-0000-0000-0000C6210000}"/>
    <cellStyle name="Notitie 4 22 2 2" xfId="27792" xr:uid="{19CF3454-314D-4983-8E88-39FB437C4656}"/>
    <cellStyle name="Notitie 4 22 3" xfId="26261" xr:uid="{F8B75543-ACDA-4C62-852A-F966D9D9649B}"/>
    <cellStyle name="Notitie 4 23" xfId="5003" xr:uid="{00000000-0005-0000-0000-0000C7210000}"/>
    <cellStyle name="Notitie 4 23 2" xfId="14730" xr:uid="{00000000-0005-0000-0000-0000C8210000}"/>
    <cellStyle name="Notitie 4 23 2 2" xfId="28066" xr:uid="{44485961-AA74-48AC-972E-E10DC02EE5A2}"/>
    <cellStyle name="Notitie 4 23 3" xfId="26535" xr:uid="{E5FA4D98-54AC-470D-85F5-8E64A6F8FF4D}"/>
    <cellStyle name="Notitie 4 24" xfId="7425" xr:uid="{00000000-0005-0000-0000-0000C9210000}"/>
    <cellStyle name="Notitie 4 24 2" xfId="17152" xr:uid="{00000000-0005-0000-0000-0000CA210000}"/>
    <cellStyle name="Notitie 4 24 2 2" xfId="28617" xr:uid="{1922A7C8-768C-407D-BDEC-8050CE3D203C}"/>
    <cellStyle name="Notitie 4 24 3" xfId="27086" xr:uid="{22194249-B3A9-4AFA-906E-0D77410A91DB}"/>
    <cellStyle name="Notitie 4 25" xfId="6438" xr:uid="{00000000-0005-0000-0000-0000CB210000}"/>
    <cellStyle name="Notitie 4 25 2" xfId="16165" xr:uid="{00000000-0005-0000-0000-0000CC210000}"/>
    <cellStyle name="Notitie 4 25 2 2" xfId="28410" xr:uid="{DBD341F6-9C57-4EA8-857B-E092B3405019}"/>
    <cellStyle name="Notitie 4 25 3" xfId="26879" xr:uid="{E262878B-A826-46A6-94EE-D8F6D9DD653E}"/>
    <cellStyle name="Notitie 4 26" xfId="7053" xr:uid="{00000000-0005-0000-0000-0000CD210000}"/>
    <cellStyle name="Notitie 4 26 2" xfId="16780" xr:uid="{00000000-0005-0000-0000-0000CE210000}"/>
    <cellStyle name="Notitie 4 26 2 2" xfId="28541" xr:uid="{010C4D13-D0BC-4419-8C0B-879924EE24DC}"/>
    <cellStyle name="Notitie 4 26 3" xfId="27010" xr:uid="{62B841DF-0661-4573-A829-B11A2F86C04C}"/>
    <cellStyle name="Notitie 4 27" xfId="6102" xr:uid="{00000000-0005-0000-0000-0000CF210000}"/>
    <cellStyle name="Notitie 4 27 2" xfId="15829" xr:uid="{00000000-0005-0000-0000-0000D0210000}"/>
    <cellStyle name="Notitie 4 27 2 2" xfId="28338" xr:uid="{23D0EF84-9BA6-4693-8995-F833BC3239FF}"/>
    <cellStyle name="Notitie 4 27 3" xfId="26807" xr:uid="{C31EE283-69E7-4A77-9000-73CBFFB9D630}"/>
    <cellStyle name="Notitie 4 28" xfId="5098" xr:uid="{00000000-0005-0000-0000-0000D1210000}"/>
    <cellStyle name="Notitie 4 28 2" xfId="14825" xr:uid="{00000000-0005-0000-0000-0000D2210000}"/>
    <cellStyle name="Notitie 4 28 2 2" xfId="28093" xr:uid="{7ED43C6F-1CF8-4A0E-8FB8-CF383824792E}"/>
    <cellStyle name="Notitie 4 28 3" xfId="26562" xr:uid="{08A308C2-F699-4082-9D95-4D05A9FE205E}"/>
    <cellStyle name="Notitie 4 29" xfId="4804" xr:uid="{00000000-0005-0000-0000-0000D3210000}"/>
    <cellStyle name="Notitie 4 29 2" xfId="14531" xr:uid="{00000000-0005-0000-0000-0000D4210000}"/>
    <cellStyle name="Notitie 4 29 2 2" xfId="28025" xr:uid="{E1864E9C-967B-4F9F-96B9-93B509B0710A}"/>
    <cellStyle name="Notitie 4 29 3" xfId="26494" xr:uid="{10EE51E4-F701-4F5D-BBF4-485E850D47EA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0 2 2" xfId="28561" xr:uid="{B72A9A8B-D611-4333-A1B0-50AEFCE6A1EF}"/>
    <cellStyle name="Notitie 4 3 10 3" xfId="27030" xr:uid="{AA800EAF-BEEF-4EC4-AA00-17F309D3D442}"/>
    <cellStyle name="Notitie 4 3 11" xfId="7335" xr:uid="{00000000-0005-0000-0000-0000D8210000}"/>
    <cellStyle name="Notitie 4 3 11 2" xfId="17062" xr:uid="{00000000-0005-0000-0000-0000D9210000}"/>
    <cellStyle name="Notitie 4 3 11 2 2" xfId="28601" xr:uid="{FBAE471E-B4D1-4906-8FB2-975A47F963C1}"/>
    <cellStyle name="Notitie 4 3 11 3" xfId="27070" xr:uid="{4E5F1C02-37CD-46B4-AF95-A4F10FCB44C1}"/>
    <cellStyle name="Notitie 4 3 12" xfId="7530" xr:uid="{00000000-0005-0000-0000-0000DA210000}"/>
    <cellStyle name="Notitie 4 3 12 2" xfId="17257" xr:uid="{00000000-0005-0000-0000-0000DB210000}"/>
    <cellStyle name="Notitie 4 3 12 2 2" xfId="28641" xr:uid="{B9A03147-0568-4F5C-9018-FF9B4A30CD95}"/>
    <cellStyle name="Notitie 4 3 12 3" xfId="27110" xr:uid="{5CF1C92C-917D-4E53-B951-CB057418047C}"/>
    <cellStyle name="Notitie 4 3 13" xfId="7724" xr:uid="{00000000-0005-0000-0000-0000DC210000}"/>
    <cellStyle name="Notitie 4 3 13 2" xfId="17451" xr:uid="{00000000-0005-0000-0000-0000DD210000}"/>
    <cellStyle name="Notitie 4 3 13 2 2" xfId="28683" xr:uid="{70CCC727-00C0-4E32-849F-EFB2A4954B97}"/>
    <cellStyle name="Notitie 4 3 13 3" xfId="27152" xr:uid="{F9E89739-15F9-413F-8162-70547FFA8C96}"/>
    <cellStyle name="Notitie 4 3 14" xfId="7920" xr:uid="{00000000-0005-0000-0000-0000DE210000}"/>
    <cellStyle name="Notitie 4 3 14 2" xfId="17647" xr:uid="{00000000-0005-0000-0000-0000DF210000}"/>
    <cellStyle name="Notitie 4 3 14 2 2" xfId="28719" xr:uid="{658BD58D-672F-47DE-9933-DFA153E4470E}"/>
    <cellStyle name="Notitie 4 3 14 3" xfId="27188" xr:uid="{9466FAC7-74EB-4150-AF43-64B219D4664A}"/>
    <cellStyle name="Notitie 4 3 15" xfId="5499" xr:uid="{00000000-0005-0000-0000-0000E0210000}"/>
    <cellStyle name="Notitie 4 3 15 2" xfId="15226" xr:uid="{00000000-0005-0000-0000-0000E1210000}"/>
    <cellStyle name="Notitie 4 3 15 2 2" xfId="28202" xr:uid="{B2C64209-8B52-49C0-B45D-24FD2A1B4686}"/>
    <cellStyle name="Notitie 4 3 15 3" xfId="26671" xr:uid="{A6B21920-7470-45CF-9411-78CC3C676A8B}"/>
    <cellStyle name="Notitie 4 3 16" xfId="8222" xr:uid="{00000000-0005-0000-0000-0000E2210000}"/>
    <cellStyle name="Notitie 4 3 16 2" xfId="17949" xr:uid="{00000000-0005-0000-0000-0000E3210000}"/>
    <cellStyle name="Notitie 4 3 16 2 2" xfId="28786" xr:uid="{D6E43662-E7DD-4847-9763-4D9D44A51E90}"/>
    <cellStyle name="Notitie 4 3 16 3" xfId="27255" xr:uid="{339622E2-F88B-4DB5-96F9-CBBC575FD27E}"/>
    <cellStyle name="Notitie 4 3 17" xfId="8410" xr:uid="{00000000-0005-0000-0000-0000E4210000}"/>
    <cellStyle name="Notitie 4 3 17 2" xfId="18137" xr:uid="{00000000-0005-0000-0000-0000E5210000}"/>
    <cellStyle name="Notitie 4 3 17 2 2" xfId="28823" xr:uid="{9B02C5DB-A493-4378-AEF9-98DC21E7E40E}"/>
    <cellStyle name="Notitie 4 3 17 3" xfId="27292" xr:uid="{DC2F71D0-B9F4-46F5-A611-2285EA64CDA4}"/>
    <cellStyle name="Notitie 4 3 18" xfId="8592" xr:uid="{00000000-0005-0000-0000-0000E6210000}"/>
    <cellStyle name="Notitie 4 3 18 2" xfId="18319" xr:uid="{00000000-0005-0000-0000-0000E7210000}"/>
    <cellStyle name="Notitie 4 3 18 2 2" xfId="28857" xr:uid="{6A8F411C-FF12-451F-8949-A3DF049F54C3}"/>
    <cellStyle name="Notitie 4 3 18 3" xfId="27326" xr:uid="{73D0CE9E-32B8-47DC-99C6-75098A27B2B3}"/>
    <cellStyle name="Notitie 4 3 19" xfId="8766" xr:uid="{00000000-0005-0000-0000-0000E8210000}"/>
    <cellStyle name="Notitie 4 3 19 2" xfId="18493" xr:uid="{00000000-0005-0000-0000-0000E9210000}"/>
    <cellStyle name="Notitie 4 3 19 2 2" xfId="28891" xr:uid="{4D6C61F1-47AD-4521-B530-A3E87222CBC8}"/>
    <cellStyle name="Notitie 4 3 19 3" xfId="27360" xr:uid="{21A14E44-E645-4067-AB48-9CB93BB1E863}"/>
    <cellStyle name="Notitie 4 3 2" xfId="4522" xr:uid="{00000000-0005-0000-0000-0000EA210000}"/>
    <cellStyle name="Notitie 4 3 2 2" xfId="14249" xr:uid="{00000000-0005-0000-0000-0000EB210000}"/>
    <cellStyle name="Notitie 4 3 2 2 2" xfId="27973" xr:uid="{64CADA26-C904-411F-871B-16F6A505339D}"/>
    <cellStyle name="Notitie 4 3 2 3" xfId="26442" xr:uid="{2EAEEC2F-8644-4387-A9A1-8FDB38DF8230}"/>
    <cellStyle name="Notitie 4 3 20" xfId="8939" xr:uid="{00000000-0005-0000-0000-0000EC210000}"/>
    <cellStyle name="Notitie 4 3 20 2" xfId="18666" xr:uid="{00000000-0005-0000-0000-0000ED210000}"/>
    <cellStyle name="Notitie 4 3 20 2 2" xfId="28925" xr:uid="{F8B66175-F228-45C4-9057-822A233798EA}"/>
    <cellStyle name="Notitie 4 3 20 3" xfId="27394" xr:uid="{AC2F7562-6598-4D58-947C-0C87C64C223C}"/>
    <cellStyle name="Notitie 4 3 21" xfId="9119" xr:uid="{00000000-0005-0000-0000-0000EE210000}"/>
    <cellStyle name="Notitie 4 3 21 2" xfId="18846" xr:uid="{00000000-0005-0000-0000-0000EF210000}"/>
    <cellStyle name="Notitie 4 3 21 2 2" xfId="28959" xr:uid="{23CA4690-57C2-4A55-99CC-65A038E3C84B}"/>
    <cellStyle name="Notitie 4 3 21 3" xfId="27428" xr:uid="{A0C1FE8B-6F73-4BF3-B7F9-FF8CCBCAB9DC}"/>
    <cellStyle name="Notitie 4 3 22" xfId="9289" xr:uid="{00000000-0005-0000-0000-0000F0210000}"/>
    <cellStyle name="Notitie 4 3 22 2" xfId="19016" xr:uid="{00000000-0005-0000-0000-0000F1210000}"/>
    <cellStyle name="Notitie 4 3 22 2 2" xfId="28992" xr:uid="{04172C1A-956E-465F-A188-75FB9DC6D858}"/>
    <cellStyle name="Notitie 4 3 22 3" xfId="27461" xr:uid="{3D1E2111-5BE2-48A4-91FB-9194261F98F1}"/>
    <cellStyle name="Notitie 4 3 23" xfId="9459" xr:uid="{00000000-0005-0000-0000-0000F2210000}"/>
    <cellStyle name="Notitie 4 3 23 2" xfId="19186" xr:uid="{00000000-0005-0000-0000-0000F3210000}"/>
    <cellStyle name="Notitie 4 3 23 2 2" xfId="29027" xr:uid="{50B7E84A-83A3-4271-93AB-19EA34271E24}"/>
    <cellStyle name="Notitie 4 3 23 3" xfId="27496" xr:uid="{575E9692-28B4-4B07-B601-B627B6425FFB}"/>
    <cellStyle name="Notitie 4 3 24" xfId="9623" xr:uid="{00000000-0005-0000-0000-0000F4210000}"/>
    <cellStyle name="Notitie 4 3 24 2" xfId="19350" xr:uid="{00000000-0005-0000-0000-0000F5210000}"/>
    <cellStyle name="Notitie 4 3 24 2 2" xfId="29060" xr:uid="{1476D81C-B8BC-48D5-BEF5-5BB02C5DCFA1}"/>
    <cellStyle name="Notitie 4 3 24 3" xfId="27529" xr:uid="{0BBF5E36-60B9-4DDE-8358-2F5E8ACAD1D3}"/>
    <cellStyle name="Notitie 4 3 25" xfId="9795" xr:uid="{00000000-0005-0000-0000-0000F6210000}"/>
    <cellStyle name="Notitie 4 3 25 2" xfId="19522" xr:uid="{00000000-0005-0000-0000-0000F7210000}"/>
    <cellStyle name="Notitie 4 3 25 2 2" xfId="29092" xr:uid="{1707F7CE-8976-4400-BB28-0C7EF907A58B}"/>
    <cellStyle name="Notitie 4 3 25 3" xfId="27561" xr:uid="{4F0CBCB8-0271-4E39-80BB-D0950CB7A3D9}"/>
    <cellStyle name="Notitie 4 3 26" xfId="9956" xr:uid="{00000000-0005-0000-0000-0000F8210000}"/>
    <cellStyle name="Notitie 4 3 26 2" xfId="19683" xr:uid="{00000000-0005-0000-0000-0000F9210000}"/>
    <cellStyle name="Notitie 4 3 26 2 2" xfId="29123" xr:uid="{B27183A6-4BE7-4588-8CFE-63DAFD63863A}"/>
    <cellStyle name="Notitie 4 3 26 3" xfId="27592" xr:uid="{83D71E20-1C09-4033-827C-4ADE568A7D2A}"/>
    <cellStyle name="Notitie 4 3 27" xfId="10115" xr:uid="{00000000-0005-0000-0000-0000FA210000}"/>
    <cellStyle name="Notitie 4 3 27 2" xfId="19842" xr:uid="{00000000-0005-0000-0000-0000FB210000}"/>
    <cellStyle name="Notitie 4 3 27 2 2" xfId="29154" xr:uid="{D6892514-E40A-4933-9B9D-106A9A85723A}"/>
    <cellStyle name="Notitie 4 3 27 3" xfId="27623" xr:uid="{2B29B99F-3DC2-456B-9E61-714D7698F67F}"/>
    <cellStyle name="Notitie 4 3 28" xfId="10270" xr:uid="{00000000-0005-0000-0000-0000FC210000}"/>
    <cellStyle name="Notitie 4 3 28 2" xfId="19997" xr:uid="{00000000-0005-0000-0000-0000FD210000}"/>
    <cellStyle name="Notitie 4 3 28 2 2" xfId="29184" xr:uid="{12BD90E9-9D57-4F98-BD7A-FE01B04F6283}"/>
    <cellStyle name="Notitie 4 3 28 3" xfId="27653" xr:uid="{6C3061B7-50E6-42F7-AF5D-066298484AB7}"/>
    <cellStyle name="Notitie 4 3 29" xfId="10424" xr:uid="{00000000-0005-0000-0000-0000FE210000}"/>
    <cellStyle name="Notitie 4 3 29 2" xfId="20151" xr:uid="{00000000-0005-0000-0000-0000FF210000}"/>
    <cellStyle name="Notitie 4 3 29 2 2" xfId="29214" xr:uid="{821427F1-6606-460B-9890-9DDEEE56AE12}"/>
    <cellStyle name="Notitie 4 3 29 3" xfId="27683" xr:uid="{254B44F1-E4FA-4E59-A14F-5240B8F911AF}"/>
    <cellStyle name="Notitie 4 3 3" xfId="5731" xr:uid="{00000000-0005-0000-0000-000000220000}"/>
    <cellStyle name="Notitie 4 3 3 2" xfId="15458" xr:uid="{00000000-0005-0000-0000-000001220000}"/>
    <cellStyle name="Notitie 4 3 3 2 2" xfId="28262" xr:uid="{5E8C18DF-EA00-48EF-B7A6-42CE037D4074}"/>
    <cellStyle name="Notitie 4 3 3 3" xfId="26731" xr:uid="{2BF4473C-FD6D-452C-88B3-95797BAB55D1}"/>
    <cellStyle name="Notitie 4 3 30" xfId="10575" xr:uid="{00000000-0005-0000-0000-000002220000}"/>
    <cellStyle name="Notitie 4 3 30 2" xfId="20302" xr:uid="{00000000-0005-0000-0000-000003220000}"/>
    <cellStyle name="Notitie 4 3 30 2 2" xfId="29243" xr:uid="{03C1E349-06C9-47F0-8AE2-40CD2A02D456}"/>
    <cellStyle name="Notitie 4 3 30 3" xfId="27712" xr:uid="{85C9B83B-7992-4DD2-ACB5-F3C2A67FB161}"/>
    <cellStyle name="Notitie 4 3 31" xfId="10721" xr:uid="{00000000-0005-0000-0000-000004220000}"/>
    <cellStyle name="Notitie 4 3 31 2" xfId="20448" xr:uid="{00000000-0005-0000-0000-000005220000}"/>
    <cellStyle name="Notitie 4 3 31 2 2" xfId="29269" xr:uid="{D759BB68-1203-4A35-BD7A-58C5046E929A}"/>
    <cellStyle name="Notitie 4 3 31 3" xfId="27738" xr:uid="{D64DD737-58F3-4F1B-ABBD-2E92A24A0B6C}"/>
    <cellStyle name="Notitie 4 3 32" xfId="26201" xr:uid="{3F7647F6-CE42-4EDC-B8FA-594183048888}"/>
    <cellStyle name="Notitie 4 3 4" xfId="5946" xr:uid="{00000000-0005-0000-0000-000006220000}"/>
    <cellStyle name="Notitie 4 3 4 2" xfId="15673" xr:uid="{00000000-0005-0000-0000-000007220000}"/>
    <cellStyle name="Notitie 4 3 4 2 2" xfId="28305" xr:uid="{2FC33653-A5D5-4D3B-8129-8A868662FC5A}"/>
    <cellStyle name="Notitie 4 3 4 3" xfId="26774" xr:uid="{89418F37-B54B-4CF4-A6BD-C2ABFC34DAC5}"/>
    <cellStyle name="Notitie 4 3 5" xfId="4770" xr:uid="{00000000-0005-0000-0000-000008220000}"/>
    <cellStyle name="Notitie 4 3 5 2" xfId="14497" xr:uid="{00000000-0005-0000-0000-000009220000}"/>
    <cellStyle name="Notitie 4 3 5 2 2" xfId="28017" xr:uid="{DB4C7D66-339A-4426-8496-462A2F1CFC04}"/>
    <cellStyle name="Notitie 4 3 5 3" xfId="26486" xr:uid="{1F584C59-1CF2-4EAB-AA2C-59E917BB8162}"/>
    <cellStyle name="Notitie 4 3 6" xfId="6320" xr:uid="{00000000-0005-0000-0000-00000A220000}"/>
    <cellStyle name="Notitie 4 3 6 2" xfId="16047" xr:uid="{00000000-0005-0000-0000-00000B220000}"/>
    <cellStyle name="Notitie 4 3 6 2 2" xfId="28392" xr:uid="{9BDF1E06-FE7F-464E-82C6-03978C39E4C9}"/>
    <cellStyle name="Notitie 4 3 6 3" xfId="26861" xr:uid="{EB74A901-86D3-4628-A705-48BD514F9DEC}"/>
    <cellStyle name="Notitie 4 3 7" xfId="6523" xr:uid="{00000000-0005-0000-0000-00000C220000}"/>
    <cellStyle name="Notitie 4 3 7 2" xfId="16250" xr:uid="{00000000-0005-0000-0000-00000D220000}"/>
    <cellStyle name="Notitie 4 3 7 2 2" xfId="28431" xr:uid="{C5B697CF-4120-49F8-A053-5290183972F1}"/>
    <cellStyle name="Notitie 4 3 7 3" xfId="26900" xr:uid="{3B1B927D-8718-492C-B54E-AE756D19332D}"/>
    <cellStyle name="Notitie 4 3 8" xfId="6733" xr:uid="{00000000-0005-0000-0000-00000E220000}"/>
    <cellStyle name="Notitie 4 3 8 2" xfId="16460" xr:uid="{00000000-0005-0000-0000-00000F220000}"/>
    <cellStyle name="Notitie 4 3 8 2 2" xfId="28473" xr:uid="{9440E413-C79E-4D28-ADFC-926778EFC0F6}"/>
    <cellStyle name="Notitie 4 3 8 3" xfId="26942" xr:uid="{113083F1-E6C8-4238-A33B-2677C71333AC}"/>
    <cellStyle name="Notitie 4 3 9" xfId="6929" xr:uid="{00000000-0005-0000-0000-000010220000}"/>
    <cellStyle name="Notitie 4 3 9 2" xfId="16656" xr:uid="{00000000-0005-0000-0000-000011220000}"/>
    <cellStyle name="Notitie 4 3 9 2 2" xfId="28514" xr:uid="{1260FD51-178E-4992-8136-DA877726A1D0}"/>
    <cellStyle name="Notitie 4 3 9 3" xfId="26983" xr:uid="{92015541-5725-4FD7-A65A-003E3C01FE32}"/>
    <cellStyle name="Notitie 4 30" xfId="8493" xr:uid="{00000000-0005-0000-0000-000012220000}"/>
    <cellStyle name="Notitie 4 30 2" xfId="18220" xr:uid="{00000000-0005-0000-0000-000013220000}"/>
    <cellStyle name="Notitie 4 30 2 2" xfId="28836" xr:uid="{622AF7DF-E25A-4CEE-A37A-4203D69888EC}"/>
    <cellStyle name="Notitie 4 30 3" xfId="27305" xr:uid="{913EC496-3919-475A-92D5-F1CDB4519D71}"/>
    <cellStyle name="Notitie 4 31" xfId="5637" xr:uid="{00000000-0005-0000-0000-000014220000}"/>
    <cellStyle name="Notitie 4 31 2" xfId="15364" xr:uid="{00000000-0005-0000-0000-000015220000}"/>
    <cellStyle name="Notitie 4 31 2 2" xfId="28240" xr:uid="{43FF23F7-8FF3-4CCA-A31F-94010E4335A5}"/>
    <cellStyle name="Notitie 4 31 3" xfId="26709" xr:uid="{F637E905-436B-47CB-A45B-9A486010604A}"/>
    <cellStyle name="Notitie 4 32" xfId="4655" xr:uid="{00000000-0005-0000-0000-000016220000}"/>
    <cellStyle name="Notitie 4 32 2" xfId="14382" xr:uid="{00000000-0005-0000-0000-000017220000}"/>
    <cellStyle name="Notitie 4 32 2 2" xfId="27989" xr:uid="{657971A3-5ECD-4A20-9251-469D57E29A77}"/>
    <cellStyle name="Notitie 4 32 3" xfId="26458" xr:uid="{15FAA878-A7DA-4804-9DD2-8CCCBC7E163D}"/>
    <cellStyle name="Notitie 4 33" xfId="2612" xr:uid="{00000000-0005-0000-0000-000018220000}"/>
    <cellStyle name="Notitie 4 33 2" xfId="12339" xr:uid="{00000000-0005-0000-0000-000019220000}"/>
    <cellStyle name="Notitie 4 33 2 2" xfId="27810" xr:uid="{72EC75FA-8000-42AD-BE6F-E761FC4FC92A}"/>
    <cellStyle name="Notitie 4 33 3" xfId="26279" xr:uid="{00EEEF5C-6768-4798-963C-8EE714C1998A}"/>
    <cellStyle name="Notitie 4 34" xfId="26163" xr:uid="{8FF5A932-DCF4-4A77-A184-B759ECD534CA}"/>
    <cellStyle name="Notitie 4 4" xfId="3022" xr:uid="{00000000-0005-0000-0000-00001A220000}"/>
    <cellStyle name="Notitie 4 4 2" xfId="12749" xr:uid="{00000000-0005-0000-0000-00001B220000}"/>
    <cellStyle name="Notitie 4 4 2 2" xfId="27924" xr:uid="{AC3F5F5D-B924-4300-892A-1DABB7768D2A}"/>
    <cellStyle name="Notitie 4 4 3" xfId="26393" xr:uid="{56BD6E24-426F-4F2B-B070-3325C77D988F}"/>
    <cellStyle name="Notitie 4 5" xfId="2694" xr:uid="{00000000-0005-0000-0000-00001C220000}"/>
    <cellStyle name="Notitie 4 5 2" xfId="12421" xr:uid="{00000000-0005-0000-0000-00001D220000}"/>
    <cellStyle name="Notitie 4 5 2 2" xfId="27833" xr:uid="{E71D369B-3B27-4445-B287-2159905BE3C6}"/>
    <cellStyle name="Notitie 4 5 3" xfId="26302" xr:uid="{A568C806-95A2-4FEA-8ACC-782464D466C9}"/>
    <cellStyle name="Notitie 4 6" xfId="4715" xr:uid="{00000000-0005-0000-0000-00001E220000}"/>
    <cellStyle name="Notitie 4 6 2" xfId="14442" xr:uid="{00000000-0005-0000-0000-00001F220000}"/>
    <cellStyle name="Notitie 4 6 2 2" xfId="28006" xr:uid="{EF407329-8A9E-4177-97E7-1CF02EFE396E}"/>
    <cellStyle name="Notitie 4 6 3" xfId="26475" xr:uid="{C5BAFBBE-4CC8-4213-AF97-323E3C853C96}"/>
    <cellStyle name="Notitie 4 7" xfId="2631" xr:uid="{00000000-0005-0000-0000-000020220000}"/>
    <cellStyle name="Notitie 4 7 2" xfId="12358" xr:uid="{00000000-0005-0000-0000-000021220000}"/>
    <cellStyle name="Notitie 4 7 2 2" xfId="27817" xr:uid="{DA5DA05F-DF07-44BF-B479-DD45B74F421D}"/>
    <cellStyle name="Notitie 4 7 3" xfId="26286" xr:uid="{EE3FBCEA-C482-427E-8917-3F84CBD00169}"/>
    <cellStyle name="Notitie 4 8" xfId="2876" xr:uid="{00000000-0005-0000-0000-000022220000}"/>
    <cellStyle name="Notitie 4 8 2" xfId="12603" xr:uid="{00000000-0005-0000-0000-000023220000}"/>
    <cellStyle name="Notitie 4 8 2 2" xfId="27885" xr:uid="{0F887BB8-9EC9-4B30-8EFB-FB4E05F97DE3}"/>
    <cellStyle name="Notitie 4 8 3" xfId="26354" xr:uid="{87254AAF-04A8-46FB-87A7-96E7D609A0C5}"/>
    <cellStyle name="Notitie 4 9" xfId="5050" xr:uid="{00000000-0005-0000-0000-000024220000}"/>
    <cellStyle name="Notitie 4 9 2" xfId="14777" xr:uid="{00000000-0005-0000-0000-000025220000}"/>
    <cellStyle name="Notitie 4 9 2 2" xfId="28078" xr:uid="{C22BB9D4-C32C-4939-9AAE-5E5CBEA7AF5E}"/>
    <cellStyle name="Notitie 4 9 3" xfId="26547" xr:uid="{0196AAF7-04A7-4555-B34C-8AB2DFC2B5D9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0 2 2" xfId="28036" xr:uid="{8DD17258-B50A-4E78-B3AE-FE6909F930C0}"/>
    <cellStyle name="Notitie 5 10 3" xfId="26505" xr:uid="{93DA2BC8-5088-4A7A-A1D5-61C27254EEC1}"/>
    <cellStyle name="Notitie 5 11" xfId="2941" xr:uid="{00000000-0005-0000-0000-000029220000}"/>
    <cellStyle name="Notitie 5 11 2" xfId="12668" xr:uid="{00000000-0005-0000-0000-00002A220000}"/>
    <cellStyle name="Notitie 5 11 2 2" xfId="27899" xr:uid="{5A0F4A7D-0FE9-4E98-8509-A615DEC77F4F}"/>
    <cellStyle name="Notitie 5 11 3" xfId="26368" xr:uid="{8CD951E2-A497-48EF-BBCA-4E0F0A95D37A}"/>
    <cellStyle name="Notitie 5 12" xfId="2921" xr:uid="{00000000-0005-0000-0000-00002B220000}"/>
    <cellStyle name="Notitie 5 12 2" xfId="12648" xr:uid="{00000000-0005-0000-0000-00002C220000}"/>
    <cellStyle name="Notitie 5 12 2 2" xfId="27893" xr:uid="{B5E50ABA-8D26-4580-B699-C4DCF13C5C3D}"/>
    <cellStyle name="Notitie 5 12 3" xfId="26362" xr:uid="{DF29AA07-1551-4CE2-AF63-C43CC350EBA1}"/>
    <cellStyle name="Notitie 5 13" xfId="5334" xr:uid="{00000000-0005-0000-0000-00002D220000}"/>
    <cellStyle name="Notitie 5 13 2" xfId="15061" xr:uid="{00000000-0005-0000-0000-00002E220000}"/>
    <cellStyle name="Notitie 5 13 2 2" xfId="28155" xr:uid="{E4BE8FBD-83FC-4E1F-8A86-547903884876}"/>
    <cellStyle name="Notitie 5 13 3" xfId="26624" xr:uid="{4E5A573C-56C5-4218-8A2E-ECDFD135B371}"/>
    <cellStyle name="Notitie 5 14" xfId="2934" xr:uid="{00000000-0005-0000-0000-00002F220000}"/>
    <cellStyle name="Notitie 5 14 2" xfId="12661" xr:uid="{00000000-0005-0000-0000-000030220000}"/>
    <cellStyle name="Notitie 5 14 2 2" xfId="27896" xr:uid="{01495319-5102-4969-ABAD-9F9A7B310BEE}"/>
    <cellStyle name="Notitie 5 14 3" xfId="26365" xr:uid="{A20583D7-E4B0-4F61-AD5B-33529C242BA0}"/>
    <cellStyle name="Notitie 5 15" xfId="6074" xr:uid="{00000000-0005-0000-0000-000031220000}"/>
    <cellStyle name="Notitie 5 15 2" xfId="15801" xr:uid="{00000000-0005-0000-0000-000032220000}"/>
    <cellStyle name="Notitie 5 15 2 2" xfId="28324" xr:uid="{5C217667-DCE1-4313-8D67-14C3B7453069}"/>
    <cellStyle name="Notitie 5 15 3" xfId="26793" xr:uid="{C7BC4340-AB95-4171-82DE-52B201FDA690}"/>
    <cellStyle name="Notitie 5 16" xfId="5151" xr:uid="{00000000-0005-0000-0000-000033220000}"/>
    <cellStyle name="Notitie 5 16 2" xfId="14878" xr:uid="{00000000-0005-0000-0000-000034220000}"/>
    <cellStyle name="Notitie 5 16 2 2" xfId="28108" xr:uid="{1C517150-5D15-49C4-AEF9-0D167CE8A3F1}"/>
    <cellStyle name="Notitie 5 16 3" xfId="26577" xr:uid="{F49686C1-0123-4568-826A-FD3E75AABD03}"/>
    <cellStyle name="Notitie 5 17" xfId="6111" xr:uid="{00000000-0005-0000-0000-000035220000}"/>
    <cellStyle name="Notitie 5 17 2" xfId="15838" xr:uid="{00000000-0005-0000-0000-000036220000}"/>
    <cellStyle name="Notitie 5 17 2 2" xfId="28339" xr:uid="{D874E8A5-2B77-4928-A4A0-203D3D3C8BA2}"/>
    <cellStyle name="Notitie 5 17 3" xfId="26808" xr:uid="{D05068BD-8AAF-4A6C-BBC0-38D5B5877E77}"/>
    <cellStyle name="Notitie 5 18" xfId="2545" xr:uid="{00000000-0005-0000-0000-000037220000}"/>
    <cellStyle name="Notitie 5 18 2" xfId="12272" xr:uid="{00000000-0005-0000-0000-000038220000}"/>
    <cellStyle name="Notitie 5 18 2 2" xfId="27790" xr:uid="{2D4F1CAB-EF40-4DBE-B969-67D76E2591EC}"/>
    <cellStyle name="Notitie 5 18 3" xfId="26259" xr:uid="{327CCDAF-EB31-4524-A414-B1A8D895CA51}"/>
    <cellStyle name="Notitie 5 19" xfId="2720" xr:uid="{00000000-0005-0000-0000-000039220000}"/>
    <cellStyle name="Notitie 5 19 2" xfId="12447" xr:uid="{00000000-0005-0000-0000-00003A220000}"/>
    <cellStyle name="Notitie 5 19 2 2" xfId="27842" xr:uid="{EA470013-2BF6-41A2-A92E-30F0865E53B1}"/>
    <cellStyle name="Notitie 5 19 3" xfId="26311" xr:uid="{C7E8F44D-D982-46D7-9CF3-C029873686B8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0 2 2" xfId="28562" xr:uid="{D2767ACD-5A65-42A3-B32F-F5D19CF83058}"/>
    <cellStyle name="Notitie 5 2 10 3" xfId="27031" xr:uid="{1534E575-C9CD-4BAB-B801-57EABE7DF6B7}"/>
    <cellStyle name="Notitie 5 2 11" xfId="7336" xr:uid="{00000000-0005-0000-0000-00003E220000}"/>
    <cellStyle name="Notitie 5 2 11 2" xfId="17063" xr:uid="{00000000-0005-0000-0000-00003F220000}"/>
    <cellStyle name="Notitie 5 2 11 2 2" xfId="28602" xr:uid="{2566E3FF-43F7-4C35-8B9C-8123491DC94E}"/>
    <cellStyle name="Notitie 5 2 11 3" xfId="27071" xr:uid="{5AE3F1D7-56A7-428F-AFCE-0B96E00F999D}"/>
    <cellStyle name="Notitie 5 2 12" xfId="7531" xr:uid="{00000000-0005-0000-0000-000040220000}"/>
    <cellStyle name="Notitie 5 2 12 2" xfId="17258" xr:uid="{00000000-0005-0000-0000-000041220000}"/>
    <cellStyle name="Notitie 5 2 12 2 2" xfId="28642" xr:uid="{12AE8C3C-FE96-4ABC-926A-DC83CC3C5A0C}"/>
    <cellStyle name="Notitie 5 2 12 3" xfId="27111" xr:uid="{422F05A3-57DF-4092-964A-EDE84AAC44AD}"/>
    <cellStyle name="Notitie 5 2 13" xfId="7725" xr:uid="{00000000-0005-0000-0000-000042220000}"/>
    <cellStyle name="Notitie 5 2 13 2" xfId="17452" xr:uid="{00000000-0005-0000-0000-000043220000}"/>
    <cellStyle name="Notitie 5 2 13 2 2" xfId="28684" xr:uid="{EFB135CE-17C0-4064-8095-C664DBB4EEFD}"/>
    <cellStyle name="Notitie 5 2 13 3" xfId="27153" xr:uid="{DAB1C344-4E96-450D-94AA-C8D46B1D3FDF}"/>
    <cellStyle name="Notitie 5 2 14" xfId="7921" xr:uid="{00000000-0005-0000-0000-000044220000}"/>
    <cellStyle name="Notitie 5 2 14 2" xfId="17648" xr:uid="{00000000-0005-0000-0000-000045220000}"/>
    <cellStyle name="Notitie 5 2 14 2 2" xfId="28720" xr:uid="{C41B65A6-CB07-433B-BA6B-F898EEEB2282}"/>
    <cellStyle name="Notitie 5 2 14 3" xfId="27189" xr:uid="{A9417713-6D29-405C-A0F0-1396BA933B98}"/>
    <cellStyle name="Notitie 5 2 15" xfId="4939" xr:uid="{00000000-0005-0000-0000-000046220000}"/>
    <cellStyle name="Notitie 5 2 15 2" xfId="14666" xr:uid="{00000000-0005-0000-0000-000047220000}"/>
    <cellStyle name="Notitie 5 2 15 2 2" xfId="28049" xr:uid="{EDF674A7-86FF-484B-807B-4449D424460A}"/>
    <cellStyle name="Notitie 5 2 15 3" xfId="26518" xr:uid="{DC7C6918-3371-43F0-B00E-50C6056F7E33}"/>
    <cellStyle name="Notitie 5 2 16" xfId="8223" xr:uid="{00000000-0005-0000-0000-000048220000}"/>
    <cellStyle name="Notitie 5 2 16 2" xfId="17950" xr:uid="{00000000-0005-0000-0000-000049220000}"/>
    <cellStyle name="Notitie 5 2 16 2 2" xfId="28787" xr:uid="{1FD0F049-32F8-473E-89EB-794D1743750A}"/>
    <cellStyle name="Notitie 5 2 16 3" xfId="27256" xr:uid="{6AD2E01B-4970-4944-A0C6-40C86F638407}"/>
    <cellStyle name="Notitie 5 2 17" xfId="8411" xr:uid="{00000000-0005-0000-0000-00004A220000}"/>
    <cellStyle name="Notitie 5 2 17 2" xfId="18138" xr:uid="{00000000-0005-0000-0000-00004B220000}"/>
    <cellStyle name="Notitie 5 2 17 2 2" xfId="28824" xr:uid="{33225752-99E8-4ED8-A494-C0810860A1F7}"/>
    <cellStyle name="Notitie 5 2 17 3" xfId="27293" xr:uid="{BD9701FE-1835-4559-9E05-2EA2298AC3FF}"/>
    <cellStyle name="Notitie 5 2 18" xfId="8593" xr:uid="{00000000-0005-0000-0000-00004C220000}"/>
    <cellStyle name="Notitie 5 2 18 2" xfId="18320" xr:uid="{00000000-0005-0000-0000-00004D220000}"/>
    <cellStyle name="Notitie 5 2 18 2 2" xfId="28858" xr:uid="{C40F5584-3B9C-4EA2-A89D-AB0CADCD3C08}"/>
    <cellStyle name="Notitie 5 2 18 3" xfId="27327" xr:uid="{2F6C5B63-A4AA-4812-806D-94ACCF521E56}"/>
    <cellStyle name="Notitie 5 2 19" xfId="8767" xr:uid="{00000000-0005-0000-0000-00004E220000}"/>
    <cellStyle name="Notitie 5 2 19 2" xfId="18494" xr:uid="{00000000-0005-0000-0000-00004F220000}"/>
    <cellStyle name="Notitie 5 2 19 2 2" xfId="28892" xr:uid="{7EEC8C19-CBEC-44E4-B90F-E1CBBA7B269B}"/>
    <cellStyle name="Notitie 5 2 19 3" xfId="27361" xr:uid="{174C67F2-78A0-4D7A-95E3-E36C591B07AC}"/>
    <cellStyle name="Notitie 5 2 2" xfId="4523" xr:uid="{00000000-0005-0000-0000-000050220000}"/>
    <cellStyle name="Notitie 5 2 2 2" xfId="14250" xr:uid="{00000000-0005-0000-0000-000051220000}"/>
    <cellStyle name="Notitie 5 2 2 2 2" xfId="27974" xr:uid="{633958F9-52C2-4A6E-8ECE-3615FDD7F6FD}"/>
    <cellStyle name="Notitie 5 2 2 3" xfId="26443" xr:uid="{41564EB2-C15E-4B22-B1AD-694C2F1CFC5A}"/>
    <cellStyle name="Notitie 5 2 20" xfId="8940" xr:uid="{00000000-0005-0000-0000-000052220000}"/>
    <cellStyle name="Notitie 5 2 20 2" xfId="18667" xr:uid="{00000000-0005-0000-0000-000053220000}"/>
    <cellStyle name="Notitie 5 2 20 2 2" xfId="28926" xr:uid="{82A97687-E3DC-4BDD-B61B-AA6F8526FA8E}"/>
    <cellStyle name="Notitie 5 2 20 3" xfId="27395" xr:uid="{5682D5A9-2CE0-43EC-836C-DC149756C305}"/>
    <cellStyle name="Notitie 5 2 21" xfId="9120" xr:uid="{00000000-0005-0000-0000-000054220000}"/>
    <cellStyle name="Notitie 5 2 21 2" xfId="18847" xr:uid="{00000000-0005-0000-0000-000055220000}"/>
    <cellStyle name="Notitie 5 2 21 2 2" xfId="28960" xr:uid="{DB316ECE-BA23-4B92-A890-A5BA2557AE83}"/>
    <cellStyle name="Notitie 5 2 21 3" xfId="27429" xr:uid="{586500DF-5A9F-4B0C-B32F-9E6207DD4696}"/>
    <cellStyle name="Notitie 5 2 22" xfId="9290" xr:uid="{00000000-0005-0000-0000-000056220000}"/>
    <cellStyle name="Notitie 5 2 22 2" xfId="19017" xr:uid="{00000000-0005-0000-0000-000057220000}"/>
    <cellStyle name="Notitie 5 2 22 2 2" xfId="28993" xr:uid="{ADA86225-D2DF-4407-9408-4371EDAA044A}"/>
    <cellStyle name="Notitie 5 2 22 3" xfId="27462" xr:uid="{3A706F95-B3DD-4D4D-8FD5-2F5635B6BA94}"/>
    <cellStyle name="Notitie 5 2 23" xfId="9460" xr:uid="{00000000-0005-0000-0000-000058220000}"/>
    <cellStyle name="Notitie 5 2 23 2" xfId="19187" xr:uid="{00000000-0005-0000-0000-000059220000}"/>
    <cellStyle name="Notitie 5 2 23 2 2" xfId="29028" xr:uid="{EC4DCD04-41A7-4406-89DC-03723C954DC1}"/>
    <cellStyle name="Notitie 5 2 23 3" xfId="27497" xr:uid="{6DD58DA4-DAB2-4717-AFA2-09C947B3A4CC}"/>
    <cellStyle name="Notitie 5 2 24" xfId="9624" xr:uid="{00000000-0005-0000-0000-00005A220000}"/>
    <cellStyle name="Notitie 5 2 24 2" xfId="19351" xr:uid="{00000000-0005-0000-0000-00005B220000}"/>
    <cellStyle name="Notitie 5 2 24 2 2" xfId="29061" xr:uid="{1B5F3BDA-1727-4C32-A31C-B95A2E5E5060}"/>
    <cellStyle name="Notitie 5 2 24 3" xfId="27530" xr:uid="{8CAB0555-60BE-45D0-9C83-4290B9C388CD}"/>
    <cellStyle name="Notitie 5 2 25" xfId="9796" xr:uid="{00000000-0005-0000-0000-00005C220000}"/>
    <cellStyle name="Notitie 5 2 25 2" xfId="19523" xr:uid="{00000000-0005-0000-0000-00005D220000}"/>
    <cellStyle name="Notitie 5 2 25 2 2" xfId="29093" xr:uid="{526B07E0-33B1-415A-AFB6-A006F64EEA64}"/>
    <cellStyle name="Notitie 5 2 25 3" xfId="27562" xr:uid="{50D24B09-E7B2-4885-9AB1-19E45CC69EED}"/>
    <cellStyle name="Notitie 5 2 26" xfId="9957" xr:uid="{00000000-0005-0000-0000-00005E220000}"/>
    <cellStyle name="Notitie 5 2 26 2" xfId="19684" xr:uid="{00000000-0005-0000-0000-00005F220000}"/>
    <cellStyle name="Notitie 5 2 26 2 2" xfId="29124" xr:uid="{5B65E545-3474-4117-B3ED-09D84B7E6397}"/>
    <cellStyle name="Notitie 5 2 26 3" xfId="27593" xr:uid="{AC979F38-D6FE-491A-A05C-C38361B99362}"/>
    <cellStyle name="Notitie 5 2 27" xfId="10116" xr:uid="{00000000-0005-0000-0000-000060220000}"/>
    <cellStyle name="Notitie 5 2 27 2" xfId="19843" xr:uid="{00000000-0005-0000-0000-000061220000}"/>
    <cellStyle name="Notitie 5 2 27 2 2" xfId="29155" xr:uid="{4EF2DEE2-1724-42D4-9FA7-4A9A131CB2F8}"/>
    <cellStyle name="Notitie 5 2 27 3" xfId="27624" xr:uid="{321E367D-FE0A-4348-882B-3CBCBCE3742A}"/>
    <cellStyle name="Notitie 5 2 28" xfId="10271" xr:uid="{00000000-0005-0000-0000-000062220000}"/>
    <cellStyle name="Notitie 5 2 28 2" xfId="19998" xr:uid="{00000000-0005-0000-0000-000063220000}"/>
    <cellStyle name="Notitie 5 2 28 2 2" xfId="29185" xr:uid="{208889C9-7803-49F4-ABE0-CCBE7D588969}"/>
    <cellStyle name="Notitie 5 2 28 3" xfId="27654" xr:uid="{EF85E29A-4381-4DF2-B653-3E46E17F351F}"/>
    <cellStyle name="Notitie 5 2 29" xfId="10425" xr:uid="{00000000-0005-0000-0000-000064220000}"/>
    <cellStyle name="Notitie 5 2 29 2" xfId="20152" xr:uid="{00000000-0005-0000-0000-000065220000}"/>
    <cellStyle name="Notitie 5 2 29 2 2" xfId="29215" xr:uid="{2C65E80D-08CD-4663-A647-83C39B1C9F14}"/>
    <cellStyle name="Notitie 5 2 29 3" xfId="27684" xr:uid="{C5A04C6D-D0A5-4D4A-9304-4623A3C5EA00}"/>
    <cellStyle name="Notitie 5 2 3" xfId="5732" xr:uid="{00000000-0005-0000-0000-000066220000}"/>
    <cellStyle name="Notitie 5 2 3 2" xfId="15459" xr:uid="{00000000-0005-0000-0000-000067220000}"/>
    <cellStyle name="Notitie 5 2 3 2 2" xfId="28263" xr:uid="{ED6AC041-D1D4-41F3-900C-F0E324AC538E}"/>
    <cellStyle name="Notitie 5 2 3 3" xfId="26732" xr:uid="{70693538-1C70-4036-A9A9-BE7D86A7148E}"/>
    <cellStyle name="Notitie 5 2 30" xfId="10576" xr:uid="{00000000-0005-0000-0000-000068220000}"/>
    <cellStyle name="Notitie 5 2 30 2" xfId="20303" xr:uid="{00000000-0005-0000-0000-000069220000}"/>
    <cellStyle name="Notitie 5 2 30 2 2" xfId="29244" xr:uid="{44B1843D-4956-4325-B4E7-457E9EE30D64}"/>
    <cellStyle name="Notitie 5 2 30 3" xfId="27713" xr:uid="{F04F8B79-57A7-48BA-8536-D10522997F32}"/>
    <cellStyle name="Notitie 5 2 31" xfId="10722" xr:uid="{00000000-0005-0000-0000-00006A220000}"/>
    <cellStyle name="Notitie 5 2 31 2" xfId="20449" xr:uid="{00000000-0005-0000-0000-00006B220000}"/>
    <cellStyle name="Notitie 5 2 31 2 2" xfId="29270" xr:uid="{EE58866A-70E6-4928-81AF-68495C10D190}"/>
    <cellStyle name="Notitie 5 2 31 3" xfId="27739" xr:uid="{BCFAE673-BD9D-4071-B44D-D2380452C9B3}"/>
    <cellStyle name="Notitie 5 2 32" xfId="26202" xr:uid="{F8557AB6-0393-4067-B053-A3E6279855CA}"/>
    <cellStyle name="Notitie 5 2 4" xfId="5947" xr:uid="{00000000-0005-0000-0000-00006C220000}"/>
    <cellStyle name="Notitie 5 2 4 2" xfId="15674" xr:uid="{00000000-0005-0000-0000-00006D220000}"/>
    <cellStyle name="Notitie 5 2 4 2 2" xfId="28306" xr:uid="{564B5E62-5D5F-4410-871D-EB479E54AF9D}"/>
    <cellStyle name="Notitie 5 2 4 3" xfId="26775" xr:uid="{FC9F51FB-36DF-44B6-9BDF-97C2F2B60620}"/>
    <cellStyle name="Notitie 5 2 5" xfId="2868" xr:uid="{00000000-0005-0000-0000-00006E220000}"/>
    <cellStyle name="Notitie 5 2 5 2" xfId="12595" xr:uid="{00000000-0005-0000-0000-00006F220000}"/>
    <cellStyle name="Notitie 5 2 5 2 2" xfId="27882" xr:uid="{3F10405A-8178-4E45-8000-B59656618B30}"/>
    <cellStyle name="Notitie 5 2 5 3" xfId="26351" xr:uid="{AF1C3D36-C13E-4399-A1DB-B65828B3E3BD}"/>
    <cellStyle name="Notitie 5 2 6" xfId="6321" xr:uid="{00000000-0005-0000-0000-000070220000}"/>
    <cellStyle name="Notitie 5 2 6 2" xfId="16048" xr:uid="{00000000-0005-0000-0000-000071220000}"/>
    <cellStyle name="Notitie 5 2 6 2 2" xfId="28393" xr:uid="{B63C494A-1EAF-452F-94CE-04B5F4A2F9C4}"/>
    <cellStyle name="Notitie 5 2 6 3" xfId="26862" xr:uid="{30814872-7B7A-4FCD-90DC-654E913F5DC3}"/>
    <cellStyle name="Notitie 5 2 7" xfId="6524" xr:uid="{00000000-0005-0000-0000-000072220000}"/>
    <cellStyle name="Notitie 5 2 7 2" xfId="16251" xr:uid="{00000000-0005-0000-0000-000073220000}"/>
    <cellStyle name="Notitie 5 2 7 2 2" xfId="28432" xr:uid="{85DF998B-1DF2-49D2-A609-17B81E0C0E2C}"/>
    <cellStyle name="Notitie 5 2 7 3" xfId="26901" xr:uid="{1EB208B2-E66C-46C7-8E2B-9BEE3010588B}"/>
    <cellStyle name="Notitie 5 2 8" xfId="6734" xr:uid="{00000000-0005-0000-0000-000074220000}"/>
    <cellStyle name="Notitie 5 2 8 2" xfId="16461" xr:uid="{00000000-0005-0000-0000-000075220000}"/>
    <cellStyle name="Notitie 5 2 8 2 2" xfId="28474" xr:uid="{13C46E93-4E59-4866-8B32-30F42662F05A}"/>
    <cellStyle name="Notitie 5 2 8 3" xfId="26943" xr:uid="{D6F206EA-A6BE-43CB-A850-DFC580C6C418}"/>
    <cellStyle name="Notitie 5 2 9" xfId="6930" xr:uid="{00000000-0005-0000-0000-000076220000}"/>
    <cellStyle name="Notitie 5 2 9 2" xfId="16657" xr:uid="{00000000-0005-0000-0000-000077220000}"/>
    <cellStyle name="Notitie 5 2 9 2 2" xfId="28515" xr:uid="{F868021E-30D1-4499-BF58-363F94AAFA0F}"/>
    <cellStyle name="Notitie 5 2 9 3" xfId="26984" xr:uid="{6861724D-19A7-4644-AD34-973105279B20}"/>
    <cellStyle name="Notitie 5 20" xfId="3082" xr:uid="{00000000-0005-0000-0000-000078220000}"/>
    <cellStyle name="Notitie 5 20 2" xfId="12809" xr:uid="{00000000-0005-0000-0000-000079220000}"/>
    <cellStyle name="Notitie 5 20 2 2" xfId="27939" xr:uid="{34EDEE00-7C44-4419-931A-90B2F381B0D7}"/>
    <cellStyle name="Notitie 5 20 3" xfId="26408" xr:uid="{F4C12F13-0C01-4264-8F93-DA25CBAE58CD}"/>
    <cellStyle name="Notitie 5 21" xfId="5900" xr:uid="{00000000-0005-0000-0000-00007A220000}"/>
    <cellStyle name="Notitie 5 21 2" xfId="15627" xr:uid="{00000000-0005-0000-0000-00007B220000}"/>
    <cellStyle name="Notitie 5 21 2 2" xfId="28289" xr:uid="{ACB96484-1F88-46FB-9A20-6CE5068C033B}"/>
    <cellStyle name="Notitie 5 21 3" xfId="26758" xr:uid="{C44EC000-2311-4408-8C55-113CDCA519A6}"/>
    <cellStyle name="Notitie 5 22" xfId="8104" xr:uid="{00000000-0005-0000-0000-00007C220000}"/>
    <cellStyle name="Notitie 5 22 2" xfId="17831" xr:uid="{00000000-0005-0000-0000-00007D220000}"/>
    <cellStyle name="Notitie 5 22 2 2" xfId="28760" xr:uid="{5F470FB2-C563-4D55-90FD-FD9593951D13}"/>
    <cellStyle name="Notitie 5 22 3" xfId="27229" xr:uid="{48EE68B5-C722-4884-AE10-F020392E7EB0}"/>
    <cellStyle name="Notitie 5 23" xfId="5181" xr:uid="{00000000-0005-0000-0000-00007E220000}"/>
    <cellStyle name="Notitie 5 23 2" xfId="14908" xr:uid="{00000000-0005-0000-0000-00007F220000}"/>
    <cellStyle name="Notitie 5 23 2 2" xfId="28121" xr:uid="{2A4CD9A8-9EC4-43A0-AFEB-D30F39ED4773}"/>
    <cellStyle name="Notitie 5 23 3" xfId="26590" xr:uid="{47BE484A-FBB4-4584-84E8-B38C0DB91F78}"/>
    <cellStyle name="Notitie 5 24" xfId="8056" xr:uid="{00000000-0005-0000-0000-000080220000}"/>
    <cellStyle name="Notitie 5 24 2" xfId="17783" xr:uid="{00000000-0005-0000-0000-000081220000}"/>
    <cellStyle name="Notitie 5 24 2 2" xfId="28743" xr:uid="{B6100954-9327-4299-8500-1781F6676C51}"/>
    <cellStyle name="Notitie 5 24 3" xfId="27212" xr:uid="{C2832932-0DFD-4F9F-8454-C47B3F7E8B14}"/>
    <cellStyle name="Notitie 5 25" xfId="8043" xr:uid="{00000000-0005-0000-0000-000082220000}"/>
    <cellStyle name="Notitie 5 25 2" xfId="17770" xr:uid="{00000000-0005-0000-0000-000083220000}"/>
    <cellStyle name="Notitie 5 25 2 2" xfId="28739" xr:uid="{38979A40-B895-4B77-97F7-958630A757DC}"/>
    <cellStyle name="Notitie 5 25 3" xfId="27208" xr:uid="{E2AD3CA8-75A3-4C4C-9F5A-589F3E690685}"/>
    <cellStyle name="Notitie 5 26" xfId="6639" xr:uid="{00000000-0005-0000-0000-000084220000}"/>
    <cellStyle name="Notitie 5 26 2" xfId="16366" xr:uid="{00000000-0005-0000-0000-000085220000}"/>
    <cellStyle name="Notitie 5 26 2 2" xfId="28454" xr:uid="{72F4E882-658C-4F33-9242-7D09C1CDBCD5}"/>
    <cellStyle name="Notitie 5 26 3" xfId="26923" xr:uid="{38828D2C-5910-4DF5-ADF5-F27B3161E93B}"/>
    <cellStyle name="Notitie 5 27" xfId="6538" xr:uid="{00000000-0005-0000-0000-000086220000}"/>
    <cellStyle name="Notitie 5 27 2" xfId="16265" xr:uid="{00000000-0005-0000-0000-000087220000}"/>
    <cellStyle name="Notitie 5 27 2 2" xfId="28444" xr:uid="{1CB78A21-AD2A-4329-9555-B9099657D565}"/>
    <cellStyle name="Notitie 5 27 3" xfId="26913" xr:uid="{DF1FE33F-ADE3-4CB0-BAA2-A0C7EAFC2A7D}"/>
    <cellStyle name="Notitie 5 28" xfId="3040" xr:uid="{00000000-0005-0000-0000-000088220000}"/>
    <cellStyle name="Notitie 5 28 2" xfId="12767" xr:uid="{00000000-0005-0000-0000-000089220000}"/>
    <cellStyle name="Notitie 5 28 2 2" xfId="27935" xr:uid="{5B7B6175-7492-4F2B-AD0C-5A6A390B0874}"/>
    <cellStyle name="Notitie 5 28 3" xfId="26404" xr:uid="{804641DD-0CD4-457D-9DD7-36DF73F61F3D}"/>
    <cellStyle name="Notitie 5 29" xfId="6336" xr:uid="{00000000-0005-0000-0000-00008A220000}"/>
    <cellStyle name="Notitie 5 29 2" xfId="16063" xr:uid="{00000000-0005-0000-0000-00008B220000}"/>
    <cellStyle name="Notitie 5 29 2 2" xfId="28404" xr:uid="{59BEF57B-0228-4ACA-9D1F-D53BD2E0938A}"/>
    <cellStyle name="Notitie 5 29 3" xfId="26873" xr:uid="{B6FF8A86-8CE6-401B-A92A-380EBBFF4B16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0 2 2" xfId="28563" xr:uid="{1B30A2AF-A781-47BD-BB04-91B36F8C2A6E}"/>
    <cellStyle name="Notitie 5 3 10 3" xfId="27032" xr:uid="{591B7A03-13F1-41E8-8AD3-743A28807D72}"/>
    <cellStyle name="Notitie 5 3 11" xfId="7337" xr:uid="{00000000-0005-0000-0000-00008F220000}"/>
    <cellStyle name="Notitie 5 3 11 2" xfId="17064" xr:uid="{00000000-0005-0000-0000-000090220000}"/>
    <cellStyle name="Notitie 5 3 11 2 2" xfId="28603" xr:uid="{741E5A11-6D03-49F0-911A-963E1701ECEF}"/>
    <cellStyle name="Notitie 5 3 11 3" xfId="27072" xr:uid="{D3DB62F5-9467-4C2E-AEA3-DB0242672ABC}"/>
    <cellStyle name="Notitie 5 3 12" xfId="7532" xr:uid="{00000000-0005-0000-0000-000091220000}"/>
    <cellStyle name="Notitie 5 3 12 2" xfId="17259" xr:uid="{00000000-0005-0000-0000-000092220000}"/>
    <cellStyle name="Notitie 5 3 12 2 2" xfId="28643" xr:uid="{3A33D8B2-403F-4F64-8198-736F7DD6507D}"/>
    <cellStyle name="Notitie 5 3 12 3" xfId="27112" xr:uid="{E46FB379-4950-4F17-969F-4C76B64ADCCF}"/>
    <cellStyle name="Notitie 5 3 13" xfId="7726" xr:uid="{00000000-0005-0000-0000-000093220000}"/>
    <cellStyle name="Notitie 5 3 13 2" xfId="17453" xr:uid="{00000000-0005-0000-0000-000094220000}"/>
    <cellStyle name="Notitie 5 3 13 2 2" xfId="28685" xr:uid="{C7789FDC-8BFC-4468-85B4-5F039DBBC850}"/>
    <cellStyle name="Notitie 5 3 13 3" xfId="27154" xr:uid="{036D104A-E7CC-41D7-9DCC-2F2972DB2037}"/>
    <cellStyle name="Notitie 5 3 14" xfId="7922" xr:uid="{00000000-0005-0000-0000-000095220000}"/>
    <cellStyle name="Notitie 5 3 14 2" xfId="17649" xr:uid="{00000000-0005-0000-0000-000096220000}"/>
    <cellStyle name="Notitie 5 3 14 2 2" xfId="28721" xr:uid="{CDF934B8-D9BA-4641-A0CB-1654E2BCD28F}"/>
    <cellStyle name="Notitie 5 3 14 3" xfId="27190" xr:uid="{113D1922-0F9B-4B82-B16C-5AC37FB76BDE}"/>
    <cellStyle name="Notitie 5 3 15" xfId="2795" xr:uid="{00000000-0005-0000-0000-000097220000}"/>
    <cellStyle name="Notitie 5 3 15 2" xfId="12522" xr:uid="{00000000-0005-0000-0000-000098220000}"/>
    <cellStyle name="Notitie 5 3 15 2 2" xfId="27865" xr:uid="{ED57C47B-CDC6-4B2D-8961-67E43E5CE690}"/>
    <cellStyle name="Notitie 5 3 15 3" xfId="26334" xr:uid="{F6347979-C85E-41DA-AB60-E11935B49D3D}"/>
    <cellStyle name="Notitie 5 3 16" xfId="8224" xr:uid="{00000000-0005-0000-0000-000099220000}"/>
    <cellStyle name="Notitie 5 3 16 2" xfId="17951" xr:uid="{00000000-0005-0000-0000-00009A220000}"/>
    <cellStyle name="Notitie 5 3 16 2 2" xfId="28788" xr:uid="{31AC0877-88F9-49C9-BEDD-87464E40E03C}"/>
    <cellStyle name="Notitie 5 3 16 3" xfId="27257" xr:uid="{B14D1804-D582-4898-A21B-1035CC0560D7}"/>
    <cellStyle name="Notitie 5 3 17" xfId="8412" xr:uid="{00000000-0005-0000-0000-00009B220000}"/>
    <cellStyle name="Notitie 5 3 17 2" xfId="18139" xr:uid="{00000000-0005-0000-0000-00009C220000}"/>
    <cellStyle name="Notitie 5 3 17 2 2" xfId="28825" xr:uid="{2162DE88-9FFD-4A68-B0E5-A9917267329C}"/>
    <cellStyle name="Notitie 5 3 17 3" xfId="27294" xr:uid="{1CF84F79-5B98-4F3B-AE4E-0128659ADAAB}"/>
    <cellStyle name="Notitie 5 3 18" xfId="8594" xr:uid="{00000000-0005-0000-0000-00009D220000}"/>
    <cellStyle name="Notitie 5 3 18 2" xfId="18321" xr:uid="{00000000-0005-0000-0000-00009E220000}"/>
    <cellStyle name="Notitie 5 3 18 2 2" xfId="28859" xr:uid="{0CD4BA65-36AD-4AEC-9B8C-716B9F6DDA00}"/>
    <cellStyle name="Notitie 5 3 18 3" xfId="27328" xr:uid="{41071AA6-4582-4F99-80EA-FCBEE4258374}"/>
    <cellStyle name="Notitie 5 3 19" xfId="8768" xr:uid="{00000000-0005-0000-0000-00009F220000}"/>
    <cellStyle name="Notitie 5 3 19 2" xfId="18495" xr:uid="{00000000-0005-0000-0000-0000A0220000}"/>
    <cellStyle name="Notitie 5 3 19 2 2" xfId="28893" xr:uid="{3B0C1AB1-A8A4-4F86-BFF1-52620F0A91E0}"/>
    <cellStyle name="Notitie 5 3 19 3" xfId="27362" xr:uid="{0F4C1C3A-50DC-430B-893B-4B5103C18F81}"/>
    <cellStyle name="Notitie 5 3 2" xfId="4524" xr:uid="{00000000-0005-0000-0000-0000A1220000}"/>
    <cellStyle name="Notitie 5 3 2 2" xfId="14251" xr:uid="{00000000-0005-0000-0000-0000A2220000}"/>
    <cellStyle name="Notitie 5 3 2 2 2" xfId="27975" xr:uid="{497F2BE2-9B47-4676-9A3A-C2F3A9AF918C}"/>
    <cellStyle name="Notitie 5 3 2 3" xfId="26444" xr:uid="{137ABF11-40D6-4765-A7D4-4BB794230C28}"/>
    <cellStyle name="Notitie 5 3 20" xfId="8941" xr:uid="{00000000-0005-0000-0000-0000A3220000}"/>
    <cellStyle name="Notitie 5 3 20 2" xfId="18668" xr:uid="{00000000-0005-0000-0000-0000A4220000}"/>
    <cellStyle name="Notitie 5 3 20 2 2" xfId="28927" xr:uid="{6EDD271B-6F89-43DF-867B-2B67618ACBE6}"/>
    <cellStyle name="Notitie 5 3 20 3" xfId="27396" xr:uid="{0723B823-2718-4EF0-8E3F-4F6744DE1C7C}"/>
    <cellStyle name="Notitie 5 3 21" xfId="9121" xr:uid="{00000000-0005-0000-0000-0000A5220000}"/>
    <cellStyle name="Notitie 5 3 21 2" xfId="18848" xr:uid="{00000000-0005-0000-0000-0000A6220000}"/>
    <cellStyle name="Notitie 5 3 21 2 2" xfId="28961" xr:uid="{10920DEB-A556-4A99-9423-9FF7E6B79A35}"/>
    <cellStyle name="Notitie 5 3 21 3" xfId="27430" xr:uid="{D16501AE-31A6-4911-9C31-349E45CC5C08}"/>
    <cellStyle name="Notitie 5 3 22" xfId="9291" xr:uid="{00000000-0005-0000-0000-0000A7220000}"/>
    <cellStyle name="Notitie 5 3 22 2" xfId="19018" xr:uid="{00000000-0005-0000-0000-0000A8220000}"/>
    <cellStyle name="Notitie 5 3 22 2 2" xfId="28994" xr:uid="{D889DAD5-DE7D-49B3-B549-4F0FAD876059}"/>
    <cellStyle name="Notitie 5 3 22 3" xfId="27463" xr:uid="{253F7E6A-BE20-4CC1-B835-F3C76131948B}"/>
    <cellStyle name="Notitie 5 3 23" xfId="9461" xr:uid="{00000000-0005-0000-0000-0000A9220000}"/>
    <cellStyle name="Notitie 5 3 23 2" xfId="19188" xr:uid="{00000000-0005-0000-0000-0000AA220000}"/>
    <cellStyle name="Notitie 5 3 23 2 2" xfId="29029" xr:uid="{0103FB04-336C-410C-ABBC-8E79DCA8F2BF}"/>
    <cellStyle name="Notitie 5 3 23 3" xfId="27498" xr:uid="{36E3843F-86D7-4B31-B40F-0A58D7A8C641}"/>
    <cellStyle name="Notitie 5 3 24" xfId="9625" xr:uid="{00000000-0005-0000-0000-0000AB220000}"/>
    <cellStyle name="Notitie 5 3 24 2" xfId="19352" xr:uid="{00000000-0005-0000-0000-0000AC220000}"/>
    <cellStyle name="Notitie 5 3 24 2 2" xfId="29062" xr:uid="{4FCB664C-385D-4A1C-ABC1-BAEC63272A7C}"/>
    <cellStyle name="Notitie 5 3 24 3" xfId="27531" xr:uid="{B41EB1C8-D04A-4346-845B-B2D239AA3353}"/>
    <cellStyle name="Notitie 5 3 25" xfId="9797" xr:uid="{00000000-0005-0000-0000-0000AD220000}"/>
    <cellStyle name="Notitie 5 3 25 2" xfId="19524" xr:uid="{00000000-0005-0000-0000-0000AE220000}"/>
    <cellStyle name="Notitie 5 3 25 2 2" xfId="29094" xr:uid="{80B9EC69-940B-4F3F-A6BD-AEF21E21B0B1}"/>
    <cellStyle name="Notitie 5 3 25 3" xfId="27563" xr:uid="{662EF5D8-8674-4C68-8E77-0D44EC968DF6}"/>
    <cellStyle name="Notitie 5 3 26" xfId="9958" xr:uid="{00000000-0005-0000-0000-0000AF220000}"/>
    <cellStyle name="Notitie 5 3 26 2" xfId="19685" xr:uid="{00000000-0005-0000-0000-0000B0220000}"/>
    <cellStyle name="Notitie 5 3 26 2 2" xfId="29125" xr:uid="{FBB6CFB5-4F9E-4B84-B134-AB0EEB78BD30}"/>
    <cellStyle name="Notitie 5 3 26 3" xfId="27594" xr:uid="{B45A308C-E915-4FBC-8E42-E8D3F4EF903E}"/>
    <cellStyle name="Notitie 5 3 27" xfId="10117" xr:uid="{00000000-0005-0000-0000-0000B1220000}"/>
    <cellStyle name="Notitie 5 3 27 2" xfId="19844" xr:uid="{00000000-0005-0000-0000-0000B2220000}"/>
    <cellStyle name="Notitie 5 3 27 2 2" xfId="29156" xr:uid="{AF8627E3-CEC4-43A2-A5A4-87D6ADF44CE0}"/>
    <cellStyle name="Notitie 5 3 27 3" xfId="27625" xr:uid="{D65331D4-7BA1-466D-B336-2C079609D291}"/>
    <cellStyle name="Notitie 5 3 28" xfId="10272" xr:uid="{00000000-0005-0000-0000-0000B3220000}"/>
    <cellStyle name="Notitie 5 3 28 2" xfId="19999" xr:uid="{00000000-0005-0000-0000-0000B4220000}"/>
    <cellStyle name="Notitie 5 3 28 2 2" xfId="29186" xr:uid="{5C6E3A49-B23B-4FC1-BB08-DD7CF048AB9D}"/>
    <cellStyle name="Notitie 5 3 28 3" xfId="27655" xr:uid="{4754B247-CCCD-4398-A0E0-43DEAE8421EB}"/>
    <cellStyle name="Notitie 5 3 29" xfId="10426" xr:uid="{00000000-0005-0000-0000-0000B5220000}"/>
    <cellStyle name="Notitie 5 3 29 2" xfId="20153" xr:uid="{00000000-0005-0000-0000-0000B6220000}"/>
    <cellStyle name="Notitie 5 3 29 2 2" xfId="29216" xr:uid="{8E7A8875-D633-4846-96F1-C77A5258D474}"/>
    <cellStyle name="Notitie 5 3 29 3" xfId="27685" xr:uid="{3D824E8F-FB7B-4E86-A486-DD73706F46CE}"/>
    <cellStyle name="Notitie 5 3 3" xfId="5733" xr:uid="{00000000-0005-0000-0000-0000B7220000}"/>
    <cellStyle name="Notitie 5 3 3 2" xfId="15460" xr:uid="{00000000-0005-0000-0000-0000B8220000}"/>
    <cellStyle name="Notitie 5 3 3 2 2" xfId="28264" xr:uid="{2B34F4B1-16D2-4E7E-9690-28B862C2587E}"/>
    <cellStyle name="Notitie 5 3 3 3" xfId="26733" xr:uid="{CC759397-8F6D-4F8A-A9E4-11AD63692FAD}"/>
    <cellStyle name="Notitie 5 3 30" xfId="10577" xr:uid="{00000000-0005-0000-0000-0000B9220000}"/>
    <cellStyle name="Notitie 5 3 30 2" xfId="20304" xr:uid="{00000000-0005-0000-0000-0000BA220000}"/>
    <cellStyle name="Notitie 5 3 30 2 2" xfId="29245" xr:uid="{151E3E54-FB29-47DD-BBDB-52296C380D70}"/>
    <cellStyle name="Notitie 5 3 30 3" xfId="27714" xr:uid="{1C222362-9AC3-4F5C-B547-550C1EDD8C9B}"/>
    <cellStyle name="Notitie 5 3 31" xfId="10723" xr:uid="{00000000-0005-0000-0000-0000BB220000}"/>
    <cellStyle name="Notitie 5 3 31 2" xfId="20450" xr:uid="{00000000-0005-0000-0000-0000BC220000}"/>
    <cellStyle name="Notitie 5 3 31 2 2" xfId="29271" xr:uid="{E92AF9D9-E5C3-47E3-9954-540514D6CED3}"/>
    <cellStyle name="Notitie 5 3 31 3" xfId="27740" xr:uid="{07F48661-F6EA-423B-9A8F-47D541EA681C}"/>
    <cellStyle name="Notitie 5 3 32" xfId="26203" xr:uid="{190E1EA3-CFBE-4575-B93B-ED60CD7D6E78}"/>
    <cellStyle name="Notitie 5 3 4" xfId="5948" xr:uid="{00000000-0005-0000-0000-0000BD220000}"/>
    <cellStyle name="Notitie 5 3 4 2" xfId="15675" xr:uid="{00000000-0005-0000-0000-0000BE220000}"/>
    <cellStyle name="Notitie 5 3 4 2 2" xfId="28307" xr:uid="{B84250FF-56CC-4813-B19E-20C1D052A6E9}"/>
    <cellStyle name="Notitie 5 3 4 3" xfId="26776" xr:uid="{17B24109-05FA-450D-8B0A-A8FB038F8026}"/>
    <cellStyle name="Notitie 5 3 5" xfId="5405" xr:uid="{00000000-0005-0000-0000-0000BF220000}"/>
    <cellStyle name="Notitie 5 3 5 2" xfId="15132" xr:uid="{00000000-0005-0000-0000-0000C0220000}"/>
    <cellStyle name="Notitie 5 3 5 2 2" xfId="28179" xr:uid="{F82DFA5D-D383-4BAE-A81A-0C81073B80AC}"/>
    <cellStyle name="Notitie 5 3 5 3" xfId="26648" xr:uid="{A45ECAA2-98D2-40BC-AB39-19FDBD195CCC}"/>
    <cellStyle name="Notitie 5 3 6" xfId="6322" xr:uid="{00000000-0005-0000-0000-0000C1220000}"/>
    <cellStyle name="Notitie 5 3 6 2" xfId="16049" xr:uid="{00000000-0005-0000-0000-0000C2220000}"/>
    <cellStyle name="Notitie 5 3 6 2 2" xfId="28394" xr:uid="{206C7F47-C6A0-4B9E-A1CD-68A494F5FB1B}"/>
    <cellStyle name="Notitie 5 3 6 3" xfId="26863" xr:uid="{35758095-8DA4-4857-9BF2-C4EE28060A31}"/>
    <cellStyle name="Notitie 5 3 7" xfId="6525" xr:uid="{00000000-0005-0000-0000-0000C3220000}"/>
    <cellStyle name="Notitie 5 3 7 2" xfId="16252" xr:uid="{00000000-0005-0000-0000-0000C4220000}"/>
    <cellStyle name="Notitie 5 3 7 2 2" xfId="28433" xr:uid="{A01E21B4-6F39-43D5-88B0-D2D66A7E52B4}"/>
    <cellStyle name="Notitie 5 3 7 3" xfId="26902" xr:uid="{3A640C05-DB68-4A11-954B-6F6A3AFDD6E0}"/>
    <cellStyle name="Notitie 5 3 8" xfId="6735" xr:uid="{00000000-0005-0000-0000-0000C5220000}"/>
    <cellStyle name="Notitie 5 3 8 2" xfId="16462" xr:uid="{00000000-0005-0000-0000-0000C6220000}"/>
    <cellStyle name="Notitie 5 3 8 2 2" xfId="28475" xr:uid="{FDF50150-9196-473B-A6B3-5A26DB99474A}"/>
    <cellStyle name="Notitie 5 3 8 3" xfId="26944" xr:uid="{CF4AC947-415E-456A-94BC-D47729E6230E}"/>
    <cellStyle name="Notitie 5 3 9" xfId="6931" xr:uid="{00000000-0005-0000-0000-0000C7220000}"/>
    <cellStyle name="Notitie 5 3 9 2" xfId="16658" xr:uid="{00000000-0005-0000-0000-0000C8220000}"/>
    <cellStyle name="Notitie 5 3 9 2 2" xfId="28516" xr:uid="{6640624F-8354-4F93-8FE0-7C5DF13DACBC}"/>
    <cellStyle name="Notitie 5 3 9 3" xfId="26985" xr:uid="{550B0669-4A12-40BC-8E5D-6CAEEAF44250}"/>
    <cellStyle name="Notitie 5 30" xfId="2777" xr:uid="{00000000-0005-0000-0000-0000C9220000}"/>
    <cellStyle name="Notitie 5 30 2" xfId="12504" xr:uid="{00000000-0005-0000-0000-0000CA220000}"/>
    <cellStyle name="Notitie 5 30 2 2" xfId="27857" xr:uid="{BDFAB384-C43A-4209-8830-9B256CC607CB}"/>
    <cellStyle name="Notitie 5 30 3" xfId="26326" xr:uid="{FC2CBCE0-46DE-47BC-8D82-0B1EEAF97336}"/>
    <cellStyle name="Notitie 5 31" xfId="7021" xr:uid="{00000000-0005-0000-0000-0000CB220000}"/>
    <cellStyle name="Notitie 5 31 2" xfId="16748" xr:uid="{00000000-0005-0000-0000-0000CC220000}"/>
    <cellStyle name="Notitie 5 31 2 2" xfId="28533" xr:uid="{6B0D6BA8-F915-4D41-BA0D-92D77BAFF417}"/>
    <cellStyle name="Notitie 5 31 3" xfId="27002" xr:uid="{4BD5A447-5334-4FDF-9951-89DD0F8AE71B}"/>
    <cellStyle name="Notitie 5 32" xfId="9637" xr:uid="{00000000-0005-0000-0000-0000CD220000}"/>
    <cellStyle name="Notitie 5 32 2" xfId="19364" xr:uid="{00000000-0005-0000-0000-0000CE220000}"/>
    <cellStyle name="Notitie 5 32 2 2" xfId="29072" xr:uid="{11CAB5A6-6582-4407-8F22-155971F26262}"/>
    <cellStyle name="Notitie 5 32 3" xfId="27541" xr:uid="{BE6DC19E-924B-425F-837F-B5EE042E865E}"/>
    <cellStyle name="Notitie 5 33" xfId="5168" xr:uid="{00000000-0005-0000-0000-0000CF220000}"/>
    <cellStyle name="Notitie 5 33 2" xfId="14895" xr:uid="{00000000-0005-0000-0000-0000D0220000}"/>
    <cellStyle name="Notitie 5 33 2 2" xfId="28114" xr:uid="{E3C24A78-8AEA-4807-A597-6A93495579E8}"/>
    <cellStyle name="Notitie 5 33 3" xfId="26583" xr:uid="{9DBB8AD5-6DCC-484A-BBCE-0E9B478602C8}"/>
    <cellStyle name="Notitie 5 34" xfId="26164" xr:uid="{12841970-23CA-4E05-A6CC-F43ACE62702F}"/>
    <cellStyle name="Notitie 5 4" xfId="3023" xr:uid="{00000000-0005-0000-0000-0000D1220000}"/>
    <cellStyle name="Notitie 5 4 2" xfId="12750" xr:uid="{00000000-0005-0000-0000-0000D2220000}"/>
    <cellStyle name="Notitie 5 4 2 2" xfId="27925" xr:uid="{5810EFC2-FE5C-4CEB-8616-4D53612651FC}"/>
    <cellStyle name="Notitie 5 4 3" xfId="26394" xr:uid="{675A5019-3128-464D-8882-72EA0A5A8F2A}"/>
    <cellStyle name="Notitie 5 5" xfId="2693" xr:uid="{00000000-0005-0000-0000-0000D3220000}"/>
    <cellStyle name="Notitie 5 5 2" xfId="12420" xr:uid="{00000000-0005-0000-0000-0000D4220000}"/>
    <cellStyle name="Notitie 5 5 2 2" xfId="27832" xr:uid="{12EE0679-5E93-4CA8-8098-820D630BF205}"/>
    <cellStyle name="Notitie 5 5 3" xfId="26301" xr:uid="{30C63EA1-4DA4-466A-857F-34C7E4E04D99}"/>
    <cellStyle name="Notitie 5 6" xfId="4682" xr:uid="{00000000-0005-0000-0000-0000D5220000}"/>
    <cellStyle name="Notitie 5 6 2" xfId="14409" xr:uid="{00000000-0005-0000-0000-0000D6220000}"/>
    <cellStyle name="Notitie 5 6 2 2" xfId="27998" xr:uid="{785876D7-15E5-4BE2-A608-94659B4EFA84}"/>
    <cellStyle name="Notitie 5 6 3" xfId="26467" xr:uid="{4F432890-B94C-4A17-AAA3-8B046F99AC6C}"/>
    <cellStyle name="Notitie 5 7" xfId="5820" xr:uid="{00000000-0005-0000-0000-0000D7220000}"/>
    <cellStyle name="Notitie 5 7 2" xfId="15547" xr:uid="{00000000-0005-0000-0000-0000D8220000}"/>
    <cellStyle name="Notitie 5 7 2 2" xfId="28277" xr:uid="{5BFD60B9-91A1-4E7C-BFB3-E24F42EE9911}"/>
    <cellStyle name="Notitie 5 7 3" xfId="26746" xr:uid="{846E8DFB-EF4C-41CA-82F0-E163878C0B65}"/>
    <cellStyle name="Notitie 5 8" xfId="5171" xr:uid="{00000000-0005-0000-0000-0000D9220000}"/>
    <cellStyle name="Notitie 5 8 2" xfId="14898" xr:uid="{00000000-0005-0000-0000-0000DA220000}"/>
    <cellStyle name="Notitie 5 8 2 2" xfId="28115" xr:uid="{2382DA23-4C26-40E6-935A-653CF6C113AA}"/>
    <cellStyle name="Notitie 5 8 3" xfId="26584" xr:uid="{3A014D05-0BCA-43EA-9470-ACC1A307927B}"/>
    <cellStyle name="Notitie 5 9" xfId="5520" xr:uid="{00000000-0005-0000-0000-0000DB220000}"/>
    <cellStyle name="Notitie 5 9 2" xfId="15247" xr:uid="{00000000-0005-0000-0000-0000DC220000}"/>
    <cellStyle name="Notitie 5 9 2 2" xfId="28209" xr:uid="{3995E909-2E5F-47F3-AC14-E2FB1D5A7719}"/>
    <cellStyle name="Notitie 5 9 3" xfId="26678" xr:uid="{F4968292-A64B-4C35-8ADB-19A8ED16F944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0 2 2" xfId="28134" xr:uid="{96DC5386-8A2C-47B6-B6E5-7AFA8ABE55F7}"/>
    <cellStyle name="Notitie 6 10 3" xfId="26603" xr:uid="{AF81742A-78F9-45DD-A0FF-186F927B8CF6}"/>
    <cellStyle name="Notitie 6 11" xfId="2677" xr:uid="{00000000-0005-0000-0000-0000E0220000}"/>
    <cellStyle name="Notitie 6 11 2" xfId="12404" xr:uid="{00000000-0005-0000-0000-0000E1220000}"/>
    <cellStyle name="Notitie 6 11 2 2" xfId="27825" xr:uid="{0C234131-D245-4103-A8BB-D5169659B416}"/>
    <cellStyle name="Notitie 6 11 3" xfId="26294" xr:uid="{B26A39EB-A8A4-4CE1-B16F-CD72B3667020}"/>
    <cellStyle name="Notitie 6 12" xfId="4773" xr:uid="{00000000-0005-0000-0000-0000E2220000}"/>
    <cellStyle name="Notitie 6 12 2" xfId="14500" xr:uid="{00000000-0005-0000-0000-0000E3220000}"/>
    <cellStyle name="Notitie 6 12 2 2" xfId="28018" xr:uid="{480D0532-2ED2-4098-828E-FB2E7B0C0852}"/>
    <cellStyle name="Notitie 6 12 3" xfId="26487" xr:uid="{AC7820A3-9BB8-4AAC-9060-D4ACBDB48035}"/>
    <cellStyle name="Notitie 6 13" xfId="5514" xr:uid="{00000000-0005-0000-0000-0000E4220000}"/>
    <cellStyle name="Notitie 6 13 2" xfId="15241" xr:uid="{00000000-0005-0000-0000-0000E5220000}"/>
    <cellStyle name="Notitie 6 13 2 2" xfId="28207" xr:uid="{90C3340C-E01F-4321-BA2A-3168702C9951}"/>
    <cellStyle name="Notitie 6 13 3" xfId="26676" xr:uid="{3F876D96-F875-4DFC-967E-B1454F7B7D28}"/>
    <cellStyle name="Notitie 6 14" xfId="5545" xr:uid="{00000000-0005-0000-0000-0000E6220000}"/>
    <cellStyle name="Notitie 6 14 2" xfId="15272" xr:uid="{00000000-0005-0000-0000-0000E7220000}"/>
    <cellStyle name="Notitie 6 14 2 2" xfId="28217" xr:uid="{C2AF3170-B4B6-4930-802C-A93E91E1C5B4}"/>
    <cellStyle name="Notitie 6 14 3" xfId="26686" xr:uid="{5CEDC348-1548-43F3-937F-FDBE38E321F3}"/>
    <cellStyle name="Notitie 6 15" xfId="2783" xr:uid="{00000000-0005-0000-0000-0000E8220000}"/>
    <cellStyle name="Notitie 6 15 2" xfId="12510" xr:uid="{00000000-0005-0000-0000-0000E9220000}"/>
    <cellStyle name="Notitie 6 15 2 2" xfId="27859" xr:uid="{18C7A718-7476-467A-8CED-F9E46E4089C2}"/>
    <cellStyle name="Notitie 6 15 3" xfId="26328" xr:uid="{78FBD5A5-7429-4660-ADB1-DE7E58E52976}"/>
    <cellStyle name="Notitie 6 16" xfId="4954" xr:uid="{00000000-0005-0000-0000-0000EA220000}"/>
    <cellStyle name="Notitie 6 16 2" xfId="14681" xr:uid="{00000000-0005-0000-0000-0000EB220000}"/>
    <cellStyle name="Notitie 6 16 2 2" xfId="28055" xr:uid="{E5919827-8C0E-4F55-A215-913469869C49}"/>
    <cellStyle name="Notitie 6 16 3" xfId="26524" xr:uid="{3CD1AA56-E5F2-4E33-91FB-4A3B4469737B}"/>
    <cellStyle name="Notitie 6 17" xfId="7647" xr:uid="{00000000-0005-0000-0000-0000EC220000}"/>
    <cellStyle name="Notitie 6 17 2" xfId="17374" xr:uid="{00000000-0005-0000-0000-0000ED220000}"/>
    <cellStyle name="Notitie 6 17 2 2" xfId="28667" xr:uid="{932D4873-29A2-4DBF-91BF-F622D91F0D63}"/>
    <cellStyle name="Notitie 6 17 3" xfId="27136" xr:uid="{391AD0BB-ABBA-4983-A18E-3A481EF26D17}"/>
    <cellStyle name="Notitie 6 18" xfId="2810" xr:uid="{00000000-0005-0000-0000-0000EE220000}"/>
    <cellStyle name="Notitie 6 18 2" xfId="12537" xr:uid="{00000000-0005-0000-0000-0000EF220000}"/>
    <cellStyle name="Notitie 6 18 2 2" xfId="27868" xr:uid="{CB769EA5-E99B-452D-BB84-5FDC4236D3AE}"/>
    <cellStyle name="Notitie 6 18 3" xfId="26337" xr:uid="{2EE6085B-C854-421F-8338-A9C1EEC7A4A8}"/>
    <cellStyle name="Notitie 6 19" xfId="5613" xr:uid="{00000000-0005-0000-0000-0000F0220000}"/>
    <cellStyle name="Notitie 6 19 2" xfId="15340" xr:uid="{00000000-0005-0000-0000-0000F1220000}"/>
    <cellStyle name="Notitie 6 19 2 2" xfId="28232" xr:uid="{C633EDE5-0677-43AD-8280-5995F7C85456}"/>
    <cellStyle name="Notitie 6 19 3" xfId="26701" xr:uid="{0F6E4A28-3D76-4B7B-A47D-A40DC8D82762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0 2 2" xfId="28564" xr:uid="{6C868293-0997-4093-A237-D64B2DE44FEB}"/>
    <cellStyle name="Notitie 6 2 10 3" xfId="27033" xr:uid="{66A74410-3BCB-466F-AA22-179A44F81FBF}"/>
    <cellStyle name="Notitie 6 2 11" xfId="7338" xr:uid="{00000000-0005-0000-0000-0000F5220000}"/>
    <cellStyle name="Notitie 6 2 11 2" xfId="17065" xr:uid="{00000000-0005-0000-0000-0000F6220000}"/>
    <cellStyle name="Notitie 6 2 11 2 2" xfId="28604" xr:uid="{0B4E92D1-46F6-4B86-A27F-015FF66746B6}"/>
    <cellStyle name="Notitie 6 2 11 3" xfId="27073" xr:uid="{C2B5644C-0C5B-435A-9F65-53693BB50F4B}"/>
    <cellStyle name="Notitie 6 2 12" xfId="7533" xr:uid="{00000000-0005-0000-0000-0000F7220000}"/>
    <cellStyle name="Notitie 6 2 12 2" xfId="17260" xr:uid="{00000000-0005-0000-0000-0000F8220000}"/>
    <cellStyle name="Notitie 6 2 12 2 2" xfId="28644" xr:uid="{4E57DFDC-F8C3-4CAB-83A1-7F7921E85F29}"/>
    <cellStyle name="Notitie 6 2 12 3" xfId="27113" xr:uid="{4DB8C56C-973E-42F2-8A56-66B585FDED25}"/>
    <cellStyle name="Notitie 6 2 13" xfId="7727" xr:uid="{00000000-0005-0000-0000-0000F9220000}"/>
    <cellStyle name="Notitie 6 2 13 2" xfId="17454" xr:uid="{00000000-0005-0000-0000-0000FA220000}"/>
    <cellStyle name="Notitie 6 2 13 2 2" xfId="28686" xr:uid="{6716BB46-91A3-4BFC-9E08-35F4F3BA7566}"/>
    <cellStyle name="Notitie 6 2 13 3" xfId="27155" xr:uid="{D6BC110C-CFFC-4333-BF82-7BB23B39F109}"/>
    <cellStyle name="Notitie 6 2 14" xfId="7923" xr:uid="{00000000-0005-0000-0000-0000FB220000}"/>
    <cellStyle name="Notitie 6 2 14 2" xfId="17650" xr:uid="{00000000-0005-0000-0000-0000FC220000}"/>
    <cellStyle name="Notitie 6 2 14 2 2" xfId="28722" xr:uid="{4DD88038-2C80-499B-A428-0A8A9F7702A1}"/>
    <cellStyle name="Notitie 6 2 14 3" xfId="27191" xr:uid="{92B3576E-E042-4D1B-97BC-5A1D6105EEB6}"/>
    <cellStyle name="Notitie 6 2 15" xfId="4699" xr:uid="{00000000-0005-0000-0000-0000FD220000}"/>
    <cellStyle name="Notitie 6 2 15 2" xfId="14426" xr:uid="{00000000-0005-0000-0000-0000FE220000}"/>
    <cellStyle name="Notitie 6 2 15 2 2" xfId="27999" xr:uid="{16CA0D68-6502-4626-B287-E9C694A37E9E}"/>
    <cellStyle name="Notitie 6 2 15 3" xfId="26468" xr:uid="{54558BC7-81A2-41B1-8882-91AECD8AEFCA}"/>
    <cellStyle name="Notitie 6 2 16" xfId="8225" xr:uid="{00000000-0005-0000-0000-0000FF220000}"/>
    <cellStyle name="Notitie 6 2 16 2" xfId="17952" xr:uid="{00000000-0005-0000-0000-000000230000}"/>
    <cellStyle name="Notitie 6 2 16 2 2" xfId="28789" xr:uid="{6AED343B-9A35-4AF4-93AC-99B8C0544DB7}"/>
    <cellStyle name="Notitie 6 2 16 3" xfId="27258" xr:uid="{A4575578-A873-4803-A067-71978F1EF011}"/>
    <cellStyle name="Notitie 6 2 17" xfId="8413" xr:uid="{00000000-0005-0000-0000-000001230000}"/>
    <cellStyle name="Notitie 6 2 17 2" xfId="18140" xr:uid="{00000000-0005-0000-0000-000002230000}"/>
    <cellStyle name="Notitie 6 2 17 2 2" xfId="28826" xr:uid="{21BAB63F-C624-45D6-9CB8-F42C716CE46A}"/>
    <cellStyle name="Notitie 6 2 17 3" xfId="27295" xr:uid="{5B65C8A0-BCCA-4B10-87CF-12369CFE96D3}"/>
    <cellStyle name="Notitie 6 2 18" xfId="8595" xr:uid="{00000000-0005-0000-0000-000003230000}"/>
    <cellStyle name="Notitie 6 2 18 2" xfId="18322" xr:uid="{00000000-0005-0000-0000-000004230000}"/>
    <cellStyle name="Notitie 6 2 18 2 2" xfId="28860" xr:uid="{CCC20ED7-4F0B-4DB0-8613-1F75209A466D}"/>
    <cellStyle name="Notitie 6 2 18 3" xfId="27329" xr:uid="{18B19347-C4A5-466B-9F51-AECBDC1D372A}"/>
    <cellStyle name="Notitie 6 2 19" xfId="8769" xr:uid="{00000000-0005-0000-0000-000005230000}"/>
    <cellStyle name="Notitie 6 2 19 2" xfId="18496" xr:uid="{00000000-0005-0000-0000-000006230000}"/>
    <cellStyle name="Notitie 6 2 19 2 2" xfId="28894" xr:uid="{88D06BDC-1062-48F9-934F-E7ABB5E97226}"/>
    <cellStyle name="Notitie 6 2 19 3" xfId="27363" xr:uid="{CCB34954-971E-4E95-A7D5-DDD4D2E9E0F9}"/>
    <cellStyle name="Notitie 6 2 2" xfId="4525" xr:uid="{00000000-0005-0000-0000-000007230000}"/>
    <cellStyle name="Notitie 6 2 2 2" xfId="14252" xr:uid="{00000000-0005-0000-0000-000008230000}"/>
    <cellStyle name="Notitie 6 2 2 2 2" xfId="27976" xr:uid="{8F9D844E-4463-426B-8B7A-8163BCCAFCA4}"/>
    <cellStyle name="Notitie 6 2 2 3" xfId="26445" xr:uid="{8E25A226-BF2A-42D6-B417-0233FE9A51FB}"/>
    <cellStyle name="Notitie 6 2 20" xfId="8942" xr:uid="{00000000-0005-0000-0000-000009230000}"/>
    <cellStyle name="Notitie 6 2 20 2" xfId="18669" xr:uid="{00000000-0005-0000-0000-00000A230000}"/>
    <cellStyle name="Notitie 6 2 20 2 2" xfId="28928" xr:uid="{E0317950-F77C-4E35-A6E8-AB0A9D6700D8}"/>
    <cellStyle name="Notitie 6 2 20 3" xfId="27397" xr:uid="{0E79C22C-2FBA-46CB-A55F-669637A1B792}"/>
    <cellStyle name="Notitie 6 2 21" xfId="9122" xr:uid="{00000000-0005-0000-0000-00000B230000}"/>
    <cellStyle name="Notitie 6 2 21 2" xfId="18849" xr:uid="{00000000-0005-0000-0000-00000C230000}"/>
    <cellStyle name="Notitie 6 2 21 2 2" xfId="28962" xr:uid="{BF794012-4023-4381-B6EF-B30924F9149D}"/>
    <cellStyle name="Notitie 6 2 21 3" xfId="27431" xr:uid="{21D18EBA-6E24-49D7-AFB6-162768453A09}"/>
    <cellStyle name="Notitie 6 2 22" xfId="9292" xr:uid="{00000000-0005-0000-0000-00000D230000}"/>
    <cellStyle name="Notitie 6 2 22 2" xfId="19019" xr:uid="{00000000-0005-0000-0000-00000E230000}"/>
    <cellStyle name="Notitie 6 2 22 2 2" xfId="28995" xr:uid="{6849BEAE-481E-4875-98C9-40EEFB05F7C6}"/>
    <cellStyle name="Notitie 6 2 22 3" xfId="27464" xr:uid="{E364178A-5E75-4A36-A8B2-3E2BB27CF492}"/>
    <cellStyle name="Notitie 6 2 23" xfId="9462" xr:uid="{00000000-0005-0000-0000-00000F230000}"/>
    <cellStyle name="Notitie 6 2 23 2" xfId="19189" xr:uid="{00000000-0005-0000-0000-000010230000}"/>
    <cellStyle name="Notitie 6 2 23 2 2" xfId="29030" xr:uid="{902EE916-B2CB-4145-9E0B-6A3F76AA0302}"/>
    <cellStyle name="Notitie 6 2 23 3" xfId="27499" xr:uid="{6B7B3166-6EC2-4713-94A7-25FBA8A1AD30}"/>
    <cellStyle name="Notitie 6 2 24" xfId="9626" xr:uid="{00000000-0005-0000-0000-000011230000}"/>
    <cellStyle name="Notitie 6 2 24 2" xfId="19353" xr:uid="{00000000-0005-0000-0000-000012230000}"/>
    <cellStyle name="Notitie 6 2 24 2 2" xfId="29063" xr:uid="{5A457B12-C59B-4AFA-AD31-6289AA491841}"/>
    <cellStyle name="Notitie 6 2 24 3" xfId="27532" xr:uid="{62E1DBF3-7B8E-448F-ABA6-DA0CAA9B951E}"/>
    <cellStyle name="Notitie 6 2 25" xfId="9798" xr:uid="{00000000-0005-0000-0000-000013230000}"/>
    <cellStyle name="Notitie 6 2 25 2" xfId="19525" xr:uid="{00000000-0005-0000-0000-000014230000}"/>
    <cellStyle name="Notitie 6 2 25 2 2" xfId="29095" xr:uid="{0066D9B7-DCD7-416A-AC9D-F536CD3582CE}"/>
    <cellStyle name="Notitie 6 2 25 3" xfId="27564" xr:uid="{ACB9D60F-4353-4261-BE47-F3011F040094}"/>
    <cellStyle name="Notitie 6 2 26" xfId="9959" xr:uid="{00000000-0005-0000-0000-000015230000}"/>
    <cellStyle name="Notitie 6 2 26 2" xfId="19686" xr:uid="{00000000-0005-0000-0000-000016230000}"/>
    <cellStyle name="Notitie 6 2 26 2 2" xfId="29126" xr:uid="{DAADC432-4979-488A-818D-D09856EDD314}"/>
    <cellStyle name="Notitie 6 2 26 3" xfId="27595" xr:uid="{F2304EB7-B69F-4E5D-B9BA-D0C1F15A5C50}"/>
    <cellStyle name="Notitie 6 2 27" xfId="10118" xr:uid="{00000000-0005-0000-0000-000017230000}"/>
    <cellStyle name="Notitie 6 2 27 2" xfId="19845" xr:uid="{00000000-0005-0000-0000-000018230000}"/>
    <cellStyle name="Notitie 6 2 27 2 2" xfId="29157" xr:uid="{3F2DF4BD-240E-4B5B-9A94-CEE603272134}"/>
    <cellStyle name="Notitie 6 2 27 3" xfId="27626" xr:uid="{D5E4870D-EB23-48AA-8258-CCD31D877221}"/>
    <cellStyle name="Notitie 6 2 28" xfId="10273" xr:uid="{00000000-0005-0000-0000-000019230000}"/>
    <cellStyle name="Notitie 6 2 28 2" xfId="20000" xr:uid="{00000000-0005-0000-0000-00001A230000}"/>
    <cellStyle name="Notitie 6 2 28 2 2" xfId="29187" xr:uid="{162350A8-E57B-4F52-AF61-88B8028A5371}"/>
    <cellStyle name="Notitie 6 2 28 3" xfId="27656" xr:uid="{6FCFFE3A-EE96-4121-AE15-AAD1223BFD12}"/>
    <cellStyle name="Notitie 6 2 29" xfId="10427" xr:uid="{00000000-0005-0000-0000-00001B230000}"/>
    <cellStyle name="Notitie 6 2 29 2" xfId="20154" xr:uid="{00000000-0005-0000-0000-00001C230000}"/>
    <cellStyle name="Notitie 6 2 29 2 2" xfId="29217" xr:uid="{85B003B3-0F5F-4AB4-A77B-FE2876C82E2E}"/>
    <cellStyle name="Notitie 6 2 29 3" xfId="27686" xr:uid="{6EE618F4-C6A5-4EF9-981F-BFF358324641}"/>
    <cellStyle name="Notitie 6 2 3" xfId="5734" xr:uid="{00000000-0005-0000-0000-00001D230000}"/>
    <cellStyle name="Notitie 6 2 3 2" xfId="15461" xr:uid="{00000000-0005-0000-0000-00001E230000}"/>
    <cellStyle name="Notitie 6 2 3 2 2" xfId="28265" xr:uid="{911CB5E7-C068-4375-A4AB-FD94B7E7A452}"/>
    <cellStyle name="Notitie 6 2 3 3" xfId="26734" xr:uid="{A806B823-E6EF-44DD-81D4-515B89B5422B}"/>
    <cellStyle name="Notitie 6 2 30" xfId="10578" xr:uid="{00000000-0005-0000-0000-00001F230000}"/>
    <cellStyle name="Notitie 6 2 30 2" xfId="20305" xr:uid="{00000000-0005-0000-0000-000020230000}"/>
    <cellStyle name="Notitie 6 2 30 2 2" xfId="29246" xr:uid="{0E49621E-FE57-4DBD-B5C5-437F0DA4F6CC}"/>
    <cellStyle name="Notitie 6 2 30 3" xfId="27715" xr:uid="{B5CB8218-2095-49F5-BB73-DC78F17AE680}"/>
    <cellStyle name="Notitie 6 2 31" xfId="10724" xr:uid="{00000000-0005-0000-0000-000021230000}"/>
    <cellStyle name="Notitie 6 2 31 2" xfId="20451" xr:uid="{00000000-0005-0000-0000-000022230000}"/>
    <cellStyle name="Notitie 6 2 31 2 2" xfId="29272" xr:uid="{B0C61BFD-A686-46C7-BCBF-79A35F360928}"/>
    <cellStyle name="Notitie 6 2 31 3" xfId="27741" xr:uid="{F57341EA-96A4-49C8-B32D-B1E83D318CD2}"/>
    <cellStyle name="Notitie 6 2 32" xfId="26204" xr:uid="{19719880-7F47-44BF-993F-920A3115BFA7}"/>
    <cellStyle name="Notitie 6 2 4" xfId="5949" xr:uid="{00000000-0005-0000-0000-000023230000}"/>
    <cellStyle name="Notitie 6 2 4 2" xfId="15676" xr:uid="{00000000-0005-0000-0000-000024230000}"/>
    <cellStyle name="Notitie 6 2 4 2 2" xfId="28308" xr:uid="{55A19A27-413B-4F35-8279-F46A7B5B3816}"/>
    <cellStyle name="Notitie 6 2 4 3" xfId="26777" xr:uid="{01DD9A02-3BDF-4FA8-A055-98E2BB4E3F91}"/>
    <cellStyle name="Notitie 6 2 5" xfId="4668" xr:uid="{00000000-0005-0000-0000-000025230000}"/>
    <cellStyle name="Notitie 6 2 5 2" xfId="14395" xr:uid="{00000000-0005-0000-0000-000026230000}"/>
    <cellStyle name="Notitie 6 2 5 2 2" xfId="27994" xr:uid="{44E79683-5BBC-47B8-9034-56A4CBB609C6}"/>
    <cellStyle name="Notitie 6 2 5 3" xfId="26463" xr:uid="{84E28D32-2E7C-408B-9C91-B3EB27FD5422}"/>
    <cellStyle name="Notitie 6 2 6" xfId="6323" xr:uid="{00000000-0005-0000-0000-000027230000}"/>
    <cellStyle name="Notitie 6 2 6 2" xfId="16050" xr:uid="{00000000-0005-0000-0000-000028230000}"/>
    <cellStyle name="Notitie 6 2 6 2 2" xfId="28395" xr:uid="{71BCB73E-4BD2-4CC6-97BE-4DEE95A0B3DE}"/>
    <cellStyle name="Notitie 6 2 6 3" xfId="26864" xr:uid="{6AAB7565-A015-4DCC-BF6A-10B128CDFBCE}"/>
    <cellStyle name="Notitie 6 2 7" xfId="6526" xr:uid="{00000000-0005-0000-0000-000029230000}"/>
    <cellStyle name="Notitie 6 2 7 2" xfId="16253" xr:uid="{00000000-0005-0000-0000-00002A230000}"/>
    <cellStyle name="Notitie 6 2 7 2 2" xfId="28434" xr:uid="{0B391249-D96C-4F79-9778-1493C693A5CA}"/>
    <cellStyle name="Notitie 6 2 7 3" xfId="26903" xr:uid="{A0F7AB7F-3BC4-4174-B505-37F42691E548}"/>
    <cellStyle name="Notitie 6 2 8" xfId="6736" xr:uid="{00000000-0005-0000-0000-00002B230000}"/>
    <cellStyle name="Notitie 6 2 8 2" xfId="16463" xr:uid="{00000000-0005-0000-0000-00002C230000}"/>
    <cellStyle name="Notitie 6 2 8 2 2" xfId="28476" xr:uid="{2E35D85F-6EAC-49C7-8BC9-EE124F87569C}"/>
    <cellStyle name="Notitie 6 2 8 3" xfId="26945" xr:uid="{10FBF6AF-503D-4035-93D6-D3E98CD84128}"/>
    <cellStyle name="Notitie 6 2 9" xfId="6932" xr:uid="{00000000-0005-0000-0000-00002D230000}"/>
    <cellStyle name="Notitie 6 2 9 2" xfId="16659" xr:uid="{00000000-0005-0000-0000-00002E230000}"/>
    <cellStyle name="Notitie 6 2 9 2 2" xfId="28517" xr:uid="{96E1AC59-F039-489E-945F-760B39A7E6DD}"/>
    <cellStyle name="Notitie 6 2 9 3" xfId="26986" xr:uid="{996E1466-1099-409F-B49C-26A7FFA7C8E7}"/>
    <cellStyle name="Notitie 6 20" xfId="7611" xr:uid="{00000000-0005-0000-0000-00002F230000}"/>
    <cellStyle name="Notitie 6 20 2" xfId="17338" xr:uid="{00000000-0005-0000-0000-000030230000}"/>
    <cellStyle name="Notitie 6 20 2 2" xfId="28653" xr:uid="{DB33C785-CD87-40A5-ABDD-1FFFF5DCF5A7}"/>
    <cellStyle name="Notitie 6 20 3" xfId="27122" xr:uid="{87C18727-A034-4DB1-A580-000A89868509}"/>
    <cellStyle name="Notitie 6 21" xfId="6625" xr:uid="{00000000-0005-0000-0000-000031230000}"/>
    <cellStyle name="Notitie 6 21 2" xfId="16352" xr:uid="{00000000-0005-0000-0000-000032230000}"/>
    <cellStyle name="Notitie 6 21 2 2" xfId="28450" xr:uid="{7DE257C7-041D-499C-A207-3C815211F25B}"/>
    <cellStyle name="Notitie 6 21 3" xfId="26919" xr:uid="{FA3ED693-03E0-4081-BB86-9600FA74C064}"/>
    <cellStyle name="Notitie 6 22" xfId="5027" xr:uid="{00000000-0005-0000-0000-000033230000}"/>
    <cellStyle name="Notitie 6 22 2" xfId="14754" xr:uid="{00000000-0005-0000-0000-000034230000}"/>
    <cellStyle name="Notitie 6 22 2 2" xfId="28071" xr:uid="{BDBB92D4-1478-4DAC-992A-A47CC698E315}"/>
    <cellStyle name="Notitie 6 22 3" xfId="26540" xr:uid="{D9BB18EE-623D-47E8-8CE5-3258EDCE07D2}"/>
    <cellStyle name="Notitie 6 23" xfId="5119" xr:uid="{00000000-0005-0000-0000-000035230000}"/>
    <cellStyle name="Notitie 6 23 2" xfId="14846" xr:uid="{00000000-0005-0000-0000-000036230000}"/>
    <cellStyle name="Notitie 6 23 2 2" xfId="28099" xr:uid="{B88526C8-A4D7-49DB-9440-004DAE5402BC}"/>
    <cellStyle name="Notitie 6 23 3" xfId="26568" xr:uid="{4C17F6FA-CE47-4683-8AFE-2EF5DEF930E1}"/>
    <cellStyle name="Notitie 6 24" xfId="2581" xr:uid="{00000000-0005-0000-0000-000037230000}"/>
    <cellStyle name="Notitie 6 24 2" xfId="12308" xr:uid="{00000000-0005-0000-0000-000038230000}"/>
    <cellStyle name="Notitie 6 24 2 2" xfId="27798" xr:uid="{E66B0FDA-C8BF-4006-92EE-6851445386A8}"/>
    <cellStyle name="Notitie 6 24 3" xfId="26267" xr:uid="{2BD85397-AC3D-4317-A594-6D540B33DC57}"/>
    <cellStyle name="Notitie 6 25" xfId="2792" xr:uid="{00000000-0005-0000-0000-000039230000}"/>
    <cellStyle name="Notitie 6 25 2" xfId="12519" xr:uid="{00000000-0005-0000-0000-00003A230000}"/>
    <cellStyle name="Notitie 6 25 2 2" xfId="27863" xr:uid="{69C2A34D-F347-441E-81D1-B6D5FC60FC5A}"/>
    <cellStyle name="Notitie 6 25 3" xfId="26332" xr:uid="{7C654867-8AAE-4B1B-A8F6-55E2C834FC6C}"/>
    <cellStyle name="Notitie 6 26" xfId="5180" xr:uid="{00000000-0005-0000-0000-00003B230000}"/>
    <cellStyle name="Notitie 6 26 2" xfId="14907" xr:uid="{00000000-0005-0000-0000-00003C230000}"/>
    <cellStyle name="Notitie 6 26 2 2" xfId="28120" xr:uid="{4B53EA05-FADF-4C7C-98A8-2161A4646EAF}"/>
    <cellStyle name="Notitie 6 26 3" xfId="26589" xr:uid="{3421ACF1-6895-4CE6-A0CB-F06D89347179}"/>
    <cellStyle name="Notitie 6 27" xfId="7738" xr:uid="{00000000-0005-0000-0000-00003D230000}"/>
    <cellStyle name="Notitie 6 27 2" xfId="17465" xr:uid="{00000000-0005-0000-0000-00003E230000}"/>
    <cellStyle name="Notitie 6 27 2 2" xfId="28694" xr:uid="{7F8A0FAA-3A45-4B6D-AAB8-100C578BF1F3}"/>
    <cellStyle name="Notitie 6 27 3" xfId="27163" xr:uid="{C420935C-1377-45BC-95BB-DE15AEF7E084}"/>
    <cellStyle name="Notitie 6 28" xfId="7026" xr:uid="{00000000-0005-0000-0000-00003F230000}"/>
    <cellStyle name="Notitie 6 28 2" xfId="16753" xr:uid="{00000000-0005-0000-0000-000040230000}"/>
    <cellStyle name="Notitie 6 28 2 2" xfId="28536" xr:uid="{7BC40B82-27A8-4E64-AE3B-47ACADADAD32}"/>
    <cellStyle name="Notitie 6 28 3" xfId="27005" xr:uid="{A716E440-EADF-43EE-A975-240D58BC3B2C}"/>
    <cellStyle name="Notitie 6 29" xfId="8093" xr:uid="{00000000-0005-0000-0000-000041230000}"/>
    <cellStyle name="Notitie 6 29 2" xfId="17820" xr:uid="{00000000-0005-0000-0000-000042230000}"/>
    <cellStyle name="Notitie 6 29 2 2" xfId="28758" xr:uid="{6682622A-1B90-4EAF-8F92-7430EA30193B}"/>
    <cellStyle name="Notitie 6 29 3" xfId="27227" xr:uid="{508FFA41-A148-400F-B1EC-8D3191BB0BEB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0 2 2" xfId="28565" xr:uid="{C71C445B-61E1-4A81-9BF6-E7D15F4B1916}"/>
    <cellStyle name="Notitie 6 3 10 3" xfId="27034" xr:uid="{8C76FFBB-7EC7-4528-8B1F-7A8F5F801797}"/>
    <cellStyle name="Notitie 6 3 11" xfId="7339" xr:uid="{00000000-0005-0000-0000-000046230000}"/>
    <cellStyle name="Notitie 6 3 11 2" xfId="17066" xr:uid="{00000000-0005-0000-0000-000047230000}"/>
    <cellStyle name="Notitie 6 3 11 2 2" xfId="28605" xr:uid="{7DB59F79-489A-4F3D-9AFA-20E787CC7C13}"/>
    <cellStyle name="Notitie 6 3 11 3" xfId="27074" xr:uid="{4C67A44F-53A4-46B3-A3C0-29D49D400A3C}"/>
    <cellStyle name="Notitie 6 3 12" xfId="7534" xr:uid="{00000000-0005-0000-0000-000048230000}"/>
    <cellStyle name="Notitie 6 3 12 2" xfId="17261" xr:uid="{00000000-0005-0000-0000-000049230000}"/>
    <cellStyle name="Notitie 6 3 12 2 2" xfId="28645" xr:uid="{6DCC3CA2-3CA5-463D-8B34-37AE25CE8B9E}"/>
    <cellStyle name="Notitie 6 3 12 3" xfId="27114" xr:uid="{0933BCC9-0EC8-4872-AB46-297932BA5E55}"/>
    <cellStyle name="Notitie 6 3 13" xfId="7728" xr:uid="{00000000-0005-0000-0000-00004A230000}"/>
    <cellStyle name="Notitie 6 3 13 2" xfId="17455" xr:uid="{00000000-0005-0000-0000-00004B230000}"/>
    <cellStyle name="Notitie 6 3 13 2 2" xfId="28687" xr:uid="{A49AFED8-D30F-44BD-9195-5C9C56D63A70}"/>
    <cellStyle name="Notitie 6 3 13 3" xfId="27156" xr:uid="{8459DFB5-9EDC-4F45-ABC8-F1FBEFF5CC47}"/>
    <cellStyle name="Notitie 6 3 14" xfId="7924" xr:uid="{00000000-0005-0000-0000-00004C230000}"/>
    <cellStyle name="Notitie 6 3 14 2" xfId="17651" xr:uid="{00000000-0005-0000-0000-00004D230000}"/>
    <cellStyle name="Notitie 6 3 14 2 2" xfId="28723" xr:uid="{8307E052-FE8E-4112-A14C-B72B99015EBA}"/>
    <cellStyle name="Notitie 6 3 14 3" xfId="27192" xr:uid="{D2EE9F8D-D5DC-4BF3-AADE-70650A7BFCE6}"/>
    <cellStyle name="Notitie 6 3 15" xfId="5060" xr:uid="{00000000-0005-0000-0000-00004E230000}"/>
    <cellStyle name="Notitie 6 3 15 2" xfId="14787" xr:uid="{00000000-0005-0000-0000-00004F230000}"/>
    <cellStyle name="Notitie 6 3 15 2 2" xfId="28083" xr:uid="{C7120094-0FF4-40D4-A79D-1B2DB73B855C}"/>
    <cellStyle name="Notitie 6 3 15 3" xfId="26552" xr:uid="{9FCCCDC9-E824-4F61-8DFA-567E5FD0BDCD}"/>
    <cellStyle name="Notitie 6 3 16" xfId="8226" xr:uid="{00000000-0005-0000-0000-000050230000}"/>
    <cellStyle name="Notitie 6 3 16 2" xfId="17953" xr:uid="{00000000-0005-0000-0000-000051230000}"/>
    <cellStyle name="Notitie 6 3 16 2 2" xfId="28790" xr:uid="{04DCCF00-6339-42EB-AE9F-EA463249AE03}"/>
    <cellStyle name="Notitie 6 3 16 3" xfId="27259" xr:uid="{8366CB4A-E95F-4342-89BE-DAC46A53D43B}"/>
    <cellStyle name="Notitie 6 3 17" xfId="8414" xr:uid="{00000000-0005-0000-0000-000052230000}"/>
    <cellStyle name="Notitie 6 3 17 2" xfId="18141" xr:uid="{00000000-0005-0000-0000-000053230000}"/>
    <cellStyle name="Notitie 6 3 17 2 2" xfId="28827" xr:uid="{E6FFB4A8-9B61-4549-8BF8-931BE4E0CC41}"/>
    <cellStyle name="Notitie 6 3 17 3" xfId="27296" xr:uid="{3E60360F-665F-4A8B-855F-8EE086AEBA06}"/>
    <cellStyle name="Notitie 6 3 18" xfId="8596" xr:uid="{00000000-0005-0000-0000-000054230000}"/>
    <cellStyle name="Notitie 6 3 18 2" xfId="18323" xr:uid="{00000000-0005-0000-0000-000055230000}"/>
    <cellStyle name="Notitie 6 3 18 2 2" xfId="28861" xr:uid="{7D635532-9BE5-45D2-A758-4A54AC331810}"/>
    <cellStyle name="Notitie 6 3 18 3" xfId="27330" xr:uid="{7BF634D7-C9FF-4707-8A03-63DA2BC90A05}"/>
    <cellStyle name="Notitie 6 3 19" xfId="8770" xr:uid="{00000000-0005-0000-0000-000056230000}"/>
    <cellStyle name="Notitie 6 3 19 2" xfId="18497" xr:uid="{00000000-0005-0000-0000-000057230000}"/>
    <cellStyle name="Notitie 6 3 19 2 2" xfId="28895" xr:uid="{120FE890-7B57-4E36-950E-82B7E066192E}"/>
    <cellStyle name="Notitie 6 3 19 3" xfId="27364" xr:uid="{DB46BD22-79A6-429E-B0F1-C9C6F90767D9}"/>
    <cellStyle name="Notitie 6 3 2" xfId="4526" xr:uid="{00000000-0005-0000-0000-000058230000}"/>
    <cellStyle name="Notitie 6 3 2 2" xfId="14253" xr:uid="{00000000-0005-0000-0000-000059230000}"/>
    <cellStyle name="Notitie 6 3 2 2 2" xfId="27977" xr:uid="{95950408-CE53-40E1-8514-444FBCB48B74}"/>
    <cellStyle name="Notitie 6 3 2 3" xfId="26446" xr:uid="{D99B230F-0349-4650-8030-AF82EDA93F85}"/>
    <cellStyle name="Notitie 6 3 20" xfId="8943" xr:uid="{00000000-0005-0000-0000-00005A230000}"/>
    <cellStyle name="Notitie 6 3 20 2" xfId="18670" xr:uid="{00000000-0005-0000-0000-00005B230000}"/>
    <cellStyle name="Notitie 6 3 20 2 2" xfId="28929" xr:uid="{D2585A47-0082-48EE-B67B-2AF7AD02A399}"/>
    <cellStyle name="Notitie 6 3 20 3" xfId="27398" xr:uid="{4B4494E5-1B5B-4893-9744-BEEA94483D55}"/>
    <cellStyle name="Notitie 6 3 21" xfId="9123" xr:uid="{00000000-0005-0000-0000-00005C230000}"/>
    <cellStyle name="Notitie 6 3 21 2" xfId="18850" xr:uid="{00000000-0005-0000-0000-00005D230000}"/>
    <cellStyle name="Notitie 6 3 21 2 2" xfId="28963" xr:uid="{61C3345F-9236-423E-9C87-6B4E11BCE0A9}"/>
    <cellStyle name="Notitie 6 3 21 3" xfId="27432" xr:uid="{10F7F1EC-8E5D-4A44-BB10-3F786219D2EB}"/>
    <cellStyle name="Notitie 6 3 22" xfId="9293" xr:uid="{00000000-0005-0000-0000-00005E230000}"/>
    <cellStyle name="Notitie 6 3 22 2" xfId="19020" xr:uid="{00000000-0005-0000-0000-00005F230000}"/>
    <cellStyle name="Notitie 6 3 22 2 2" xfId="28996" xr:uid="{770124B5-D6E0-4A1E-817A-E16845F29F58}"/>
    <cellStyle name="Notitie 6 3 22 3" xfId="27465" xr:uid="{0E440D30-199B-4B0D-87D7-63D1CF91907A}"/>
    <cellStyle name="Notitie 6 3 23" xfId="9463" xr:uid="{00000000-0005-0000-0000-000060230000}"/>
    <cellStyle name="Notitie 6 3 23 2" xfId="19190" xr:uid="{00000000-0005-0000-0000-000061230000}"/>
    <cellStyle name="Notitie 6 3 23 2 2" xfId="29031" xr:uid="{20A47986-E9A4-41F4-83F0-1A31FD7D0BD7}"/>
    <cellStyle name="Notitie 6 3 23 3" xfId="27500" xr:uid="{C5DBA64C-1E80-4503-A1A4-307E237ABF41}"/>
    <cellStyle name="Notitie 6 3 24" xfId="9627" xr:uid="{00000000-0005-0000-0000-000062230000}"/>
    <cellStyle name="Notitie 6 3 24 2" xfId="19354" xr:uid="{00000000-0005-0000-0000-000063230000}"/>
    <cellStyle name="Notitie 6 3 24 2 2" xfId="29064" xr:uid="{28882313-E87A-4D95-94A9-C38748CCA2E9}"/>
    <cellStyle name="Notitie 6 3 24 3" xfId="27533" xr:uid="{EEDB3F12-068E-47B9-8F5B-07E6FACE648A}"/>
    <cellStyle name="Notitie 6 3 25" xfId="9799" xr:uid="{00000000-0005-0000-0000-000064230000}"/>
    <cellStyle name="Notitie 6 3 25 2" xfId="19526" xr:uid="{00000000-0005-0000-0000-000065230000}"/>
    <cellStyle name="Notitie 6 3 25 2 2" xfId="29096" xr:uid="{D143A938-CB1D-44F7-BB45-CFCE26ACD6FF}"/>
    <cellStyle name="Notitie 6 3 25 3" xfId="27565" xr:uid="{7D1777FE-499D-4787-9D7C-4496D09D9470}"/>
    <cellStyle name="Notitie 6 3 26" xfId="9960" xr:uid="{00000000-0005-0000-0000-000066230000}"/>
    <cellStyle name="Notitie 6 3 26 2" xfId="19687" xr:uid="{00000000-0005-0000-0000-000067230000}"/>
    <cellStyle name="Notitie 6 3 26 2 2" xfId="29127" xr:uid="{CDCCEF41-9854-480F-9A27-EB36485235F1}"/>
    <cellStyle name="Notitie 6 3 26 3" xfId="27596" xr:uid="{9E5B3201-A65D-4F1C-BE40-0DD47E0FC1D1}"/>
    <cellStyle name="Notitie 6 3 27" xfId="10119" xr:uid="{00000000-0005-0000-0000-000068230000}"/>
    <cellStyle name="Notitie 6 3 27 2" xfId="19846" xr:uid="{00000000-0005-0000-0000-000069230000}"/>
    <cellStyle name="Notitie 6 3 27 2 2" xfId="29158" xr:uid="{BF72017B-DA07-4D12-9F6C-FFC9EF84A6C6}"/>
    <cellStyle name="Notitie 6 3 27 3" xfId="27627" xr:uid="{EB62A194-285D-4A4A-9095-E52E0E3B1F40}"/>
    <cellStyle name="Notitie 6 3 28" xfId="10274" xr:uid="{00000000-0005-0000-0000-00006A230000}"/>
    <cellStyle name="Notitie 6 3 28 2" xfId="20001" xr:uid="{00000000-0005-0000-0000-00006B230000}"/>
    <cellStyle name="Notitie 6 3 28 2 2" xfId="29188" xr:uid="{F290CA46-96FC-4672-96B4-3AE6CFC73E75}"/>
    <cellStyle name="Notitie 6 3 28 3" xfId="27657" xr:uid="{5F3BCCE8-3A3B-4D25-BDF9-FBC28C73DB74}"/>
    <cellStyle name="Notitie 6 3 29" xfId="10428" xr:uid="{00000000-0005-0000-0000-00006C230000}"/>
    <cellStyle name="Notitie 6 3 29 2" xfId="20155" xr:uid="{00000000-0005-0000-0000-00006D230000}"/>
    <cellStyle name="Notitie 6 3 29 2 2" xfId="29218" xr:uid="{B7F69872-C974-491B-8F87-271ECC9BB4F1}"/>
    <cellStyle name="Notitie 6 3 29 3" xfId="27687" xr:uid="{C0B20FFB-E7C1-403E-B0DB-B78953886AB1}"/>
    <cellStyle name="Notitie 6 3 3" xfId="5735" xr:uid="{00000000-0005-0000-0000-00006E230000}"/>
    <cellStyle name="Notitie 6 3 3 2" xfId="15462" xr:uid="{00000000-0005-0000-0000-00006F230000}"/>
    <cellStyle name="Notitie 6 3 3 2 2" xfId="28266" xr:uid="{1D5D5809-5EFF-459F-85C6-353AAC5645A0}"/>
    <cellStyle name="Notitie 6 3 3 3" xfId="26735" xr:uid="{08A4B85F-2622-4A95-B43E-0C6CE4BE30E8}"/>
    <cellStyle name="Notitie 6 3 30" xfId="10579" xr:uid="{00000000-0005-0000-0000-000070230000}"/>
    <cellStyle name="Notitie 6 3 30 2" xfId="20306" xr:uid="{00000000-0005-0000-0000-000071230000}"/>
    <cellStyle name="Notitie 6 3 30 2 2" xfId="29247" xr:uid="{0C5EF277-CEEC-4768-AA8D-03B67A94D247}"/>
    <cellStyle name="Notitie 6 3 30 3" xfId="27716" xr:uid="{48F231B3-F180-4B8A-B762-04721010CD42}"/>
    <cellStyle name="Notitie 6 3 31" xfId="10725" xr:uid="{00000000-0005-0000-0000-000072230000}"/>
    <cellStyle name="Notitie 6 3 31 2" xfId="20452" xr:uid="{00000000-0005-0000-0000-000073230000}"/>
    <cellStyle name="Notitie 6 3 31 2 2" xfId="29273" xr:uid="{28529BD8-F0A3-4EFD-A2A6-0E3E95586E16}"/>
    <cellStyle name="Notitie 6 3 31 3" xfId="27742" xr:uid="{32DE7461-FF98-4458-88A4-3A1239299A0C}"/>
    <cellStyle name="Notitie 6 3 32" xfId="26205" xr:uid="{DC2835E2-601F-48E8-87A8-200DBF987981}"/>
    <cellStyle name="Notitie 6 3 4" xfId="5950" xr:uid="{00000000-0005-0000-0000-000074230000}"/>
    <cellStyle name="Notitie 6 3 4 2" xfId="15677" xr:uid="{00000000-0005-0000-0000-000075230000}"/>
    <cellStyle name="Notitie 6 3 4 2 2" xfId="28309" xr:uid="{A2CDAB23-EDF1-4BC6-87AD-C5D0FC7C2FAB}"/>
    <cellStyle name="Notitie 6 3 4 3" xfId="26778" xr:uid="{8E6B891A-7DF2-422B-9C35-2684C5989700}"/>
    <cellStyle name="Notitie 6 3 5" xfId="5495" xr:uid="{00000000-0005-0000-0000-000076230000}"/>
    <cellStyle name="Notitie 6 3 5 2" xfId="15222" xr:uid="{00000000-0005-0000-0000-000077230000}"/>
    <cellStyle name="Notitie 6 3 5 2 2" xfId="28199" xr:uid="{29397C49-6FC1-45C1-ABD7-CE19A16B28FA}"/>
    <cellStyle name="Notitie 6 3 5 3" xfId="26668" xr:uid="{2C03C583-83CB-483A-80BE-01EE742B323A}"/>
    <cellStyle name="Notitie 6 3 6" xfId="6324" xr:uid="{00000000-0005-0000-0000-000078230000}"/>
    <cellStyle name="Notitie 6 3 6 2" xfId="16051" xr:uid="{00000000-0005-0000-0000-000079230000}"/>
    <cellStyle name="Notitie 6 3 6 2 2" xfId="28396" xr:uid="{B782B40A-EFE8-4A09-AADA-4CEDB597E4AA}"/>
    <cellStyle name="Notitie 6 3 6 3" xfId="26865" xr:uid="{DE780690-93D6-4BD0-8A43-A0C9B8BA1625}"/>
    <cellStyle name="Notitie 6 3 7" xfId="6527" xr:uid="{00000000-0005-0000-0000-00007A230000}"/>
    <cellStyle name="Notitie 6 3 7 2" xfId="16254" xr:uid="{00000000-0005-0000-0000-00007B230000}"/>
    <cellStyle name="Notitie 6 3 7 2 2" xfId="28435" xr:uid="{518C5880-19F1-42C3-BE01-F173DB28A3E9}"/>
    <cellStyle name="Notitie 6 3 7 3" xfId="26904" xr:uid="{C80DB690-5F5D-42B3-A02A-D4A94020D2CB}"/>
    <cellStyle name="Notitie 6 3 8" xfId="6737" xr:uid="{00000000-0005-0000-0000-00007C230000}"/>
    <cellStyle name="Notitie 6 3 8 2" xfId="16464" xr:uid="{00000000-0005-0000-0000-00007D230000}"/>
    <cellStyle name="Notitie 6 3 8 2 2" xfId="28477" xr:uid="{3314C7D9-B1BD-4605-8711-857AC12EB339}"/>
    <cellStyle name="Notitie 6 3 8 3" xfId="26946" xr:uid="{39FE0481-DAB2-4FC0-8B92-9958068292DD}"/>
    <cellStyle name="Notitie 6 3 9" xfId="6933" xr:uid="{00000000-0005-0000-0000-00007E230000}"/>
    <cellStyle name="Notitie 6 3 9 2" xfId="16660" xr:uid="{00000000-0005-0000-0000-00007F230000}"/>
    <cellStyle name="Notitie 6 3 9 2 2" xfId="28518" xr:uid="{71CB2DF2-3AB4-4805-A028-49D548EF7EB6}"/>
    <cellStyle name="Notitie 6 3 9 3" xfId="26987" xr:uid="{2E8670B1-9A72-4FF4-BC5D-1E4E89295B51}"/>
    <cellStyle name="Notitie 6 30" xfId="5312" xr:uid="{00000000-0005-0000-0000-000080230000}"/>
    <cellStyle name="Notitie 6 30 2" xfId="15039" xr:uid="{00000000-0005-0000-0000-000081230000}"/>
    <cellStyle name="Notitie 6 30 2 2" xfId="28148" xr:uid="{13ECDB01-769A-4555-9925-D948FEE8B31C}"/>
    <cellStyle name="Notitie 6 30 3" xfId="26617" xr:uid="{65EE7BAF-F4C0-43EA-9219-75F9D625FD68}"/>
    <cellStyle name="Notitie 6 31" xfId="7814" xr:uid="{00000000-0005-0000-0000-000082230000}"/>
    <cellStyle name="Notitie 6 31 2" xfId="17541" xr:uid="{00000000-0005-0000-0000-000083230000}"/>
    <cellStyle name="Notitie 6 31 2 2" xfId="28699" xr:uid="{8266983E-A66F-418D-ADC6-FFEB76EA3111}"/>
    <cellStyle name="Notitie 6 31 3" xfId="27168" xr:uid="{305AA3E1-61A1-4A4A-ABBD-206777FF1CCE}"/>
    <cellStyle name="Notitie 6 32" xfId="2480" xr:uid="{00000000-0005-0000-0000-000084230000}"/>
    <cellStyle name="Notitie 6 32 2" xfId="12207" xr:uid="{00000000-0005-0000-0000-000085230000}"/>
    <cellStyle name="Notitie 6 32 2 2" xfId="27764" xr:uid="{247FB109-BDCB-4816-825F-19C96ABF5608}"/>
    <cellStyle name="Notitie 6 32 3" xfId="26233" xr:uid="{68F6B54B-F3B8-4241-AB55-14C6E2A5F485}"/>
    <cellStyle name="Notitie 6 33" xfId="5254" xr:uid="{00000000-0005-0000-0000-000086230000}"/>
    <cellStyle name="Notitie 6 33 2" xfId="14981" xr:uid="{00000000-0005-0000-0000-000087230000}"/>
    <cellStyle name="Notitie 6 33 2 2" xfId="28136" xr:uid="{0BC77BA4-89F4-450D-85F9-261F7E0D8FE6}"/>
    <cellStyle name="Notitie 6 33 3" xfId="26605" xr:uid="{4A6757EE-C998-46C2-B3E1-493EC00DCF90}"/>
    <cellStyle name="Notitie 6 34" xfId="26165" xr:uid="{5FC9FF6E-3008-400A-82D4-FDBF498A8699}"/>
    <cellStyle name="Notitie 6 4" xfId="3024" xr:uid="{00000000-0005-0000-0000-000088230000}"/>
    <cellStyle name="Notitie 6 4 2" xfId="12751" xr:uid="{00000000-0005-0000-0000-000089230000}"/>
    <cellStyle name="Notitie 6 4 2 2" xfId="27926" xr:uid="{F27BBE0F-6738-45F1-85D3-65E0ED0B962A}"/>
    <cellStyle name="Notitie 6 4 3" xfId="26395" xr:uid="{C27F7A2A-25F9-4C89-8F05-CD6B23F0BCA0}"/>
    <cellStyle name="Notitie 6 5" xfId="2692" xr:uid="{00000000-0005-0000-0000-00008A230000}"/>
    <cellStyle name="Notitie 6 5 2" xfId="12419" xr:uid="{00000000-0005-0000-0000-00008B230000}"/>
    <cellStyle name="Notitie 6 5 2 2" xfId="27831" xr:uid="{C33133CD-2F27-40A9-B900-A0FC1CE7CEA6}"/>
    <cellStyle name="Notitie 6 5 3" xfId="26300" xr:uid="{DB882310-2F0F-4012-A58B-ABF3B73D8CB1}"/>
    <cellStyle name="Notitie 6 6" xfId="5199" xr:uid="{00000000-0005-0000-0000-00008C230000}"/>
    <cellStyle name="Notitie 6 6 2" xfId="14926" xr:uid="{00000000-0005-0000-0000-00008D230000}"/>
    <cellStyle name="Notitie 6 6 2 2" xfId="28129" xr:uid="{FE6FD12C-2773-49C0-AE7B-BE784BA5C368}"/>
    <cellStyle name="Notitie 6 6 3" xfId="26598" xr:uid="{800DE186-81E6-48D3-8CF8-E42F2AF8F09E}"/>
    <cellStyle name="Notitie 6 7" xfId="2997" xr:uid="{00000000-0005-0000-0000-00008E230000}"/>
    <cellStyle name="Notitie 6 7 2" xfId="12724" xr:uid="{00000000-0005-0000-0000-00008F230000}"/>
    <cellStyle name="Notitie 6 7 2 2" xfId="27908" xr:uid="{01350591-6778-4026-BEB1-B561DD358F19}"/>
    <cellStyle name="Notitie 6 7 3" xfId="26377" xr:uid="{930729D4-8FFC-4BD7-B2D7-AAE54ED8368F}"/>
    <cellStyle name="Notitie 6 8" xfId="3769" xr:uid="{00000000-0005-0000-0000-000090230000}"/>
    <cellStyle name="Notitie 6 8 2" xfId="13496" xr:uid="{00000000-0005-0000-0000-000091230000}"/>
    <cellStyle name="Notitie 6 8 2 2" xfId="27957" xr:uid="{9C5A59AE-8088-43A4-B5B5-644E10CFB888}"/>
    <cellStyle name="Notitie 6 8 3" xfId="26426" xr:uid="{9E89C354-5227-4A19-8655-41ABD30176F7}"/>
    <cellStyle name="Notitie 6 9" xfId="3404" xr:uid="{00000000-0005-0000-0000-000092230000}"/>
    <cellStyle name="Notitie 6 9 2" xfId="13131" xr:uid="{00000000-0005-0000-0000-000093230000}"/>
    <cellStyle name="Notitie 6 9 2 2" xfId="27949" xr:uid="{665CF18F-2B7D-4944-A704-0D18B0C4AD98}"/>
    <cellStyle name="Notitie 6 9 3" xfId="26418" xr:uid="{3C84A900-2362-4BDA-84D6-673870BA38BD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0 2 2" xfId="28095" xr:uid="{C08F8A67-C66E-40E8-91E4-4ABBC19FC34A}"/>
    <cellStyle name="Notitie 7 10 3" xfId="26564" xr:uid="{7983555A-507A-4932-8ED4-692B6CEDA919}"/>
    <cellStyle name="Notitie 7 11" xfId="3010" xr:uid="{00000000-0005-0000-0000-000097230000}"/>
    <cellStyle name="Notitie 7 11 2" xfId="12737" xr:uid="{00000000-0005-0000-0000-000098230000}"/>
    <cellStyle name="Notitie 7 11 2 2" xfId="27914" xr:uid="{FB4199B7-37F7-46A9-82B5-A0D48947A0FF}"/>
    <cellStyle name="Notitie 7 11 3" xfId="26383" xr:uid="{5BAF3379-469A-4281-875A-FF9062E56256}"/>
    <cellStyle name="Notitie 7 12" xfId="6095" xr:uid="{00000000-0005-0000-0000-000099230000}"/>
    <cellStyle name="Notitie 7 12 2" xfId="15822" xr:uid="{00000000-0005-0000-0000-00009A230000}"/>
    <cellStyle name="Notitie 7 12 2 2" xfId="28333" xr:uid="{DD763D07-A971-4D33-9EEE-48AC6505FB0E}"/>
    <cellStyle name="Notitie 7 12 3" xfId="26802" xr:uid="{900D27B5-B929-4344-88CC-B6FBD1E98C24}"/>
    <cellStyle name="Notitie 7 13" xfId="4890" xr:uid="{00000000-0005-0000-0000-00009B230000}"/>
    <cellStyle name="Notitie 7 13 2" xfId="14617" xr:uid="{00000000-0005-0000-0000-00009C230000}"/>
    <cellStyle name="Notitie 7 13 2 2" xfId="28038" xr:uid="{56899620-BC7C-4B33-9871-A88503A28CC9}"/>
    <cellStyle name="Notitie 7 13 3" xfId="26507" xr:uid="{374D5A5D-894A-40FB-8A40-4CC329442E83}"/>
    <cellStyle name="Notitie 7 14" xfId="5143" xr:uid="{00000000-0005-0000-0000-00009D230000}"/>
    <cellStyle name="Notitie 7 14 2" xfId="14870" xr:uid="{00000000-0005-0000-0000-00009E230000}"/>
    <cellStyle name="Notitie 7 14 2 2" xfId="28106" xr:uid="{F490E27D-6F2C-46E6-866E-757869176697}"/>
    <cellStyle name="Notitie 7 14 3" xfId="26575" xr:uid="{FCBDF855-D9D2-4307-B2DA-976BF085CCAD}"/>
    <cellStyle name="Notitie 7 15" xfId="5323" xr:uid="{00000000-0005-0000-0000-00009F230000}"/>
    <cellStyle name="Notitie 7 15 2" xfId="15050" xr:uid="{00000000-0005-0000-0000-0000A0230000}"/>
    <cellStyle name="Notitie 7 15 2 2" xfId="28151" xr:uid="{15EC3078-B2A0-43F4-B3D7-0797DDFC425A}"/>
    <cellStyle name="Notitie 7 15 3" xfId="26620" xr:uid="{315C82B3-DE30-4DED-B4CF-8199318456A9}"/>
    <cellStyle name="Notitie 7 16" xfId="6221" xr:uid="{00000000-0005-0000-0000-0000A1230000}"/>
    <cellStyle name="Notitie 7 16 2" xfId="15948" xr:uid="{00000000-0005-0000-0000-0000A2230000}"/>
    <cellStyle name="Notitie 7 16 2 2" xfId="28368" xr:uid="{8475CDC0-F7B7-4E11-986C-1423386D098B}"/>
    <cellStyle name="Notitie 7 16 3" xfId="26837" xr:uid="{FBF5285B-F1BF-4329-AA3C-5FED2D311BAA}"/>
    <cellStyle name="Notitie 7 17" xfId="3405" xr:uid="{00000000-0005-0000-0000-0000A3230000}"/>
    <cellStyle name="Notitie 7 17 2" xfId="13132" xr:uid="{00000000-0005-0000-0000-0000A4230000}"/>
    <cellStyle name="Notitie 7 17 2 2" xfId="27950" xr:uid="{2E10BF36-F29F-4784-BCFB-AE3DDC4DE8FA}"/>
    <cellStyle name="Notitie 7 17 3" xfId="26419" xr:uid="{E602D972-800C-4F61-B830-2A6A73E389ED}"/>
    <cellStyle name="Notitie 7 18" xfId="8041" xr:uid="{00000000-0005-0000-0000-0000A5230000}"/>
    <cellStyle name="Notitie 7 18 2" xfId="17768" xr:uid="{00000000-0005-0000-0000-0000A6230000}"/>
    <cellStyle name="Notitie 7 18 2 2" xfId="28737" xr:uid="{B927FEF4-D3BD-4E3D-AF79-1992B422EAAC}"/>
    <cellStyle name="Notitie 7 18 3" xfId="27206" xr:uid="{81B6F507-8672-460A-84A2-1A468F408100}"/>
    <cellStyle name="Notitie 7 19" xfId="2587" xr:uid="{00000000-0005-0000-0000-0000A7230000}"/>
    <cellStyle name="Notitie 7 19 2" xfId="12314" xr:uid="{00000000-0005-0000-0000-0000A8230000}"/>
    <cellStyle name="Notitie 7 19 2 2" xfId="27801" xr:uid="{BEDCD422-EFDC-419B-B4C0-6FC61E1F9FC9}"/>
    <cellStyle name="Notitie 7 19 3" xfId="26270" xr:uid="{5934C690-1290-4E26-AE23-96195C525557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0 2 2" xfId="28566" xr:uid="{99653256-7C0E-4303-A693-0051767A7632}"/>
    <cellStyle name="Notitie 7 2 10 3" xfId="27035" xr:uid="{613BEEE0-DE54-4B44-BCF3-A66891C288C8}"/>
    <cellStyle name="Notitie 7 2 11" xfId="7340" xr:uid="{00000000-0005-0000-0000-0000AC230000}"/>
    <cellStyle name="Notitie 7 2 11 2" xfId="17067" xr:uid="{00000000-0005-0000-0000-0000AD230000}"/>
    <cellStyle name="Notitie 7 2 11 2 2" xfId="28606" xr:uid="{4024CC94-34D2-4EAE-B76D-8C71C46B8469}"/>
    <cellStyle name="Notitie 7 2 11 3" xfId="27075" xr:uid="{9A1070D3-2AB4-47AA-A25D-F9A3D29A669A}"/>
    <cellStyle name="Notitie 7 2 12" xfId="7535" xr:uid="{00000000-0005-0000-0000-0000AE230000}"/>
    <cellStyle name="Notitie 7 2 12 2" xfId="17262" xr:uid="{00000000-0005-0000-0000-0000AF230000}"/>
    <cellStyle name="Notitie 7 2 12 2 2" xfId="28646" xr:uid="{1EE8A0E6-D581-4A3F-81A3-0FE950C8D36A}"/>
    <cellStyle name="Notitie 7 2 12 3" xfId="27115" xr:uid="{41C5CD39-F37D-46DD-A0BC-A4567C3DFC22}"/>
    <cellStyle name="Notitie 7 2 13" xfId="7729" xr:uid="{00000000-0005-0000-0000-0000B0230000}"/>
    <cellStyle name="Notitie 7 2 13 2" xfId="17456" xr:uid="{00000000-0005-0000-0000-0000B1230000}"/>
    <cellStyle name="Notitie 7 2 13 2 2" xfId="28688" xr:uid="{3FBC3EDE-7592-4771-9DF2-CB0523B4222D}"/>
    <cellStyle name="Notitie 7 2 13 3" xfId="27157" xr:uid="{901DD689-C2C3-4A20-A158-A0604167364E}"/>
    <cellStyle name="Notitie 7 2 14" xfId="7925" xr:uid="{00000000-0005-0000-0000-0000B2230000}"/>
    <cellStyle name="Notitie 7 2 14 2" xfId="17652" xr:uid="{00000000-0005-0000-0000-0000B3230000}"/>
    <cellStyle name="Notitie 7 2 14 2 2" xfId="28724" xr:uid="{D6E66E85-8B18-4FBE-BB70-59606C488607}"/>
    <cellStyle name="Notitie 7 2 14 3" xfId="27193" xr:uid="{85FA7AE4-47A4-4ADB-B4A5-EC0DC1DA690A}"/>
    <cellStyle name="Notitie 7 2 15" xfId="5102" xr:uid="{00000000-0005-0000-0000-0000B4230000}"/>
    <cellStyle name="Notitie 7 2 15 2" xfId="14829" xr:uid="{00000000-0005-0000-0000-0000B5230000}"/>
    <cellStyle name="Notitie 7 2 15 2 2" xfId="28094" xr:uid="{C4FA1116-B670-4689-A8FD-F9D22A145072}"/>
    <cellStyle name="Notitie 7 2 15 3" xfId="26563" xr:uid="{2212C5A8-5EB8-427A-AEF7-8148EE3952AD}"/>
    <cellStyle name="Notitie 7 2 16" xfId="8227" xr:uid="{00000000-0005-0000-0000-0000B6230000}"/>
    <cellStyle name="Notitie 7 2 16 2" xfId="17954" xr:uid="{00000000-0005-0000-0000-0000B7230000}"/>
    <cellStyle name="Notitie 7 2 16 2 2" xfId="28791" xr:uid="{EFF53E89-AEDB-4625-909C-625C15464372}"/>
    <cellStyle name="Notitie 7 2 16 3" xfId="27260" xr:uid="{505268C1-C273-4708-A211-D90C48C50706}"/>
    <cellStyle name="Notitie 7 2 17" xfId="8415" xr:uid="{00000000-0005-0000-0000-0000B8230000}"/>
    <cellStyle name="Notitie 7 2 17 2" xfId="18142" xr:uid="{00000000-0005-0000-0000-0000B9230000}"/>
    <cellStyle name="Notitie 7 2 17 2 2" xfId="28828" xr:uid="{3664D52B-CC9E-4A72-9D36-D2962F6FD885}"/>
    <cellStyle name="Notitie 7 2 17 3" xfId="27297" xr:uid="{B2592FCA-5A10-4E1F-B86F-D0AAC289D907}"/>
    <cellStyle name="Notitie 7 2 18" xfId="8597" xr:uid="{00000000-0005-0000-0000-0000BA230000}"/>
    <cellStyle name="Notitie 7 2 18 2" xfId="18324" xr:uid="{00000000-0005-0000-0000-0000BB230000}"/>
    <cellStyle name="Notitie 7 2 18 2 2" xfId="28862" xr:uid="{CC81A75B-6420-439F-A1F5-6F5D51BF6D67}"/>
    <cellStyle name="Notitie 7 2 18 3" xfId="27331" xr:uid="{2CF5DB42-1979-4F9D-897D-AC35ECEECFC3}"/>
    <cellStyle name="Notitie 7 2 19" xfId="8771" xr:uid="{00000000-0005-0000-0000-0000BC230000}"/>
    <cellStyle name="Notitie 7 2 19 2" xfId="18498" xr:uid="{00000000-0005-0000-0000-0000BD230000}"/>
    <cellStyle name="Notitie 7 2 19 2 2" xfId="28896" xr:uid="{3F0DE832-B93F-4FD3-89BE-5A6383772837}"/>
    <cellStyle name="Notitie 7 2 19 3" xfId="27365" xr:uid="{C1BA8DE7-FC2A-4C60-B36F-1AAB5F055BA3}"/>
    <cellStyle name="Notitie 7 2 2" xfId="4527" xr:uid="{00000000-0005-0000-0000-0000BE230000}"/>
    <cellStyle name="Notitie 7 2 2 2" xfId="14254" xr:uid="{00000000-0005-0000-0000-0000BF230000}"/>
    <cellStyle name="Notitie 7 2 2 2 2" xfId="27978" xr:uid="{F7ADEAB4-D87B-495C-8D28-E90E6518C4CB}"/>
    <cellStyle name="Notitie 7 2 2 3" xfId="26447" xr:uid="{2F6F5152-2C96-4052-8147-5E4207436EA2}"/>
    <cellStyle name="Notitie 7 2 20" xfId="8944" xr:uid="{00000000-0005-0000-0000-0000C0230000}"/>
    <cellStyle name="Notitie 7 2 20 2" xfId="18671" xr:uid="{00000000-0005-0000-0000-0000C1230000}"/>
    <cellStyle name="Notitie 7 2 20 2 2" xfId="28930" xr:uid="{01DA3595-D3F0-42F0-9299-9F0F7379A3F4}"/>
    <cellStyle name="Notitie 7 2 20 3" xfId="27399" xr:uid="{0F80B521-D1C5-4D7E-8C08-45A610EB5A87}"/>
    <cellStyle name="Notitie 7 2 21" xfId="9124" xr:uid="{00000000-0005-0000-0000-0000C2230000}"/>
    <cellStyle name="Notitie 7 2 21 2" xfId="18851" xr:uid="{00000000-0005-0000-0000-0000C3230000}"/>
    <cellStyle name="Notitie 7 2 21 2 2" xfId="28964" xr:uid="{99F18921-2F6D-4098-8C01-9304C8E46480}"/>
    <cellStyle name="Notitie 7 2 21 3" xfId="27433" xr:uid="{A80E21AC-CC89-4E56-B0F5-0CB54E276DE3}"/>
    <cellStyle name="Notitie 7 2 22" xfId="9294" xr:uid="{00000000-0005-0000-0000-0000C4230000}"/>
    <cellStyle name="Notitie 7 2 22 2" xfId="19021" xr:uid="{00000000-0005-0000-0000-0000C5230000}"/>
    <cellStyle name="Notitie 7 2 22 2 2" xfId="28997" xr:uid="{FDC5E6C7-5FC6-4A17-8058-884453029DED}"/>
    <cellStyle name="Notitie 7 2 22 3" xfId="27466" xr:uid="{E0331343-A05E-4729-AE4A-7A29869BFDA8}"/>
    <cellStyle name="Notitie 7 2 23" xfId="9464" xr:uid="{00000000-0005-0000-0000-0000C6230000}"/>
    <cellStyle name="Notitie 7 2 23 2" xfId="19191" xr:uid="{00000000-0005-0000-0000-0000C7230000}"/>
    <cellStyle name="Notitie 7 2 23 2 2" xfId="29032" xr:uid="{BD610E2F-64E3-4BC0-9206-EFA08357CD44}"/>
    <cellStyle name="Notitie 7 2 23 3" xfId="27501" xr:uid="{C8AE2293-1D0B-4145-BF01-26F0FE1E2F85}"/>
    <cellStyle name="Notitie 7 2 24" xfId="9628" xr:uid="{00000000-0005-0000-0000-0000C8230000}"/>
    <cellStyle name="Notitie 7 2 24 2" xfId="19355" xr:uid="{00000000-0005-0000-0000-0000C9230000}"/>
    <cellStyle name="Notitie 7 2 24 2 2" xfId="29065" xr:uid="{4C71C519-6ED8-4DBE-96A5-5351019616B0}"/>
    <cellStyle name="Notitie 7 2 24 3" xfId="27534" xr:uid="{C071E7C8-FA07-432F-BC0E-7316F2EB706E}"/>
    <cellStyle name="Notitie 7 2 25" xfId="9800" xr:uid="{00000000-0005-0000-0000-0000CA230000}"/>
    <cellStyle name="Notitie 7 2 25 2" xfId="19527" xr:uid="{00000000-0005-0000-0000-0000CB230000}"/>
    <cellStyle name="Notitie 7 2 25 2 2" xfId="29097" xr:uid="{1CE0A521-9F7E-4F6E-A2CF-7A7215880B72}"/>
    <cellStyle name="Notitie 7 2 25 3" xfId="27566" xr:uid="{9C6BC75F-7F92-40E2-B4E4-44036A7A06F3}"/>
    <cellStyle name="Notitie 7 2 26" xfId="9961" xr:uid="{00000000-0005-0000-0000-0000CC230000}"/>
    <cellStyle name="Notitie 7 2 26 2" xfId="19688" xr:uid="{00000000-0005-0000-0000-0000CD230000}"/>
    <cellStyle name="Notitie 7 2 26 2 2" xfId="29128" xr:uid="{B6FD91E9-A78E-4BB6-B3B4-B8FDAD64FC3A}"/>
    <cellStyle name="Notitie 7 2 26 3" xfId="27597" xr:uid="{BEA11508-F27F-41F1-9754-6683FBD5B19A}"/>
    <cellStyle name="Notitie 7 2 27" xfId="10120" xr:uid="{00000000-0005-0000-0000-0000CE230000}"/>
    <cellStyle name="Notitie 7 2 27 2" xfId="19847" xr:uid="{00000000-0005-0000-0000-0000CF230000}"/>
    <cellStyle name="Notitie 7 2 27 2 2" xfId="29159" xr:uid="{A88AB7EC-6542-41B2-91E6-75AF4D96EE38}"/>
    <cellStyle name="Notitie 7 2 27 3" xfId="27628" xr:uid="{615BFE06-7581-439D-88B8-97B28F7CDB9D}"/>
    <cellStyle name="Notitie 7 2 28" xfId="10275" xr:uid="{00000000-0005-0000-0000-0000D0230000}"/>
    <cellStyle name="Notitie 7 2 28 2" xfId="20002" xr:uid="{00000000-0005-0000-0000-0000D1230000}"/>
    <cellStyle name="Notitie 7 2 28 2 2" xfId="29189" xr:uid="{10F6D4C1-6377-40B6-BAB7-4E6B2EF35C41}"/>
    <cellStyle name="Notitie 7 2 28 3" xfId="27658" xr:uid="{47B7CF7E-F186-4CA1-89A5-32BECCB1EF4D}"/>
    <cellStyle name="Notitie 7 2 29" xfId="10429" xr:uid="{00000000-0005-0000-0000-0000D2230000}"/>
    <cellStyle name="Notitie 7 2 29 2" xfId="20156" xr:uid="{00000000-0005-0000-0000-0000D3230000}"/>
    <cellStyle name="Notitie 7 2 29 2 2" xfId="29219" xr:uid="{D97443BB-2F9A-4769-85FB-3116DF620781}"/>
    <cellStyle name="Notitie 7 2 29 3" xfId="27688" xr:uid="{2188C168-2A8C-4B87-A1E5-E8D34A7E178F}"/>
    <cellStyle name="Notitie 7 2 3" xfId="5736" xr:uid="{00000000-0005-0000-0000-0000D4230000}"/>
    <cellStyle name="Notitie 7 2 3 2" xfId="15463" xr:uid="{00000000-0005-0000-0000-0000D5230000}"/>
    <cellStyle name="Notitie 7 2 3 2 2" xfId="28267" xr:uid="{0E07ED24-C269-4828-8E04-BF0433E118FF}"/>
    <cellStyle name="Notitie 7 2 3 3" xfId="26736" xr:uid="{3AF87833-B0F8-4745-943E-3B7EA14F05AA}"/>
    <cellStyle name="Notitie 7 2 30" xfId="10580" xr:uid="{00000000-0005-0000-0000-0000D6230000}"/>
    <cellStyle name="Notitie 7 2 30 2" xfId="20307" xr:uid="{00000000-0005-0000-0000-0000D7230000}"/>
    <cellStyle name="Notitie 7 2 30 2 2" xfId="29248" xr:uid="{80092BA3-CF0A-4896-9C97-3C449F3AC7C3}"/>
    <cellStyle name="Notitie 7 2 30 3" xfId="27717" xr:uid="{1B754A9A-A395-40D3-9906-59A322B8F797}"/>
    <cellStyle name="Notitie 7 2 31" xfId="10726" xr:uid="{00000000-0005-0000-0000-0000D8230000}"/>
    <cellStyle name="Notitie 7 2 31 2" xfId="20453" xr:uid="{00000000-0005-0000-0000-0000D9230000}"/>
    <cellStyle name="Notitie 7 2 31 2 2" xfId="29274" xr:uid="{A92F431B-847E-4276-A605-E819C9B58E55}"/>
    <cellStyle name="Notitie 7 2 31 3" xfId="27743" xr:uid="{8A7D1346-DD40-4669-BBF5-A4AE8A1D1496}"/>
    <cellStyle name="Notitie 7 2 32" xfId="26206" xr:uid="{1303798D-E8C9-482B-B26B-5EC608424CA2}"/>
    <cellStyle name="Notitie 7 2 4" xfId="5951" xr:uid="{00000000-0005-0000-0000-0000DA230000}"/>
    <cellStyle name="Notitie 7 2 4 2" xfId="15678" xr:uid="{00000000-0005-0000-0000-0000DB230000}"/>
    <cellStyle name="Notitie 7 2 4 2 2" xfId="28310" xr:uid="{16E559DB-D478-48B5-8FCC-D429127D0281}"/>
    <cellStyle name="Notitie 7 2 4 3" xfId="26779" xr:uid="{D20C13BD-C034-480F-AAD1-8FBFB57849F3}"/>
    <cellStyle name="Notitie 7 2 5" xfId="5011" xr:uid="{00000000-0005-0000-0000-0000DC230000}"/>
    <cellStyle name="Notitie 7 2 5 2" xfId="14738" xr:uid="{00000000-0005-0000-0000-0000DD230000}"/>
    <cellStyle name="Notitie 7 2 5 2 2" xfId="28068" xr:uid="{289E53C5-4B3C-4789-A541-962659336541}"/>
    <cellStyle name="Notitie 7 2 5 3" xfId="26537" xr:uid="{84BA9036-741D-4EFA-A4F4-13EFD7419F1E}"/>
    <cellStyle name="Notitie 7 2 6" xfId="6325" xr:uid="{00000000-0005-0000-0000-0000DE230000}"/>
    <cellStyle name="Notitie 7 2 6 2" xfId="16052" xr:uid="{00000000-0005-0000-0000-0000DF230000}"/>
    <cellStyle name="Notitie 7 2 6 2 2" xfId="28397" xr:uid="{E4BB86C8-1FAA-4AF6-9F88-74904825FF26}"/>
    <cellStyle name="Notitie 7 2 6 3" xfId="26866" xr:uid="{6F4DB903-1F77-4B3E-B1F3-2FF0415FABFF}"/>
    <cellStyle name="Notitie 7 2 7" xfId="6528" xr:uid="{00000000-0005-0000-0000-0000E0230000}"/>
    <cellStyle name="Notitie 7 2 7 2" xfId="16255" xr:uid="{00000000-0005-0000-0000-0000E1230000}"/>
    <cellStyle name="Notitie 7 2 7 2 2" xfId="28436" xr:uid="{63AAEF2A-45F5-40EB-B8EB-AB751F11778D}"/>
    <cellStyle name="Notitie 7 2 7 3" xfId="26905" xr:uid="{D83FBB04-9D75-47C2-AADE-2FBD0BEEBC21}"/>
    <cellStyle name="Notitie 7 2 8" xfId="6738" xr:uid="{00000000-0005-0000-0000-0000E2230000}"/>
    <cellStyle name="Notitie 7 2 8 2" xfId="16465" xr:uid="{00000000-0005-0000-0000-0000E3230000}"/>
    <cellStyle name="Notitie 7 2 8 2 2" xfId="28478" xr:uid="{52A65B40-11C6-47CB-87B5-BE9F58EFB0D6}"/>
    <cellStyle name="Notitie 7 2 8 3" xfId="26947" xr:uid="{E0A8B6F7-F8E7-4A4F-91AD-9B42425CC5C6}"/>
    <cellStyle name="Notitie 7 2 9" xfId="6934" xr:uid="{00000000-0005-0000-0000-0000E4230000}"/>
    <cellStyle name="Notitie 7 2 9 2" xfId="16661" xr:uid="{00000000-0005-0000-0000-0000E5230000}"/>
    <cellStyle name="Notitie 7 2 9 2 2" xfId="28519" xr:uid="{BF04131E-B9C9-4426-AAA3-79738EB54E75}"/>
    <cellStyle name="Notitie 7 2 9 3" xfId="26988" xr:uid="{A3276D5B-4E6A-4396-9DE6-BC9388F9194B}"/>
    <cellStyle name="Notitie 7 20" xfId="5447" xr:uid="{00000000-0005-0000-0000-0000E6230000}"/>
    <cellStyle name="Notitie 7 20 2" xfId="15174" xr:uid="{00000000-0005-0000-0000-0000E7230000}"/>
    <cellStyle name="Notitie 7 20 2 2" xfId="28189" xr:uid="{6C3C60EB-41E5-43EA-9B6D-51ECDC9FB88C}"/>
    <cellStyle name="Notitie 7 20 3" xfId="26658" xr:uid="{4E6B1359-5C42-42B0-8319-83FDAD77C46B}"/>
    <cellStyle name="Notitie 7 21" xfId="3047" xr:uid="{00000000-0005-0000-0000-0000E8230000}"/>
    <cellStyle name="Notitie 7 21 2" xfId="12774" xr:uid="{00000000-0005-0000-0000-0000E9230000}"/>
    <cellStyle name="Notitie 7 21 2 2" xfId="27936" xr:uid="{017D90D6-1AA3-4964-B3C7-3E8EF2A43AF9}"/>
    <cellStyle name="Notitie 7 21 3" xfId="26405" xr:uid="{D43DA30B-70A4-49CF-A35E-859AC3EBDF3D}"/>
    <cellStyle name="Notitie 7 22" xfId="8042" xr:uid="{00000000-0005-0000-0000-0000EA230000}"/>
    <cellStyle name="Notitie 7 22 2" xfId="17769" xr:uid="{00000000-0005-0000-0000-0000EB230000}"/>
    <cellStyle name="Notitie 7 22 2 2" xfId="28738" xr:uid="{162E067C-F880-4F73-9E0E-FE5AA30776E5}"/>
    <cellStyle name="Notitie 7 22 3" xfId="27207" xr:uid="{0BCC1613-8C92-4D44-9821-BEAC5AC9D39A}"/>
    <cellStyle name="Notitie 7 23" xfId="5309" xr:uid="{00000000-0005-0000-0000-0000EC230000}"/>
    <cellStyle name="Notitie 7 23 2" xfId="15036" xr:uid="{00000000-0005-0000-0000-0000ED230000}"/>
    <cellStyle name="Notitie 7 23 2 2" xfId="28147" xr:uid="{5AFE86BE-4C4A-482D-85F2-038E655810F5}"/>
    <cellStyle name="Notitie 7 23 3" xfId="26616" xr:uid="{54EFFAD7-FE88-4579-AEC6-A190EE78E512}"/>
    <cellStyle name="Notitie 7 24" xfId="8238" xr:uid="{00000000-0005-0000-0000-0000EE230000}"/>
    <cellStyle name="Notitie 7 24 2" xfId="17965" xr:uid="{00000000-0005-0000-0000-0000EF230000}"/>
    <cellStyle name="Notitie 7 24 2 2" xfId="28799" xr:uid="{257FC8EF-E53E-48FF-808E-8B588F63BCCE}"/>
    <cellStyle name="Notitie 7 24 3" xfId="27268" xr:uid="{12ED5B98-92B0-4662-AEB4-31BB57760437}"/>
    <cellStyle name="Notitie 7 25" xfId="6830" xr:uid="{00000000-0005-0000-0000-0000F0230000}"/>
    <cellStyle name="Notitie 7 25 2" xfId="16557" xr:uid="{00000000-0005-0000-0000-0000F1230000}"/>
    <cellStyle name="Notitie 7 25 2 2" xfId="28491" xr:uid="{5A50DC07-F795-4295-A236-EAF36E75C392}"/>
    <cellStyle name="Notitie 7 25 3" xfId="26960" xr:uid="{2A97320C-86CF-4F9D-AB7C-A3E41F102A35}"/>
    <cellStyle name="Notitie 7 26" xfId="8082" xr:uid="{00000000-0005-0000-0000-0000F2230000}"/>
    <cellStyle name="Notitie 7 26 2" xfId="17809" xr:uid="{00000000-0005-0000-0000-0000F3230000}"/>
    <cellStyle name="Notitie 7 26 2 2" xfId="28749" xr:uid="{7F3CFEC3-82B1-4346-A740-F0A4246321CF}"/>
    <cellStyle name="Notitie 7 26 3" xfId="27218" xr:uid="{E4723711-652C-4E63-A68E-064CAE64F7AB}"/>
    <cellStyle name="Notitie 7 27" xfId="5829" xr:uid="{00000000-0005-0000-0000-0000F4230000}"/>
    <cellStyle name="Notitie 7 27 2" xfId="15556" xr:uid="{00000000-0005-0000-0000-0000F5230000}"/>
    <cellStyle name="Notitie 7 27 2 2" xfId="28279" xr:uid="{B35CB278-3801-4742-8AEC-4FE5DC511FF0}"/>
    <cellStyle name="Notitie 7 27 3" xfId="26748" xr:uid="{2F4E32B0-BCBD-40A9-8719-B7BB4426318F}"/>
    <cellStyle name="Notitie 7 28" xfId="8954" xr:uid="{00000000-0005-0000-0000-0000F6230000}"/>
    <cellStyle name="Notitie 7 28 2" xfId="18681" xr:uid="{00000000-0005-0000-0000-0000F7230000}"/>
    <cellStyle name="Notitie 7 28 2 2" xfId="28938" xr:uid="{586F6A73-4D6D-44B2-9863-BB6A8F274F19}"/>
    <cellStyle name="Notitie 7 28 3" xfId="27407" xr:uid="{370F0CE7-426B-4589-80CA-527963D13334}"/>
    <cellStyle name="Notitie 7 29" xfId="5745" xr:uid="{00000000-0005-0000-0000-0000F8230000}"/>
    <cellStyle name="Notitie 7 29 2" xfId="15472" xr:uid="{00000000-0005-0000-0000-0000F9230000}"/>
    <cellStyle name="Notitie 7 29 2 2" xfId="28273" xr:uid="{D7330350-18A1-469A-BECA-F1E73B1952A5}"/>
    <cellStyle name="Notitie 7 29 3" xfId="26742" xr:uid="{8BDFFDF6-C311-4A13-859A-07B4241E4E53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0 2 2" xfId="28567" xr:uid="{506F4423-5B57-4E14-B9E5-BBF788F7C77C}"/>
    <cellStyle name="Notitie 7 3 10 3" xfId="27036" xr:uid="{95065708-45DB-4A1D-9995-0B2F27D06C3D}"/>
    <cellStyle name="Notitie 7 3 11" xfId="7341" xr:uid="{00000000-0005-0000-0000-0000FD230000}"/>
    <cellStyle name="Notitie 7 3 11 2" xfId="17068" xr:uid="{00000000-0005-0000-0000-0000FE230000}"/>
    <cellStyle name="Notitie 7 3 11 2 2" xfId="28607" xr:uid="{D1A06BC6-76A9-43AF-AE2E-729995CB62CA}"/>
    <cellStyle name="Notitie 7 3 11 3" xfId="27076" xr:uid="{7D7F00F6-E7CB-44B3-A79E-8172A192711F}"/>
    <cellStyle name="Notitie 7 3 12" xfId="7536" xr:uid="{00000000-0005-0000-0000-0000FF230000}"/>
    <cellStyle name="Notitie 7 3 12 2" xfId="17263" xr:uid="{00000000-0005-0000-0000-000000240000}"/>
    <cellStyle name="Notitie 7 3 12 2 2" xfId="28647" xr:uid="{EC36D715-A875-42B8-9830-43C3F5562454}"/>
    <cellStyle name="Notitie 7 3 12 3" xfId="27116" xr:uid="{D470FE1D-E2B9-4CA6-BA01-65F95AAE6172}"/>
    <cellStyle name="Notitie 7 3 13" xfId="7730" xr:uid="{00000000-0005-0000-0000-000001240000}"/>
    <cellStyle name="Notitie 7 3 13 2" xfId="17457" xr:uid="{00000000-0005-0000-0000-000002240000}"/>
    <cellStyle name="Notitie 7 3 13 2 2" xfId="28689" xr:uid="{4B5EC183-7580-4B64-B1AA-4F43880F4928}"/>
    <cellStyle name="Notitie 7 3 13 3" xfId="27158" xr:uid="{3FA1A1A5-31A2-47D0-918C-18CDB4EDE80E}"/>
    <cellStyle name="Notitie 7 3 14" xfId="7926" xr:uid="{00000000-0005-0000-0000-000003240000}"/>
    <cellStyle name="Notitie 7 3 14 2" xfId="17653" xr:uid="{00000000-0005-0000-0000-000004240000}"/>
    <cellStyle name="Notitie 7 3 14 2 2" xfId="28725" xr:uid="{803F5FF8-AEE2-44E8-845A-7577FDFCD364}"/>
    <cellStyle name="Notitie 7 3 14 3" xfId="27194" xr:uid="{6B9BA7A4-3108-4C15-8905-C6CD86D2C2B9}"/>
    <cellStyle name="Notitie 7 3 15" xfId="7225" xr:uid="{00000000-0005-0000-0000-000005240000}"/>
    <cellStyle name="Notitie 7 3 15 2" xfId="16952" xr:uid="{00000000-0005-0000-0000-000006240000}"/>
    <cellStyle name="Notitie 7 3 15 2 2" xfId="28575" xr:uid="{6A1DE47A-F65D-4305-9E82-78AE0EB59016}"/>
    <cellStyle name="Notitie 7 3 15 3" xfId="27044" xr:uid="{49B2A6C1-4E90-42B9-BB61-19C5F05503F0}"/>
    <cellStyle name="Notitie 7 3 16" xfId="8228" xr:uid="{00000000-0005-0000-0000-000007240000}"/>
    <cellStyle name="Notitie 7 3 16 2" xfId="17955" xr:uid="{00000000-0005-0000-0000-000008240000}"/>
    <cellStyle name="Notitie 7 3 16 2 2" xfId="28792" xr:uid="{4DDA05B4-E1F0-4A13-88A1-37043E9F2AAB}"/>
    <cellStyle name="Notitie 7 3 16 3" xfId="27261" xr:uid="{E845835D-7BCA-490F-8C2A-CD5AC0E628A2}"/>
    <cellStyle name="Notitie 7 3 17" xfId="8416" xr:uid="{00000000-0005-0000-0000-000009240000}"/>
    <cellStyle name="Notitie 7 3 17 2" xfId="18143" xr:uid="{00000000-0005-0000-0000-00000A240000}"/>
    <cellStyle name="Notitie 7 3 17 2 2" xfId="28829" xr:uid="{AA25F1F6-6967-4FAD-8DB4-A79122407D3D}"/>
    <cellStyle name="Notitie 7 3 17 3" xfId="27298" xr:uid="{A3B1450E-EC84-4E2B-BD6D-6A57469C85FF}"/>
    <cellStyle name="Notitie 7 3 18" xfId="8598" xr:uid="{00000000-0005-0000-0000-00000B240000}"/>
    <cellStyle name="Notitie 7 3 18 2" xfId="18325" xr:uid="{00000000-0005-0000-0000-00000C240000}"/>
    <cellStyle name="Notitie 7 3 18 2 2" xfId="28863" xr:uid="{ABA83F39-83E1-4745-91E9-2C209FB6C493}"/>
    <cellStyle name="Notitie 7 3 18 3" xfId="27332" xr:uid="{C5E12DC1-55F7-46F8-BEFC-2066E3A14FF1}"/>
    <cellStyle name="Notitie 7 3 19" xfId="8772" xr:uid="{00000000-0005-0000-0000-00000D240000}"/>
    <cellStyle name="Notitie 7 3 19 2" xfId="18499" xr:uid="{00000000-0005-0000-0000-00000E240000}"/>
    <cellStyle name="Notitie 7 3 19 2 2" xfId="28897" xr:uid="{671D9A0A-D390-42D3-AB49-1DAF90CCC3B9}"/>
    <cellStyle name="Notitie 7 3 19 3" xfId="27366" xr:uid="{F2DE42B8-4725-41E6-9C31-729792FFAD0E}"/>
    <cellStyle name="Notitie 7 3 2" xfId="4528" xr:uid="{00000000-0005-0000-0000-00000F240000}"/>
    <cellStyle name="Notitie 7 3 2 2" xfId="14255" xr:uid="{00000000-0005-0000-0000-000010240000}"/>
    <cellStyle name="Notitie 7 3 2 2 2" xfId="27979" xr:uid="{8B147A9C-D942-4777-846E-493F54707E26}"/>
    <cellStyle name="Notitie 7 3 2 3" xfId="26448" xr:uid="{8A4BDFBB-6136-4BAA-8B1B-6C287F7DE222}"/>
    <cellStyle name="Notitie 7 3 20" xfId="8945" xr:uid="{00000000-0005-0000-0000-000011240000}"/>
    <cellStyle name="Notitie 7 3 20 2" xfId="18672" xr:uid="{00000000-0005-0000-0000-000012240000}"/>
    <cellStyle name="Notitie 7 3 20 2 2" xfId="28931" xr:uid="{F0AC73C4-EE23-4F6A-A31E-C547A7566FD4}"/>
    <cellStyle name="Notitie 7 3 20 3" xfId="27400" xr:uid="{4F65B5A5-A0F9-4D50-9405-E195C3D7FB2B}"/>
    <cellStyle name="Notitie 7 3 21" xfId="9125" xr:uid="{00000000-0005-0000-0000-000013240000}"/>
    <cellStyle name="Notitie 7 3 21 2" xfId="18852" xr:uid="{00000000-0005-0000-0000-000014240000}"/>
    <cellStyle name="Notitie 7 3 21 2 2" xfId="28965" xr:uid="{7AF66693-41F3-4FE5-A07F-C52C25B03CF6}"/>
    <cellStyle name="Notitie 7 3 21 3" xfId="27434" xr:uid="{E881799B-07B0-4E51-AC25-F2D6816A7497}"/>
    <cellStyle name="Notitie 7 3 22" xfId="9295" xr:uid="{00000000-0005-0000-0000-000015240000}"/>
    <cellStyle name="Notitie 7 3 22 2" xfId="19022" xr:uid="{00000000-0005-0000-0000-000016240000}"/>
    <cellStyle name="Notitie 7 3 22 2 2" xfId="28998" xr:uid="{DC049E21-CF55-40B1-873C-533F00E513AA}"/>
    <cellStyle name="Notitie 7 3 22 3" xfId="27467" xr:uid="{F75069EC-FBB4-44BE-B8EB-DC062B1C6C12}"/>
    <cellStyle name="Notitie 7 3 23" xfId="9465" xr:uid="{00000000-0005-0000-0000-000017240000}"/>
    <cellStyle name="Notitie 7 3 23 2" xfId="19192" xr:uid="{00000000-0005-0000-0000-000018240000}"/>
    <cellStyle name="Notitie 7 3 23 2 2" xfId="29033" xr:uid="{503D29CC-0403-413F-B5F5-2AEDDE0A5651}"/>
    <cellStyle name="Notitie 7 3 23 3" xfId="27502" xr:uid="{B5BBCA19-C630-4997-A8B3-91F759540A63}"/>
    <cellStyle name="Notitie 7 3 24" xfId="9629" xr:uid="{00000000-0005-0000-0000-000019240000}"/>
    <cellStyle name="Notitie 7 3 24 2" xfId="19356" xr:uid="{00000000-0005-0000-0000-00001A240000}"/>
    <cellStyle name="Notitie 7 3 24 2 2" xfId="29066" xr:uid="{52A36F9E-8786-4843-BEA7-222277E02DAC}"/>
    <cellStyle name="Notitie 7 3 24 3" xfId="27535" xr:uid="{10DA1820-5C1D-461A-A4FE-E338AC25A5E9}"/>
    <cellStyle name="Notitie 7 3 25" xfId="9801" xr:uid="{00000000-0005-0000-0000-00001B240000}"/>
    <cellStyle name="Notitie 7 3 25 2" xfId="19528" xr:uid="{00000000-0005-0000-0000-00001C240000}"/>
    <cellStyle name="Notitie 7 3 25 2 2" xfId="29098" xr:uid="{E24D5DAC-C205-48EE-B23A-D58B691F9AF8}"/>
    <cellStyle name="Notitie 7 3 25 3" xfId="27567" xr:uid="{DC7EECEB-6F8D-405C-A84E-99B73D75BE9C}"/>
    <cellStyle name="Notitie 7 3 26" xfId="9962" xr:uid="{00000000-0005-0000-0000-00001D240000}"/>
    <cellStyle name="Notitie 7 3 26 2" xfId="19689" xr:uid="{00000000-0005-0000-0000-00001E240000}"/>
    <cellStyle name="Notitie 7 3 26 2 2" xfId="29129" xr:uid="{1823E450-806C-44FD-B811-C97D25E9443F}"/>
    <cellStyle name="Notitie 7 3 26 3" xfId="27598" xr:uid="{236D7905-9E92-4E36-8809-A7D08CA2DCF4}"/>
    <cellStyle name="Notitie 7 3 27" xfId="10121" xr:uid="{00000000-0005-0000-0000-00001F240000}"/>
    <cellStyle name="Notitie 7 3 27 2" xfId="19848" xr:uid="{00000000-0005-0000-0000-000020240000}"/>
    <cellStyle name="Notitie 7 3 27 2 2" xfId="29160" xr:uid="{BEAFBAE6-B63E-4320-AC4F-BDAEC5B49734}"/>
    <cellStyle name="Notitie 7 3 27 3" xfId="27629" xr:uid="{0114A63A-F94C-45C3-A8DF-49433C0CD96A}"/>
    <cellStyle name="Notitie 7 3 28" xfId="10276" xr:uid="{00000000-0005-0000-0000-000021240000}"/>
    <cellStyle name="Notitie 7 3 28 2" xfId="20003" xr:uid="{00000000-0005-0000-0000-000022240000}"/>
    <cellStyle name="Notitie 7 3 28 2 2" xfId="29190" xr:uid="{53BB23E6-965E-4A6E-B92B-04ED395B9874}"/>
    <cellStyle name="Notitie 7 3 28 3" xfId="27659" xr:uid="{76448CD0-F541-44E1-AED4-12D07C849751}"/>
    <cellStyle name="Notitie 7 3 29" xfId="10430" xr:uid="{00000000-0005-0000-0000-000023240000}"/>
    <cellStyle name="Notitie 7 3 29 2" xfId="20157" xr:uid="{00000000-0005-0000-0000-000024240000}"/>
    <cellStyle name="Notitie 7 3 29 2 2" xfId="29220" xr:uid="{205BC200-83F2-448E-B07F-E8E612CBF994}"/>
    <cellStyle name="Notitie 7 3 29 3" xfId="27689" xr:uid="{61F98D13-758E-4799-A4BF-E1DD9D9BAF1D}"/>
    <cellStyle name="Notitie 7 3 3" xfId="5737" xr:uid="{00000000-0005-0000-0000-000025240000}"/>
    <cellStyle name="Notitie 7 3 3 2" xfId="15464" xr:uid="{00000000-0005-0000-0000-000026240000}"/>
    <cellStyle name="Notitie 7 3 3 2 2" xfId="28268" xr:uid="{966DCE00-7337-489B-A497-2DAE9DDBEC7E}"/>
    <cellStyle name="Notitie 7 3 3 3" xfId="26737" xr:uid="{CA9BF38D-B4B7-40E7-A5B3-1A9AAD23AED7}"/>
    <cellStyle name="Notitie 7 3 30" xfId="10581" xr:uid="{00000000-0005-0000-0000-000027240000}"/>
    <cellStyle name="Notitie 7 3 30 2" xfId="20308" xr:uid="{00000000-0005-0000-0000-000028240000}"/>
    <cellStyle name="Notitie 7 3 30 2 2" xfId="29249" xr:uid="{9B384B85-E11D-4A3C-B0BB-5916A2D11617}"/>
    <cellStyle name="Notitie 7 3 30 3" xfId="27718" xr:uid="{3505837C-D6EA-4926-A49C-0CA39AA4DDE3}"/>
    <cellStyle name="Notitie 7 3 31" xfId="10727" xr:uid="{00000000-0005-0000-0000-000029240000}"/>
    <cellStyle name="Notitie 7 3 31 2" xfId="20454" xr:uid="{00000000-0005-0000-0000-00002A240000}"/>
    <cellStyle name="Notitie 7 3 31 2 2" xfId="29275" xr:uid="{9F6296C8-7710-4117-9E00-8AA6B98D8848}"/>
    <cellStyle name="Notitie 7 3 31 3" xfId="27744" xr:uid="{3079FA29-209C-4307-9C04-41AB041047BE}"/>
    <cellStyle name="Notitie 7 3 32" xfId="26207" xr:uid="{730A41F3-6522-4317-BE54-F51CAF729B24}"/>
    <cellStyle name="Notitie 7 3 4" xfId="5952" xr:uid="{00000000-0005-0000-0000-00002B240000}"/>
    <cellStyle name="Notitie 7 3 4 2" xfId="15679" xr:uid="{00000000-0005-0000-0000-00002C240000}"/>
    <cellStyle name="Notitie 7 3 4 2 2" xfId="28311" xr:uid="{B9060EE4-0D35-4714-B058-1309328693B4}"/>
    <cellStyle name="Notitie 7 3 4 3" xfId="26780" xr:uid="{9BFAA1D8-2A74-473B-813D-45BF5F3AE528}"/>
    <cellStyle name="Notitie 7 3 5" xfId="2635" xr:uid="{00000000-0005-0000-0000-00002D240000}"/>
    <cellStyle name="Notitie 7 3 5 2" xfId="12362" xr:uid="{00000000-0005-0000-0000-00002E240000}"/>
    <cellStyle name="Notitie 7 3 5 2 2" xfId="27819" xr:uid="{D6F35375-A03B-4AC9-A5D3-3EEFE5E897FB}"/>
    <cellStyle name="Notitie 7 3 5 3" xfId="26288" xr:uid="{241B4DB3-D89E-43F1-A111-EA2BBA8CF95A}"/>
    <cellStyle name="Notitie 7 3 6" xfId="6326" xr:uid="{00000000-0005-0000-0000-00002F240000}"/>
    <cellStyle name="Notitie 7 3 6 2" xfId="16053" xr:uid="{00000000-0005-0000-0000-000030240000}"/>
    <cellStyle name="Notitie 7 3 6 2 2" xfId="28398" xr:uid="{666502FE-1259-4FDC-B556-8B659A58617F}"/>
    <cellStyle name="Notitie 7 3 6 3" xfId="26867" xr:uid="{25B897B2-A065-4506-AF7F-21F33C57DA9C}"/>
    <cellStyle name="Notitie 7 3 7" xfId="6529" xr:uid="{00000000-0005-0000-0000-000031240000}"/>
    <cellStyle name="Notitie 7 3 7 2" xfId="16256" xr:uid="{00000000-0005-0000-0000-000032240000}"/>
    <cellStyle name="Notitie 7 3 7 2 2" xfId="28437" xr:uid="{DD2AABB7-8C40-4A52-8AC7-26A97C1EB277}"/>
    <cellStyle name="Notitie 7 3 7 3" xfId="26906" xr:uid="{8E36C37E-31CB-4EC8-B299-CAEE8F138319}"/>
    <cellStyle name="Notitie 7 3 8" xfId="6739" xr:uid="{00000000-0005-0000-0000-000033240000}"/>
    <cellStyle name="Notitie 7 3 8 2" xfId="16466" xr:uid="{00000000-0005-0000-0000-000034240000}"/>
    <cellStyle name="Notitie 7 3 8 2 2" xfId="28479" xr:uid="{704FDED5-5785-4F0A-92F6-6CBC92EA5F20}"/>
    <cellStyle name="Notitie 7 3 8 3" xfId="26948" xr:uid="{6F608123-3220-42A9-AED0-C5932D1EB718}"/>
    <cellStyle name="Notitie 7 3 9" xfId="6935" xr:uid="{00000000-0005-0000-0000-000035240000}"/>
    <cellStyle name="Notitie 7 3 9 2" xfId="16662" xr:uid="{00000000-0005-0000-0000-000036240000}"/>
    <cellStyle name="Notitie 7 3 9 2 2" xfId="28520" xr:uid="{6D538CAE-3AFD-40C6-BAC4-0E16B5778C55}"/>
    <cellStyle name="Notitie 7 3 9 3" xfId="26989" xr:uid="{CB476C84-57B9-4B9E-867C-006E3234111B}"/>
    <cellStyle name="Notitie 7 30" xfId="3086" xr:uid="{00000000-0005-0000-0000-000037240000}"/>
    <cellStyle name="Notitie 7 30 2" xfId="12813" xr:uid="{00000000-0005-0000-0000-000038240000}"/>
    <cellStyle name="Notitie 7 30 2 2" xfId="27940" xr:uid="{2638C5F8-D25D-44F3-9885-27D2F9F638E2}"/>
    <cellStyle name="Notitie 7 30 3" xfId="26409" xr:uid="{BCA94B0D-03FF-42DE-8CCF-D6400BE25C32}"/>
    <cellStyle name="Notitie 7 31" xfId="8364" xr:uid="{00000000-0005-0000-0000-000039240000}"/>
    <cellStyle name="Notitie 7 31 2" xfId="18091" xr:uid="{00000000-0005-0000-0000-00003A240000}"/>
    <cellStyle name="Notitie 7 31 2 2" xfId="28807" xr:uid="{2F136B2C-853E-487D-85CE-4FF25E7D266E}"/>
    <cellStyle name="Notitie 7 31 3" xfId="27276" xr:uid="{D2D59BEC-4CF2-48C1-A6C1-EFFA27536E4E}"/>
    <cellStyle name="Notitie 7 32" xfId="4608" xr:uid="{00000000-0005-0000-0000-00003B240000}"/>
    <cellStyle name="Notitie 7 32 2" xfId="14335" xr:uid="{00000000-0005-0000-0000-00003C240000}"/>
    <cellStyle name="Notitie 7 32 2 2" xfId="27985" xr:uid="{F25DCBD5-064A-473C-AC9A-92CBB8A54083}"/>
    <cellStyle name="Notitie 7 32 3" xfId="26454" xr:uid="{662C0964-82D7-4CE9-9C19-73DFB6CE88DC}"/>
    <cellStyle name="Notitie 7 33" xfId="2870" xr:uid="{00000000-0005-0000-0000-00003D240000}"/>
    <cellStyle name="Notitie 7 33 2" xfId="12597" xr:uid="{00000000-0005-0000-0000-00003E240000}"/>
    <cellStyle name="Notitie 7 33 2 2" xfId="27883" xr:uid="{A543A8DB-2C53-4A3A-80C0-53C615548857}"/>
    <cellStyle name="Notitie 7 33 3" xfId="26352" xr:uid="{CE8A5674-BD80-4EB6-9344-3F9A99B25E23}"/>
    <cellStyle name="Notitie 7 34" xfId="26166" xr:uid="{FED9C5AB-ECDD-4F4B-8E4C-938A006AA0D7}"/>
    <cellStyle name="Notitie 7 4" xfId="3025" xr:uid="{00000000-0005-0000-0000-00003F240000}"/>
    <cellStyle name="Notitie 7 4 2" xfId="12752" xr:uid="{00000000-0005-0000-0000-000040240000}"/>
    <cellStyle name="Notitie 7 4 2 2" xfId="27927" xr:uid="{0AC9D6C5-4EF2-4FB6-A641-957B7F0B486D}"/>
    <cellStyle name="Notitie 7 4 3" xfId="26396" xr:uid="{49A606D7-55D0-41D0-8A7D-C792EE264387}"/>
    <cellStyle name="Notitie 7 5" xfId="2691" xr:uid="{00000000-0005-0000-0000-000041240000}"/>
    <cellStyle name="Notitie 7 5 2" xfId="12418" xr:uid="{00000000-0005-0000-0000-000042240000}"/>
    <cellStyle name="Notitie 7 5 2 2" xfId="27830" xr:uid="{E39DD260-099E-447C-A229-B457CC3FAC5D}"/>
    <cellStyle name="Notitie 7 5 3" xfId="26299" xr:uid="{551433F8-0AB0-40E6-A67F-8BC922D6EE41}"/>
    <cellStyle name="Notitie 7 6" xfId="5435" xr:uid="{00000000-0005-0000-0000-000043240000}"/>
    <cellStyle name="Notitie 7 6 2" xfId="15162" xr:uid="{00000000-0005-0000-0000-000044240000}"/>
    <cellStyle name="Notitie 7 6 2 2" xfId="28186" xr:uid="{F943FA6F-A8ED-4ACF-BB61-DC48F1C9DEA5}"/>
    <cellStyle name="Notitie 7 6 3" xfId="26655" xr:uid="{57E84530-67A3-4027-A0CD-AA4CA2F3E414}"/>
    <cellStyle name="Notitie 7 7" xfId="5654" xr:uid="{00000000-0005-0000-0000-000045240000}"/>
    <cellStyle name="Notitie 7 7 2" xfId="15381" xr:uid="{00000000-0005-0000-0000-000046240000}"/>
    <cellStyle name="Notitie 7 7 2 2" xfId="28246" xr:uid="{9D9F4809-4E05-495B-964D-2ED9A5AEBF2A}"/>
    <cellStyle name="Notitie 7 7 3" xfId="26715" xr:uid="{DCB84752-30AB-4A4E-B4DC-E04609363969}"/>
    <cellStyle name="Notitie 7 8" xfId="6096" xr:uid="{00000000-0005-0000-0000-000047240000}"/>
    <cellStyle name="Notitie 7 8 2" xfId="15823" xr:uid="{00000000-0005-0000-0000-000048240000}"/>
    <cellStyle name="Notitie 7 8 2 2" xfId="28334" xr:uid="{C1CC9DD7-21A9-476B-B519-09DBA201575D}"/>
    <cellStyle name="Notitie 7 8 3" xfId="26803" xr:uid="{3109606E-8DA2-4F80-B7FD-CE889E752B9E}"/>
    <cellStyle name="Notitie 7 9" xfId="5830" xr:uid="{00000000-0005-0000-0000-000049240000}"/>
    <cellStyle name="Notitie 7 9 2" xfId="15557" xr:uid="{00000000-0005-0000-0000-00004A240000}"/>
    <cellStyle name="Notitie 7 9 2 2" xfId="28280" xr:uid="{B20A32F6-12AF-4948-B0EE-FA4675FD24D7}"/>
    <cellStyle name="Notitie 7 9 3" xfId="26749" xr:uid="{35D1C3B2-9F1E-4C00-A910-0F63061DFB4E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0 2 2" xfId="27860" xr:uid="{65ECC0E7-4489-4EB0-815C-C43B8833A2B8}"/>
    <cellStyle name="Notitie 8 10 3" xfId="26329" xr:uid="{39498859-1547-4422-8A22-00B0BAC23772}"/>
    <cellStyle name="Notitie 8 11" xfId="2826" xr:uid="{00000000-0005-0000-0000-00004E240000}"/>
    <cellStyle name="Notitie 8 11 2" xfId="12553" xr:uid="{00000000-0005-0000-0000-00004F240000}"/>
    <cellStyle name="Notitie 8 11 2 2" xfId="27873" xr:uid="{60558281-A51E-432C-AF91-4055171AA231}"/>
    <cellStyle name="Notitie 8 11 3" xfId="26342" xr:uid="{5BC2BC9C-CEBC-4DB2-92D8-4FF141B07C5D}"/>
    <cellStyle name="Notitie 8 12" xfId="5165" xr:uid="{00000000-0005-0000-0000-000050240000}"/>
    <cellStyle name="Notitie 8 12 2" xfId="14892" xr:uid="{00000000-0005-0000-0000-000051240000}"/>
    <cellStyle name="Notitie 8 12 2 2" xfId="28112" xr:uid="{0B76CF26-10AC-4AFB-9754-BBF06F2A2CF6}"/>
    <cellStyle name="Notitie 8 12 3" xfId="26581" xr:uid="{FA84E62E-C718-48B1-8773-E4843F94E9E4}"/>
    <cellStyle name="Notitie 8 13" xfId="5485" xr:uid="{00000000-0005-0000-0000-000052240000}"/>
    <cellStyle name="Notitie 8 13 2" xfId="15212" xr:uid="{00000000-0005-0000-0000-000053240000}"/>
    <cellStyle name="Notitie 8 13 2 2" xfId="28198" xr:uid="{90F8412C-6C83-4032-B74E-C8242C6A35A9}"/>
    <cellStyle name="Notitie 8 13 3" xfId="26667" xr:uid="{DB0652A5-1D80-42DD-9A80-D7C551B572B1}"/>
    <cellStyle name="Notitie 8 14" xfId="6440" xr:uid="{00000000-0005-0000-0000-000054240000}"/>
    <cellStyle name="Notitie 8 14 2" xfId="16167" xr:uid="{00000000-0005-0000-0000-000055240000}"/>
    <cellStyle name="Notitie 8 14 2 2" xfId="28411" xr:uid="{546DB431-8073-47F0-8786-765F158D74E8}"/>
    <cellStyle name="Notitie 8 14 3" xfId="26880" xr:uid="{A9C1DC80-EFF1-4693-B6CD-6E592C98062E}"/>
    <cellStyle name="Notitie 8 15" xfId="2759" xr:uid="{00000000-0005-0000-0000-000056240000}"/>
    <cellStyle name="Notitie 8 15 2" xfId="12486" xr:uid="{00000000-0005-0000-0000-000057240000}"/>
    <cellStyle name="Notitie 8 15 2 2" xfId="27853" xr:uid="{D761C153-1BDE-4756-A7AB-2F73600728EC}"/>
    <cellStyle name="Notitie 8 15 3" xfId="26322" xr:uid="{A0DB59B0-7FF2-4605-B811-0B3839C6B70C}"/>
    <cellStyle name="Notitie 8 16" xfId="2900" xr:uid="{00000000-0005-0000-0000-000058240000}"/>
    <cellStyle name="Notitie 8 16 2" xfId="12627" xr:uid="{00000000-0005-0000-0000-000059240000}"/>
    <cellStyle name="Notitie 8 16 2 2" xfId="27890" xr:uid="{40D91FBD-4335-4930-9E4F-AA80076E199B}"/>
    <cellStyle name="Notitie 8 16 3" xfId="26359" xr:uid="{ABC9D162-9DCD-4E39-A8B3-EA4998D70C28}"/>
    <cellStyle name="Notitie 8 17" xfId="5364" xr:uid="{00000000-0005-0000-0000-00005A240000}"/>
    <cellStyle name="Notitie 8 17 2" xfId="15091" xr:uid="{00000000-0005-0000-0000-00005B240000}"/>
    <cellStyle name="Notitie 8 17 2 2" xfId="28164" xr:uid="{F42F32C5-D26B-494E-8C2D-610094987F8D}"/>
    <cellStyle name="Notitie 8 17 3" xfId="26633" xr:uid="{FF180D0D-2C4D-4E96-A9A0-9777AF4B6511}"/>
    <cellStyle name="Notitie 8 18" xfId="5373" xr:uid="{00000000-0005-0000-0000-00005C240000}"/>
    <cellStyle name="Notitie 8 18 2" xfId="15100" xr:uid="{00000000-0005-0000-0000-00005D240000}"/>
    <cellStyle name="Notitie 8 18 2 2" xfId="28166" xr:uid="{9A0C849F-83AB-41EC-900F-76D5A5ED4817}"/>
    <cellStyle name="Notitie 8 18 3" xfId="26635" xr:uid="{EC2191E3-EDA1-41C4-A4EE-62B1622FFB4C}"/>
    <cellStyle name="Notitie 8 19" xfId="6617" xr:uid="{00000000-0005-0000-0000-00005E240000}"/>
    <cellStyle name="Notitie 8 19 2" xfId="16344" xr:uid="{00000000-0005-0000-0000-00005F240000}"/>
    <cellStyle name="Notitie 8 19 2 2" xfId="28449" xr:uid="{03E9E62B-2063-4DEB-BFBC-E4FBD6EA43B6}"/>
    <cellStyle name="Notitie 8 19 3" xfId="26918" xr:uid="{5C329A18-F3A5-4012-BEB7-D0426FC38A92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0 2 2" xfId="28568" xr:uid="{CAE55043-D6E8-4BD1-AA31-46B70C946E09}"/>
    <cellStyle name="Notitie 8 2 10 3" xfId="27037" xr:uid="{838C6221-ACE6-48BC-BB31-22288B0A9578}"/>
    <cellStyle name="Notitie 8 2 11" xfId="7342" xr:uid="{00000000-0005-0000-0000-000063240000}"/>
    <cellStyle name="Notitie 8 2 11 2" xfId="17069" xr:uid="{00000000-0005-0000-0000-000064240000}"/>
    <cellStyle name="Notitie 8 2 11 2 2" xfId="28608" xr:uid="{E291F8DC-322E-4E88-A571-CACA5879886A}"/>
    <cellStyle name="Notitie 8 2 11 3" xfId="27077" xr:uid="{F4EB5230-6F09-4554-A568-6CACA47F4407}"/>
    <cellStyle name="Notitie 8 2 12" xfId="7537" xr:uid="{00000000-0005-0000-0000-000065240000}"/>
    <cellStyle name="Notitie 8 2 12 2" xfId="17264" xr:uid="{00000000-0005-0000-0000-000066240000}"/>
    <cellStyle name="Notitie 8 2 12 2 2" xfId="28648" xr:uid="{3D8CBCCE-B256-4001-BEC1-3CA11E5BFC70}"/>
    <cellStyle name="Notitie 8 2 12 3" xfId="27117" xr:uid="{EDC25A70-F086-4DC0-B190-CD0DB3620DB9}"/>
    <cellStyle name="Notitie 8 2 13" xfId="7731" xr:uid="{00000000-0005-0000-0000-000067240000}"/>
    <cellStyle name="Notitie 8 2 13 2" xfId="17458" xr:uid="{00000000-0005-0000-0000-000068240000}"/>
    <cellStyle name="Notitie 8 2 13 2 2" xfId="28690" xr:uid="{83288DA9-4CF3-4F5F-846E-65C3E387ADB6}"/>
    <cellStyle name="Notitie 8 2 13 3" xfId="27159" xr:uid="{5C616C53-8C8C-4E36-B168-D00AC2C1563C}"/>
    <cellStyle name="Notitie 8 2 14" xfId="7927" xr:uid="{00000000-0005-0000-0000-000069240000}"/>
    <cellStyle name="Notitie 8 2 14 2" xfId="17654" xr:uid="{00000000-0005-0000-0000-00006A240000}"/>
    <cellStyle name="Notitie 8 2 14 2 2" xfId="28726" xr:uid="{57D3B6AA-0741-4134-9952-066ADE6FA6B6}"/>
    <cellStyle name="Notitie 8 2 14 3" xfId="27195" xr:uid="{E81CE0B4-44A1-4416-AB18-3AD66EA7CC04}"/>
    <cellStyle name="Notitie 8 2 15" xfId="5380" xr:uid="{00000000-0005-0000-0000-00006B240000}"/>
    <cellStyle name="Notitie 8 2 15 2" xfId="15107" xr:uid="{00000000-0005-0000-0000-00006C240000}"/>
    <cellStyle name="Notitie 8 2 15 2 2" xfId="28169" xr:uid="{82203C43-AF21-498F-BBD6-996538E749D2}"/>
    <cellStyle name="Notitie 8 2 15 3" xfId="26638" xr:uid="{EAD4CA31-6543-4BC4-B9DB-867292F4CAEE}"/>
    <cellStyle name="Notitie 8 2 16" xfId="8229" xr:uid="{00000000-0005-0000-0000-00006D240000}"/>
    <cellStyle name="Notitie 8 2 16 2" xfId="17956" xr:uid="{00000000-0005-0000-0000-00006E240000}"/>
    <cellStyle name="Notitie 8 2 16 2 2" xfId="28793" xr:uid="{679AB4E9-B082-4908-8E88-215EB7D5534B}"/>
    <cellStyle name="Notitie 8 2 16 3" xfId="27262" xr:uid="{A0DA1685-E9C5-4CB8-8E92-0FB209CB9F42}"/>
    <cellStyle name="Notitie 8 2 17" xfId="8417" xr:uid="{00000000-0005-0000-0000-00006F240000}"/>
    <cellStyle name="Notitie 8 2 17 2" xfId="18144" xr:uid="{00000000-0005-0000-0000-000070240000}"/>
    <cellStyle name="Notitie 8 2 17 2 2" xfId="28830" xr:uid="{1AA0CC13-5D59-4DA0-BE9D-F7B9856609BF}"/>
    <cellStyle name="Notitie 8 2 17 3" xfId="27299" xr:uid="{1D64DEFD-8DBE-4A0C-B945-3A3235FB47EC}"/>
    <cellStyle name="Notitie 8 2 18" xfId="8599" xr:uid="{00000000-0005-0000-0000-000071240000}"/>
    <cellStyle name="Notitie 8 2 18 2" xfId="18326" xr:uid="{00000000-0005-0000-0000-000072240000}"/>
    <cellStyle name="Notitie 8 2 18 2 2" xfId="28864" xr:uid="{0AFE6CEB-14A2-4163-83F6-B81EF9E599D8}"/>
    <cellStyle name="Notitie 8 2 18 3" xfId="27333" xr:uid="{61B825A3-9916-490F-B97A-46CC9EBD65C9}"/>
    <cellStyle name="Notitie 8 2 19" xfId="8773" xr:uid="{00000000-0005-0000-0000-000073240000}"/>
    <cellStyle name="Notitie 8 2 19 2" xfId="18500" xr:uid="{00000000-0005-0000-0000-000074240000}"/>
    <cellStyle name="Notitie 8 2 19 2 2" xfId="28898" xr:uid="{A0E00073-E7F8-4117-85F0-320B02629C3F}"/>
    <cellStyle name="Notitie 8 2 19 3" xfId="27367" xr:uid="{1C1460FC-3168-4E13-817C-2EACED37FB79}"/>
    <cellStyle name="Notitie 8 2 2" xfId="4529" xr:uid="{00000000-0005-0000-0000-000075240000}"/>
    <cellStyle name="Notitie 8 2 2 2" xfId="14256" xr:uid="{00000000-0005-0000-0000-000076240000}"/>
    <cellStyle name="Notitie 8 2 2 2 2" xfId="27980" xr:uid="{67AA2387-65B6-45E6-8B80-20FEFA5515C0}"/>
    <cellStyle name="Notitie 8 2 2 3" xfId="26449" xr:uid="{0AE6C1F8-38F5-4577-82CC-36554A13B420}"/>
    <cellStyle name="Notitie 8 2 20" xfId="8946" xr:uid="{00000000-0005-0000-0000-000077240000}"/>
    <cellStyle name="Notitie 8 2 20 2" xfId="18673" xr:uid="{00000000-0005-0000-0000-000078240000}"/>
    <cellStyle name="Notitie 8 2 20 2 2" xfId="28932" xr:uid="{1E461712-640D-40A9-9F1E-3B4AFA03398D}"/>
    <cellStyle name="Notitie 8 2 20 3" xfId="27401" xr:uid="{2A18E68F-803A-4034-BE34-9F762F73642E}"/>
    <cellStyle name="Notitie 8 2 21" xfId="9126" xr:uid="{00000000-0005-0000-0000-000079240000}"/>
    <cellStyle name="Notitie 8 2 21 2" xfId="18853" xr:uid="{00000000-0005-0000-0000-00007A240000}"/>
    <cellStyle name="Notitie 8 2 21 2 2" xfId="28966" xr:uid="{D552746D-8163-4E93-B254-492995B1C006}"/>
    <cellStyle name="Notitie 8 2 21 3" xfId="27435" xr:uid="{C64463E6-5FF5-490F-800F-9FD22F287A1E}"/>
    <cellStyle name="Notitie 8 2 22" xfId="9296" xr:uid="{00000000-0005-0000-0000-00007B240000}"/>
    <cellStyle name="Notitie 8 2 22 2" xfId="19023" xr:uid="{00000000-0005-0000-0000-00007C240000}"/>
    <cellStyle name="Notitie 8 2 22 2 2" xfId="28999" xr:uid="{37646520-0218-433F-97D0-B299503A5CF0}"/>
    <cellStyle name="Notitie 8 2 22 3" xfId="27468" xr:uid="{800698CC-9874-4C94-8CBA-8C899D9BB1A2}"/>
    <cellStyle name="Notitie 8 2 23" xfId="9466" xr:uid="{00000000-0005-0000-0000-00007D240000}"/>
    <cellStyle name="Notitie 8 2 23 2" xfId="19193" xr:uid="{00000000-0005-0000-0000-00007E240000}"/>
    <cellStyle name="Notitie 8 2 23 2 2" xfId="29034" xr:uid="{B5389C3E-FD5E-4929-BF9F-CA73A825D49E}"/>
    <cellStyle name="Notitie 8 2 23 3" xfId="27503" xr:uid="{78FD1D12-0943-4F06-BDE7-8AB3F900D7E6}"/>
    <cellStyle name="Notitie 8 2 24" xfId="9630" xr:uid="{00000000-0005-0000-0000-00007F240000}"/>
    <cellStyle name="Notitie 8 2 24 2" xfId="19357" xr:uid="{00000000-0005-0000-0000-000080240000}"/>
    <cellStyle name="Notitie 8 2 24 2 2" xfId="29067" xr:uid="{D20E9C68-BA69-46EA-991C-D58EDD9F4F47}"/>
    <cellStyle name="Notitie 8 2 24 3" xfId="27536" xr:uid="{6C388D8B-A8F0-4894-A919-3F259662A63F}"/>
    <cellStyle name="Notitie 8 2 25" xfId="9802" xr:uid="{00000000-0005-0000-0000-000081240000}"/>
    <cellStyle name="Notitie 8 2 25 2" xfId="19529" xr:uid="{00000000-0005-0000-0000-000082240000}"/>
    <cellStyle name="Notitie 8 2 25 2 2" xfId="29099" xr:uid="{4A6C1F2E-4AAD-4428-AAA5-58239DD0CF0C}"/>
    <cellStyle name="Notitie 8 2 25 3" xfId="27568" xr:uid="{45FF3DC3-089C-4F57-A9B2-74AC9F50B129}"/>
    <cellStyle name="Notitie 8 2 26" xfId="9963" xr:uid="{00000000-0005-0000-0000-000083240000}"/>
    <cellStyle name="Notitie 8 2 26 2" xfId="19690" xr:uid="{00000000-0005-0000-0000-000084240000}"/>
    <cellStyle name="Notitie 8 2 26 2 2" xfId="29130" xr:uid="{D8861F8A-448E-4F2E-B7AA-9E0E2354E649}"/>
    <cellStyle name="Notitie 8 2 26 3" xfId="27599" xr:uid="{05E274B8-5C31-4410-8FA2-7D05BB243F28}"/>
    <cellStyle name="Notitie 8 2 27" xfId="10122" xr:uid="{00000000-0005-0000-0000-000085240000}"/>
    <cellStyle name="Notitie 8 2 27 2" xfId="19849" xr:uid="{00000000-0005-0000-0000-000086240000}"/>
    <cellStyle name="Notitie 8 2 27 2 2" xfId="29161" xr:uid="{C79B98D6-FF7A-4720-A97A-B5C34412803D}"/>
    <cellStyle name="Notitie 8 2 27 3" xfId="27630" xr:uid="{2A83C4F4-972D-443F-9A0C-E2296748AE39}"/>
    <cellStyle name="Notitie 8 2 28" xfId="10277" xr:uid="{00000000-0005-0000-0000-000087240000}"/>
    <cellStyle name="Notitie 8 2 28 2" xfId="20004" xr:uid="{00000000-0005-0000-0000-000088240000}"/>
    <cellStyle name="Notitie 8 2 28 2 2" xfId="29191" xr:uid="{ADB017F2-0D87-416C-B109-777F85F8B302}"/>
    <cellStyle name="Notitie 8 2 28 3" xfId="27660" xr:uid="{6DEDEB81-4652-406A-BB7D-47EEC5A3436F}"/>
    <cellStyle name="Notitie 8 2 29" xfId="10431" xr:uid="{00000000-0005-0000-0000-000089240000}"/>
    <cellStyle name="Notitie 8 2 29 2" xfId="20158" xr:uid="{00000000-0005-0000-0000-00008A240000}"/>
    <cellStyle name="Notitie 8 2 29 2 2" xfId="29221" xr:uid="{00DF7560-1EEE-4DE0-8507-E515D191ECE7}"/>
    <cellStyle name="Notitie 8 2 29 3" xfId="27690" xr:uid="{628EA7BB-1887-480F-9B18-7C5CC82AFB81}"/>
    <cellStyle name="Notitie 8 2 3" xfId="5738" xr:uid="{00000000-0005-0000-0000-00008B240000}"/>
    <cellStyle name="Notitie 8 2 3 2" xfId="15465" xr:uid="{00000000-0005-0000-0000-00008C240000}"/>
    <cellStyle name="Notitie 8 2 3 2 2" xfId="28269" xr:uid="{CD0524D9-250D-462A-AB89-7BF385218E88}"/>
    <cellStyle name="Notitie 8 2 3 3" xfId="26738" xr:uid="{6CB775DF-E6B0-49CA-8060-5892F020C395}"/>
    <cellStyle name="Notitie 8 2 30" xfId="10582" xr:uid="{00000000-0005-0000-0000-00008D240000}"/>
    <cellStyle name="Notitie 8 2 30 2" xfId="20309" xr:uid="{00000000-0005-0000-0000-00008E240000}"/>
    <cellStyle name="Notitie 8 2 30 2 2" xfId="29250" xr:uid="{8B560E01-1A18-40B7-AC1C-B18990B817BC}"/>
    <cellStyle name="Notitie 8 2 30 3" xfId="27719" xr:uid="{6E85EE57-C329-4C69-B06E-396CEBF2FB6A}"/>
    <cellStyle name="Notitie 8 2 31" xfId="10728" xr:uid="{00000000-0005-0000-0000-00008F240000}"/>
    <cellStyle name="Notitie 8 2 31 2" xfId="20455" xr:uid="{00000000-0005-0000-0000-000090240000}"/>
    <cellStyle name="Notitie 8 2 31 2 2" xfId="29276" xr:uid="{1B89CA08-5177-4102-B587-3241682934F8}"/>
    <cellStyle name="Notitie 8 2 31 3" xfId="27745" xr:uid="{ABF2A8FD-9CDF-44C4-A4E4-D538C76CA743}"/>
    <cellStyle name="Notitie 8 2 32" xfId="26208" xr:uid="{3EBCAAD1-DCA7-4BE7-87F8-DE27CCE4B50C}"/>
    <cellStyle name="Notitie 8 2 4" xfId="5953" xr:uid="{00000000-0005-0000-0000-000091240000}"/>
    <cellStyle name="Notitie 8 2 4 2" xfId="15680" xr:uid="{00000000-0005-0000-0000-000092240000}"/>
    <cellStyle name="Notitie 8 2 4 2 2" xfId="28312" xr:uid="{3E45B51B-4E98-491A-BBA3-4DB34C99D72D}"/>
    <cellStyle name="Notitie 8 2 4 3" xfId="26781" xr:uid="{0DA46223-78C3-452F-9A53-DB76BC72721F}"/>
    <cellStyle name="Notitie 8 2 5" xfId="4738" xr:uid="{00000000-0005-0000-0000-000093240000}"/>
    <cellStyle name="Notitie 8 2 5 2" xfId="14465" xr:uid="{00000000-0005-0000-0000-000094240000}"/>
    <cellStyle name="Notitie 8 2 5 2 2" xfId="28010" xr:uid="{7DDD76D8-0305-41D9-867A-4AA19603999B}"/>
    <cellStyle name="Notitie 8 2 5 3" xfId="26479" xr:uid="{074306AC-05B4-442D-875A-70DF51BFBDDB}"/>
    <cellStyle name="Notitie 8 2 6" xfId="6327" xr:uid="{00000000-0005-0000-0000-000095240000}"/>
    <cellStyle name="Notitie 8 2 6 2" xfId="16054" xr:uid="{00000000-0005-0000-0000-000096240000}"/>
    <cellStyle name="Notitie 8 2 6 2 2" xfId="28399" xr:uid="{8B7897C4-03BA-49BF-B1F4-02BEB96B63B4}"/>
    <cellStyle name="Notitie 8 2 6 3" xfId="26868" xr:uid="{37A0B158-D606-45B7-A0D0-DE799E20D56F}"/>
    <cellStyle name="Notitie 8 2 7" xfId="6530" xr:uid="{00000000-0005-0000-0000-000097240000}"/>
    <cellStyle name="Notitie 8 2 7 2" xfId="16257" xr:uid="{00000000-0005-0000-0000-000098240000}"/>
    <cellStyle name="Notitie 8 2 7 2 2" xfId="28438" xr:uid="{DE1A10B6-2CB4-4701-9903-CDAAAF4B4700}"/>
    <cellStyle name="Notitie 8 2 7 3" xfId="26907" xr:uid="{FC7DA30C-EBD6-4EFE-B0E7-CBEFB8F1C613}"/>
    <cellStyle name="Notitie 8 2 8" xfId="6740" xr:uid="{00000000-0005-0000-0000-000099240000}"/>
    <cellStyle name="Notitie 8 2 8 2" xfId="16467" xr:uid="{00000000-0005-0000-0000-00009A240000}"/>
    <cellStyle name="Notitie 8 2 8 2 2" xfId="28480" xr:uid="{847A328E-F19E-4483-929B-5E746418270B}"/>
    <cellStyle name="Notitie 8 2 8 3" xfId="26949" xr:uid="{BF99E033-E226-4C16-B255-73597B882D14}"/>
    <cellStyle name="Notitie 8 2 9" xfId="6936" xr:uid="{00000000-0005-0000-0000-00009B240000}"/>
    <cellStyle name="Notitie 8 2 9 2" xfId="16663" xr:uid="{00000000-0005-0000-0000-00009C240000}"/>
    <cellStyle name="Notitie 8 2 9 2 2" xfId="28521" xr:uid="{B0E16C7C-ED58-4542-A18A-127E9395A37E}"/>
    <cellStyle name="Notitie 8 2 9 3" xfId="26990" xr:uid="{DC2111E9-90E8-424E-B834-80DCCC072D72}"/>
    <cellStyle name="Notitie 8 20" xfId="6207" xr:uid="{00000000-0005-0000-0000-00009D240000}"/>
    <cellStyle name="Notitie 8 20 2" xfId="15934" xr:uid="{00000000-0005-0000-0000-00009E240000}"/>
    <cellStyle name="Notitie 8 20 2 2" xfId="28365" xr:uid="{1D38E958-D74F-4E9E-8F2A-D831E109E376}"/>
    <cellStyle name="Notitie 8 20 3" xfId="26834" xr:uid="{18F413BD-A4C6-4522-8192-872A14CCCC9A}"/>
    <cellStyle name="Notitie 8 21" xfId="6101" xr:uid="{00000000-0005-0000-0000-00009F240000}"/>
    <cellStyle name="Notitie 8 21 2" xfId="15828" xr:uid="{00000000-0005-0000-0000-0000A0240000}"/>
    <cellStyle name="Notitie 8 21 2 2" xfId="28337" xr:uid="{7CB42DEB-B82C-424F-B697-BD55D8E5351B}"/>
    <cellStyle name="Notitie 8 21 3" xfId="26806" xr:uid="{6EEE9759-B39C-42A6-829E-C4247614EDBA}"/>
    <cellStyle name="Notitie 8 22" xfId="5152" xr:uid="{00000000-0005-0000-0000-0000A1240000}"/>
    <cellStyle name="Notitie 8 22 2" xfId="14879" xr:uid="{00000000-0005-0000-0000-0000A2240000}"/>
    <cellStyle name="Notitie 8 22 2 2" xfId="28109" xr:uid="{258E7677-B778-48F4-8852-0B38C0FF2DDE}"/>
    <cellStyle name="Notitie 8 22 3" xfId="26578" xr:uid="{EAE26EFC-E324-408C-9C9B-AC2A01C3501B}"/>
    <cellStyle name="Notitie 8 23" xfId="7643" xr:uid="{00000000-0005-0000-0000-0000A3240000}"/>
    <cellStyle name="Notitie 8 23 2" xfId="17370" xr:uid="{00000000-0005-0000-0000-0000A4240000}"/>
    <cellStyle name="Notitie 8 23 2 2" xfId="28663" xr:uid="{C1E00616-B4EC-4CC2-B3F8-81B34D0AF2B3}"/>
    <cellStyle name="Notitie 8 23 3" xfId="27132" xr:uid="{EDF11C7F-1903-4005-900F-897FAF280EFB}"/>
    <cellStyle name="Notitie 8 24" xfId="7226" xr:uid="{00000000-0005-0000-0000-0000A5240000}"/>
    <cellStyle name="Notitie 8 24 2" xfId="16953" xr:uid="{00000000-0005-0000-0000-0000A6240000}"/>
    <cellStyle name="Notitie 8 24 2 2" xfId="28576" xr:uid="{42AB3E4F-8779-49D3-AE29-C8D7D9BBEFFF}"/>
    <cellStyle name="Notitie 8 24 3" xfId="27045" xr:uid="{E6CE1DEE-F614-468E-8B5D-D514C3F3C9B2}"/>
    <cellStyle name="Notitie 8 25" xfId="5477" xr:uid="{00000000-0005-0000-0000-0000A7240000}"/>
    <cellStyle name="Notitie 8 25 2" xfId="15204" xr:uid="{00000000-0005-0000-0000-0000A8240000}"/>
    <cellStyle name="Notitie 8 25 2 2" xfId="28194" xr:uid="{364214AE-D386-4379-A357-326FD9A6B6B6}"/>
    <cellStyle name="Notitie 8 25 3" xfId="26663" xr:uid="{B25FDAFA-41C5-4CAE-8BC6-84C3B53E9B4A}"/>
    <cellStyle name="Notitie 8 26" xfId="7541" xr:uid="{00000000-0005-0000-0000-0000A9240000}"/>
    <cellStyle name="Notitie 8 26 2" xfId="17268" xr:uid="{00000000-0005-0000-0000-0000AA240000}"/>
    <cellStyle name="Notitie 8 26 2 2" xfId="28652" xr:uid="{80E3E50B-1429-44FB-8C09-01DB48E3D35D}"/>
    <cellStyle name="Notitie 8 26 3" xfId="27121" xr:uid="{341CFA1A-2395-4562-ABFC-C94737CC72E3}"/>
    <cellStyle name="Notitie 8 27" xfId="2724" xr:uid="{00000000-0005-0000-0000-0000AB240000}"/>
    <cellStyle name="Notitie 8 27 2" xfId="12451" xr:uid="{00000000-0005-0000-0000-0000AC240000}"/>
    <cellStyle name="Notitie 8 27 2 2" xfId="27844" xr:uid="{26839BE6-7F25-43DA-BA21-E13035838603}"/>
    <cellStyle name="Notitie 8 27 3" xfId="26313" xr:uid="{1CE8C680-9D1E-4219-BCD4-BE25BD464DB1}"/>
    <cellStyle name="Notitie 8 28" xfId="3049" xr:uid="{00000000-0005-0000-0000-0000AD240000}"/>
    <cellStyle name="Notitie 8 28 2" xfId="12776" xr:uid="{00000000-0005-0000-0000-0000AE240000}"/>
    <cellStyle name="Notitie 8 28 2 2" xfId="27937" xr:uid="{AF75DB59-A44C-4470-8118-C5935B9DA3BF}"/>
    <cellStyle name="Notitie 8 28 3" xfId="26406" xr:uid="{CBB046C5-3CA0-4880-A0B8-830489397DA7}"/>
    <cellStyle name="Notitie 8 29" xfId="2990" xr:uid="{00000000-0005-0000-0000-0000AF240000}"/>
    <cellStyle name="Notitie 8 29 2" xfId="12717" xr:uid="{00000000-0005-0000-0000-0000B0240000}"/>
    <cellStyle name="Notitie 8 29 2 2" xfId="27906" xr:uid="{A43118F8-895F-4290-8B40-48A99378F48B}"/>
    <cellStyle name="Notitie 8 29 3" xfId="26375" xr:uid="{D46C9CEC-EC54-40C5-A64B-4DAA1B9AC40F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0 2 2" xfId="28569" xr:uid="{A4652D1C-2CCF-4BFE-96FB-26CD78469B19}"/>
    <cellStyle name="Notitie 8 3 10 3" xfId="27038" xr:uid="{02587FF5-0503-4293-BD1B-FEE64CD2A3B7}"/>
    <cellStyle name="Notitie 8 3 11" xfId="7343" xr:uid="{00000000-0005-0000-0000-0000B4240000}"/>
    <cellStyle name="Notitie 8 3 11 2" xfId="17070" xr:uid="{00000000-0005-0000-0000-0000B5240000}"/>
    <cellStyle name="Notitie 8 3 11 2 2" xfId="28609" xr:uid="{E04C466F-D095-42DE-82A6-661F4E72F262}"/>
    <cellStyle name="Notitie 8 3 11 3" xfId="27078" xr:uid="{1692D590-63B6-4C08-A2AB-60D11D2B1209}"/>
    <cellStyle name="Notitie 8 3 12" xfId="7538" xr:uid="{00000000-0005-0000-0000-0000B6240000}"/>
    <cellStyle name="Notitie 8 3 12 2" xfId="17265" xr:uid="{00000000-0005-0000-0000-0000B7240000}"/>
    <cellStyle name="Notitie 8 3 12 2 2" xfId="28649" xr:uid="{EE56773F-6443-4141-9802-B5DBBEB15A0D}"/>
    <cellStyle name="Notitie 8 3 12 3" xfId="27118" xr:uid="{D6067BDF-3843-419A-A6E2-F540E1B5A969}"/>
    <cellStyle name="Notitie 8 3 13" xfId="7732" xr:uid="{00000000-0005-0000-0000-0000B8240000}"/>
    <cellStyle name="Notitie 8 3 13 2" xfId="17459" xr:uid="{00000000-0005-0000-0000-0000B9240000}"/>
    <cellStyle name="Notitie 8 3 13 2 2" xfId="28691" xr:uid="{356C6F40-4B81-41F4-A886-4AE8F548EF07}"/>
    <cellStyle name="Notitie 8 3 13 3" xfId="27160" xr:uid="{935489C5-BC63-4626-9344-5EFD299DA1D8}"/>
    <cellStyle name="Notitie 8 3 14" xfId="7928" xr:uid="{00000000-0005-0000-0000-0000BA240000}"/>
    <cellStyle name="Notitie 8 3 14 2" xfId="17655" xr:uid="{00000000-0005-0000-0000-0000BB240000}"/>
    <cellStyle name="Notitie 8 3 14 2 2" xfId="28727" xr:uid="{1FFBB2B3-FC10-44B7-ADBB-D5A5BE06AB5F}"/>
    <cellStyle name="Notitie 8 3 14 3" xfId="27196" xr:uid="{2DD903FF-5649-43AD-98B3-4C38EEF51B14}"/>
    <cellStyle name="Notitie 8 3 15" xfId="6941" xr:uid="{00000000-0005-0000-0000-0000BC240000}"/>
    <cellStyle name="Notitie 8 3 15 2" xfId="16668" xr:uid="{00000000-0005-0000-0000-0000BD240000}"/>
    <cellStyle name="Notitie 8 3 15 2 2" xfId="28526" xr:uid="{67B358DC-DCD7-44CA-BE4F-7543A6BF1CAB}"/>
    <cellStyle name="Notitie 8 3 15 3" xfId="26995" xr:uid="{4BF65F5F-2534-490D-8626-7D2BCC08765D}"/>
    <cellStyle name="Notitie 8 3 16" xfId="8230" xr:uid="{00000000-0005-0000-0000-0000BE240000}"/>
    <cellStyle name="Notitie 8 3 16 2" xfId="17957" xr:uid="{00000000-0005-0000-0000-0000BF240000}"/>
    <cellStyle name="Notitie 8 3 16 2 2" xfId="28794" xr:uid="{F88BED93-5178-4155-B91C-01167EAE0E85}"/>
    <cellStyle name="Notitie 8 3 16 3" xfId="27263" xr:uid="{75C794FB-3636-4DCD-A55F-52EF364C1B12}"/>
    <cellStyle name="Notitie 8 3 17" xfId="8418" xr:uid="{00000000-0005-0000-0000-0000C0240000}"/>
    <cellStyle name="Notitie 8 3 17 2" xfId="18145" xr:uid="{00000000-0005-0000-0000-0000C1240000}"/>
    <cellStyle name="Notitie 8 3 17 2 2" xfId="28831" xr:uid="{8126C47A-7A7E-4FF9-85D5-39712E3B9D9F}"/>
    <cellStyle name="Notitie 8 3 17 3" xfId="27300" xr:uid="{B2A51538-CF26-4A6E-B9B5-7BA1C41AC192}"/>
    <cellStyle name="Notitie 8 3 18" xfId="8600" xr:uid="{00000000-0005-0000-0000-0000C2240000}"/>
    <cellStyle name="Notitie 8 3 18 2" xfId="18327" xr:uid="{00000000-0005-0000-0000-0000C3240000}"/>
    <cellStyle name="Notitie 8 3 18 2 2" xfId="28865" xr:uid="{5D364D0B-4B86-4562-9889-B50FBEE101A1}"/>
    <cellStyle name="Notitie 8 3 18 3" xfId="27334" xr:uid="{515C4D0A-E747-4BDE-AC77-73CD884A193A}"/>
    <cellStyle name="Notitie 8 3 19" xfId="8774" xr:uid="{00000000-0005-0000-0000-0000C4240000}"/>
    <cellStyle name="Notitie 8 3 19 2" xfId="18501" xr:uid="{00000000-0005-0000-0000-0000C5240000}"/>
    <cellStyle name="Notitie 8 3 19 2 2" xfId="28899" xr:uid="{3D176ABF-2FEA-4BA0-9E07-9C4663765483}"/>
    <cellStyle name="Notitie 8 3 19 3" xfId="27368" xr:uid="{AA24819D-F779-4F87-849D-CD80C6CFB0D5}"/>
    <cellStyle name="Notitie 8 3 2" xfId="4530" xr:uid="{00000000-0005-0000-0000-0000C6240000}"/>
    <cellStyle name="Notitie 8 3 2 2" xfId="14257" xr:uid="{00000000-0005-0000-0000-0000C7240000}"/>
    <cellStyle name="Notitie 8 3 2 2 2" xfId="27981" xr:uid="{EF7EDDA4-0B4A-497F-9814-6F5D141AB313}"/>
    <cellStyle name="Notitie 8 3 2 3" xfId="26450" xr:uid="{A628B164-3CBA-4CC8-974C-4784049B47B0}"/>
    <cellStyle name="Notitie 8 3 20" xfId="8947" xr:uid="{00000000-0005-0000-0000-0000C8240000}"/>
    <cellStyle name="Notitie 8 3 20 2" xfId="18674" xr:uid="{00000000-0005-0000-0000-0000C9240000}"/>
    <cellStyle name="Notitie 8 3 20 2 2" xfId="28933" xr:uid="{2B4A2399-9655-4EED-ABFB-DDC4A3F9CFDF}"/>
    <cellStyle name="Notitie 8 3 20 3" xfId="27402" xr:uid="{8663AD5A-62C2-4DED-A7FF-5B633CB25C96}"/>
    <cellStyle name="Notitie 8 3 21" xfId="9127" xr:uid="{00000000-0005-0000-0000-0000CA240000}"/>
    <cellStyle name="Notitie 8 3 21 2" xfId="18854" xr:uid="{00000000-0005-0000-0000-0000CB240000}"/>
    <cellStyle name="Notitie 8 3 21 2 2" xfId="28967" xr:uid="{E3BF39D8-2CD2-4948-BBCE-FEA4315A81F8}"/>
    <cellStyle name="Notitie 8 3 21 3" xfId="27436" xr:uid="{53A4AA51-2D0A-4E98-B938-7BA23FC86B56}"/>
    <cellStyle name="Notitie 8 3 22" xfId="9297" xr:uid="{00000000-0005-0000-0000-0000CC240000}"/>
    <cellStyle name="Notitie 8 3 22 2" xfId="19024" xr:uid="{00000000-0005-0000-0000-0000CD240000}"/>
    <cellStyle name="Notitie 8 3 22 2 2" xfId="29000" xr:uid="{0EFB65EF-C5AF-464B-8F03-7DD1EBFDB656}"/>
    <cellStyle name="Notitie 8 3 22 3" xfId="27469" xr:uid="{4B1F54BF-D64E-41C5-B249-7F5C6E6E9837}"/>
    <cellStyle name="Notitie 8 3 23" xfId="9467" xr:uid="{00000000-0005-0000-0000-0000CE240000}"/>
    <cellStyle name="Notitie 8 3 23 2" xfId="19194" xr:uid="{00000000-0005-0000-0000-0000CF240000}"/>
    <cellStyle name="Notitie 8 3 23 2 2" xfId="29035" xr:uid="{30725CCB-DE2D-4337-B88F-305C4750167A}"/>
    <cellStyle name="Notitie 8 3 23 3" xfId="27504" xr:uid="{AB586111-4181-4815-A10D-CA95B5FCB894}"/>
    <cellStyle name="Notitie 8 3 24" xfId="9631" xr:uid="{00000000-0005-0000-0000-0000D0240000}"/>
    <cellStyle name="Notitie 8 3 24 2" xfId="19358" xr:uid="{00000000-0005-0000-0000-0000D1240000}"/>
    <cellStyle name="Notitie 8 3 24 2 2" xfId="29068" xr:uid="{B224A807-C2E0-4B87-942F-6776E36E3D61}"/>
    <cellStyle name="Notitie 8 3 24 3" xfId="27537" xr:uid="{CBC6FCA1-7510-4E77-A1E2-FEAC9B48AAA6}"/>
    <cellStyle name="Notitie 8 3 25" xfId="9803" xr:uid="{00000000-0005-0000-0000-0000D2240000}"/>
    <cellStyle name="Notitie 8 3 25 2" xfId="19530" xr:uid="{00000000-0005-0000-0000-0000D3240000}"/>
    <cellStyle name="Notitie 8 3 25 2 2" xfId="29100" xr:uid="{97420C35-B89B-44DF-872C-691DD999C26C}"/>
    <cellStyle name="Notitie 8 3 25 3" xfId="27569" xr:uid="{3ABC6CC3-58FA-41E0-8205-5C0F51D4C4A6}"/>
    <cellStyle name="Notitie 8 3 26" xfId="9964" xr:uid="{00000000-0005-0000-0000-0000D4240000}"/>
    <cellStyle name="Notitie 8 3 26 2" xfId="19691" xr:uid="{00000000-0005-0000-0000-0000D5240000}"/>
    <cellStyle name="Notitie 8 3 26 2 2" xfId="29131" xr:uid="{103356D8-087F-43D4-9FB4-D51AE2B76E2A}"/>
    <cellStyle name="Notitie 8 3 26 3" xfId="27600" xr:uid="{0119A97B-919D-43B9-892D-46C08023E378}"/>
    <cellStyle name="Notitie 8 3 27" xfId="10123" xr:uid="{00000000-0005-0000-0000-0000D6240000}"/>
    <cellStyle name="Notitie 8 3 27 2" xfId="19850" xr:uid="{00000000-0005-0000-0000-0000D7240000}"/>
    <cellStyle name="Notitie 8 3 27 2 2" xfId="29162" xr:uid="{7D729B36-1175-4B2A-BD3D-9564B5BF8E29}"/>
    <cellStyle name="Notitie 8 3 27 3" xfId="27631" xr:uid="{5E3242A3-8F93-4587-BE22-E60ED9C9E745}"/>
    <cellStyle name="Notitie 8 3 28" xfId="10278" xr:uid="{00000000-0005-0000-0000-0000D8240000}"/>
    <cellStyle name="Notitie 8 3 28 2" xfId="20005" xr:uid="{00000000-0005-0000-0000-0000D9240000}"/>
    <cellStyle name="Notitie 8 3 28 2 2" xfId="29192" xr:uid="{F53B4F71-3EBC-4CCD-8F52-3DAC32D88933}"/>
    <cellStyle name="Notitie 8 3 28 3" xfId="27661" xr:uid="{2A7A8BAE-CC10-4DA5-BB5F-A6196C4E31F8}"/>
    <cellStyle name="Notitie 8 3 29" xfId="10432" xr:uid="{00000000-0005-0000-0000-0000DA240000}"/>
    <cellStyle name="Notitie 8 3 29 2" xfId="20159" xr:uid="{00000000-0005-0000-0000-0000DB240000}"/>
    <cellStyle name="Notitie 8 3 29 2 2" xfId="29222" xr:uid="{36F0E0C0-E604-4582-8C64-AE51D0D555B6}"/>
    <cellStyle name="Notitie 8 3 29 3" xfId="27691" xr:uid="{68822F72-B7AC-4FC3-9AFA-59A64B59DD7E}"/>
    <cellStyle name="Notitie 8 3 3" xfId="5739" xr:uid="{00000000-0005-0000-0000-0000DC240000}"/>
    <cellStyle name="Notitie 8 3 3 2" xfId="15466" xr:uid="{00000000-0005-0000-0000-0000DD240000}"/>
    <cellStyle name="Notitie 8 3 3 2 2" xfId="28270" xr:uid="{991BFF88-64BD-43D2-B618-27F7E71DAEA2}"/>
    <cellStyle name="Notitie 8 3 3 3" xfId="26739" xr:uid="{0832F7DE-368C-4E67-BBBE-BEC4077763C9}"/>
    <cellStyle name="Notitie 8 3 30" xfId="10583" xr:uid="{00000000-0005-0000-0000-0000DE240000}"/>
    <cellStyle name="Notitie 8 3 30 2" xfId="20310" xr:uid="{00000000-0005-0000-0000-0000DF240000}"/>
    <cellStyle name="Notitie 8 3 30 2 2" xfId="29251" xr:uid="{D83EE81F-AB8D-4D2C-A0F0-BD5F534EF70D}"/>
    <cellStyle name="Notitie 8 3 30 3" xfId="27720" xr:uid="{85100210-F508-452A-8C8D-97D405381C70}"/>
    <cellStyle name="Notitie 8 3 31" xfId="10729" xr:uid="{00000000-0005-0000-0000-0000E0240000}"/>
    <cellStyle name="Notitie 8 3 31 2" xfId="20456" xr:uid="{00000000-0005-0000-0000-0000E1240000}"/>
    <cellStyle name="Notitie 8 3 31 2 2" xfId="29277" xr:uid="{50F427CA-3F83-430D-85A5-FEF76FEA2249}"/>
    <cellStyle name="Notitie 8 3 31 3" xfId="27746" xr:uid="{F90C1E7B-8942-4856-8062-F22221F0BF19}"/>
    <cellStyle name="Notitie 8 3 32" xfId="26209" xr:uid="{14199CD4-5DEC-4E2D-8F88-7ACCDA34F2B7}"/>
    <cellStyle name="Notitie 8 3 4" xfId="5954" xr:uid="{00000000-0005-0000-0000-0000E2240000}"/>
    <cellStyle name="Notitie 8 3 4 2" xfId="15681" xr:uid="{00000000-0005-0000-0000-0000E3240000}"/>
    <cellStyle name="Notitie 8 3 4 2 2" xfId="28313" xr:uid="{4F2790F2-4504-4CD7-A8DF-9A7AF012D089}"/>
    <cellStyle name="Notitie 8 3 4 3" xfId="26782" xr:uid="{6999669D-B039-4697-8159-A83391A39073}"/>
    <cellStyle name="Notitie 8 3 5" xfId="5226" xr:uid="{00000000-0005-0000-0000-0000E4240000}"/>
    <cellStyle name="Notitie 8 3 5 2" xfId="14953" xr:uid="{00000000-0005-0000-0000-0000E5240000}"/>
    <cellStyle name="Notitie 8 3 5 2 2" xfId="28133" xr:uid="{EF4E43ED-42AF-4FDE-A03E-45C41C2EBCAE}"/>
    <cellStyle name="Notitie 8 3 5 3" xfId="26602" xr:uid="{AC13EA0E-2FD0-4C7C-8A7F-536E171833B3}"/>
    <cellStyle name="Notitie 8 3 6" xfId="6328" xr:uid="{00000000-0005-0000-0000-0000E6240000}"/>
    <cellStyle name="Notitie 8 3 6 2" xfId="16055" xr:uid="{00000000-0005-0000-0000-0000E7240000}"/>
    <cellStyle name="Notitie 8 3 6 2 2" xfId="28400" xr:uid="{6675FC7B-243F-4D3F-A3C0-4117CE4E86A1}"/>
    <cellStyle name="Notitie 8 3 6 3" xfId="26869" xr:uid="{20CCB6D4-838D-4997-A883-5F623D4CF184}"/>
    <cellStyle name="Notitie 8 3 7" xfId="6531" xr:uid="{00000000-0005-0000-0000-0000E8240000}"/>
    <cellStyle name="Notitie 8 3 7 2" xfId="16258" xr:uid="{00000000-0005-0000-0000-0000E9240000}"/>
    <cellStyle name="Notitie 8 3 7 2 2" xfId="28439" xr:uid="{86F10C3F-3C41-4A0D-BC4E-492ED3DF60B4}"/>
    <cellStyle name="Notitie 8 3 7 3" xfId="26908" xr:uid="{BF14AEAF-A2ED-4548-B5D4-BB2203337E61}"/>
    <cellStyle name="Notitie 8 3 8" xfId="6741" xr:uid="{00000000-0005-0000-0000-0000EA240000}"/>
    <cellStyle name="Notitie 8 3 8 2" xfId="16468" xr:uid="{00000000-0005-0000-0000-0000EB240000}"/>
    <cellStyle name="Notitie 8 3 8 2 2" xfId="28481" xr:uid="{802A612E-492C-487C-9756-02697595778F}"/>
    <cellStyle name="Notitie 8 3 8 3" xfId="26950" xr:uid="{1025AD8C-6260-4C9B-BAEE-9BC861575B9B}"/>
    <cellStyle name="Notitie 8 3 9" xfId="6937" xr:uid="{00000000-0005-0000-0000-0000EC240000}"/>
    <cellStyle name="Notitie 8 3 9 2" xfId="16664" xr:uid="{00000000-0005-0000-0000-0000ED240000}"/>
    <cellStyle name="Notitie 8 3 9 2 2" xfId="28522" xr:uid="{0E99539F-616F-41C9-B090-CDE3C7429F74}"/>
    <cellStyle name="Notitie 8 3 9 3" xfId="26991" xr:uid="{2FF0DE82-27D5-4CCD-85C0-10161DBA09B1}"/>
    <cellStyle name="Notitie 8 30" xfId="4966" xr:uid="{00000000-0005-0000-0000-0000EE240000}"/>
    <cellStyle name="Notitie 8 30 2" xfId="14693" xr:uid="{00000000-0005-0000-0000-0000EF240000}"/>
    <cellStyle name="Notitie 8 30 2 2" xfId="28058" xr:uid="{E13C81F8-F61C-4729-B654-CC23F89CA390}"/>
    <cellStyle name="Notitie 8 30 3" xfId="26527" xr:uid="{6A19EBCD-76BE-4B8D-83E4-F65F9C6E6606}"/>
    <cellStyle name="Notitie 8 31" xfId="7242" xr:uid="{00000000-0005-0000-0000-0000F0240000}"/>
    <cellStyle name="Notitie 8 31 2" xfId="16969" xr:uid="{00000000-0005-0000-0000-0000F1240000}"/>
    <cellStyle name="Notitie 8 31 2 2" xfId="28581" xr:uid="{91972017-A59E-457A-9B0C-2D590F5F47B5}"/>
    <cellStyle name="Notitie 8 31 3" xfId="27050" xr:uid="{BE1CFB28-FFA1-4F46-9E59-B5D621071BA4}"/>
    <cellStyle name="Notitie 8 32" xfId="9377" xr:uid="{00000000-0005-0000-0000-0000F2240000}"/>
    <cellStyle name="Notitie 8 32 2" xfId="19104" xr:uid="{00000000-0005-0000-0000-0000F3240000}"/>
    <cellStyle name="Notitie 8 32 2 2" xfId="29007" xr:uid="{23387ACB-8448-4F07-B50A-DB3529CF5A41}"/>
    <cellStyle name="Notitie 8 32 3" xfId="27476" xr:uid="{6B9188D0-C5F9-44F2-8346-079BAA00ED50}"/>
    <cellStyle name="Notitie 8 33" xfId="3005" xr:uid="{00000000-0005-0000-0000-0000F4240000}"/>
    <cellStyle name="Notitie 8 33 2" xfId="12732" xr:uid="{00000000-0005-0000-0000-0000F5240000}"/>
    <cellStyle name="Notitie 8 33 2 2" xfId="27911" xr:uid="{5D3AA7E5-FD3D-4F1C-A611-EE255952BABE}"/>
    <cellStyle name="Notitie 8 33 3" xfId="26380" xr:uid="{E667546D-871F-44F0-AA70-D00E142BD0E1}"/>
    <cellStyle name="Notitie 8 34" xfId="26167" xr:uid="{7B2468C4-F229-431D-A886-362958A7F045}"/>
    <cellStyle name="Notitie 8 4" xfId="3026" xr:uid="{00000000-0005-0000-0000-0000F6240000}"/>
    <cellStyle name="Notitie 8 4 2" xfId="12753" xr:uid="{00000000-0005-0000-0000-0000F7240000}"/>
    <cellStyle name="Notitie 8 4 2 2" xfId="27928" xr:uid="{08A615A3-AD8E-408A-B494-1A2B93550210}"/>
    <cellStyle name="Notitie 8 4 3" xfId="26397" xr:uid="{4E78A978-BF87-4B63-AC45-512AF5467663}"/>
    <cellStyle name="Notitie 8 5" xfId="2690" xr:uid="{00000000-0005-0000-0000-0000F8240000}"/>
    <cellStyle name="Notitie 8 5 2" xfId="12417" xr:uid="{00000000-0005-0000-0000-0000F9240000}"/>
    <cellStyle name="Notitie 8 5 2 2" xfId="27829" xr:uid="{17B8680A-D6B4-4D39-A26D-D31FAB096F5A}"/>
    <cellStyle name="Notitie 8 5 3" xfId="26298" xr:uid="{95036CE8-11FD-4E33-B120-1978E3F313A8}"/>
    <cellStyle name="Notitie 8 6" xfId="4950" xr:uid="{00000000-0005-0000-0000-0000FA240000}"/>
    <cellStyle name="Notitie 8 6 2" xfId="14677" xr:uid="{00000000-0005-0000-0000-0000FB240000}"/>
    <cellStyle name="Notitie 8 6 2 2" xfId="28053" xr:uid="{492FCD74-4E5A-499F-8BFC-6669A3D5927A}"/>
    <cellStyle name="Notitie 8 6 3" xfId="26522" xr:uid="{DCAFF03F-BFCE-4EC9-9194-D876AE6DDEDD}"/>
    <cellStyle name="Notitie 8 7" xfId="2781" xr:uid="{00000000-0005-0000-0000-0000FC240000}"/>
    <cellStyle name="Notitie 8 7 2" xfId="12508" xr:uid="{00000000-0005-0000-0000-0000FD240000}"/>
    <cellStyle name="Notitie 8 7 2 2" xfId="27858" xr:uid="{2D6C89E1-788C-4B7E-B762-240D6A3E3176}"/>
    <cellStyle name="Notitie 8 7 3" xfId="26327" xr:uid="{6888E544-45B8-42B1-878B-392B7737AEDE}"/>
    <cellStyle name="Notitie 8 8" xfId="5839" xr:uid="{00000000-0005-0000-0000-0000FE240000}"/>
    <cellStyle name="Notitie 8 8 2" xfId="15566" xr:uid="{00000000-0005-0000-0000-0000FF240000}"/>
    <cellStyle name="Notitie 8 8 2 2" xfId="28283" xr:uid="{A729D6D1-4DCE-47B7-A0DF-C5A681513237}"/>
    <cellStyle name="Notitie 8 8 3" xfId="26752" xr:uid="{D597DE75-AEA0-414F-9911-6E824CD41DEF}"/>
    <cellStyle name="Notitie 8 9" xfId="5362" xr:uid="{00000000-0005-0000-0000-000000250000}"/>
    <cellStyle name="Notitie 8 9 2" xfId="15089" xr:uid="{00000000-0005-0000-0000-000001250000}"/>
    <cellStyle name="Notitie 8 9 2 2" xfId="28163" xr:uid="{ECD9889D-4EEE-4152-93D6-4D7C1BC355B3}"/>
    <cellStyle name="Notitie 8 9 3" xfId="26632" xr:uid="{0DD15F4A-39CE-4E7F-8ABA-F943FCB2CD26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0 2 2" xfId="28028" xr:uid="{EB6260E1-960A-4D05-95EE-3965D5CBC4F0}"/>
    <cellStyle name="Notitie 9 10 3" xfId="26497" xr:uid="{E3CE9E65-E749-4524-82D8-EC39ABA733B7}"/>
    <cellStyle name="Notitie 9 11" xfId="2643" xr:uid="{00000000-0005-0000-0000-000005250000}"/>
    <cellStyle name="Notitie 9 11 2" xfId="12370" xr:uid="{00000000-0005-0000-0000-000006250000}"/>
    <cellStyle name="Notitie 9 11 2 2" xfId="27822" xr:uid="{7365E81F-0AF0-492E-A43F-00AD77665495}"/>
    <cellStyle name="Notitie 9 11 3" xfId="26291" xr:uid="{D09CA102-DDC7-4DDB-A951-50065CF39887}"/>
    <cellStyle name="Notitie 9 12" xfId="6075" xr:uid="{00000000-0005-0000-0000-000007250000}"/>
    <cellStyle name="Notitie 9 12 2" xfId="15802" xr:uid="{00000000-0005-0000-0000-000008250000}"/>
    <cellStyle name="Notitie 9 12 2 2" xfId="28325" xr:uid="{FE1187BB-A542-417D-A8B4-9DE51DAB11C2}"/>
    <cellStyle name="Notitie 9 12 3" xfId="26794" xr:uid="{82B30797-5D1C-4246-AA8B-CB2F226A0B9C}"/>
    <cellStyle name="Notitie 9 13" xfId="2443" xr:uid="{00000000-0005-0000-0000-000009250000}"/>
    <cellStyle name="Notitie 9 13 2" xfId="12170" xr:uid="{00000000-0005-0000-0000-00000A250000}"/>
    <cellStyle name="Notitie 9 13 2 2" xfId="27753" xr:uid="{21DA3E86-42DB-4292-A686-0BBA2C98BCF0}"/>
    <cellStyle name="Notitie 9 13 3" xfId="26222" xr:uid="{2A249CE0-EC4E-4CE7-BF6E-15C9F025C4FE}"/>
    <cellStyle name="Notitie 9 14" xfId="5815" xr:uid="{00000000-0005-0000-0000-00000B250000}"/>
    <cellStyle name="Notitie 9 14 2" xfId="15542" xr:uid="{00000000-0005-0000-0000-00000C250000}"/>
    <cellStyle name="Notitie 9 14 2 2" xfId="28276" xr:uid="{85E20BDD-6FA5-4256-B458-6C37E7965506}"/>
    <cellStyle name="Notitie 9 14 3" xfId="26745" xr:uid="{5F5C7884-7728-42E0-90CB-F69A198EC472}"/>
    <cellStyle name="Notitie 9 15" xfId="2942" xr:uid="{00000000-0005-0000-0000-00000D250000}"/>
    <cellStyle name="Notitie 9 15 2" xfId="12669" xr:uid="{00000000-0005-0000-0000-00000E250000}"/>
    <cellStyle name="Notitie 9 15 2 2" xfId="27900" xr:uid="{3EC8E78B-CAF6-4D5E-9B59-F90E363850E0}"/>
    <cellStyle name="Notitie 9 15 3" xfId="26369" xr:uid="{76AD2D3E-B5BB-498B-80AB-CE6E61078BDE}"/>
    <cellStyle name="Notitie 9 16" xfId="6949" xr:uid="{00000000-0005-0000-0000-00000F250000}"/>
    <cellStyle name="Notitie 9 16 2" xfId="16676" xr:uid="{00000000-0005-0000-0000-000010250000}"/>
    <cellStyle name="Notitie 9 16 2 2" xfId="28530" xr:uid="{AAAEFC08-20CA-4F4A-9846-3D2A3B27B8E4}"/>
    <cellStyle name="Notitie 9 16 3" xfId="26999" xr:uid="{B770269B-42A2-4446-B643-024F3309C593}"/>
    <cellStyle name="Notitie 9 17" xfId="2584" xr:uid="{00000000-0005-0000-0000-000011250000}"/>
    <cellStyle name="Notitie 9 17 2" xfId="12311" xr:uid="{00000000-0005-0000-0000-000012250000}"/>
    <cellStyle name="Notitie 9 17 2 2" xfId="27799" xr:uid="{7A232351-A3A4-47F1-82EC-5670C90A2AEA}"/>
    <cellStyle name="Notitie 9 17 3" xfId="26268" xr:uid="{4FB4797E-5604-458E-ACD2-D41A3775585A}"/>
    <cellStyle name="Notitie 9 18" xfId="4800" xr:uid="{00000000-0005-0000-0000-000013250000}"/>
    <cellStyle name="Notitie 9 18 2" xfId="14527" xr:uid="{00000000-0005-0000-0000-000014250000}"/>
    <cellStyle name="Notitie 9 18 2 2" xfId="28024" xr:uid="{81E59BD1-89A6-4178-AABA-C69B7419DBF0}"/>
    <cellStyle name="Notitie 9 18 3" xfId="26493" xr:uid="{BEF282CC-9725-46CD-8D67-1A3E05873F0F}"/>
    <cellStyle name="Notitie 9 19" xfId="6062" xr:uid="{00000000-0005-0000-0000-000015250000}"/>
    <cellStyle name="Notitie 9 19 2" xfId="15789" xr:uid="{00000000-0005-0000-0000-000016250000}"/>
    <cellStyle name="Notitie 9 19 2 2" xfId="28322" xr:uid="{57609F16-9043-499D-B1BD-8C41032E33C7}"/>
    <cellStyle name="Notitie 9 19 3" xfId="26791" xr:uid="{E24BEAE7-C930-403B-8C40-75305BE18F87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0 2 2" xfId="28570" xr:uid="{184E6C3F-5865-4653-B9D9-A350787651D7}"/>
    <cellStyle name="Notitie 9 2 10 3" xfId="27039" xr:uid="{700F84DB-BE4F-4D2F-837B-879697A3B3CE}"/>
    <cellStyle name="Notitie 9 2 11" xfId="7344" xr:uid="{00000000-0005-0000-0000-00001A250000}"/>
    <cellStyle name="Notitie 9 2 11 2" xfId="17071" xr:uid="{00000000-0005-0000-0000-00001B250000}"/>
    <cellStyle name="Notitie 9 2 11 2 2" xfId="28610" xr:uid="{83350DA5-EA92-43A0-912B-D52AABFB1EAC}"/>
    <cellStyle name="Notitie 9 2 11 3" xfId="27079" xr:uid="{79CD617E-288B-4865-B1DF-EDC2A39D9857}"/>
    <cellStyle name="Notitie 9 2 12" xfId="7539" xr:uid="{00000000-0005-0000-0000-00001C250000}"/>
    <cellStyle name="Notitie 9 2 12 2" xfId="17266" xr:uid="{00000000-0005-0000-0000-00001D250000}"/>
    <cellStyle name="Notitie 9 2 12 2 2" xfId="28650" xr:uid="{9522BA26-97AA-4628-BC33-34AF5D02CC3B}"/>
    <cellStyle name="Notitie 9 2 12 3" xfId="27119" xr:uid="{88EE4974-37F9-4913-BD2B-33E45D2ADF37}"/>
    <cellStyle name="Notitie 9 2 13" xfId="7733" xr:uid="{00000000-0005-0000-0000-00001E250000}"/>
    <cellStyle name="Notitie 9 2 13 2" xfId="17460" xr:uid="{00000000-0005-0000-0000-00001F250000}"/>
    <cellStyle name="Notitie 9 2 13 2 2" xfId="28692" xr:uid="{89F19D31-242E-4B1E-8BF8-9FB67FB77E22}"/>
    <cellStyle name="Notitie 9 2 13 3" xfId="27161" xr:uid="{B1C8325D-63E6-4573-A128-34AC2D46AA10}"/>
    <cellStyle name="Notitie 9 2 14" xfId="7929" xr:uid="{00000000-0005-0000-0000-000020250000}"/>
    <cellStyle name="Notitie 9 2 14 2" xfId="17656" xr:uid="{00000000-0005-0000-0000-000021250000}"/>
    <cellStyle name="Notitie 9 2 14 2 2" xfId="28728" xr:uid="{CC89A49A-DCEF-4E46-BFE1-9B8F9CA8C0E8}"/>
    <cellStyle name="Notitie 9 2 14 3" xfId="27197" xr:uid="{8007A72B-99B5-4D07-B25C-19A6AA73B6BC}"/>
    <cellStyle name="Notitie 9 2 15" xfId="5750" xr:uid="{00000000-0005-0000-0000-000022250000}"/>
    <cellStyle name="Notitie 9 2 15 2" xfId="15477" xr:uid="{00000000-0005-0000-0000-000023250000}"/>
    <cellStyle name="Notitie 9 2 15 2 2" xfId="28275" xr:uid="{C4AB19C1-719F-4528-B66F-8967E69A9670}"/>
    <cellStyle name="Notitie 9 2 15 3" xfId="26744" xr:uid="{45C707D6-F3DF-456F-B563-B6D47E4C40E3}"/>
    <cellStyle name="Notitie 9 2 16" xfId="8231" xr:uid="{00000000-0005-0000-0000-000024250000}"/>
    <cellStyle name="Notitie 9 2 16 2" xfId="17958" xr:uid="{00000000-0005-0000-0000-000025250000}"/>
    <cellStyle name="Notitie 9 2 16 2 2" xfId="28795" xr:uid="{530F8926-F23F-4861-946C-F639D2F723CA}"/>
    <cellStyle name="Notitie 9 2 16 3" xfId="27264" xr:uid="{ABD3DE83-38D0-4F64-8EA3-48A377FCE982}"/>
    <cellStyle name="Notitie 9 2 17" xfId="8419" xr:uid="{00000000-0005-0000-0000-000026250000}"/>
    <cellStyle name="Notitie 9 2 17 2" xfId="18146" xr:uid="{00000000-0005-0000-0000-000027250000}"/>
    <cellStyle name="Notitie 9 2 17 2 2" xfId="28832" xr:uid="{1546F0F1-B5B9-4992-BC32-071CA6264FD9}"/>
    <cellStyle name="Notitie 9 2 17 3" xfId="27301" xr:uid="{C156E676-D025-46E4-96CD-455DF7B1DC0C}"/>
    <cellStyle name="Notitie 9 2 18" xfId="8601" xr:uid="{00000000-0005-0000-0000-000028250000}"/>
    <cellStyle name="Notitie 9 2 18 2" xfId="18328" xr:uid="{00000000-0005-0000-0000-000029250000}"/>
    <cellStyle name="Notitie 9 2 18 2 2" xfId="28866" xr:uid="{05715E07-F47E-4E7B-8D54-142C15249D95}"/>
    <cellStyle name="Notitie 9 2 18 3" xfId="27335" xr:uid="{D0666E51-61A0-442A-B943-DC384051B6B2}"/>
    <cellStyle name="Notitie 9 2 19" xfId="8775" xr:uid="{00000000-0005-0000-0000-00002A250000}"/>
    <cellStyle name="Notitie 9 2 19 2" xfId="18502" xr:uid="{00000000-0005-0000-0000-00002B250000}"/>
    <cellStyle name="Notitie 9 2 19 2 2" xfId="28900" xr:uid="{3F92A5BD-2E22-4F7D-88A5-C1351B5DF2AB}"/>
    <cellStyle name="Notitie 9 2 19 3" xfId="27369" xr:uid="{58C9B970-FDDD-4EA2-9FBC-290CD5CE9B3D}"/>
    <cellStyle name="Notitie 9 2 2" xfId="4531" xr:uid="{00000000-0005-0000-0000-00002C250000}"/>
    <cellStyle name="Notitie 9 2 2 2" xfId="14258" xr:uid="{00000000-0005-0000-0000-00002D250000}"/>
    <cellStyle name="Notitie 9 2 2 2 2" xfId="27982" xr:uid="{CA6AC820-3206-410F-B8CE-A4F701840D4D}"/>
    <cellStyle name="Notitie 9 2 2 3" xfId="26451" xr:uid="{7710BA4B-B6CA-4DFA-9521-DC5822EDBBA2}"/>
    <cellStyle name="Notitie 9 2 20" xfId="8948" xr:uid="{00000000-0005-0000-0000-00002E250000}"/>
    <cellStyle name="Notitie 9 2 20 2" xfId="18675" xr:uid="{00000000-0005-0000-0000-00002F250000}"/>
    <cellStyle name="Notitie 9 2 20 2 2" xfId="28934" xr:uid="{4CFFD7AF-1CA9-4AF9-AA22-4C88706441C6}"/>
    <cellStyle name="Notitie 9 2 20 3" xfId="27403" xr:uid="{800D3E0F-F601-40D3-A30A-0064C836D21E}"/>
    <cellStyle name="Notitie 9 2 21" xfId="9128" xr:uid="{00000000-0005-0000-0000-000030250000}"/>
    <cellStyle name="Notitie 9 2 21 2" xfId="18855" xr:uid="{00000000-0005-0000-0000-000031250000}"/>
    <cellStyle name="Notitie 9 2 21 2 2" xfId="28968" xr:uid="{B21919EB-A975-4A10-9E39-2ACD29B46233}"/>
    <cellStyle name="Notitie 9 2 21 3" xfId="27437" xr:uid="{EEA15840-2FA5-4B10-8F21-015027605F9A}"/>
    <cellStyle name="Notitie 9 2 22" xfId="9298" xr:uid="{00000000-0005-0000-0000-000032250000}"/>
    <cellStyle name="Notitie 9 2 22 2" xfId="19025" xr:uid="{00000000-0005-0000-0000-000033250000}"/>
    <cellStyle name="Notitie 9 2 22 2 2" xfId="29001" xr:uid="{89ECDC76-2AAB-4B84-9B67-C3A2E7F01FCD}"/>
    <cellStyle name="Notitie 9 2 22 3" xfId="27470" xr:uid="{8956AAEE-E7B1-4088-8B9D-82DDF5F2A677}"/>
    <cellStyle name="Notitie 9 2 23" xfId="9468" xr:uid="{00000000-0005-0000-0000-000034250000}"/>
    <cellStyle name="Notitie 9 2 23 2" xfId="19195" xr:uid="{00000000-0005-0000-0000-000035250000}"/>
    <cellStyle name="Notitie 9 2 23 2 2" xfId="29036" xr:uid="{71C1C04A-4FAB-4326-AF17-A8EED9388F90}"/>
    <cellStyle name="Notitie 9 2 23 3" xfId="27505" xr:uid="{2E18A7E3-A6A3-4152-B02C-32FB4BF93117}"/>
    <cellStyle name="Notitie 9 2 24" xfId="9632" xr:uid="{00000000-0005-0000-0000-000036250000}"/>
    <cellStyle name="Notitie 9 2 24 2" xfId="19359" xr:uid="{00000000-0005-0000-0000-000037250000}"/>
    <cellStyle name="Notitie 9 2 24 2 2" xfId="29069" xr:uid="{EEEE3867-A8F2-4764-A400-CF3360A08C0E}"/>
    <cellStyle name="Notitie 9 2 24 3" xfId="27538" xr:uid="{0E34205E-0CD9-47CD-8902-D3092B6B6BD9}"/>
    <cellStyle name="Notitie 9 2 25" xfId="9804" xr:uid="{00000000-0005-0000-0000-000038250000}"/>
    <cellStyle name="Notitie 9 2 25 2" xfId="19531" xr:uid="{00000000-0005-0000-0000-000039250000}"/>
    <cellStyle name="Notitie 9 2 25 2 2" xfId="29101" xr:uid="{36C8A74F-E9F3-4CB3-8BFB-18359C2B1AD8}"/>
    <cellStyle name="Notitie 9 2 25 3" xfId="27570" xr:uid="{D8A14A6F-629E-4DB9-B21E-B4475C597DDD}"/>
    <cellStyle name="Notitie 9 2 26" xfId="9965" xr:uid="{00000000-0005-0000-0000-00003A250000}"/>
    <cellStyle name="Notitie 9 2 26 2" xfId="19692" xr:uid="{00000000-0005-0000-0000-00003B250000}"/>
    <cellStyle name="Notitie 9 2 26 2 2" xfId="29132" xr:uid="{C8470388-1F83-4429-8DDA-A5135146AC0B}"/>
    <cellStyle name="Notitie 9 2 26 3" xfId="27601" xr:uid="{FA062973-7850-4131-8F7D-F641D75CA276}"/>
    <cellStyle name="Notitie 9 2 27" xfId="10124" xr:uid="{00000000-0005-0000-0000-00003C250000}"/>
    <cellStyle name="Notitie 9 2 27 2" xfId="19851" xr:uid="{00000000-0005-0000-0000-00003D250000}"/>
    <cellStyle name="Notitie 9 2 27 2 2" xfId="29163" xr:uid="{6EDB492C-8FBD-43E4-BB6E-04CAAC295422}"/>
    <cellStyle name="Notitie 9 2 27 3" xfId="27632" xr:uid="{C474BCA8-2F7B-4B3B-BA41-DA3333769005}"/>
    <cellStyle name="Notitie 9 2 28" xfId="10279" xr:uid="{00000000-0005-0000-0000-00003E250000}"/>
    <cellStyle name="Notitie 9 2 28 2" xfId="20006" xr:uid="{00000000-0005-0000-0000-00003F250000}"/>
    <cellStyle name="Notitie 9 2 28 2 2" xfId="29193" xr:uid="{65611B81-F2FA-40BE-A821-9CFCAAC73E8F}"/>
    <cellStyle name="Notitie 9 2 28 3" xfId="27662" xr:uid="{5F83AA0E-518E-414E-8C5F-52483388990F}"/>
    <cellStyle name="Notitie 9 2 29" xfId="10433" xr:uid="{00000000-0005-0000-0000-000040250000}"/>
    <cellStyle name="Notitie 9 2 29 2" xfId="20160" xr:uid="{00000000-0005-0000-0000-000041250000}"/>
    <cellStyle name="Notitie 9 2 29 2 2" xfId="29223" xr:uid="{71664E1A-916C-4F54-A609-DD4216159D13}"/>
    <cellStyle name="Notitie 9 2 29 3" xfId="27692" xr:uid="{8CA9F4DF-90AC-4E27-9D84-90DBC774EF7E}"/>
    <cellStyle name="Notitie 9 2 3" xfId="5740" xr:uid="{00000000-0005-0000-0000-000042250000}"/>
    <cellStyle name="Notitie 9 2 3 2" xfId="15467" xr:uid="{00000000-0005-0000-0000-000043250000}"/>
    <cellStyle name="Notitie 9 2 3 2 2" xfId="28271" xr:uid="{10E1932D-A29C-479A-8357-D17469502D39}"/>
    <cellStyle name="Notitie 9 2 3 3" xfId="26740" xr:uid="{DBC6574F-CD67-4578-BC57-462CACDF42A4}"/>
    <cellStyle name="Notitie 9 2 30" xfId="10584" xr:uid="{00000000-0005-0000-0000-000044250000}"/>
    <cellStyle name="Notitie 9 2 30 2" xfId="20311" xr:uid="{00000000-0005-0000-0000-000045250000}"/>
    <cellStyle name="Notitie 9 2 30 2 2" xfId="29252" xr:uid="{7E0D59A3-0963-4638-9741-DD2A4A8AFA3C}"/>
    <cellStyle name="Notitie 9 2 30 3" xfId="27721" xr:uid="{9938CBD6-BA05-42E2-BD09-0EF3AB597897}"/>
    <cellStyle name="Notitie 9 2 31" xfId="10730" xr:uid="{00000000-0005-0000-0000-000046250000}"/>
    <cellStyle name="Notitie 9 2 31 2" xfId="20457" xr:uid="{00000000-0005-0000-0000-000047250000}"/>
    <cellStyle name="Notitie 9 2 31 2 2" xfId="29278" xr:uid="{027568E8-96B0-4ADC-8C9E-2045647519D7}"/>
    <cellStyle name="Notitie 9 2 31 3" xfId="27747" xr:uid="{7DC1918D-3D13-4852-BBE6-CB8B2F1DCEA3}"/>
    <cellStyle name="Notitie 9 2 32" xfId="26210" xr:uid="{380CD2A3-D64B-42A4-B73F-3A42154FFF9E}"/>
    <cellStyle name="Notitie 9 2 4" xfId="5955" xr:uid="{00000000-0005-0000-0000-000048250000}"/>
    <cellStyle name="Notitie 9 2 4 2" xfId="15682" xr:uid="{00000000-0005-0000-0000-000049250000}"/>
    <cellStyle name="Notitie 9 2 4 2 2" xfId="28314" xr:uid="{54CDF8AE-0996-46BD-902A-890C192DF3AB}"/>
    <cellStyle name="Notitie 9 2 4 3" xfId="26783" xr:uid="{D7DA18AF-1555-4249-A37D-91528561FB14}"/>
    <cellStyle name="Notitie 9 2 5" xfId="5467" xr:uid="{00000000-0005-0000-0000-00004A250000}"/>
    <cellStyle name="Notitie 9 2 5 2" xfId="15194" xr:uid="{00000000-0005-0000-0000-00004B250000}"/>
    <cellStyle name="Notitie 9 2 5 2 2" xfId="28192" xr:uid="{BA7EF275-1576-4F35-8E56-42F1E22ED1F4}"/>
    <cellStyle name="Notitie 9 2 5 3" xfId="26661" xr:uid="{AE6E9ECB-2C49-4542-8F35-51C6F8BEB3FB}"/>
    <cellStyle name="Notitie 9 2 6" xfId="6329" xr:uid="{00000000-0005-0000-0000-00004C250000}"/>
    <cellStyle name="Notitie 9 2 6 2" xfId="16056" xr:uid="{00000000-0005-0000-0000-00004D250000}"/>
    <cellStyle name="Notitie 9 2 6 2 2" xfId="28401" xr:uid="{B4F10C90-A600-4AB0-941C-0477E7ADCBEB}"/>
    <cellStyle name="Notitie 9 2 6 3" xfId="26870" xr:uid="{84469D29-F078-4449-BA17-6A5AE49E228C}"/>
    <cellStyle name="Notitie 9 2 7" xfId="6532" xr:uid="{00000000-0005-0000-0000-00004E250000}"/>
    <cellStyle name="Notitie 9 2 7 2" xfId="16259" xr:uid="{00000000-0005-0000-0000-00004F250000}"/>
    <cellStyle name="Notitie 9 2 7 2 2" xfId="28440" xr:uid="{A5A240DE-BDA9-4166-BAD4-AFA3811A2B86}"/>
    <cellStyle name="Notitie 9 2 7 3" xfId="26909" xr:uid="{089739DD-B636-4B61-A32A-15D944A903B1}"/>
    <cellStyle name="Notitie 9 2 8" xfId="6742" xr:uid="{00000000-0005-0000-0000-000050250000}"/>
    <cellStyle name="Notitie 9 2 8 2" xfId="16469" xr:uid="{00000000-0005-0000-0000-000051250000}"/>
    <cellStyle name="Notitie 9 2 8 2 2" xfId="28482" xr:uid="{9609220A-7D7A-4028-8D84-324868D1467E}"/>
    <cellStyle name="Notitie 9 2 8 3" xfId="26951" xr:uid="{ADAC271D-A9B4-4B33-8D1F-0A58AF45203F}"/>
    <cellStyle name="Notitie 9 2 9" xfId="6938" xr:uid="{00000000-0005-0000-0000-000052250000}"/>
    <cellStyle name="Notitie 9 2 9 2" xfId="16665" xr:uid="{00000000-0005-0000-0000-000053250000}"/>
    <cellStyle name="Notitie 9 2 9 2 2" xfId="28523" xr:uid="{FC11EFE4-489D-49C6-9295-F4A7DC605E79}"/>
    <cellStyle name="Notitie 9 2 9 3" xfId="26992" xr:uid="{BF04CE13-ED8E-46EE-834D-509BE2C64AA7}"/>
    <cellStyle name="Notitie 9 20" xfId="5531" xr:uid="{00000000-0005-0000-0000-000054250000}"/>
    <cellStyle name="Notitie 9 20 2" xfId="15258" xr:uid="{00000000-0005-0000-0000-000055250000}"/>
    <cellStyle name="Notitie 9 20 2 2" xfId="28213" xr:uid="{56D53F58-C9A5-4575-8C2E-700F2B59AC8D}"/>
    <cellStyle name="Notitie 9 20 3" xfId="26682" xr:uid="{815D21BA-6AA2-48BF-AB66-14E716B785A5}"/>
    <cellStyle name="Notitie 9 21" xfId="5278" xr:uid="{00000000-0005-0000-0000-000056250000}"/>
    <cellStyle name="Notitie 9 21 2" xfId="15005" xr:uid="{00000000-0005-0000-0000-000057250000}"/>
    <cellStyle name="Notitie 9 21 2 2" xfId="28141" xr:uid="{5B6F912B-30A5-49A7-BCCB-68A9F93A5960}"/>
    <cellStyle name="Notitie 9 21 3" xfId="26610" xr:uid="{37344380-80CF-492B-B7A1-4D61D6D2B53D}"/>
    <cellStyle name="Notitie 9 22" xfId="6069" xr:uid="{00000000-0005-0000-0000-000058250000}"/>
    <cellStyle name="Notitie 9 22 2" xfId="15796" xr:uid="{00000000-0005-0000-0000-000059250000}"/>
    <cellStyle name="Notitie 9 22 2 2" xfId="28323" xr:uid="{14439000-B54B-4905-9743-039B304BB6F3}"/>
    <cellStyle name="Notitie 9 22 3" xfId="26792" xr:uid="{BB731668-8551-4836-872C-64F8F20ECBBD}"/>
    <cellStyle name="Notitie 9 23" xfId="8048" xr:uid="{00000000-0005-0000-0000-00005A250000}"/>
    <cellStyle name="Notitie 9 23 2" xfId="17775" xr:uid="{00000000-0005-0000-0000-00005B250000}"/>
    <cellStyle name="Notitie 9 23 2 2" xfId="28741" xr:uid="{BAF1A334-82FC-4E2D-954E-963E66C83BB7}"/>
    <cellStyle name="Notitie 9 23 3" xfId="27210" xr:uid="{9FCC2A10-F3BA-4548-B090-D13BFAB5FDDD}"/>
    <cellStyle name="Notitie 9 24" xfId="5071" xr:uid="{00000000-0005-0000-0000-00005C250000}"/>
    <cellStyle name="Notitie 9 24 2" xfId="14798" xr:uid="{00000000-0005-0000-0000-00005D250000}"/>
    <cellStyle name="Notitie 9 24 2 2" xfId="28086" xr:uid="{D6E5B60A-1CF8-4F50-9963-92DC824FD325}"/>
    <cellStyle name="Notitie 9 24 3" xfId="26555" xr:uid="{C0F9190D-987E-4867-B2CD-564FC5E3B8E7}"/>
    <cellStyle name="Notitie 9 25" xfId="8605" xr:uid="{00000000-0005-0000-0000-00005E250000}"/>
    <cellStyle name="Notitie 9 25 2" xfId="18332" xr:uid="{00000000-0005-0000-0000-00005F250000}"/>
    <cellStyle name="Notitie 9 25 2 2" xfId="28870" xr:uid="{EC58D798-B26D-40D5-9C05-592EA91134CF}"/>
    <cellStyle name="Notitie 9 25 3" xfId="27339" xr:uid="{6482C271-C5EC-4A34-9CB7-513563ACE314}"/>
    <cellStyle name="Notitie 9 26" xfId="7740" xr:uid="{00000000-0005-0000-0000-000060250000}"/>
    <cellStyle name="Notitie 9 26 2" xfId="17467" xr:uid="{00000000-0005-0000-0000-000061250000}"/>
    <cellStyle name="Notitie 9 26 2 2" xfId="28695" xr:uid="{5D3D905C-E4E5-4ED7-9AAA-5F3B5EA57016}"/>
    <cellStyle name="Notitie 9 26 3" xfId="27164" xr:uid="{F090C2FA-288B-476D-8091-0F9DB66A4001}"/>
    <cellStyle name="Notitie 9 27" xfId="8019" xr:uid="{00000000-0005-0000-0000-000062250000}"/>
    <cellStyle name="Notitie 9 27 2" xfId="17746" xr:uid="{00000000-0005-0000-0000-000063250000}"/>
    <cellStyle name="Notitie 9 27 2 2" xfId="28733" xr:uid="{3A404EB4-36DC-44F7-A7A5-67E06B03D946}"/>
    <cellStyle name="Notitie 9 27 3" xfId="27202" xr:uid="{41549EBA-2BEF-4E1C-80B6-69CAD26F1D2D}"/>
    <cellStyle name="Notitie 9 28" xfId="2939" xr:uid="{00000000-0005-0000-0000-000064250000}"/>
    <cellStyle name="Notitie 9 28 2" xfId="12666" xr:uid="{00000000-0005-0000-0000-000065250000}"/>
    <cellStyle name="Notitie 9 28 2 2" xfId="27897" xr:uid="{668A5E9D-550C-46BA-A0C9-FE4E642DD2C4}"/>
    <cellStyle name="Notitie 9 28 3" xfId="26366" xr:uid="{E94F18DD-ADBD-4382-B6E4-3D0FFEF8F11F}"/>
    <cellStyle name="Notitie 9 29" xfId="9302" xr:uid="{00000000-0005-0000-0000-000066250000}"/>
    <cellStyle name="Notitie 9 29 2" xfId="19029" xr:uid="{00000000-0005-0000-0000-000067250000}"/>
    <cellStyle name="Notitie 9 29 2 2" xfId="29005" xr:uid="{5781C1B2-5C6F-4ADF-9733-F9F6469E7890}"/>
    <cellStyle name="Notitie 9 29 3" xfId="27474" xr:uid="{9FEACDF1-8F7D-4028-AC3C-CF6B453EC01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0 2 2" xfId="28571" xr:uid="{05EE85DF-954D-4E9C-BE1E-B4E6B3C4313C}"/>
    <cellStyle name="Notitie 9 3 10 3" xfId="27040" xr:uid="{F666FF50-B5A9-470D-A7B0-C37359C7C58D}"/>
    <cellStyle name="Notitie 9 3 11" xfId="7345" xr:uid="{00000000-0005-0000-0000-00006B250000}"/>
    <cellStyle name="Notitie 9 3 11 2" xfId="17072" xr:uid="{00000000-0005-0000-0000-00006C250000}"/>
    <cellStyle name="Notitie 9 3 11 2 2" xfId="28611" xr:uid="{96025BC9-BAE7-4412-92A2-48BE54888BFC}"/>
    <cellStyle name="Notitie 9 3 11 3" xfId="27080" xr:uid="{4E4780C0-1D7B-4646-B70A-C07277214A07}"/>
    <cellStyle name="Notitie 9 3 12" xfId="7540" xr:uid="{00000000-0005-0000-0000-00006D250000}"/>
    <cellStyle name="Notitie 9 3 12 2" xfId="17267" xr:uid="{00000000-0005-0000-0000-00006E250000}"/>
    <cellStyle name="Notitie 9 3 12 2 2" xfId="28651" xr:uid="{D845687C-90C6-443D-A3D6-1E4B8BE691AD}"/>
    <cellStyle name="Notitie 9 3 12 3" xfId="27120" xr:uid="{60553C5A-DD6B-4CF8-AA28-0333781E9EC0}"/>
    <cellStyle name="Notitie 9 3 13" xfId="7734" xr:uid="{00000000-0005-0000-0000-00006F250000}"/>
    <cellStyle name="Notitie 9 3 13 2" xfId="17461" xr:uid="{00000000-0005-0000-0000-000070250000}"/>
    <cellStyle name="Notitie 9 3 13 2 2" xfId="28693" xr:uid="{196B9A3C-478C-4B72-8AE3-988B6A257BE7}"/>
    <cellStyle name="Notitie 9 3 13 3" xfId="27162" xr:uid="{82192E6B-FD62-4129-BF07-BD53B46685B7}"/>
    <cellStyle name="Notitie 9 3 14" xfId="7930" xr:uid="{00000000-0005-0000-0000-000071250000}"/>
    <cellStyle name="Notitie 9 3 14 2" xfId="17657" xr:uid="{00000000-0005-0000-0000-000072250000}"/>
    <cellStyle name="Notitie 9 3 14 2 2" xfId="28729" xr:uid="{D0111A76-9F89-4D10-B873-A317735403E5}"/>
    <cellStyle name="Notitie 9 3 14 3" xfId="27198" xr:uid="{3133EB7E-2F67-4482-B4B3-AB383CE9DF36}"/>
    <cellStyle name="Notitie 9 3 15" xfId="2728" xr:uid="{00000000-0005-0000-0000-000073250000}"/>
    <cellStyle name="Notitie 9 3 15 2" xfId="12455" xr:uid="{00000000-0005-0000-0000-000074250000}"/>
    <cellStyle name="Notitie 9 3 15 2 2" xfId="27847" xr:uid="{6454EBC5-0F9A-4008-98FF-F3ADB4DB3086}"/>
    <cellStyle name="Notitie 9 3 15 3" xfId="26316" xr:uid="{C1C0783A-49E7-4E59-A5C5-0EEFAD8A5515}"/>
    <cellStyle name="Notitie 9 3 16" xfId="8232" xr:uid="{00000000-0005-0000-0000-000075250000}"/>
    <cellStyle name="Notitie 9 3 16 2" xfId="17959" xr:uid="{00000000-0005-0000-0000-000076250000}"/>
    <cellStyle name="Notitie 9 3 16 2 2" xfId="28796" xr:uid="{94568D38-EB49-46F2-96B8-33DFCC10434A}"/>
    <cellStyle name="Notitie 9 3 16 3" xfId="27265" xr:uid="{1C1DC19A-5D62-487A-9E6D-69E23CAECAB8}"/>
    <cellStyle name="Notitie 9 3 17" xfId="8420" xr:uid="{00000000-0005-0000-0000-000077250000}"/>
    <cellStyle name="Notitie 9 3 17 2" xfId="18147" xr:uid="{00000000-0005-0000-0000-000078250000}"/>
    <cellStyle name="Notitie 9 3 17 2 2" xfId="28833" xr:uid="{1165C150-00DB-40E8-8EA0-24D4D6E2A0F3}"/>
    <cellStyle name="Notitie 9 3 17 3" xfId="27302" xr:uid="{EC71CC10-3CA7-4BB2-A71A-BBBF63D4E2C4}"/>
    <cellStyle name="Notitie 9 3 18" xfId="8602" xr:uid="{00000000-0005-0000-0000-000079250000}"/>
    <cellStyle name="Notitie 9 3 18 2" xfId="18329" xr:uid="{00000000-0005-0000-0000-00007A250000}"/>
    <cellStyle name="Notitie 9 3 18 2 2" xfId="28867" xr:uid="{A7271E77-54DB-4234-B0D9-87D2E3334D6C}"/>
    <cellStyle name="Notitie 9 3 18 3" xfId="27336" xr:uid="{F005430E-C46F-42BA-9B37-7B2BE690D44D}"/>
    <cellStyle name="Notitie 9 3 19" xfId="8776" xr:uid="{00000000-0005-0000-0000-00007B250000}"/>
    <cellStyle name="Notitie 9 3 19 2" xfId="18503" xr:uid="{00000000-0005-0000-0000-00007C250000}"/>
    <cellStyle name="Notitie 9 3 19 2 2" xfId="28901" xr:uid="{577593DF-FF5F-47F6-8EF4-94527881311A}"/>
    <cellStyle name="Notitie 9 3 19 3" xfId="27370" xr:uid="{947C29B1-AA2F-4A41-9C7E-98D41E0B3F6C}"/>
    <cellStyle name="Notitie 9 3 2" xfId="4532" xr:uid="{00000000-0005-0000-0000-00007D250000}"/>
    <cellStyle name="Notitie 9 3 2 2" xfId="14259" xr:uid="{00000000-0005-0000-0000-00007E250000}"/>
    <cellStyle name="Notitie 9 3 2 2 2" xfId="27983" xr:uid="{6BBB8AEE-78C8-48A1-B469-87F1E680FEEA}"/>
    <cellStyle name="Notitie 9 3 2 3" xfId="26452" xr:uid="{1CC51563-C51E-4311-9DDE-2D81092A4561}"/>
    <cellStyle name="Notitie 9 3 20" xfId="8949" xr:uid="{00000000-0005-0000-0000-00007F250000}"/>
    <cellStyle name="Notitie 9 3 20 2" xfId="18676" xr:uid="{00000000-0005-0000-0000-000080250000}"/>
    <cellStyle name="Notitie 9 3 20 2 2" xfId="28935" xr:uid="{984D0A10-D764-4A59-A913-F2D4FC04B605}"/>
    <cellStyle name="Notitie 9 3 20 3" xfId="27404" xr:uid="{8547CE16-7066-4C31-912A-7B2D2F30349B}"/>
    <cellStyle name="Notitie 9 3 21" xfId="9129" xr:uid="{00000000-0005-0000-0000-000081250000}"/>
    <cellStyle name="Notitie 9 3 21 2" xfId="18856" xr:uid="{00000000-0005-0000-0000-000082250000}"/>
    <cellStyle name="Notitie 9 3 21 2 2" xfId="28969" xr:uid="{687A198A-A4A9-484D-BCDD-CC3910ACC4A9}"/>
    <cellStyle name="Notitie 9 3 21 3" xfId="27438" xr:uid="{32295CD4-9055-4A76-B2AA-2FB73393D77A}"/>
    <cellStyle name="Notitie 9 3 22" xfId="9299" xr:uid="{00000000-0005-0000-0000-000083250000}"/>
    <cellStyle name="Notitie 9 3 22 2" xfId="19026" xr:uid="{00000000-0005-0000-0000-000084250000}"/>
    <cellStyle name="Notitie 9 3 22 2 2" xfId="29002" xr:uid="{FF2BDBEE-D337-48A0-AC88-3730A5146860}"/>
    <cellStyle name="Notitie 9 3 22 3" xfId="27471" xr:uid="{2A3B1639-227B-4291-BF93-737601E4BD0B}"/>
    <cellStyle name="Notitie 9 3 23" xfId="9469" xr:uid="{00000000-0005-0000-0000-000085250000}"/>
    <cellStyle name="Notitie 9 3 23 2" xfId="19196" xr:uid="{00000000-0005-0000-0000-000086250000}"/>
    <cellStyle name="Notitie 9 3 23 2 2" xfId="29037" xr:uid="{899054DA-F22D-4F9F-94B4-9DCDBA6D01E7}"/>
    <cellStyle name="Notitie 9 3 23 3" xfId="27506" xr:uid="{593F9EE7-832D-44B1-96C9-9C9AEED51967}"/>
    <cellStyle name="Notitie 9 3 24" xfId="9633" xr:uid="{00000000-0005-0000-0000-000087250000}"/>
    <cellStyle name="Notitie 9 3 24 2" xfId="19360" xr:uid="{00000000-0005-0000-0000-000088250000}"/>
    <cellStyle name="Notitie 9 3 24 2 2" xfId="29070" xr:uid="{7F104DB6-D724-464C-91F1-1BC073C9C644}"/>
    <cellStyle name="Notitie 9 3 24 3" xfId="27539" xr:uid="{B17AB1EE-355E-47AC-807C-D936075201F4}"/>
    <cellStyle name="Notitie 9 3 25" xfId="9805" xr:uid="{00000000-0005-0000-0000-000089250000}"/>
    <cellStyle name="Notitie 9 3 25 2" xfId="19532" xr:uid="{00000000-0005-0000-0000-00008A250000}"/>
    <cellStyle name="Notitie 9 3 25 2 2" xfId="29102" xr:uid="{B4675D8B-25DA-46E5-AD3E-3464D982BDB7}"/>
    <cellStyle name="Notitie 9 3 25 3" xfId="27571" xr:uid="{6CDDF830-11B8-4372-83F6-77734CC3A79A}"/>
    <cellStyle name="Notitie 9 3 26" xfId="9966" xr:uid="{00000000-0005-0000-0000-00008B250000}"/>
    <cellStyle name="Notitie 9 3 26 2" xfId="19693" xr:uid="{00000000-0005-0000-0000-00008C250000}"/>
    <cellStyle name="Notitie 9 3 26 2 2" xfId="29133" xr:uid="{6FEF6F3A-F10D-48F3-83C2-F499ACADD6D6}"/>
    <cellStyle name="Notitie 9 3 26 3" xfId="27602" xr:uid="{AD948F64-62DD-42BC-B62E-25F173794F72}"/>
    <cellStyle name="Notitie 9 3 27" xfId="10125" xr:uid="{00000000-0005-0000-0000-00008D250000}"/>
    <cellStyle name="Notitie 9 3 27 2" xfId="19852" xr:uid="{00000000-0005-0000-0000-00008E250000}"/>
    <cellStyle name="Notitie 9 3 27 2 2" xfId="29164" xr:uid="{7F5B2AD3-D908-470D-86CB-FAF770FB2538}"/>
    <cellStyle name="Notitie 9 3 27 3" xfId="27633" xr:uid="{354E364F-D263-467D-9C3F-A359CA60679C}"/>
    <cellStyle name="Notitie 9 3 28" xfId="10280" xr:uid="{00000000-0005-0000-0000-00008F250000}"/>
    <cellStyle name="Notitie 9 3 28 2" xfId="20007" xr:uid="{00000000-0005-0000-0000-000090250000}"/>
    <cellStyle name="Notitie 9 3 28 2 2" xfId="29194" xr:uid="{693287E5-5FB8-415B-8567-3FE9DDD783C9}"/>
    <cellStyle name="Notitie 9 3 28 3" xfId="27663" xr:uid="{637B48E2-0732-4ED0-A563-9787ED2860D8}"/>
    <cellStyle name="Notitie 9 3 29" xfId="10434" xr:uid="{00000000-0005-0000-0000-000091250000}"/>
    <cellStyle name="Notitie 9 3 29 2" xfId="20161" xr:uid="{00000000-0005-0000-0000-000092250000}"/>
    <cellStyle name="Notitie 9 3 29 2 2" xfId="29224" xr:uid="{9684194F-8D9C-48BC-AC7F-1502A0BF240F}"/>
    <cellStyle name="Notitie 9 3 29 3" xfId="27693" xr:uid="{62BEA06F-FB2E-43A8-B3E2-8D10A3C33D67}"/>
    <cellStyle name="Notitie 9 3 3" xfId="5741" xr:uid="{00000000-0005-0000-0000-000093250000}"/>
    <cellStyle name="Notitie 9 3 3 2" xfId="15468" xr:uid="{00000000-0005-0000-0000-000094250000}"/>
    <cellStyle name="Notitie 9 3 3 2 2" xfId="28272" xr:uid="{E3D2971B-4AFC-4F74-A12A-CDC68A92ADD2}"/>
    <cellStyle name="Notitie 9 3 3 3" xfId="26741" xr:uid="{6907853A-2E3D-4124-9D0A-A04E25370399}"/>
    <cellStyle name="Notitie 9 3 30" xfId="10585" xr:uid="{00000000-0005-0000-0000-000095250000}"/>
    <cellStyle name="Notitie 9 3 30 2" xfId="20312" xr:uid="{00000000-0005-0000-0000-000096250000}"/>
    <cellStyle name="Notitie 9 3 30 2 2" xfId="29253" xr:uid="{17090BB2-2B54-4A1C-A80F-A62CB8D4A55F}"/>
    <cellStyle name="Notitie 9 3 30 3" xfId="27722" xr:uid="{83607D6F-3140-41E9-9565-CB6BE0143BDA}"/>
    <cellStyle name="Notitie 9 3 31" xfId="10731" xr:uid="{00000000-0005-0000-0000-000097250000}"/>
    <cellStyle name="Notitie 9 3 31 2" xfId="20458" xr:uid="{00000000-0005-0000-0000-000098250000}"/>
    <cellStyle name="Notitie 9 3 31 2 2" xfId="29279" xr:uid="{9BC0DACB-3697-4E24-8D60-52818D642F27}"/>
    <cellStyle name="Notitie 9 3 31 3" xfId="27748" xr:uid="{32F6A526-C2F6-4924-9BA2-211063605811}"/>
    <cellStyle name="Notitie 9 3 32" xfId="26211" xr:uid="{E127DC72-C11F-4183-B86D-345600C4A4DB}"/>
    <cellStyle name="Notitie 9 3 4" xfId="5956" xr:uid="{00000000-0005-0000-0000-000099250000}"/>
    <cellStyle name="Notitie 9 3 4 2" xfId="15683" xr:uid="{00000000-0005-0000-0000-00009A250000}"/>
    <cellStyle name="Notitie 9 3 4 2 2" xfId="28315" xr:uid="{119B03FB-6B6D-4C85-A0BB-01E8BAFF6FFF}"/>
    <cellStyle name="Notitie 9 3 4 3" xfId="26784" xr:uid="{3F290A5A-EAA2-4A5E-8635-1E68245954C1}"/>
    <cellStyle name="Notitie 9 3 5" xfId="4978" xr:uid="{00000000-0005-0000-0000-00009B250000}"/>
    <cellStyle name="Notitie 9 3 5 2" xfId="14705" xr:uid="{00000000-0005-0000-0000-00009C250000}"/>
    <cellStyle name="Notitie 9 3 5 2 2" xfId="28060" xr:uid="{3A5F8611-1994-44DB-B38C-4788D048F10E}"/>
    <cellStyle name="Notitie 9 3 5 3" xfId="26529" xr:uid="{749D58EF-80ED-42A3-AF68-62C098628FD9}"/>
    <cellStyle name="Notitie 9 3 6" xfId="6330" xr:uid="{00000000-0005-0000-0000-00009D250000}"/>
    <cellStyle name="Notitie 9 3 6 2" xfId="16057" xr:uid="{00000000-0005-0000-0000-00009E250000}"/>
    <cellStyle name="Notitie 9 3 6 2 2" xfId="28402" xr:uid="{D1FD3F71-10B4-4378-97C4-A79EEF20B32B}"/>
    <cellStyle name="Notitie 9 3 6 3" xfId="26871" xr:uid="{306AC4ED-1E93-4F26-AE91-7E17505BE59A}"/>
    <cellStyle name="Notitie 9 3 7" xfId="6533" xr:uid="{00000000-0005-0000-0000-00009F250000}"/>
    <cellStyle name="Notitie 9 3 7 2" xfId="16260" xr:uid="{00000000-0005-0000-0000-0000A0250000}"/>
    <cellStyle name="Notitie 9 3 7 2 2" xfId="28441" xr:uid="{6D51C1D3-51DE-4FF6-A25E-8BC734D64E5D}"/>
    <cellStyle name="Notitie 9 3 7 3" xfId="26910" xr:uid="{74C89096-3BC2-4AD5-825A-B8B768D5F028}"/>
    <cellStyle name="Notitie 9 3 8" xfId="6743" xr:uid="{00000000-0005-0000-0000-0000A1250000}"/>
    <cellStyle name="Notitie 9 3 8 2" xfId="16470" xr:uid="{00000000-0005-0000-0000-0000A2250000}"/>
    <cellStyle name="Notitie 9 3 8 2 2" xfId="28483" xr:uid="{C2A472F5-E267-45E1-9D7A-635486D4EBC0}"/>
    <cellStyle name="Notitie 9 3 8 3" xfId="26952" xr:uid="{9C827B1C-70CB-41A2-BE16-8C3E9D375D0B}"/>
    <cellStyle name="Notitie 9 3 9" xfId="6939" xr:uid="{00000000-0005-0000-0000-0000A3250000}"/>
    <cellStyle name="Notitie 9 3 9 2" xfId="16666" xr:uid="{00000000-0005-0000-0000-0000A4250000}"/>
    <cellStyle name="Notitie 9 3 9 2 2" xfId="28524" xr:uid="{F82F0D46-FECF-40E8-ADF5-914285601B0F}"/>
    <cellStyle name="Notitie 9 3 9 3" xfId="26993" xr:uid="{CBD3BE17-2175-4705-85B1-67F5D04A8490}"/>
    <cellStyle name="Notitie 9 30" xfId="2890" xr:uid="{00000000-0005-0000-0000-0000A5250000}"/>
    <cellStyle name="Notitie 9 30 2" xfId="12617" xr:uid="{00000000-0005-0000-0000-0000A6250000}"/>
    <cellStyle name="Notitie 9 30 2 2" xfId="27888" xr:uid="{907CAC13-47DD-468C-9162-E02F79EAEFFC}"/>
    <cellStyle name="Notitie 9 30 3" xfId="26357" xr:uid="{0681E1AF-34C3-477A-B59B-0D9B727C3520}"/>
    <cellStyle name="Notitie 9 31" xfId="7639" xr:uid="{00000000-0005-0000-0000-0000A7250000}"/>
    <cellStyle name="Notitie 9 31 2" xfId="17366" xr:uid="{00000000-0005-0000-0000-0000A8250000}"/>
    <cellStyle name="Notitie 9 31 2 2" xfId="28662" xr:uid="{3E579DE5-F611-4D31-B1D1-C17952C7397F}"/>
    <cellStyle name="Notitie 9 31 3" xfId="27131" xr:uid="{54D74241-921A-47F9-886C-B192372A25EF}"/>
    <cellStyle name="Notitie 9 32" xfId="7042" xr:uid="{00000000-0005-0000-0000-0000A9250000}"/>
    <cellStyle name="Notitie 9 32 2" xfId="16769" xr:uid="{00000000-0005-0000-0000-0000AA250000}"/>
    <cellStyle name="Notitie 9 32 2 2" xfId="28538" xr:uid="{81DFE289-188D-4F9D-9325-84D99245C4AC}"/>
    <cellStyle name="Notitie 9 32 3" xfId="27007" xr:uid="{2E278A43-B871-4828-9600-E8CB1B7FE67E}"/>
    <cellStyle name="Notitie 9 33" xfId="5154" xr:uid="{00000000-0005-0000-0000-0000AB250000}"/>
    <cellStyle name="Notitie 9 33 2" xfId="14881" xr:uid="{00000000-0005-0000-0000-0000AC250000}"/>
    <cellStyle name="Notitie 9 33 2 2" xfId="28110" xr:uid="{FC7E227C-5669-4440-9FA3-FB8EE312B179}"/>
    <cellStyle name="Notitie 9 33 3" xfId="26579" xr:uid="{22ED9209-CFBE-4C62-805F-25C427A0C153}"/>
    <cellStyle name="Notitie 9 34" xfId="26168" xr:uid="{8B187F81-3E0D-4E70-A339-C2937710029C}"/>
    <cellStyle name="Notitie 9 4" xfId="3027" xr:uid="{00000000-0005-0000-0000-0000AD250000}"/>
    <cellStyle name="Notitie 9 4 2" xfId="12754" xr:uid="{00000000-0005-0000-0000-0000AE250000}"/>
    <cellStyle name="Notitie 9 4 2 2" xfId="27929" xr:uid="{A4CBAEA7-F5AE-41BC-BCDC-1629526D21BC}"/>
    <cellStyle name="Notitie 9 4 3" xfId="26398" xr:uid="{B7A936AE-23AC-474D-9EF8-A02A8328E651}"/>
    <cellStyle name="Notitie 9 5" xfId="2689" xr:uid="{00000000-0005-0000-0000-0000AF250000}"/>
    <cellStyle name="Notitie 9 5 2" xfId="12416" xr:uid="{00000000-0005-0000-0000-0000B0250000}"/>
    <cellStyle name="Notitie 9 5 2 2" xfId="27828" xr:uid="{B1B7B298-5E21-4D47-8CE2-FF056200D7F5}"/>
    <cellStyle name="Notitie 9 5 3" xfId="26297" xr:uid="{A24B7896-EFBB-42CD-978F-38B9E7FE7685}"/>
    <cellStyle name="Notitie 9 6" xfId="5396" xr:uid="{00000000-0005-0000-0000-0000B1250000}"/>
    <cellStyle name="Notitie 9 6 2" xfId="15123" xr:uid="{00000000-0005-0000-0000-0000B2250000}"/>
    <cellStyle name="Notitie 9 6 2 2" xfId="28175" xr:uid="{7E3F54FF-35C3-4F3F-9C84-59AF02CB5104}"/>
    <cellStyle name="Notitie 9 6 3" xfId="26644" xr:uid="{29A23398-F4C8-4E40-9B10-10B6DFCBA2E2}"/>
    <cellStyle name="Notitie 9 7" xfId="5268" xr:uid="{00000000-0005-0000-0000-0000B3250000}"/>
    <cellStyle name="Notitie 9 7 2" xfId="14995" xr:uid="{00000000-0005-0000-0000-0000B4250000}"/>
    <cellStyle name="Notitie 9 7 2 2" xfId="28139" xr:uid="{706A90B6-1B5C-43DD-B30B-2C3F79A44D2A}"/>
    <cellStyle name="Notitie 9 7 3" xfId="26608" xr:uid="{EFAAECD9-5141-434B-9258-85A96AF09F6A}"/>
    <cellStyle name="Notitie 9 8" xfId="2846" xr:uid="{00000000-0005-0000-0000-0000B5250000}"/>
    <cellStyle name="Notitie 9 8 2" xfId="12573" xr:uid="{00000000-0005-0000-0000-0000B6250000}"/>
    <cellStyle name="Notitie 9 8 2 2" xfId="27878" xr:uid="{C759E6C3-4CE3-46F8-ADF4-42085942BD94}"/>
    <cellStyle name="Notitie 9 8 3" xfId="26347" xr:uid="{6DF0CC27-0EBF-4881-91CD-F8271AE8A799}"/>
    <cellStyle name="Notitie 9 9" xfId="2840" xr:uid="{00000000-0005-0000-0000-0000B7250000}"/>
    <cellStyle name="Notitie 9 9 2" xfId="12567" xr:uid="{00000000-0005-0000-0000-0000B8250000}"/>
    <cellStyle name="Notitie 9 9 2 2" xfId="27876" xr:uid="{0D030BD1-D1AD-4487-ACC3-0CD6DEB8527B}"/>
    <cellStyle name="Notitie 9 9 3" xfId="26345" xr:uid="{19272EB8-75B3-4664-ACDC-38D67116E6EC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2 2" xfId="26029" xr:uid="{35EC7679-0663-47AF-A0E0-88D15D243AB3}"/>
    <cellStyle name="Procent 2 2 3" xfId="317" xr:uid="{00000000-0005-0000-0000-0000CC250000}"/>
    <cellStyle name="Procent 2 2 3 2" xfId="26149" xr:uid="{55F15A45-1C73-43D6-84F1-9818E0A26D67}"/>
    <cellStyle name="Procent 2 2 4" xfId="1211" xr:uid="{00000000-0005-0000-0000-0000CD250000}"/>
    <cellStyle name="Procent 2 2 4 2" xfId="1543" xr:uid="{00000000-0005-0000-0000-0000CE250000}"/>
    <cellStyle name="Procent 2 2 4 2 2" xfId="26180" xr:uid="{F83B832F-CEB6-4935-BFC7-A27A9EB2A6C2}"/>
    <cellStyle name="Procent 2 2 4 3" xfId="26172" xr:uid="{A9409B73-6FA4-4573-9794-A6FE2BC0577B}"/>
    <cellStyle name="Procent 2 2 5" xfId="26028" xr:uid="{1D8DD767-E478-40E5-BF49-6D37AE617C2C}"/>
    <cellStyle name="Procent 2 3" xfId="182" xr:uid="{00000000-0005-0000-0000-0000CF250000}"/>
    <cellStyle name="Procent 2 3 2" xfId="183" xr:uid="{00000000-0005-0000-0000-0000D0250000}"/>
    <cellStyle name="Procent 2 3 2 2" xfId="26031" xr:uid="{A593A2DA-2790-4077-A86B-43311F605FA5}"/>
    <cellStyle name="Procent 2 3 3" xfId="26030" xr:uid="{C73E4E69-F905-40AD-9CE8-D7E4B838DB04}"/>
    <cellStyle name="Procent 2 4" xfId="184" xr:uid="{00000000-0005-0000-0000-0000D1250000}"/>
    <cellStyle name="Procent 2 4 2" xfId="26032" xr:uid="{9EF80436-6326-4843-97C8-9F483C35D491}"/>
    <cellStyle name="Procent 2 5" xfId="26027" xr:uid="{D6B76619-A1B2-45ED-93CB-D7AD239568D3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2 2" xfId="26035" xr:uid="{85D61B45-D1AD-4B6D-A65A-26E03B2E5BCB}"/>
    <cellStyle name="Procent 3 2 3" xfId="318" xr:uid="{00000000-0005-0000-0000-0000D5250000}"/>
    <cellStyle name="Procent 3 2 3 2" xfId="26150" xr:uid="{5636A855-16B7-4D84-9CA7-6214CAAA2772}"/>
    <cellStyle name="Procent 3 2 4" xfId="26034" xr:uid="{524DEFB8-F834-4D39-A95A-E07509CC222C}"/>
    <cellStyle name="Procent 3 3" xfId="188" xr:uid="{00000000-0005-0000-0000-0000D6250000}"/>
    <cellStyle name="Procent 3 3 2" xfId="319" xr:uid="{00000000-0005-0000-0000-0000D7250000}"/>
    <cellStyle name="Procent 3 3 2 2" xfId="26151" xr:uid="{D7619462-D83C-40E2-9338-4C68A3B10BDF}"/>
    <cellStyle name="Procent 3 3 3" xfId="26036" xr:uid="{8A6B2714-9A6B-4DC4-9435-2DE837ED39C0}"/>
    <cellStyle name="Procent 3 4" xfId="189" xr:uid="{00000000-0005-0000-0000-0000D8250000}"/>
    <cellStyle name="Procent 3 4 2" xfId="26037" xr:uid="{940887B1-498C-419B-8C42-430AEC28F445}"/>
    <cellStyle name="Procent 3 5" xfId="320" xr:uid="{00000000-0005-0000-0000-0000D9250000}"/>
    <cellStyle name="Procent 3 5 2" xfId="26152" xr:uid="{6D2E6AED-73AF-4EB9-9F33-B2919CDA2167}"/>
    <cellStyle name="Procent 3 6" xfId="1212" xr:uid="{00000000-0005-0000-0000-0000DA250000}"/>
    <cellStyle name="Procent 3 6 2" xfId="1544" xr:uid="{00000000-0005-0000-0000-0000DB250000}"/>
    <cellStyle name="Procent 3 6 2 2" xfId="26181" xr:uid="{5E8DFFBA-6697-490C-84ED-943EEA0061A6}"/>
    <cellStyle name="Procent 3 6 3" xfId="26173" xr:uid="{B8837C37-212D-4F09-AC30-605B595598AC}"/>
    <cellStyle name="Procent 3 7" xfId="26033" xr:uid="{709173CC-3DDE-4BDA-8B28-7F77BBEAD15C}"/>
    <cellStyle name="Procent 4" xfId="190" xr:uid="{00000000-0005-0000-0000-0000DC250000}"/>
    <cellStyle name="Procent 4 2" xfId="1213" xr:uid="{00000000-0005-0000-0000-0000DD250000}"/>
    <cellStyle name="Procent 4 3" xfId="26038" xr:uid="{9A0A6604-8012-44CF-A2DD-959592065DEF}"/>
    <cellStyle name="Procent 5" xfId="10794" xr:uid="{00000000-0005-0000-0000-0000DE250000}"/>
    <cellStyle name="Procent 5 2" xfId="27749" xr:uid="{3A7185DE-36AC-4299-BEA4-42C38E3E9B98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2 2 2" xfId="26040" xr:uid="{D4898FD4-4DC6-4186-8B10-2B6B0D3D0819}"/>
    <cellStyle name="Standaard 10 2 3" xfId="26039" xr:uid="{A0EA8085-A059-4EDB-A9A7-2691A7E79880}"/>
    <cellStyle name="Standaard 10 3" xfId="193" xr:uid="{00000000-0005-0000-0000-0000E3250000}"/>
    <cellStyle name="Standaard 10 3 2" xfId="26041" xr:uid="{7B0B7CEE-E0F5-483B-A7D1-0C6CB882EF7F}"/>
    <cellStyle name="Standaard 10 4" xfId="194" xr:uid="{00000000-0005-0000-0000-0000E4250000}"/>
    <cellStyle name="Standaard 10 4 2" xfId="26042" xr:uid="{1090C7E6-1D24-4B93-AC60-F2D7A1C4D06D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0 6" xfId="25986" xr:uid="{E50CCC14-06D8-4131-B0ED-5DFC50C4E69E}"/>
    <cellStyle name="Standaard 11" xfId="42" xr:uid="{00000000-0005-0000-0000-000005260000}"/>
    <cellStyle name="Standaard 11 2" xfId="195" xr:uid="{00000000-0005-0000-0000-000006260000}"/>
    <cellStyle name="Standaard 11 2 2" xfId="26043" xr:uid="{5AC8EE76-1D4B-4C40-8050-10514A197C52}"/>
    <cellStyle name="Standaard 11 3" xfId="196" xr:uid="{00000000-0005-0000-0000-000007260000}"/>
    <cellStyle name="Standaard 11 3 2" xfId="26044" xr:uid="{8B40263B-F7D4-485F-9FD3-E78A3EE3C8A0}"/>
    <cellStyle name="Standaard 11 4" xfId="197" xr:uid="{00000000-0005-0000-0000-000008260000}"/>
    <cellStyle name="Standaard 11 4 2" xfId="26045" xr:uid="{D27BAF58-33FE-44F0-8AC0-00E35D8262AC}"/>
    <cellStyle name="Standaard 11 5" xfId="25987" xr:uid="{4A138B45-E600-493A-BF3D-8512AB532267}"/>
    <cellStyle name="Standaard 12" xfId="43" xr:uid="{00000000-0005-0000-0000-000009260000}"/>
    <cellStyle name="Standaard 12 2" xfId="198" xr:uid="{00000000-0005-0000-0000-00000A260000}"/>
    <cellStyle name="Standaard 12 2 2" xfId="26046" xr:uid="{A7790C6D-F4F9-41F9-BA18-083F03AF7394}"/>
    <cellStyle name="Standaard 12 3" xfId="199" xr:uid="{00000000-0005-0000-0000-00000B260000}"/>
    <cellStyle name="Standaard 12 3 2" xfId="26047" xr:uid="{0C29F299-5282-41CA-870E-EB8251C8AE43}"/>
    <cellStyle name="Standaard 12 4" xfId="200" xr:uid="{00000000-0005-0000-0000-00000C260000}"/>
    <cellStyle name="Standaard 12 4 2" xfId="26048" xr:uid="{445429AE-91E3-4068-A309-28F3ED45B037}"/>
    <cellStyle name="Standaard 12 5" xfId="25988" xr:uid="{48C487E3-A916-4BD9-915D-BABEFDE45DD3}"/>
    <cellStyle name="Standaard 13" xfId="44" xr:uid="{00000000-0005-0000-0000-00000D260000}"/>
    <cellStyle name="Standaard 13 2" xfId="201" xr:uid="{00000000-0005-0000-0000-00000E260000}"/>
    <cellStyle name="Standaard 13 2 2" xfId="26049" xr:uid="{55360844-EE32-48FD-8975-A07A3979FCA2}"/>
    <cellStyle name="Standaard 13 3" xfId="202" xr:uid="{00000000-0005-0000-0000-00000F260000}"/>
    <cellStyle name="Standaard 13 3 2" xfId="26050" xr:uid="{F76BE50B-2859-46D1-B370-D4ED6A6049C8}"/>
    <cellStyle name="Standaard 13 4" xfId="203" xr:uid="{00000000-0005-0000-0000-000010260000}"/>
    <cellStyle name="Standaard 13 4 2" xfId="26051" xr:uid="{4FAF9C61-C4E2-4FB9-8B82-12A4F25A0E01}"/>
    <cellStyle name="Standaard 13 5" xfId="25989" xr:uid="{AE3F3E2B-BB05-48C1-B08A-B7D23C81C597}"/>
    <cellStyle name="Standaard 14" xfId="45" xr:uid="{00000000-0005-0000-0000-000011260000}"/>
    <cellStyle name="Standaard 14 2" xfId="204" xr:uid="{00000000-0005-0000-0000-000012260000}"/>
    <cellStyle name="Standaard 14 2 2" xfId="26052" xr:uid="{D3DF1408-CF0F-49A9-8A76-3B1B3DDF113E}"/>
    <cellStyle name="Standaard 14 3" xfId="205" xr:uid="{00000000-0005-0000-0000-000013260000}"/>
    <cellStyle name="Standaard 14 3 2" xfId="26053" xr:uid="{E0A0ECC4-7611-42EB-81A2-C2C322099605}"/>
    <cellStyle name="Standaard 14 4" xfId="206" xr:uid="{00000000-0005-0000-0000-000014260000}"/>
    <cellStyle name="Standaard 14 4 2" xfId="26054" xr:uid="{4DB47E65-A7F6-4F9B-8222-05FF1BC6C9DF}"/>
    <cellStyle name="Standaard 14 5" xfId="25990" xr:uid="{D3EFC88F-8296-4748-9F22-B1825CA69369}"/>
    <cellStyle name="Standaard 15" xfId="46" xr:uid="{00000000-0005-0000-0000-000015260000}"/>
    <cellStyle name="Standaard 15 2" xfId="207" xr:uid="{00000000-0005-0000-0000-000016260000}"/>
    <cellStyle name="Standaard 15 2 2" xfId="26055" xr:uid="{74C79F7E-3CD4-4D02-8AF3-16E5D208991C}"/>
    <cellStyle name="Standaard 15 3" xfId="208" xr:uid="{00000000-0005-0000-0000-000017260000}"/>
    <cellStyle name="Standaard 15 3 2" xfId="26056" xr:uid="{79079601-3B4C-4472-92C6-C08664E8A48B}"/>
    <cellStyle name="Standaard 15 4" xfId="209" xr:uid="{00000000-0005-0000-0000-000018260000}"/>
    <cellStyle name="Standaard 15 4 2" xfId="26057" xr:uid="{ECCF4DCB-1ABB-4B6B-949F-A857227CB0B7}"/>
    <cellStyle name="Standaard 15 5" xfId="25991" xr:uid="{A75D8CCB-C315-460B-A85C-54439A17DFE3}"/>
    <cellStyle name="Standaard 16" xfId="47" xr:uid="{00000000-0005-0000-0000-000019260000}"/>
    <cellStyle name="Standaard 16 2" xfId="210" xr:uid="{00000000-0005-0000-0000-00001A260000}"/>
    <cellStyle name="Standaard 16 2 2" xfId="26058" xr:uid="{1CC746D3-B59A-466B-ABD3-132C0D60B80A}"/>
    <cellStyle name="Standaard 16 3" xfId="211" xr:uid="{00000000-0005-0000-0000-00001B260000}"/>
    <cellStyle name="Standaard 16 3 2" xfId="26059" xr:uid="{BF33086D-0F0C-4AE8-BC09-E379186D56CF}"/>
    <cellStyle name="Standaard 16 4" xfId="212" xr:uid="{00000000-0005-0000-0000-00001C260000}"/>
    <cellStyle name="Standaard 16 4 2" xfId="26060" xr:uid="{EBA1DA97-F226-49E8-92F4-CB5A7F406662}"/>
    <cellStyle name="Standaard 16 5" xfId="25992" xr:uid="{A6A4CBCB-0C1B-4CC9-913F-FD7FAED0199A}"/>
    <cellStyle name="Standaard 17" xfId="48" xr:uid="{00000000-0005-0000-0000-00001D260000}"/>
    <cellStyle name="Standaard 17 2" xfId="213" xr:uid="{00000000-0005-0000-0000-00001E260000}"/>
    <cellStyle name="Standaard 17 2 2" xfId="26061" xr:uid="{014E6556-6B85-47E4-A180-046B9E6B30C2}"/>
    <cellStyle name="Standaard 17 3" xfId="214" xr:uid="{00000000-0005-0000-0000-00001F260000}"/>
    <cellStyle name="Standaard 17 3 2" xfId="26062" xr:uid="{434D93B2-7621-49F7-A829-0408628EA486}"/>
    <cellStyle name="Standaard 17 4" xfId="215" xr:uid="{00000000-0005-0000-0000-000020260000}"/>
    <cellStyle name="Standaard 17 4 2" xfId="26063" xr:uid="{40864065-A6C5-4F0E-ABA2-AFBEA8F83CD1}"/>
    <cellStyle name="Standaard 17 5" xfId="25993" xr:uid="{40DF833F-D119-4787-8861-2B38C72FD836}"/>
    <cellStyle name="Standaard 18" xfId="49" xr:uid="{00000000-0005-0000-0000-000021260000}"/>
    <cellStyle name="Standaard 18 2" xfId="216" xr:uid="{00000000-0005-0000-0000-000022260000}"/>
    <cellStyle name="Standaard 18 2 2" xfId="26064" xr:uid="{9B6E4E06-1F2E-4F89-9E97-4B85F95D3F05}"/>
    <cellStyle name="Standaard 18 3" xfId="217" xr:uid="{00000000-0005-0000-0000-000023260000}"/>
    <cellStyle name="Standaard 18 3 2" xfId="26065" xr:uid="{C88A8280-47D4-44A2-A459-32532F5E2CC0}"/>
    <cellStyle name="Standaard 18 4" xfId="218" xr:uid="{00000000-0005-0000-0000-000024260000}"/>
    <cellStyle name="Standaard 18 4 2" xfId="26066" xr:uid="{BA8FF607-9CBA-4E72-8580-67D243CEC764}"/>
    <cellStyle name="Standaard 18 5" xfId="25994" xr:uid="{AC498AF7-C693-4246-A750-8D1FCABAEBF9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3 2 2" xfId="26214" xr:uid="{CB63B07B-5235-4D4A-8833-BA5C617A913E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3 2" xfId="26169" xr:uid="{36B17E60-3AF4-4C68-BF53-A09036D3C251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4 2" xfId="26067" xr:uid="{B50E1FD7-2A4C-4644-BA7A-A12505B80FD6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2 2" xfId="26069" xr:uid="{E9C168D3-757D-4070-A111-B9D471146C37}"/>
    <cellStyle name="Standaard 2 2 3" xfId="230" xr:uid="{00000000-0005-0000-0000-00002F490000}"/>
    <cellStyle name="Standaard 2 2 3 2" xfId="26070" xr:uid="{D9399886-8780-4CEE-BF21-E3E44BA210C3}"/>
    <cellStyle name="Standaard 2 2 4" xfId="231" xr:uid="{00000000-0005-0000-0000-000030490000}"/>
    <cellStyle name="Standaard 2 2 4 2" xfId="26071" xr:uid="{B98AE7B2-6262-462D-87E6-B421B671EEA0}"/>
    <cellStyle name="Standaard 2 2 5" xfId="26068" xr:uid="{7CB5EBF8-0304-48B8-98A7-A358AF49F939}"/>
    <cellStyle name="Standaard 2 3" xfId="232" xr:uid="{00000000-0005-0000-0000-000031490000}"/>
    <cellStyle name="Standaard 2 3 2" xfId="233" xr:uid="{00000000-0005-0000-0000-000032490000}"/>
    <cellStyle name="Standaard 2 3 2 2" xfId="26073" xr:uid="{73F90108-490E-461F-8B32-1B7957140A95}"/>
    <cellStyle name="Standaard 2 3 3" xfId="234" xr:uid="{00000000-0005-0000-0000-000033490000}"/>
    <cellStyle name="Standaard 2 3 3 2" xfId="26074" xr:uid="{E70240C8-F352-436D-A483-711FBD96299E}"/>
    <cellStyle name="Standaard 2 3 4" xfId="235" xr:uid="{00000000-0005-0000-0000-000034490000}"/>
    <cellStyle name="Standaard 2 3 4 2" xfId="26075" xr:uid="{CDBADB29-AAF8-4923-A806-53D7EAF1F9EB}"/>
    <cellStyle name="Standaard 2 3 5" xfId="26072" xr:uid="{C408933B-6959-4757-88C6-1F5C650B8C71}"/>
    <cellStyle name="Standaard 2 4" xfId="236" xr:uid="{00000000-0005-0000-0000-000035490000}"/>
    <cellStyle name="Standaard 2 4 2" xfId="237" xr:uid="{00000000-0005-0000-0000-000036490000}"/>
    <cellStyle name="Standaard 2 4 2 2" xfId="26077" xr:uid="{43C2A8AA-A806-450F-AEF0-F2C863719368}"/>
    <cellStyle name="Standaard 2 4 3" xfId="238" xr:uid="{00000000-0005-0000-0000-000037490000}"/>
    <cellStyle name="Standaard 2 4 3 2" xfId="26078" xr:uid="{663953A4-057B-4B13-9EAB-7CAD58338BEA}"/>
    <cellStyle name="Standaard 2 4 4" xfId="239" xr:uid="{00000000-0005-0000-0000-000038490000}"/>
    <cellStyle name="Standaard 2 4 4 2" xfId="26079" xr:uid="{9194F581-43C3-45A2-94E8-BDECB7A92AC4}"/>
    <cellStyle name="Standaard 2 4 5" xfId="26076" xr:uid="{5D06851A-90D4-4302-9996-2E5EC2260AD7}"/>
    <cellStyle name="Standaard 2 5" xfId="240" xr:uid="{00000000-0005-0000-0000-000039490000}"/>
    <cellStyle name="Standaard 2 5 2" xfId="26080" xr:uid="{B633D744-E803-4BB5-9421-7114E35CE364}"/>
    <cellStyle name="Standaard 2 6" xfId="241" xr:uid="{00000000-0005-0000-0000-00003A490000}"/>
    <cellStyle name="Standaard 2 6 2" xfId="26081" xr:uid="{35553D7B-7687-4E5C-B7ED-F518B5B1B709}"/>
    <cellStyle name="Standaard 2 7" xfId="242" xr:uid="{00000000-0005-0000-0000-00003B490000}"/>
    <cellStyle name="Standaard 2 7 2" xfId="26082" xr:uid="{295070ED-8F76-4A00-A432-CD7648C080BC}"/>
    <cellStyle name="Standaard 2 8" xfId="25995" xr:uid="{674BEB12-513D-444A-8874-11222837C475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2 2" xfId="26083" xr:uid="{52A06947-2BEC-40E3-972F-385A9E951A4B}"/>
    <cellStyle name="Standaard 20 3" xfId="245" xr:uid="{00000000-0005-0000-0000-00003F490000}"/>
    <cellStyle name="Standaard 20 3 2" xfId="26084" xr:uid="{B5F2FA0E-1700-45C6-ABE5-C9FF64839B91}"/>
    <cellStyle name="Standaard 20 4" xfId="246" xr:uid="{00000000-0005-0000-0000-000040490000}"/>
    <cellStyle name="Standaard 20 4 2" xfId="26085" xr:uid="{CD7B51AE-59C3-4E23-96E5-AFFD656A155B}"/>
    <cellStyle name="Standaard 20 5" xfId="25996" xr:uid="{BE35A35E-D62A-4C07-BC72-28D0FA889B26}"/>
    <cellStyle name="Standaard 21" xfId="52" xr:uid="{00000000-0005-0000-0000-000041490000}"/>
    <cellStyle name="Standaard 21 2" xfId="247" xr:uid="{00000000-0005-0000-0000-000042490000}"/>
    <cellStyle name="Standaard 21 2 2" xfId="26086" xr:uid="{609A338F-5831-4DEB-994D-75E63D5ABC63}"/>
    <cellStyle name="Standaard 21 3" xfId="248" xr:uid="{00000000-0005-0000-0000-000043490000}"/>
    <cellStyle name="Standaard 21 3 2" xfId="26087" xr:uid="{6515ED20-6242-43E8-9460-42C421734A28}"/>
    <cellStyle name="Standaard 21 4" xfId="249" xr:uid="{00000000-0005-0000-0000-000044490000}"/>
    <cellStyle name="Standaard 21 4 2" xfId="26088" xr:uid="{EF90FB6B-C498-4235-856D-797080DE8D6C}"/>
    <cellStyle name="Standaard 21 5" xfId="25997" xr:uid="{3B5375CC-4CDF-42FD-B0E3-B5894468FB90}"/>
    <cellStyle name="Standaard 22" xfId="53" xr:uid="{00000000-0005-0000-0000-000045490000}"/>
    <cellStyle name="Standaard 22 2" xfId="250" xr:uid="{00000000-0005-0000-0000-000046490000}"/>
    <cellStyle name="Standaard 22 2 2" xfId="26089" xr:uid="{B09208FA-0604-4C0D-AB19-4EE96F49E23D}"/>
    <cellStyle name="Standaard 22 3" xfId="251" xr:uid="{00000000-0005-0000-0000-000047490000}"/>
    <cellStyle name="Standaard 22 3 2" xfId="26090" xr:uid="{3D1191FD-433F-4277-8919-D21824662172}"/>
    <cellStyle name="Standaard 22 4" xfId="252" xr:uid="{00000000-0005-0000-0000-000048490000}"/>
    <cellStyle name="Standaard 22 4 2" xfId="26091" xr:uid="{5C7F5C28-6A4E-4A01-955D-F0FEB2677C5A}"/>
    <cellStyle name="Standaard 22 5" xfId="25998" xr:uid="{37DB3317-1841-4C30-8075-504DA428FC9E}"/>
    <cellStyle name="Standaard 23" xfId="54" xr:uid="{00000000-0005-0000-0000-000049490000}"/>
    <cellStyle name="Standaard 23 2" xfId="253" xr:uid="{00000000-0005-0000-0000-00004A490000}"/>
    <cellStyle name="Standaard 23 2 2" xfId="26092" xr:uid="{BEB2A6E8-F59C-4D97-ABDE-9A7A2148C25C}"/>
    <cellStyle name="Standaard 23 3" xfId="254" xr:uid="{00000000-0005-0000-0000-00004B490000}"/>
    <cellStyle name="Standaard 23 3 2" xfId="26093" xr:uid="{2780E7F9-6963-410D-93A3-3C2FD847097B}"/>
    <cellStyle name="Standaard 23 4" xfId="255" xr:uid="{00000000-0005-0000-0000-00004C490000}"/>
    <cellStyle name="Standaard 23 4 2" xfId="26094" xr:uid="{B22226D6-249E-46E3-8BB0-784197065132}"/>
    <cellStyle name="Standaard 23 5" xfId="25999" xr:uid="{504074D1-D743-4D60-91A0-E06BFEAA92C0}"/>
    <cellStyle name="Standaard 24" xfId="55" xr:uid="{00000000-0005-0000-0000-00004D490000}"/>
    <cellStyle name="Standaard 24 2" xfId="256" xr:uid="{00000000-0005-0000-0000-00004E490000}"/>
    <cellStyle name="Standaard 24 2 2" xfId="26095" xr:uid="{D9AE160A-855D-41B9-AAA4-CE886374DBEE}"/>
    <cellStyle name="Standaard 24 3" xfId="257" xr:uid="{00000000-0005-0000-0000-00004F490000}"/>
    <cellStyle name="Standaard 24 3 2" xfId="26096" xr:uid="{457C7527-7919-4E3F-A471-AEA5A9241C42}"/>
    <cellStyle name="Standaard 24 4" xfId="258" xr:uid="{00000000-0005-0000-0000-000050490000}"/>
    <cellStyle name="Standaard 24 4 2" xfId="26097" xr:uid="{C1F648FA-F9ED-4829-A426-4AC66204E0EC}"/>
    <cellStyle name="Standaard 24 5" xfId="26000" xr:uid="{26B345FD-192E-467B-9762-EF802D1C483A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12" xfId="26098" xr:uid="{D3C7B90E-4A3E-4556-AEFD-7A55082DD73C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2 6" xfId="26099" xr:uid="{F3B2F68E-C8D3-4A1D-8F7B-1C2787D1D612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5 9 2" xfId="26212" xr:uid="{0B050362-A611-4C13-AA4B-D7513EA70887}"/>
    <cellStyle name="Standaard 26" xfId="261" xr:uid="{00000000-0005-0000-0000-0000B34A0000}"/>
    <cellStyle name="Standaard 26 2" xfId="262" xr:uid="{00000000-0005-0000-0000-0000B44A0000}"/>
    <cellStyle name="Standaard 26 2 2" xfId="26101" xr:uid="{70A7AD28-B90A-4DA4-85D2-6C0D05E8AC59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6 5" xfId="26100" xr:uid="{A3671F0D-6824-4667-9EAC-214E11F384B3}"/>
    <cellStyle name="Standaard 27" xfId="263" xr:uid="{00000000-0005-0000-0000-0000E54A0000}"/>
    <cellStyle name="Standaard 27 2" xfId="264" xr:uid="{00000000-0005-0000-0000-0000E64A0000}"/>
    <cellStyle name="Standaard 27 2 2" xfId="26103" xr:uid="{ADC6AF72-4B90-4CEC-8F33-8081C2392548}"/>
    <cellStyle name="Standaard 27 3" xfId="1216" xr:uid="{00000000-0005-0000-0000-0000E74A0000}"/>
    <cellStyle name="Standaard 27 4" xfId="26102" xr:uid="{B5EE4630-AD10-479A-8D23-17CD85C358EA}"/>
    <cellStyle name="Standaard 28" xfId="265" xr:uid="{00000000-0005-0000-0000-0000E84A0000}"/>
    <cellStyle name="Standaard 28 2" xfId="266" xr:uid="{00000000-0005-0000-0000-0000E94A0000}"/>
    <cellStyle name="Standaard 28 2 2" xfId="26105" xr:uid="{E2137384-5572-4871-BAD6-7C0C5E4AC09E}"/>
    <cellStyle name="Standaard 28 3" xfId="1217" xr:uid="{00000000-0005-0000-0000-0000EA4A0000}"/>
    <cellStyle name="Standaard 28 4" xfId="26104" xr:uid="{642D16F9-5FBE-497A-BA1C-8E5CCB50802F}"/>
    <cellStyle name="Standaard 29" xfId="267" xr:uid="{00000000-0005-0000-0000-0000EB4A0000}"/>
    <cellStyle name="Standaard 29 2" xfId="268" xr:uid="{00000000-0005-0000-0000-0000EC4A0000}"/>
    <cellStyle name="Standaard 29 2 2" xfId="26107" xr:uid="{3433ED4D-EEB1-4D82-BE1F-82BF46CF8383}"/>
    <cellStyle name="Standaard 29 3" xfId="1218" xr:uid="{00000000-0005-0000-0000-0000ED4A0000}"/>
    <cellStyle name="Standaard 29 4" xfId="26106" xr:uid="{196740B5-A6DC-4FD5-A58E-E1CAAD14ED57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2 2" xfId="26109" xr:uid="{88F4D97C-9907-4570-9E20-B30B1701BC68}"/>
    <cellStyle name="Standaard 3 2 3" xfId="271" xr:uid="{00000000-0005-0000-0000-0000F14A0000}"/>
    <cellStyle name="Standaard 3 2 3 2" xfId="26110" xr:uid="{C08CCE49-7956-4927-B65C-042BE501A6B6}"/>
    <cellStyle name="Standaard 3 2 4" xfId="272" xr:uid="{00000000-0005-0000-0000-0000F24A0000}"/>
    <cellStyle name="Standaard 3 2 4 2" xfId="26111" xr:uid="{AB76A1A8-0C42-4923-A31B-A7AE7473B322}"/>
    <cellStyle name="Standaard 3 2 5" xfId="26108" xr:uid="{7536D9DE-D48D-4A70-8659-8C737B215C26}"/>
    <cellStyle name="Standaard 3 3" xfId="273" xr:uid="{00000000-0005-0000-0000-0000F34A0000}"/>
    <cellStyle name="Standaard 3 4" xfId="274" xr:uid="{00000000-0005-0000-0000-0000F44A0000}"/>
    <cellStyle name="Standaard 3 4 2" xfId="26112" xr:uid="{E6BC516A-64FC-451D-A54A-779FCCA9BA61}"/>
    <cellStyle name="Standaard 3 5" xfId="275" xr:uid="{00000000-0005-0000-0000-0000F54A0000}"/>
    <cellStyle name="Standaard 3 5 2" xfId="26113" xr:uid="{2A2A3F1B-65EC-44E3-B083-CF673AEB593C}"/>
    <cellStyle name="Standaard 3 6" xfId="276" xr:uid="{00000000-0005-0000-0000-0000F64A0000}"/>
    <cellStyle name="Standaard 3 6 2" xfId="26114" xr:uid="{7C46CBA9-11B6-4404-ACDB-206041854EA8}"/>
    <cellStyle name="Standaard 3 7" xfId="26001" xr:uid="{D0EC38DB-BD5C-44D8-8EF5-FE10EAEF780B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5 2" xfId="26170" xr:uid="{E3BD7D0C-52CC-4712-BE08-2B4D96C655DF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2 2" xfId="26115" xr:uid="{28D8FCB9-1E74-450E-B8A9-B840904B92E4}"/>
    <cellStyle name="Standaard 4 3" xfId="279" xr:uid="{00000000-0005-0000-0000-00007F4E0000}"/>
    <cellStyle name="Standaard 4 3 2" xfId="26116" xr:uid="{24E9FFA1-3915-4751-8FF4-5FB6392829E2}"/>
    <cellStyle name="Standaard 4 4" xfId="280" xr:uid="{00000000-0005-0000-0000-0000804E0000}"/>
    <cellStyle name="Standaard 4 4 2" xfId="26117" xr:uid="{B9DFE4C8-5BB8-4D4E-8BE4-3F251C396F52}"/>
    <cellStyle name="Standaard 4 5" xfId="26002" xr:uid="{51A5A9CD-C01D-4A06-BA03-F73F95778A75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2 2" xfId="26118" xr:uid="{0F0CF6F3-3437-4E8F-9670-6F1152BB8B6B}"/>
    <cellStyle name="Standaard 5 3" xfId="282" xr:uid="{00000000-0005-0000-0000-0000634F0000}"/>
    <cellStyle name="Standaard 5 3 2" xfId="26119" xr:uid="{F38517F1-04DD-41DB-9ABC-BE3FCDA8635A}"/>
    <cellStyle name="Standaard 5 4" xfId="283" xr:uid="{00000000-0005-0000-0000-0000644F0000}"/>
    <cellStyle name="Standaard 5 4 2" xfId="26120" xr:uid="{4706E4D9-1A02-40C0-85D9-467D0AB57E47}"/>
    <cellStyle name="Standaard 5 5" xfId="26003" xr:uid="{017D1A82-B5FA-4EDF-9260-562474A628A3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2 2" xfId="26121" xr:uid="{18BB3104-C3D2-4A64-B5D5-3387B0719153}"/>
    <cellStyle name="Standaard 6 3" xfId="285" xr:uid="{00000000-0005-0000-0000-0000984F0000}"/>
    <cellStyle name="Standaard 6 3 2" xfId="26122" xr:uid="{A6777800-F5BD-40AE-B742-AE28F6445DA1}"/>
    <cellStyle name="Standaard 6 4" xfId="286" xr:uid="{00000000-0005-0000-0000-0000994F0000}"/>
    <cellStyle name="Standaard 6 4 2" xfId="26123" xr:uid="{B4970D7A-8A39-4A10-B19E-B9443168DF1B}"/>
    <cellStyle name="Standaard 6 5" xfId="26004" xr:uid="{29BF37DE-3CE9-4223-90ED-A3F50085186D}"/>
    <cellStyle name="Standaard 7" xfId="60" xr:uid="{00000000-0005-0000-0000-00009A4F0000}"/>
    <cellStyle name="Standaard 7 2" xfId="287" xr:uid="{00000000-0005-0000-0000-00009B4F0000}"/>
    <cellStyle name="Standaard 7 2 2" xfId="26124" xr:uid="{3474D681-09EA-4914-A676-D6E4485464EB}"/>
    <cellStyle name="Standaard 7 3" xfId="288" xr:uid="{00000000-0005-0000-0000-00009C4F0000}"/>
    <cellStyle name="Standaard 7 3 2" xfId="26125" xr:uid="{F6EAC867-126E-4CC1-9BFF-74B45C089C2E}"/>
    <cellStyle name="Standaard 7 4" xfId="289" xr:uid="{00000000-0005-0000-0000-00009D4F0000}"/>
    <cellStyle name="Standaard 7 4 2" xfId="26126" xr:uid="{730DCADA-F536-4E0C-99EB-654B9227D1DE}"/>
    <cellStyle name="Standaard 7 5" xfId="26005" xr:uid="{2CEFDA47-9FBF-4D26-8240-F50856232567}"/>
    <cellStyle name="Standaard 8" xfId="61" xr:uid="{00000000-0005-0000-0000-00009E4F0000}"/>
    <cellStyle name="Standaard 8 2" xfId="290" xr:uid="{00000000-0005-0000-0000-00009F4F0000}"/>
    <cellStyle name="Standaard 8 2 2" xfId="26127" xr:uid="{F22F689C-320C-4D1F-A990-1E9E0A55D23F}"/>
    <cellStyle name="Standaard 8 3" xfId="291" xr:uid="{00000000-0005-0000-0000-0000A04F0000}"/>
    <cellStyle name="Standaard 8 3 2" xfId="26128" xr:uid="{DBA78F70-B652-4B51-A582-6F4A5E3B1BC4}"/>
    <cellStyle name="Standaard 8 4" xfId="292" xr:uid="{00000000-0005-0000-0000-0000A14F0000}"/>
    <cellStyle name="Standaard 8 4 2" xfId="26129" xr:uid="{F18C6428-3F4D-4208-BB7E-1F29F92808BB}"/>
    <cellStyle name="Standaard 8 5" xfId="26006" xr:uid="{C7B05CE9-5CC8-4976-B827-13B63442F7B3}"/>
    <cellStyle name="Standaard 9" xfId="62" xr:uid="{00000000-0005-0000-0000-0000A24F0000}"/>
    <cellStyle name="Standaard 9 2" xfId="293" xr:uid="{00000000-0005-0000-0000-0000A34F0000}"/>
    <cellStyle name="Standaard 9 2 2" xfId="26130" xr:uid="{BB8ABDB1-F62D-482C-AB53-95EE27D6CC43}"/>
    <cellStyle name="Standaard 9 3" xfId="294" xr:uid="{00000000-0005-0000-0000-0000A44F0000}"/>
    <cellStyle name="Standaard 9 3 2" xfId="26131" xr:uid="{7375A97C-FC04-4730-8F55-E14F3B981379}"/>
    <cellStyle name="Standaard 9 4" xfId="295" xr:uid="{00000000-0005-0000-0000-0000A54F0000}"/>
    <cellStyle name="Standaard 9 4 2" xfId="26132" xr:uid="{2204CD1F-1265-421F-8294-43227CFDCEBF}"/>
    <cellStyle name="Standaard 9 5" xfId="26007" xr:uid="{7C036C3D-B7DC-4211-86BE-2B460F1DCC97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 10" xfId="25985" xr:uid="{0D975B36-7CEB-4057-9B89-B07BAC27739C}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2 2 2" xfId="29285" xr:uid="{9B0F8AC5-ECB6-4168-A074-D6A82F57E24C}"/>
    <cellStyle name="Valuta 2 2 2 3" xfId="26135" xr:uid="{E2668F34-BB19-4602-953A-8E3D6A62863E}"/>
    <cellStyle name="Valuta 2 2 3" xfId="880" xr:uid="{00000000-0005-0000-0000-00002F650000}"/>
    <cellStyle name="Valuta 2 2 3 2" xfId="20551" xr:uid="{00000000-0005-0000-0000-000030650000}"/>
    <cellStyle name="Valuta 2 2 3 2 2" xfId="29296" xr:uid="{9BC6F9F4-1697-46AF-9919-994D87C0D707}"/>
    <cellStyle name="Valuta 2 2 3 3" xfId="26171" xr:uid="{F6DD747A-846B-42FE-B2D9-C55E83F2CEFE}"/>
    <cellStyle name="Valuta 2 2 4" xfId="1222" xr:uid="{00000000-0005-0000-0000-000031650000}"/>
    <cellStyle name="Valuta 2 2 4 2" xfId="1547" xr:uid="{00000000-0005-0000-0000-000032650000}"/>
    <cellStyle name="Valuta 2 2 4 2 2" xfId="26183" xr:uid="{8B68E455-E053-4426-A421-D2FC0B1C0179}"/>
    <cellStyle name="Valuta 2 2 4 3" xfId="26177" xr:uid="{EFF06A2C-64A2-4EDF-8F54-DE09EB93A383}"/>
    <cellStyle name="Valuta 2 2 5" xfId="1219" xr:uid="{00000000-0005-0000-0000-000033650000}"/>
    <cellStyle name="Valuta 2 2 5 2" xfId="26174" xr:uid="{6FBAA6D5-9D92-4444-B5D6-98895408A1C4}"/>
    <cellStyle name="Valuta 2 2 6" xfId="20531" xr:uid="{00000000-0005-0000-0000-000034650000}"/>
    <cellStyle name="Valuta 2 2 6 2" xfId="29284" xr:uid="{B987C56A-E9EC-41DC-8B49-EFAD3BBDCA73}"/>
    <cellStyle name="Valuta 2 2 7" xfId="26134" xr:uid="{F4F571FF-75B6-42FC-8243-12EDB71783EE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2 2 2" xfId="29287" xr:uid="{19A02A90-1D1A-4F4A-960C-75F1B8BB31E3}"/>
    <cellStyle name="Valuta 2 3 2 3" xfId="26137" xr:uid="{FA7C9B28-31F1-42E0-829E-3EDF7BA076FD}"/>
    <cellStyle name="Valuta 2 3 3" xfId="20533" xr:uid="{00000000-0005-0000-0000-000038650000}"/>
    <cellStyle name="Valuta 2 3 3 2" xfId="29286" xr:uid="{31A5F43C-21C7-4CE9-82D5-1ACB7549F317}"/>
    <cellStyle name="Valuta 2 3 4" xfId="26136" xr:uid="{9A67E4D1-35C5-4FA7-95FB-3CD0FFC0D2E2}"/>
    <cellStyle name="Valuta 2 4" xfId="304" xr:uid="{00000000-0005-0000-0000-000039650000}"/>
    <cellStyle name="Valuta 2 4 2" xfId="20535" xr:uid="{00000000-0005-0000-0000-00003A650000}"/>
    <cellStyle name="Valuta 2 4 2 2" xfId="29288" xr:uid="{2F03E894-0D5F-4866-8005-8D98D68BCC9E}"/>
    <cellStyle name="Valuta 2 4 3" xfId="26138" xr:uid="{41DB2C20-3100-422B-B7C8-4E9D640C81E5}"/>
    <cellStyle name="Valuta 2 5" xfId="305" xr:uid="{00000000-0005-0000-0000-00003B650000}"/>
    <cellStyle name="Valuta 2 5 2" xfId="20536" xr:uid="{00000000-0005-0000-0000-00003C650000}"/>
    <cellStyle name="Valuta 2 5 2 2" xfId="29289" xr:uid="{2A16793C-8C58-4CFA-BE40-D5EC81FED28E}"/>
    <cellStyle name="Valuta 2 5 3" xfId="26139" xr:uid="{C3979CBF-8A6A-4E35-A0CB-893670D5EDFA}"/>
    <cellStyle name="Valuta 2 6" xfId="1221" xr:uid="{00000000-0005-0000-0000-00003D650000}"/>
    <cellStyle name="Valuta 2 6 2" xfId="26176" xr:uid="{384489C2-CE15-406B-89E6-56AD15D1AF53}"/>
    <cellStyle name="Valuta 2 7" xfId="20530" xr:uid="{00000000-0005-0000-0000-00003E650000}"/>
    <cellStyle name="Valuta 2 7 2" xfId="29283" xr:uid="{20740B53-BD78-4EB4-9CBB-571F159BE51C}"/>
    <cellStyle name="Valuta 2 8" xfId="26133" xr:uid="{D6D01761-F353-4AD8-B0D9-1CAD0D4F5D33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2 2 2" xfId="29298" xr:uid="{D8041B6C-DE5B-4256-AB1C-C9E4D9238D87}"/>
    <cellStyle name="Valuta 3 2 2 3" xfId="26213" xr:uid="{8C332215-8210-4F14-B235-77EA039BD502}"/>
    <cellStyle name="Valuta 3 2 3" xfId="2425" xr:uid="{00000000-0005-0000-0000-000043650000}"/>
    <cellStyle name="Valuta 3 2 3 2" xfId="26216" xr:uid="{5FE66FC3-06BB-467E-9900-7F75A2AF4B05}"/>
    <cellStyle name="Valuta 3 2 4" xfId="20537" xr:uid="{00000000-0005-0000-0000-000044650000}"/>
    <cellStyle name="Valuta 3 2 4 2" xfId="29290" xr:uid="{B58E0BE3-B0C5-42C4-A33C-C373C22FBE24}"/>
    <cellStyle name="Valuta 3 2 5" xfId="26141" xr:uid="{D1CDC256-01C9-4239-A68F-23A7C806E165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3 2 2 2" xfId="29299" xr:uid="{9614870D-0543-4C0D-8060-99587BC295FF}"/>
    <cellStyle name="Valuta 3 3 2 3" xfId="26215" xr:uid="{41A93608-F16D-4FF4-8201-083212501A0C}"/>
    <cellStyle name="Valuta 3 3 3" xfId="26142" xr:uid="{23D33D1C-30DA-4DD8-9F7C-2B817D594FB8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4 2 2 2" xfId="29300" xr:uid="{EBD1000B-654E-4A6C-9BA6-8D2FEC326A2B}"/>
    <cellStyle name="Valuta 3 4 2 3" xfId="26217" xr:uid="{3C7D03FE-48E3-485F-9792-F981A1931C97}"/>
    <cellStyle name="Valuta 3 4 3" xfId="26153" xr:uid="{1C3CFAFA-07B8-4B49-95E9-DDBA88FB26C3}"/>
    <cellStyle name="Valuta 3 5" xfId="1223" xr:uid="{00000000-0005-0000-0000-00004B650000}"/>
    <cellStyle name="Valuta 3 5 2" xfId="1548" xr:uid="{00000000-0005-0000-0000-00004C650000}"/>
    <cellStyle name="Valuta 3 5 2 2" xfId="26184" xr:uid="{46EB6D89-05AE-41C0-93DB-8B97A415829D}"/>
    <cellStyle name="Valuta 3 5 3" xfId="26178" xr:uid="{B39756F0-56BF-4FF7-A315-9758FD49690A}"/>
    <cellStyle name="Valuta 3 6" xfId="26140" xr:uid="{C3D4F5EB-E3B3-4CF3-9982-1260787E844B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2 2 2" xfId="29295" xr:uid="{EDC9CBA1-4E7B-49B3-B743-C0D906C45A2E}"/>
    <cellStyle name="Valuta 4 2 2 3" xfId="26154" xr:uid="{823B2F49-4687-4CF9-9C7A-608C57FB9865}"/>
    <cellStyle name="Valuta 4 2 3" xfId="20538" xr:uid="{00000000-0005-0000-0000-000051650000}"/>
    <cellStyle name="Valuta 4 2 3 2" xfId="29291" xr:uid="{8CF27AEE-215E-4A46-BFC3-315D82FFA850}"/>
    <cellStyle name="Valuta 4 2 4" xfId="26144" xr:uid="{BC52EF9C-7CA4-488E-A9BE-CEFE20EE9809}"/>
    <cellStyle name="Valuta 4 3" xfId="311" xr:uid="{00000000-0005-0000-0000-000052650000}"/>
    <cellStyle name="Valuta 4 3 2" xfId="2427" xr:uid="{00000000-0005-0000-0000-000053650000}"/>
    <cellStyle name="Valuta 4 3 2 2" xfId="26218" xr:uid="{7E2D39B4-86EC-46C1-889E-50ED836237D2}"/>
    <cellStyle name="Valuta 4 3 3" xfId="20539" xr:uid="{00000000-0005-0000-0000-000054650000}"/>
    <cellStyle name="Valuta 4 3 3 2" xfId="29292" xr:uid="{FF1D7372-963E-4A27-BB64-84B81D4E8E3C}"/>
    <cellStyle name="Valuta 4 3 4" xfId="26145" xr:uid="{88A88FBB-8980-4146-95E4-267E4B933663}"/>
    <cellStyle name="Valuta 4 4" xfId="323" xr:uid="{00000000-0005-0000-0000-000055650000}"/>
    <cellStyle name="Valuta 4 4 2" xfId="26155" xr:uid="{B266B2DD-05C7-4D4E-8EC2-366C9E8BEB0B}"/>
    <cellStyle name="Valuta 4 5" xfId="1224" xr:uid="{00000000-0005-0000-0000-000056650000}"/>
    <cellStyle name="Valuta 4 5 2" xfId="20847" xr:uid="{00000000-0005-0000-0000-000057650000}"/>
    <cellStyle name="Valuta 4 5 2 2" xfId="29297" xr:uid="{550EB6A1-0B98-4440-B95A-805B0C63EA11}"/>
    <cellStyle name="Valuta 4 5 3" xfId="26179" xr:uid="{65C47694-69DA-4A99-972C-CF9E63FA6657}"/>
    <cellStyle name="Valuta 4 6" xfId="26143" xr:uid="{6A0BC9B1-368C-400B-8AE8-ACC164834A24}"/>
    <cellStyle name="Valuta 5" xfId="312" xr:uid="{00000000-0005-0000-0000-000058650000}"/>
    <cellStyle name="Valuta 5 2" xfId="26146" xr:uid="{D8413CDF-3FB7-4CE2-B439-476E3EDBF40B}"/>
    <cellStyle name="Valuta 6" xfId="313" xr:uid="{00000000-0005-0000-0000-000059650000}"/>
    <cellStyle name="Valuta 6 2" xfId="20540" xr:uid="{00000000-0005-0000-0000-00005A650000}"/>
    <cellStyle name="Valuta 6 2 2" xfId="29293" xr:uid="{2FE1C865-F910-4710-947E-D66A1C4F8C8E}"/>
    <cellStyle name="Valuta 6 3" xfId="26147" xr:uid="{EFA3C202-5C7A-450A-98F6-D9459DDFD3CC}"/>
    <cellStyle name="Valuta 7" xfId="314" xr:uid="{00000000-0005-0000-0000-00005B650000}"/>
    <cellStyle name="Valuta 7 2" xfId="20541" xr:uid="{00000000-0005-0000-0000-00005C650000}"/>
    <cellStyle name="Valuta 7 2 2" xfId="29294" xr:uid="{2E1CB053-8C34-4EC6-B237-705C95274719}"/>
    <cellStyle name="Valuta 7 3" xfId="26148" xr:uid="{AB61D6F2-8E3B-4795-8FD5-A35698563923}"/>
    <cellStyle name="Valuta 8" xfId="64" xr:uid="{00000000-0005-0000-0000-00005D650000}"/>
    <cellStyle name="Valuta 8 2" xfId="20521" xr:uid="{00000000-0005-0000-0000-00005E650000}"/>
    <cellStyle name="Valuta 8 2 2" xfId="29280" xr:uid="{F7D6E071-58B5-4E81-B926-0E1E374365CC}"/>
    <cellStyle name="Valuta 8 3" xfId="26008" xr:uid="{DCF59B7E-3FDD-44DB-AF22-085D22E2EEDA}"/>
    <cellStyle name="Valuta 9" xfId="1220" xr:uid="{00000000-0005-0000-0000-00005F650000}"/>
    <cellStyle name="Valuta 9 2" xfId="1546" xr:uid="{00000000-0005-0000-0000-000060650000}"/>
    <cellStyle name="Valuta 9 2 2" xfId="26182" xr:uid="{B03B1988-446D-4613-90CE-6CD2F90909B4}"/>
    <cellStyle name="Valuta 9 3" xfId="26175" xr:uid="{AA708F3C-5079-4322-92A8-DB47B6A19F34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A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A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A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A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A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A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A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A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A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A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A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A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A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A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A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A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A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A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A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A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A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A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A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A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A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A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A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A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A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A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A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A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B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B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B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B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B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B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B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B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B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B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B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B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B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B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B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B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B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B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B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B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B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B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B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B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B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B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B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B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B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B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B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B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B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N41"/>
  <sheetViews>
    <sheetView workbookViewId="0">
      <pane xSplit="8" ySplit="6" topLeftCell="AL7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5" x14ac:dyDescent="0.25"/>
  <cols>
    <col min="2" max="2" width="39.5703125" customWidth="1"/>
    <col min="3" max="3" width="22" bestFit="1" customWidth="1"/>
    <col min="4" max="4" width="12.42578125" bestFit="1" customWidth="1"/>
    <col min="5" max="5" width="11.28515625" bestFit="1" customWidth="1"/>
    <col min="7" max="7" width="18.5703125" bestFit="1" customWidth="1"/>
    <col min="8" max="8" width="16.28515625" bestFit="1" customWidth="1"/>
    <col min="9" max="9" width="16.28515625" style="12" bestFit="1" customWidth="1"/>
    <col min="10" max="10" width="18.85546875" bestFit="1" customWidth="1"/>
    <col min="11" max="13" width="18.85546875" customWidth="1"/>
    <col min="14" max="15" width="16.28515625" bestFit="1" customWidth="1"/>
    <col min="16" max="16" width="18.85546875" bestFit="1" customWidth="1"/>
    <col min="17" max="18" width="16.28515625" bestFit="1" customWidth="1"/>
    <col min="19" max="19" width="18.85546875" bestFit="1" customWidth="1"/>
    <col min="20" max="20" width="19.7109375" bestFit="1" customWidth="1"/>
    <col min="21" max="21" width="16.28515625" bestFit="1" customWidth="1"/>
    <col min="22" max="22" width="18.85546875" bestFit="1" customWidth="1"/>
    <col min="23" max="24" width="16.28515625" bestFit="1" customWidth="1"/>
    <col min="25" max="25" width="18.85546875" bestFit="1" customWidth="1"/>
    <col min="26" max="27" width="16.28515625" bestFit="1" customWidth="1"/>
    <col min="28" max="28" width="18.85546875" bestFit="1" customWidth="1"/>
    <col min="29" max="30" width="16.28515625" bestFit="1" customWidth="1"/>
    <col min="31" max="31" width="18.85546875" bestFit="1" customWidth="1"/>
    <col min="32" max="32" width="20.140625" bestFit="1" customWidth="1"/>
    <col min="33" max="33" width="29.140625" bestFit="1" customWidth="1"/>
    <col min="34" max="34" width="18.85546875" bestFit="1" customWidth="1"/>
  </cols>
  <sheetData>
    <row r="1" spans="1:40" x14ac:dyDescent="0.25">
      <c r="B1" s="5" t="s">
        <v>37</v>
      </c>
      <c r="C1" s="5" t="s">
        <v>38</v>
      </c>
      <c r="D1" s="5" t="s">
        <v>41</v>
      </c>
      <c r="E1" s="5" t="s">
        <v>42</v>
      </c>
      <c r="F1" s="5" t="s">
        <v>39</v>
      </c>
      <c r="G1" s="5" t="s">
        <v>40</v>
      </c>
      <c r="H1" s="5"/>
      <c r="I1" s="29"/>
      <c r="J1" s="5"/>
      <c r="K1" s="5"/>
      <c r="L1" s="2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I1" s="5"/>
      <c r="AJ1" s="5"/>
      <c r="AK1" s="5"/>
      <c r="AL1" s="5"/>
    </row>
    <row r="2" spans="1:40" x14ac:dyDescent="0.25">
      <c r="B2" s="5"/>
      <c r="C2" s="5"/>
      <c r="D2" s="5"/>
      <c r="E2" s="5"/>
      <c r="F2" s="5"/>
      <c r="G2" s="5"/>
      <c r="H2" s="5"/>
      <c r="I2" s="29"/>
      <c r="J2" s="5"/>
      <c r="K2" s="5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x14ac:dyDescent="0.25">
      <c r="A3">
        <v>1</v>
      </c>
      <c r="B3" s="38"/>
      <c r="C3" s="26"/>
      <c r="D3" s="26"/>
      <c r="E3" s="34"/>
      <c r="F3" s="26"/>
      <c r="G3" s="26"/>
      <c r="H3" s="28"/>
      <c r="I3" s="30"/>
      <c r="J3" s="26"/>
      <c r="K3" s="26"/>
      <c r="L3" s="30"/>
      <c r="M3" s="26"/>
      <c r="N3" s="28"/>
      <c r="O3" s="28"/>
      <c r="P3" s="26"/>
      <c r="Q3" s="28"/>
      <c r="R3" s="28"/>
      <c r="S3" s="26"/>
      <c r="T3" s="26"/>
      <c r="U3" s="35"/>
      <c r="V3" s="36"/>
      <c r="W3" s="36"/>
      <c r="X3" s="35"/>
      <c r="Y3" s="36"/>
      <c r="Z3" s="28"/>
      <c r="AA3" s="28"/>
      <c r="AB3" s="26"/>
      <c r="AC3" s="26"/>
      <c r="AD3" s="35"/>
      <c r="AE3" s="36"/>
      <c r="AF3" s="36"/>
      <c r="AG3" s="36"/>
      <c r="AH3" s="36"/>
    </row>
    <row r="4" spans="1:40" x14ac:dyDescent="0.25">
      <c r="A4">
        <v>2</v>
      </c>
      <c r="B4" s="38"/>
      <c r="C4" s="26"/>
      <c r="D4" s="26"/>
      <c r="E4" s="26"/>
      <c r="F4" s="26"/>
      <c r="G4" s="26"/>
      <c r="H4" s="28"/>
      <c r="I4" s="30"/>
      <c r="J4" s="26"/>
      <c r="K4" s="26"/>
      <c r="L4" s="30"/>
      <c r="M4" s="26"/>
      <c r="N4" s="36"/>
      <c r="O4" s="35"/>
      <c r="P4" s="36"/>
      <c r="Q4" s="28"/>
      <c r="R4" s="28"/>
      <c r="S4" s="26"/>
      <c r="T4" s="26"/>
      <c r="U4" s="35"/>
      <c r="V4" s="36"/>
      <c r="W4" s="36"/>
      <c r="X4" s="35"/>
      <c r="Y4" s="36"/>
      <c r="Z4" s="36"/>
      <c r="AA4" s="35"/>
      <c r="AB4" s="36"/>
      <c r="AC4" s="36"/>
      <c r="AD4" s="35"/>
      <c r="AE4" s="36"/>
      <c r="AF4" s="36"/>
      <c r="AG4" s="36"/>
      <c r="AH4" s="37"/>
    </row>
    <row r="5" spans="1:40" x14ac:dyDescent="0.25">
      <c r="A5">
        <v>3</v>
      </c>
      <c r="B5" s="38"/>
      <c r="C5" s="26"/>
      <c r="D5" s="26"/>
      <c r="E5" s="34"/>
      <c r="F5" s="26"/>
      <c r="G5" s="26"/>
      <c r="H5" s="28"/>
      <c r="I5" s="28"/>
      <c r="J5" s="26"/>
      <c r="K5" s="26"/>
      <c r="L5" s="30"/>
      <c r="M5" s="26"/>
      <c r="N5" s="28"/>
      <c r="O5" s="28"/>
      <c r="P5" s="26"/>
      <c r="Q5" s="28"/>
      <c r="R5" s="28"/>
      <c r="S5" s="26"/>
      <c r="T5" s="36"/>
      <c r="U5" s="35"/>
      <c r="V5" s="36"/>
      <c r="W5" s="36"/>
      <c r="X5" s="35"/>
      <c r="Y5" s="36"/>
      <c r="Z5" s="28"/>
      <c r="AA5" s="28"/>
      <c r="AB5" s="26"/>
      <c r="AC5" s="36"/>
      <c r="AD5" s="35"/>
      <c r="AE5" s="36"/>
      <c r="AF5" s="36"/>
      <c r="AG5" s="36"/>
      <c r="AH5" s="36"/>
    </row>
    <row r="6" spans="1:40" x14ac:dyDescent="0.25">
      <c r="A6">
        <v>4</v>
      </c>
      <c r="B6" s="39"/>
      <c r="C6" s="26"/>
      <c r="D6" s="26"/>
      <c r="E6" s="34"/>
      <c r="F6" s="26"/>
      <c r="G6" s="26"/>
      <c r="H6" s="28"/>
      <c r="I6" s="30"/>
      <c r="J6" s="26"/>
      <c r="K6" s="26"/>
      <c r="L6" s="30"/>
      <c r="M6" s="26"/>
      <c r="N6" s="28"/>
      <c r="O6" s="28"/>
      <c r="P6" s="36"/>
      <c r="Q6" s="36"/>
      <c r="R6" s="28"/>
      <c r="S6" s="36"/>
      <c r="T6" s="26"/>
      <c r="U6" s="35"/>
      <c r="V6" s="36"/>
      <c r="W6" s="36"/>
      <c r="X6" s="35"/>
      <c r="Y6" s="36"/>
      <c r="Z6" s="28"/>
      <c r="AA6" s="28"/>
      <c r="AB6" s="26"/>
      <c r="AC6" s="36"/>
      <c r="AD6" s="35"/>
      <c r="AE6" s="36"/>
      <c r="AF6" s="36"/>
      <c r="AG6" s="36"/>
      <c r="AH6" s="36"/>
    </row>
    <row r="7" spans="1:40" x14ac:dyDescent="0.25">
      <c r="A7">
        <v>5</v>
      </c>
      <c r="B7" s="38"/>
      <c r="C7" s="26"/>
      <c r="D7" s="26"/>
      <c r="E7" s="34"/>
      <c r="F7" s="26"/>
      <c r="G7" s="26"/>
      <c r="H7" s="28"/>
      <c r="I7" s="30"/>
      <c r="J7" s="26"/>
      <c r="K7" s="26"/>
      <c r="L7" s="30"/>
      <c r="M7" s="26"/>
      <c r="N7" s="36"/>
      <c r="O7" s="35"/>
      <c r="P7" s="36"/>
      <c r="Q7" s="28"/>
      <c r="R7" s="28"/>
      <c r="S7" s="26"/>
      <c r="T7" s="26"/>
      <c r="U7" s="35"/>
      <c r="V7" s="36"/>
      <c r="W7" s="36"/>
      <c r="X7" s="35"/>
      <c r="Y7" s="36"/>
      <c r="Z7" s="28"/>
      <c r="AA7" s="35"/>
      <c r="AB7" s="26"/>
      <c r="AC7" s="36"/>
      <c r="AD7" s="35"/>
      <c r="AE7" s="36"/>
      <c r="AF7" s="36"/>
      <c r="AG7" s="36"/>
      <c r="AH7" s="36"/>
    </row>
    <row r="8" spans="1:40" x14ac:dyDescent="0.25">
      <c r="A8">
        <v>6</v>
      </c>
      <c r="B8" s="38"/>
      <c r="C8" s="26"/>
      <c r="D8" s="26"/>
      <c r="E8" s="34"/>
      <c r="F8" s="26"/>
      <c r="G8" s="26"/>
      <c r="H8" s="28"/>
      <c r="I8" s="28"/>
      <c r="J8" s="26"/>
      <c r="K8" s="26"/>
      <c r="L8" s="30"/>
      <c r="M8" s="26"/>
      <c r="N8" s="28"/>
      <c r="O8" s="28"/>
      <c r="P8" s="26"/>
      <c r="Q8" s="28"/>
      <c r="R8" s="28"/>
      <c r="S8" s="26"/>
      <c r="T8" s="36"/>
      <c r="U8" s="35"/>
      <c r="V8" s="36"/>
      <c r="W8" s="36"/>
      <c r="X8" s="35"/>
      <c r="Y8" s="36"/>
      <c r="Z8" s="28"/>
      <c r="AA8" s="28"/>
      <c r="AB8" s="26"/>
      <c r="AC8" s="36"/>
      <c r="AD8" s="35"/>
      <c r="AE8" s="36"/>
      <c r="AF8" s="36"/>
      <c r="AG8" s="36"/>
      <c r="AH8" s="36"/>
    </row>
    <row r="9" spans="1:40" x14ac:dyDescent="0.25">
      <c r="A9">
        <v>7</v>
      </c>
      <c r="B9" s="38"/>
      <c r="C9" s="26"/>
      <c r="D9" s="26"/>
      <c r="E9" s="27"/>
      <c r="F9" s="26"/>
      <c r="G9" s="26"/>
      <c r="H9" s="28"/>
      <c r="I9" s="30"/>
      <c r="J9" s="26"/>
      <c r="K9" s="36"/>
      <c r="L9" s="30"/>
      <c r="M9" s="36"/>
      <c r="N9" s="28"/>
      <c r="O9" s="35"/>
      <c r="P9" s="26"/>
      <c r="Q9" s="28"/>
      <c r="R9" s="28"/>
      <c r="S9" s="26"/>
      <c r="T9" s="26"/>
      <c r="U9" s="35"/>
      <c r="V9" s="36"/>
      <c r="W9" s="36"/>
      <c r="X9" s="35"/>
      <c r="Y9" s="36"/>
      <c r="Z9" s="28"/>
      <c r="AA9" s="35"/>
      <c r="AB9" s="26"/>
      <c r="AC9" s="36"/>
      <c r="AD9" s="35"/>
      <c r="AE9" s="36"/>
      <c r="AF9" s="36"/>
      <c r="AG9" s="36"/>
      <c r="AH9" s="36"/>
    </row>
    <row r="10" spans="1:40" x14ac:dyDescent="0.25">
      <c r="A10">
        <v>8</v>
      </c>
      <c r="B10" s="38"/>
      <c r="C10" s="26"/>
      <c r="D10" s="26"/>
      <c r="E10" s="34"/>
      <c r="F10" s="26"/>
      <c r="G10" s="26"/>
      <c r="H10" s="28"/>
      <c r="I10" s="30"/>
      <c r="J10" s="26"/>
      <c r="K10" s="26"/>
      <c r="L10" s="30"/>
      <c r="M10" s="26"/>
      <c r="N10" s="36"/>
      <c r="O10" s="35"/>
      <c r="P10" s="36"/>
      <c r="Q10" s="28"/>
      <c r="R10" s="28"/>
      <c r="S10" s="26"/>
      <c r="T10" s="26"/>
      <c r="U10" s="35"/>
      <c r="V10" s="36"/>
      <c r="W10" s="36"/>
      <c r="X10" s="35"/>
      <c r="Y10" s="36"/>
      <c r="Z10" s="28"/>
      <c r="AA10" s="35"/>
      <c r="AB10" s="26"/>
      <c r="AC10" s="36"/>
      <c r="AD10" s="35"/>
      <c r="AE10" s="36"/>
      <c r="AF10" s="36"/>
      <c r="AG10" s="36"/>
      <c r="AH10" s="36"/>
    </row>
    <row r="11" spans="1:40" x14ac:dyDescent="0.25">
      <c r="A11">
        <v>9</v>
      </c>
      <c r="B11" s="26"/>
      <c r="C11" s="26"/>
      <c r="D11" s="26"/>
      <c r="E11" s="34"/>
      <c r="F11" s="26"/>
      <c r="G11" s="26"/>
      <c r="H11" s="28"/>
      <c r="I11" s="28"/>
      <c r="J11" s="26"/>
      <c r="K11" s="28"/>
      <c r="L11" s="30"/>
      <c r="M11" s="26"/>
      <c r="N11" s="28"/>
      <c r="O11" s="28"/>
      <c r="P11" s="26"/>
      <c r="Q11" s="28"/>
      <c r="R11" s="28"/>
      <c r="S11" s="26"/>
      <c r="T11" s="36"/>
      <c r="U11" s="35"/>
      <c r="V11" s="36"/>
      <c r="W11" s="36"/>
      <c r="X11" s="35"/>
      <c r="Y11" s="36"/>
      <c r="Z11" s="28"/>
      <c r="AA11" s="28"/>
      <c r="AB11" s="26"/>
      <c r="AC11" s="36"/>
      <c r="AD11" s="35"/>
      <c r="AE11" s="36"/>
      <c r="AF11" s="36"/>
      <c r="AG11" s="36"/>
      <c r="AH11" s="36"/>
    </row>
    <row r="12" spans="1:40" x14ac:dyDescent="0.25">
      <c r="A12">
        <v>10</v>
      </c>
      <c r="B12" s="38"/>
      <c r="C12" s="26"/>
      <c r="D12" s="26"/>
      <c r="E12" s="34"/>
      <c r="F12" s="26"/>
      <c r="G12" s="26"/>
      <c r="H12" s="28"/>
      <c r="I12" s="30"/>
      <c r="J12" s="26"/>
      <c r="K12" s="36"/>
      <c r="L12" s="30"/>
      <c r="M12" s="36"/>
      <c r="N12" s="36"/>
      <c r="O12" s="28"/>
      <c r="P12" s="36"/>
      <c r="Q12" s="28"/>
      <c r="R12" s="28"/>
      <c r="S12" s="26"/>
      <c r="T12" s="26"/>
      <c r="U12" s="35"/>
      <c r="V12" s="36"/>
      <c r="W12" s="36"/>
      <c r="X12" s="35"/>
      <c r="Y12" s="36"/>
      <c r="Z12" s="36"/>
      <c r="AA12" s="28"/>
      <c r="AB12" s="36"/>
      <c r="AC12" s="36"/>
      <c r="AD12" s="35"/>
      <c r="AE12" s="36"/>
      <c r="AF12" s="28"/>
      <c r="AG12" s="28"/>
      <c r="AH12" s="26"/>
    </row>
    <row r="13" spans="1:40" x14ac:dyDescent="0.25">
      <c r="A13">
        <v>11</v>
      </c>
      <c r="B13" s="38"/>
      <c r="C13" s="26"/>
      <c r="D13" s="26"/>
      <c r="E13" s="34"/>
      <c r="F13" s="26"/>
      <c r="G13" s="26"/>
      <c r="H13" s="28"/>
      <c r="I13" s="30"/>
      <c r="J13" s="26"/>
      <c r="K13" s="36"/>
      <c r="L13" s="30"/>
      <c r="M13" s="36"/>
      <c r="N13" s="36"/>
      <c r="O13" s="35"/>
      <c r="P13" s="36"/>
      <c r="Q13" s="36"/>
      <c r="R13" s="28"/>
      <c r="S13" s="36"/>
      <c r="T13" s="26"/>
      <c r="U13" s="35"/>
      <c r="V13" s="36"/>
      <c r="W13" s="36"/>
      <c r="X13" s="35"/>
      <c r="Y13" s="36"/>
      <c r="Z13" s="36"/>
      <c r="AA13" s="35"/>
      <c r="AB13" s="36"/>
      <c r="AC13" s="36"/>
      <c r="AD13" s="35"/>
      <c r="AE13" s="36"/>
      <c r="AF13" s="36"/>
      <c r="AG13" s="36"/>
      <c r="AH13" s="36"/>
    </row>
    <row r="14" spans="1:40" x14ac:dyDescent="0.25">
      <c r="A14">
        <v>12</v>
      </c>
      <c r="B14" s="26"/>
      <c r="C14" s="26"/>
      <c r="D14" s="26"/>
      <c r="E14" s="34"/>
      <c r="F14" s="26"/>
      <c r="G14" s="26"/>
      <c r="H14" s="28"/>
      <c r="I14" s="28"/>
      <c r="J14" s="26"/>
      <c r="K14" s="36"/>
      <c r="L14" s="30"/>
      <c r="M14" s="36"/>
      <c r="N14" s="28"/>
      <c r="O14" s="28"/>
      <c r="P14" s="26"/>
      <c r="Q14" s="36"/>
      <c r="R14" s="28"/>
      <c r="S14" s="36"/>
      <c r="T14" s="36"/>
      <c r="U14" s="35"/>
      <c r="V14" s="36"/>
      <c r="W14" s="36"/>
      <c r="X14" s="35"/>
      <c r="Y14" s="36"/>
      <c r="Z14" s="28"/>
      <c r="AA14" s="28"/>
      <c r="AB14" s="26"/>
      <c r="AC14" s="36"/>
      <c r="AD14" s="35"/>
      <c r="AE14" s="36"/>
      <c r="AF14" s="36"/>
      <c r="AG14" s="36"/>
      <c r="AH14" s="36"/>
    </row>
    <row r="15" spans="1:40" x14ac:dyDescent="0.25">
      <c r="A15">
        <v>13</v>
      </c>
      <c r="B15" s="38"/>
      <c r="C15" s="26"/>
      <c r="D15" s="26"/>
      <c r="E15" s="34"/>
      <c r="F15" s="26"/>
      <c r="G15" s="26"/>
      <c r="H15" s="28"/>
      <c r="I15" s="30"/>
      <c r="J15" s="26"/>
      <c r="K15" s="28"/>
      <c r="L15" s="30"/>
      <c r="M15" s="26"/>
      <c r="N15" s="28"/>
      <c r="O15" s="28"/>
      <c r="P15" s="26"/>
      <c r="Q15" s="28"/>
      <c r="R15" s="28"/>
      <c r="S15" s="26"/>
      <c r="T15" s="26"/>
      <c r="U15" s="35"/>
      <c r="V15" s="36"/>
      <c r="W15" s="36"/>
      <c r="X15" s="35"/>
      <c r="Y15" s="36"/>
      <c r="Z15" s="28"/>
      <c r="AA15" s="28"/>
      <c r="AB15" s="26"/>
      <c r="AC15" s="36"/>
      <c r="AD15" s="35"/>
      <c r="AE15" s="36"/>
      <c r="AF15" s="36"/>
      <c r="AG15" s="36"/>
      <c r="AH15" s="36"/>
    </row>
    <row r="16" spans="1:40" x14ac:dyDescent="0.25">
      <c r="A16">
        <v>14</v>
      </c>
      <c r="B16" s="38"/>
      <c r="C16" s="26"/>
      <c r="D16" s="26"/>
      <c r="E16" s="34"/>
      <c r="F16" s="26"/>
      <c r="G16" s="26"/>
      <c r="H16" s="28"/>
      <c r="I16" s="30"/>
      <c r="J16" s="26"/>
      <c r="K16" s="36"/>
      <c r="L16" s="30"/>
      <c r="M16" s="36"/>
      <c r="N16" s="28"/>
      <c r="O16" s="35"/>
      <c r="P16" s="26"/>
      <c r="Q16" s="28"/>
      <c r="R16" s="28"/>
      <c r="S16" s="26"/>
      <c r="T16" s="26"/>
      <c r="U16" s="35"/>
      <c r="V16" s="36"/>
      <c r="W16" s="36"/>
      <c r="X16" s="35"/>
      <c r="Y16" s="36"/>
      <c r="Z16" s="28"/>
      <c r="AA16" s="35"/>
      <c r="AB16" s="26"/>
      <c r="AC16" s="36"/>
      <c r="AD16" s="35"/>
      <c r="AE16" s="36"/>
      <c r="AF16" s="36"/>
      <c r="AG16" s="36"/>
      <c r="AH16" s="36"/>
    </row>
    <row r="17" spans="1:34" x14ac:dyDescent="0.25">
      <c r="A17">
        <v>15</v>
      </c>
      <c r="B17" s="38"/>
      <c r="C17" s="26"/>
      <c r="D17" s="26"/>
      <c r="E17" s="34"/>
      <c r="F17" s="26"/>
      <c r="G17" s="26"/>
      <c r="H17" s="28"/>
      <c r="I17" s="28"/>
      <c r="J17" s="26"/>
      <c r="K17" s="36"/>
      <c r="L17" s="30"/>
      <c r="M17" s="36"/>
      <c r="N17" s="28"/>
      <c r="O17" s="28"/>
      <c r="P17" s="26"/>
      <c r="Q17" s="28"/>
      <c r="R17" s="28"/>
      <c r="S17" s="26"/>
      <c r="T17" s="36"/>
      <c r="U17" s="35"/>
      <c r="V17" s="36"/>
      <c r="W17" s="36"/>
      <c r="X17" s="35"/>
      <c r="Y17" s="36"/>
      <c r="Z17" s="28"/>
      <c r="AA17" s="28"/>
      <c r="AB17" s="26"/>
      <c r="AC17" s="36"/>
      <c r="AD17" s="35"/>
      <c r="AE17" s="36"/>
      <c r="AF17" s="36"/>
      <c r="AG17" s="36"/>
      <c r="AH17" s="36"/>
    </row>
    <row r="18" spans="1:34" x14ac:dyDescent="0.25">
      <c r="A18">
        <v>16</v>
      </c>
      <c r="B18" s="38"/>
      <c r="C18" s="26"/>
      <c r="D18" s="26"/>
      <c r="E18" s="26"/>
      <c r="F18" s="26"/>
      <c r="G18" s="26"/>
      <c r="H18" s="28"/>
      <c r="I18" s="30"/>
      <c r="J18" s="26"/>
      <c r="K18" s="36"/>
      <c r="L18" s="30"/>
      <c r="M18" s="36"/>
      <c r="N18" s="28"/>
      <c r="O18" s="28"/>
      <c r="P18" s="26"/>
      <c r="Q18" s="28"/>
      <c r="R18" s="28"/>
      <c r="S18" s="26"/>
      <c r="T18" s="26"/>
      <c r="U18" s="35"/>
      <c r="V18" s="36"/>
      <c r="W18" s="36"/>
      <c r="X18" s="35"/>
      <c r="Y18" s="36"/>
      <c r="Z18" s="28"/>
      <c r="AA18" s="28"/>
      <c r="AB18" s="26"/>
      <c r="AC18" s="36"/>
      <c r="AD18" s="35"/>
      <c r="AE18" s="36"/>
      <c r="AF18" s="36"/>
      <c r="AG18" s="36"/>
      <c r="AH18" s="36"/>
    </row>
    <row r="19" spans="1:34" x14ac:dyDescent="0.25">
      <c r="A19">
        <v>17</v>
      </c>
      <c r="B19" s="38"/>
      <c r="C19" s="26"/>
      <c r="D19" s="26"/>
      <c r="E19" s="34"/>
      <c r="F19" s="26"/>
      <c r="G19" s="26"/>
      <c r="H19" s="28"/>
      <c r="I19" s="30"/>
      <c r="J19" s="26"/>
      <c r="K19" s="36"/>
      <c r="L19" s="30"/>
      <c r="M19" s="36"/>
      <c r="N19" s="28"/>
      <c r="O19" s="35"/>
      <c r="P19" s="26"/>
      <c r="Q19" s="28"/>
      <c r="R19" s="28"/>
      <c r="S19" s="26"/>
      <c r="T19" s="26"/>
      <c r="U19" s="35"/>
      <c r="V19" s="36"/>
      <c r="W19" s="36"/>
      <c r="X19" s="35"/>
      <c r="Y19" s="36"/>
      <c r="Z19" s="28"/>
      <c r="AA19" s="35"/>
      <c r="AB19" s="26"/>
      <c r="AC19" s="36"/>
      <c r="AD19" s="35"/>
      <c r="AE19" s="37"/>
      <c r="AF19" s="36"/>
      <c r="AG19" s="36"/>
      <c r="AH19" s="36"/>
    </row>
    <row r="20" spans="1:34" x14ac:dyDescent="0.25">
      <c r="A20">
        <v>18</v>
      </c>
      <c r="B20" s="38"/>
      <c r="C20" s="26"/>
      <c r="D20" s="26"/>
      <c r="E20" s="26"/>
      <c r="F20" s="26"/>
      <c r="G20" s="26"/>
      <c r="H20" s="28"/>
      <c r="I20" s="30"/>
      <c r="J20" s="26"/>
      <c r="K20" s="36"/>
      <c r="L20" s="30"/>
      <c r="M20" s="36"/>
      <c r="N20" s="28"/>
      <c r="O20" s="35"/>
      <c r="P20" s="26"/>
      <c r="Q20" s="28"/>
      <c r="R20" s="28"/>
      <c r="S20" s="26"/>
      <c r="T20" s="26"/>
      <c r="U20" s="35"/>
      <c r="V20" s="36"/>
      <c r="W20" s="36"/>
      <c r="X20" s="35"/>
      <c r="Y20" s="36"/>
      <c r="Z20" s="28"/>
      <c r="AA20" s="35"/>
      <c r="AB20" s="26"/>
      <c r="AC20" s="36"/>
      <c r="AD20" s="35"/>
      <c r="AE20" s="36"/>
      <c r="AF20" s="36"/>
      <c r="AG20" s="36"/>
      <c r="AH20" s="36"/>
    </row>
    <row r="21" spans="1:34" x14ac:dyDescent="0.25">
      <c r="A21">
        <v>19</v>
      </c>
      <c r="B21" s="38"/>
      <c r="C21" s="26"/>
      <c r="D21" s="26"/>
      <c r="E21" s="34"/>
      <c r="F21" s="26"/>
      <c r="G21" s="26"/>
      <c r="H21" s="28"/>
      <c r="I21" s="30"/>
      <c r="J21" s="26"/>
      <c r="K21" s="36"/>
      <c r="L21" s="30"/>
      <c r="M21" s="36"/>
      <c r="N21" s="28"/>
      <c r="O21" s="28"/>
      <c r="P21" s="26"/>
      <c r="Q21" s="28"/>
      <c r="R21" s="28"/>
      <c r="S21" s="26"/>
      <c r="T21" s="26"/>
      <c r="U21" s="35"/>
      <c r="V21" s="36"/>
      <c r="W21" s="36"/>
      <c r="X21" s="35"/>
      <c r="Y21" s="36"/>
      <c r="Z21" s="28"/>
      <c r="AA21" s="28"/>
      <c r="AB21" s="26"/>
      <c r="AC21" s="36"/>
      <c r="AD21" s="35"/>
      <c r="AE21" s="36"/>
      <c r="AF21" s="36"/>
      <c r="AG21" s="36"/>
      <c r="AH21" s="36"/>
    </row>
    <row r="22" spans="1:34" x14ac:dyDescent="0.25">
      <c r="A22">
        <v>20</v>
      </c>
      <c r="B22" s="38"/>
      <c r="C22" s="26"/>
      <c r="D22" s="26"/>
      <c r="E22" s="34"/>
      <c r="F22" s="26"/>
      <c r="G22" s="26"/>
      <c r="H22" s="28"/>
      <c r="I22" s="30"/>
      <c r="J22" s="26"/>
      <c r="K22" s="36"/>
      <c r="L22" s="30"/>
      <c r="M22" s="36"/>
      <c r="N22" s="28"/>
      <c r="O22" s="35"/>
      <c r="P22" s="26"/>
      <c r="Q22" s="28"/>
      <c r="R22" s="28"/>
      <c r="S22" s="26"/>
      <c r="T22" s="26"/>
      <c r="U22" s="35"/>
      <c r="V22" s="36"/>
      <c r="W22" s="36"/>
      <c r="X22" s="35"/>
      <c r="Y22" s="36"/>
      <c r="Z22" s="28"/>
      <c r="AA22" s="35"/>
      <c r="AB22" s="26"/>
      <c r="AC22" s="36"/>
      <c r="AD22" s="35"/>
      <c r="AE22" s="36"/>
      <c r="AF22" s="36"/>
      <c r="AG22" s="36"/>
      <c r="AH22" s="36"/>
    </row>
    <row r="23" spans="1:34" x14ac:dyDescent="0.25">
      <c r="A23">
        <v>21</v>
      </c>
      <c r="B23" s="38"/>
      <c r="C23" s="26"/>
      <c r="D23" s="26"/>
      <c r="E23" s="34"/>
      <c r="F23" s="26"/>
      <c r="G23" s="26"/>
      <c r="H23" s="28"/>
      <c r="I23" s="28"/>
      <c r="J23" s="26"/>
      <c r="K23" s="36"/>
      <c r="L23" s="30"/>
      <c r="M23" s="36"/>
      <c r="N23" s="28"/>
      <c r="O23" s="28"/>
      <c r="P23" s="26"/>
      <c r="Q23" s="28"/>
      <c r="R23" s="28"/>
      <c r="S23" s="26"/>
      <c r="T23" s="36"/>
      <c r="U23" s="35"/>
      <c r="V23" s="36"/>
      <c r="W23" s="36"/>
      <c r="X23" s="35"/>
      <c r="Y23" s="36"/>
      <c r="Z23" s="28"/>
      <c r="AA23" s="28"/>
      <c r="AB23" s="26"/>
      <c r="AC23" s="36"/>
      <c r="AD23" s="35"/>
      <c r="AE23" s="36"/>
      <c r="AF23" s="36"/>
      <c r="AG23" s="36"/>
      <c r="AH23" s="36"/>
    </row>
    <row r="24" spans="1:34" x14ac:dyDescent="0.25">
      <c r="A24">
        <v>22</v>
      </c>
      <c r="B24" s="38"/>
      <c r="C24" s="26"/>
      <c r="D24" s="26"/>
      <c r="E24" s="34"/>
      <c r="F24" s="26"/>
      <c r="G24" s="26"/>
      <c r="H24" s="28"/>
      <c r="I24" s="30"/>
      <c r="J24" s="26"/>
      <c r="K24" s="36"/>
      <c r="L24" s="30"/>
      <c r="M24" s="36"/>
      <c r="N24" s="28"/>
      <c r="O24" s="28"/>
      <c r="P24" s="26"/>
      <c r="Q24" s="28"/>
      <c r="R24" s="28"/>
      <c r="S24" s="26"/>
      <c r="T24" s="26"/>
      <c r="U24" s="35"/>
      <c r="V24" s="36"/>
      <c r="W24" s="36"/>
      <c r="X24" s="35"/>
      <c r="Y24" s="36"/>
      <c r="Z24" s="28"/>
      <c r="AA24" s="28"/>
      <c r="AB24" s="26"/>
      <c r="AC24" s="36"/>
      <c r="AD24" s="35"/>
      <c r="AE24" s="36"/>
      <c r="AF24" s="36"/>
      <c r="AG24" s="36"/>
      <c r="AH24" s="36"/>
    </row>
    <row r="25" spans="1:34" x14ac:dyDescent="0.25">
      <c r="A25">
        <v>23</v>
      </c>
    </row>
    <row r="26" spans="1:34" x14ac:dyDescent="0.25">
      <c r="A26">
        <v>24</v>
      </c>
    </row>
    <row r="27" spans="1:34" x14ac:dyDescent="0.25">
      <c r="A27">
        <v>25</v>
      </c>
      <c r="B27" s="26"/>
      <c r="C27" s="26"/>
      <c r="D27" s="26"/>
      <c r="E27" s="26"/>
      <c r="F27" s="26"/>
      <c r="G27" s="26"/>
      <c r="N27" s="28"/>
      <c r="O27" s="28"/>
      <c r="P27" s="26"/>
      <c r="Z27" s="28"/>
      <c r="AA27" s="28"/>
      <c r="AB27" s="26"/>
    </row>
    <row r="28" spans="1:34" x14ac:dyDescent="0.25">
      <c r="A28">
        <v>26</v>
      </c>
      <c r="B28" s="26"/>
      <c r="C28" s="26"/>
      <c r="D28" s="26"/>
      <c r="E28" s="27"/>
      <c r="F28" s="26"/>
      <c r="G28" s="26"/>
      <c r="Q28" s="28"/>
      <c r="R28" s="28"/>
      <c r="S28" s="26"/>
    </row>
    <row r="29" spans="1:34" x14ac:dyDescent="0.25">
      <c r="A29">
        <v>27</v>
      </c>
      <c r="B29" s="26"/>
      <c r="C29" s="26"/>
      <c r="D29" s="26"/>
      <c r="E29" s="27"/>
      <c r="F29" s="26"/>
      <c r="G29" s="26"/>
      <c r="N29" s="28"/>
      <c r="O29" s="28"/>
      <c r="P29" s="26"/>
      <c r="Z29" s="28"/>
      <c r="AA29" s="28"/>
      <c r="AB29" s="26"/>
    </row>
    <row r="30" spans="1:34" x14ac:dyDescent="0.25">
      <c r="A30">
        <v>28</v>
      </c>
      <c r="B30" s="26"/>
      <c r="C30" s="26"/>
      <c r="D30" s="26"/>
      <c r="E30" s="27"/>
      <c r="F30" s="26"/>
      <c r="G30" s="26"/>
      <c r="H30" s="28"/>
      <c r="I30" s="28"/>
      <c r="J30" s="26"/>
      <c r="N30" s="28"/>
      <c r="O30" s="28"/>
      <c r="P30" s="26"/>
      <c r="Q30" s="28"/>
      <c r="R30" s="28"/>
      <c r="S30" s="26"/>
      <c r="Z30" s="28"/>
      <c r="AA30" s="28"/>
      <c r="AB30" s="26"/>
    </row>
    <row r="31" spans="1:34" x14ac:dyDescent="0.25">
      <c r="A31">
        <v>29</v>
      </c>
      <c r="B31" s="26"/>
      <c r="C31" s="26"/>
      <c r="D31" s="26"/>
      <c r="E31" s="26"/>
      <c r="F31" s="26"/>
      <c r="G31" s="26"/>
      <c r="H31" s="28"/>
      <c r="I31" s="28"/>
      <c r="J31" s="26"/>
      <c r="Z31" s="28"/>
      <c r="AA31" s="28"/>
      <c r="AB31" s="26"/>
    </row>
    <row r="32" spans="1:34" x14ac:dyDescent="0.25">
      <c r="A32">
        <v>30</v>
      </c>
      <c r="B32" s="26"/>
      <c r="C32" s="26"/>
      <c r="D32" s="26"/>
      <c r="E32" s="27"/>
      <c r="F32" s="26"/>
      <c r="G32" s="26"/>
      <c r="H32" s="28"/>
      <c r="I32" s="28"/>
      <c r="J32" s="26"/>
      <c r="N32" s="28"/>
      <c r="O32" s="28"/>
      <c r="P32" s="26"/>
      <c r="Q32" s="28"/>
      <c r="R32" s="28"/>
      <c r="S32" s="26"/>
      <c r="Z32" s="28"/>
      <c r="AA32" s="28"/>
      <c r="AB32" s="26"/>
    </row>
    <row r="33" spans="1:28" x14ac:dyDescent="0.25">
      <c r="A33">
        <v>31</v>
      </c>
      <c r="B33" s="26"/>
      <c r="C33" s="26"/>
      <c r="D33" s="26"/>
      <c r="E33" s="26"/>
      <c r="F33" s="26"/>
      <c r="G33" s="26"/>
      <c r="H33" s="28"/>
      <c r="I33" s="28"/>
      <c r="J33" s="26"/>
      <c r="N33" s="28"/>
      <c r="O33" s="28"/>
      <c r="P33" s="26"/>
      <c r="Q33" s="28"/>
      <c r="R33" s="28"/>
      <c r="S33" s="26"/>
      <c r="Z33" s="28"/>
      <c r="AA33" s="28"/>
      <c r="AB33" s="26"/>
    </row>
    <row r="34" spans="1:28" x14ac:dyDescent="0.25">
      <c r="A34">
        <v>32</v>
      </c>
      <c r="B34" s="26"/>
      <c r="C34" s="26"/>
      <c r="D34" s="26"/>
      <c r="E34" s="27"/>
      <c r="F34" s="26"/>
      <c r="G34" s="26"/>
      <c r="N34" s="28"/>
      <c r="O34" s="28"/>
      <c r="P34" s="26"/>
      <c r="Z34" s="28"/>
      <c r="AA34" s="28"/>
      <c r="AB34" s="26"/>
    </row>
    <row r="35" spans="1:28" x14ac:dyDescent="0.25">
      <c r="A35">
        <v>33</v>
      </c>
      <c r="B35" s="26"/>
      <c r="C35" s="26"/>
      <c r="D35" s="26"/>
      <c r="E35" s="27"/>
      <c r="F35" s="26"/>
      <c r="G35" s="26"/>
      <c r="H35" s="28"/>
      <c r="I35" s="28"/>
      <c r="J35" s="26"/>
      <c r="N35" s="28"/>
      <c r="O35" s="28"/>
      <c r="P35" s="26"/>
      <c r="Q35" s="28"/>
      <c r="R35" s="28"/>
      <c r="S35" s="26"/>
      <c r="Z35" s="28"/>
      <c r="AA35" s="28"/>
      <c r="AB35" s="26"/>
    </row>
    <row r="36" spans="1:28" x14ac:dyDescent="0.25">
      <c r="A36">
        <v>34</v>
      </c>
      <c r="B36" s="26"/>
      <c r="C36" s="26"/>
      <c r="D36" s="26"/>
      <c r="E36" s="27"/>
      <c r="F36" s="26"/>
      <c r="G36" s="26"/>
      <c r="Q36" s="28"/>
      <c r="R36" s="28"/>
      <c r="S36" s="26"/>
    </row>
    <row r="37" spans="1:28" x14ac:dyDescent="0.25">
      <c r="A37">
        <v>35</v>
      </c>
      <c r="B37" s="26"/>
      <c r="C37" s="26"/>
      <c r="D37" s="26"/>
      <c r="E37" s="27"/>
      <c r="F37" s="26"/>
      <c r="G37" s="26"/>
      <c r="H37" s="28"/>
      <c r="I37" s="28"/>
      <c r="J37" s="26"/>
      <c r="Q37" s="28"/>
      <c r="R37" s="28"/>
      <c r="S37" s="26"/>
    </row>
    <row r="38" spans="1:28" x14ac:dyDescent="0.25">
      <c r="A38">
        <v>36</v>
      </c>
      <c r="B38" s="26"/>
      <c r="C38" s="26"/>
      <c r="D38" s="26"/>
      <c r="E38" s="26"/>
      <c r="F38" s="26"/>
      <c r="G38" s="26"/>
      <c r="H38" s="28"/>
      <c r="I38" s="28"/>
      <c r="J38" s="26"/>
    </row>
    <row r="39" spans="1:28" x14ac:dyDescent="0.25">
      <c r="A39">
        <v>37</v>
      </c>
      <c r="B39" s="26"/>
      <c r="C39" s="26"/>
      <c r="D39" s="26"/>
      <c r="E39" s="27"/>
      <c r="F39" s="26"/>
      <c r="G39" s="26"/>
      <c r="H39" s="28"/>
      <c r="I39" s="28"/>
      <c r="J39" s="26"/>
      <c r="N39" s="28"/>
      <c r="O39" s="28"/>
      <c r="P39" s="26"/>
      <c r="Q39" s="28"/>
      <c r="R39" s="28"/>
      <c r="S39" s="26"/>
      <c r="Z39" s="28"/>
      <c r="AA39" s="28"/>
      <c r="AB39" s="26"/>
    </row>
    <row r="40" spans="1:28" x14ac:dyDescent="0.25">
      <c r="A40">
        <v>38</v>
      </c>
      <c r="B40" s="26"/>
      <c r="C40" s="26"/>
      <c r="D40" s="26"/>
      <c r="E40" s="26"/>
      <c r="F40" s="26"/>
      <c r="G40" s="26"/>
      <c r="H40" s="28"/>
      <c r="I40" s="28"/>
      <c r="J40" s="26"/>
      <c r="N40" s="28"/>
      <c r="O40" s="28"/>
      <c r="P40" s="26"/>
      <c r="Q40" s="28"/>
      <c r="R40" s="28"/>
      <c r="S40" s="26"/>
      <c r="Z40" s="28"/>
      <c r="AA40" s="28"/>
      <c r="AB40" s="26"/>
    </row>
    <row r="41" spans="1:28" x14ac:dyDescent="0.25">
      <c r="A41">
        <v>39</v>
      </c>
      <c r="B41" s="26"/>
      <c r="C41" s="26"/>
      <c r="D41" s="26"/>
      <c r="E41" s="27"/>
      <c r="F41" s="26"/>
      <c r="G41" s="26"/>
      <c r="Q41" s="28"/>
      <c r="R41" s="28"/>
      <c r="S41" s="26"/>
    </row>
  </sheetData>
  <autoFilter ref="A1:AN4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A12" sqref="A12:D12"/>
    </sheetView>
  </sheetViews>
  <sheetFormatPr defaultColWidth="9.140625" defaultRowHeight="15" x14ac:dyDescent="0.25"/>
  <cols>
    <col min="1" max="1" width="19.7109375" bestFit="1" customWidth="1"/>
    <col min="2" max="2" width="21.85546875" style="40" bestFit="1" customWidth="1"/>
    <col min="3" max="3" width="18.85546875" bestFit="1" customWidth="1"/>
    <col min="4" max="4" width="18.85546875" style="40" bestFit="1" customWidth="1"/>
  </cols>
  <sheetData>
    <row r="1" spans="1:4" x14ac:dyDescent="0.25">
      <c r="A1" s="5">
        <v>23</v>
      </c>
    </row>
    <row r="2" spans="1:4" x14ac:dyDescent="0.25">
      <c r="A2" s="5" t="s">
        <v>46</v>
      </c>
      <c r="B2" s="41">
        <f>VLOOKUP($A$1,Verzamelblad!$A$3:$AH$41,2)</f>
        <v>0</v>
      </c>
      <c r="C2" s="5"/>
      <c r="D2" s="41"/>
    </row>
    <row r="3" spans="1:4" x14ac:dyDescent="0.25">
      <c r="A3" s="5"/>
      <c r="B3" s="41">
        <f>VLOOKUP($A$1,Verzamelblad!$A$3:$AH$41,3)</f>
        <v>0</v>
      </c>
      <c r="C3" s="5">
        <f>VLOOKUP($A$1,Verzamelblad!$A$3:$AH$41,4)</f>
        <v>0</v>
      </c>
      <c r="D3" s="41"/>
    </row>
    <row r="4" spans="1:4" x14ac:dyDescent="0.25">
      <c r="A4" s="5"/>
      <c r="B4" s="41">
        <f>VLOOKUP($A$1,Verzamelblad!$A$3:$AH$41,7)</f>
        <v>0</v>
      </c>
      <c r="C4" s="5"/>
      <c r="D4" s="41"/>
    </row>
    <row r="6" spans="1:4" x14ac:dyDescent="0.25">
      <c r="A6" s="24" t="s">
        <v>35</v>
      </c>
      <c r="B6" s="44" t="s">
        <v>43</v>
      </c>
      <c r="C6" s="25" t="s">
        <v>44</v>
      </c>
      <c r="D6" s="42" t="s">
        <v>45</v>
      </c>
    </row>
    <row r="7" spans="1:4" hidden="1" x14ac:dyDescent="0.25">
      <c r="A7" s="23" t="s">
        <v>34</v>
      </c>
      <c r="B7" s="43">
        <f>VLOOKUP($A$1,Verzamelblad!$A$3:$AH$41,8)</f>
        <v>0</v>
      </c>
      <c r="C7" s="32" t="s">
        <v>49</v>
      </c>
      <c r="D7" s="43">
        <f>VLOOKUP($A$1,Verzamelblad!$A$3:$AH$41,10)</f>
        <v>0</v>
      </c>
    </row>
    <row r="8" spans="1:4" hidden="1" x14ac:dyDescent="0.25">
      <c r="A8" s="23" t="s">
        <v>34</v>
      </c>
      <c r="B8" s="43">
        <f>VLOOKUP($A$1,Verzamelblad!$A$3:$AH$41,11)</f>
        <v>0</v>
      </c>
      <c r="C8" s="32" t="s">
        <v>50</v>
      </c>
      <c r="D8" s="43">
        <f>VLOOKUP($A$1,Verzamelblad!$A$3:$AH$41,13)</f>
        <v>0</v>
      </c>
    </row>
    <row r="9" spans="1:4" x14ac:dyDescent="0.25">
      <c r="A9" s="31" t="s">
        <v>34</v>
      </c>
      <c r="B9" s="43">
        <f>VLOOKUP($A$1,Verzamelblad!$A$3:$AH$41,14)</f>
        <v>0</v>
      </c>
      <c r="C9" s="32" t="s">
        <v>51</v>
      </c>
      <c r="D9" s="43">
        <f>VLOOKUP($A$1,Verzamelblad!$A$3:$AH$41,16)</f>
        <v>0</v>
      </c>
    </row>
    <row r="10" spans="1:4" x14ac:dyDescent="0.25">
      <c r="A10" s="16" t="s">
        <v>34</v>
      </c>
      <c r="B10" s="43">
        <f>VLOOKUP($A$1,Verzamelblad!$A$3:$AH$41,17)</f>
        <v>0</v>
      </c>
      <c r="C10" s="32" t="s">
        <v>52</v>
      </c>
      <c r="D10" s="43">
        <f>VLOOKUP($A$1,Verzamelblad!$A$3:$AH$41,19)</f>
        <v>0</v>
      </c>
    </row>
    <row r="11" spans="1:4" x14ac:dyDescent="0.25">
      <c r="A11" s="16" t="s">
        <v>34</v>
      </c>
      <c r="B11" s="43">
        <f>VLOOKUP($A$1,Verzamelblad!$A$3:$AH$41,20)</f>
        <v>0</v>
      </c>
      <c r="C11" s="32" t="s">
        <v>53</v>
      </c>
      <c r="D11" s="43">
        <f>VLOOKUP($A$1,Verzamelblad!$A$3:$AH$41,22)</f>
        <v>0</v>
      </c>
    </row>
    <row r="12" spans="1:4" x14ac:dyDescent="0.25">
      <c r="A12" s="16" t="s">
        <v>33</v>
      </c>
      <c r="B12" s="43">
        <f>Verzamelblad!Z20</f>
        <v>0</v>
      </c>
      <c r="C12" s="43">
        <f>Verzamelblad!AA20</f>
        <v>0</v>
      </c>
      <c r="D12" s="43">
        <f>Verzamelblad!AB20</f>
        <v>0</v>
      </c>
    </row>
    <row r="13" spans="1:4" x14ac:dyDescent="0.25">
      <c r="A13" s="16" t="s">
        <v>48</v>
      </c>
      <c r="B13" s="43">
        <f>VLOOKUP($A$1,Verzamelblad!$A$3:$AH$41,26)</f>
        <v>0</v>
      </c>
      <c r="C13" s="32" t="s">
        <v>50</v>
      </c>
      <c r="D13" s="43">
        <f>VLOOKUP($A$1,Verzamelblad!$A$3:$AH$41,28)</f>
        <v>0</v>
      </c>
    </row>
    <row r="14" spans="1:4" x14ac:dyDescent="0.25">
      <c r="A14" s="16" t="s">
        <v>48</v>
      </c>
      <c r="B14" s="43">
        <f>VLOOKUP($A$1,Verzamelblad!$A$3:$AH$41,29)</f>
        <v>0</v>
      </c>
      <c r="C14" s="32" t="s">
        <v>51</v>
      </c>
      <c r="D14" s="43">
        <f>VLOOKUP($A$1,Verzamelblad!$A$3:$AH$41,31)</f>
        <v>0</v>
      </c>
    </row>
    <row r="15" spans="1:4" x14ac:dyDescent="0.25">
      <c r="A15" s="16" t="s">
        <v>48</v>
      </c>
      <c r="B15" s="43">
        <f>VLOOKUP($A$1,Verzamelblad!$A$3:$AH$41,32)</f>
        <v>0</v>
      </c>
      <c r="C15" s="32">
        <f>VLOOKUP($A$1,Verzamelblad!$A$3:$AH$41,33)</f>
        <v>0</v>
      </c>
      <c r="D15" s="43">
        <f>VLOOKUP($A$1,Verzamelblad!$A$3:$AH$41,34)</f>
        <v>0</v>
      </c>
    </row>
    <row r="16" spans="1:4" x14ac:dyDescent="0.25">
      <c r="A16" s="16" t="s">
        <v>36</v>
      </c>
      <c r="B16" s="43">
        <f>Verzamelblad!AI20</f>
        <v>0</v>
      </c>
      <c r="C16" s="32">
        <f>Verzamelblad!AJ20</f>
        <v>0</v>
      </c>
      <c r="D16" s="43">
        <f>Verzamelblad!AK20</f>
        <v>0</v>
      </c>
    </row>
    <row r="17" spans="1:4" x14ac:dyDescent="0.25">
      <c r="A17" s="16" t="s">
        <v>55</v>
      </c>
      <c r="B17" s="43">
        <f>Verzamelblad!AL20</f>
        <v>0</v>
      </c>
      <c r="C17" s="32">
        <f>Verzamelblad!AM20</f>
        <v>0</v>
      </c>
      <c r="D17" s="43">
        <f>Verzamelblad!AN20</f>
        <v>0</v>
      </c>
    </row>
    <row r="18" spans="1:4" x14ac:dyDescent="0.25">
      <c r="A18" s="16" t="s">
        <v>54</v>
      </c>
      <c r="B18" s="43">
        <v>1</v>
      </c>
      <c r="C18" s="32" t="s">
        <v>49</v>
      </c>
      <c r="D18" s="4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"/>
  <sheetViews>
    <sheetView workbookViewId="0">
      <selection activeCell="A12" sqref="A12:XFD12"/>
    </sheetView>
  </sheetViews>
  <sheetFormatPr defaultColWidth="9.140625" defaultRowHeight="15" x14ac:dyDescent="0.25"/>
  <cols>
    <col min="1" max="1" width="19.7109375" bestFit="1" customWidth="1"/>
    <col min="2" max="2" width="21.85546875" style="40" bestFit="1" customWidth="1"/>
    <col min="3" max="3" width="18.85546875" bestFit="1" customWidth="1"/>
    <col min="4" max="4" width="18.85546875" style="40" bestFit="1" customWidth="1"/>
  </cols>
  <sheetData>
    <row r="1" spans="1:4" x14ac:dyDescent="0.25">
      <c r="A1" s="5">
        <v>24</v>
      </c>
    </row>
    <row r="2" spans="1:4" x14ac:dyDescent="0.25">
      <c r="A2" s="5" t="s">
        <v>46</v>
      </c>
      <c r="B2" s="41">
        <f>VLOOKUP($A$1,Verzamelblad!$A$3:$AH$41,2)</f>
        <v>0</v>
      </c>
      <c r="C2" s="5"/>
      <c r="D2" s="41"/>
    </row>
    <row r="3" spans="1:4" x14ac:dyDescent="0.25">
      <c r="A3" s="5"/>
      <c r="B3" s="41">
        <f>VLOOKUP($A$1,Verzamelblad!$A$3:$AH$41,3)</f>
        <v>0</v>
      </c>
      <c r="C3" s="5">
        <f>VLOOKUP($A$1,Verzamelblad!$A$3:$AH$41,4)</f>
        <v>0</v>
      </c>
      <c r="D3" s="41"/>
    </row>
    <row r="4" spans="1:4" x14ac:dyDescent="0.25">
      <c r="A4" s="5"/>
      <c r="B4" s="41">
        <f>VLOOKUP($A$1,Verzamelblad!$A$3:$AH$41,7)</f>
        <v>0</v>
      </c>
      <c r="C4" s="5"/>
      <c r="D4" s="41"/>
    </row>
    <row r="6" spans="1:4" x14ac:dyDescent="0.25">
      <c r="A6" s="24" t="s">
        <v>35</v>
      </c>
      <c r="B6" s="44" t="s">
        <v>43</v>
      </c>
      <c r="C6" s="25" t="s">
        <v>44</v>
      </c>
      <c r="D6" s="42" t="s">
        <v>45</v>
      </c>
    </row>
    <row r="7" spans="1:4" hidden="1" x14ac:dyDescent="0.25">
      <c r="A7" s="23" t="s">
        <v>34</v>
      </c>
      <c r="B7" s="43">
        <f>VLOOKUP($A$1,Verzamelblad!$A$3:$AH$41,8)</f>
        <v>0</v>
      </c>
      <c r="C7" s="32" t="s">
        <v>49</v>
      </c>
      <c r="D7" s="43">
        <f>VLOOKUP($A$1,Verzamelblad!$A$3:$AH$41,10)</f>
        <v>0</v>
      </c>
    </row>
    <row r="8" spans="1:4" hidden="1" x14ac:dyDescent="0.25">
      <c r="A8" s="23" t="s">
        <v>34</v>
      </c>
      <c r="B8" s="43">
        <f>VLOOKUP($A$1,Verzamelblad!$A$3:$AH$41,11)</f>
        <v>0</v>
      </c>
      <c r="C8" s="32" t="s">
        <v>50</v>
      </c>
      <c r="D8" s="43">
        <f>VLOOKUP($A$1,Verzamelblad!$A$3:$AH$41,13)</f>
        <v>0</v>
      </c>
    </row>
    <row r="9" spans="1:4" hidden="1" x14ac:dyDescent="0.25">
      <c r="A9" s="31" t="s">
        <v>34</v>
      </c>
      <c r="B9" s="43">
        <f>VLOOKUP($A$1,Verzamelblad!$A$3:$AH$41,14)</f>
        <v>0</v>
      </c>
      <c r="C9" s="32" t="s">
        <v>51</v>
      </c>
      <c r="D9" s="43">
        <f>VLOOKUP($A$1,Verzamelblad!$A$3:$AH$41,16)</f>
        <v>0</v>
      </c>
    </row>
    <row r="10" spans="1:4" hidden="1" x14ac:dyDescent="0.25">
      <c r="A10" s="16" t="s">
        <v>34</v>
      </c>
      <c r="B10" s="43">
        <f>VLOOKUP($A$1,Verzamelblad!$A$3:$AH$41,17)</f>
        <v>0</v>
      </c>
      <c r="C10" s="32" t="s">
        <v>52</v>
      </c>
      <c r="D10" s="43">
        <f>VLOOKUP($A$1,Verzamelblad!$A$3:$AH$41,19)</f>
        <v>0</v>
      </c>
    </row>
    <row r="11" spans="1:4" x14ac:dyDescent="0.25">
      <c r="A11" s="16" t="s">
        <v>34</v>
      </c>
      <c r="B11" s="43">
        <f>VLOOKUP($A$1,Verzamelblad!$A$3:$AH$41,20)</f>
        <v>0</v>
      </c>
      <c r="C11" s="32" t="s">
        <v>53</v>
      </c>
      <c r="D11" s="43">
        <f>VLOOKUP($A$1,Verzamelblad!$A$3:$AH$41,22)</f>
        <v>0</v>
      </c>
    </row>
    <row r="12" spans="1:4" x14ac:dyDescent="0.25">
      <c r="A12" s="16" t="s">
        <v>33</v>
      </c>
      <c r="B12" s="43">
        <f>Verzamelblad!Z9</f>
        <v>0</v>
      </c>
      <c r="C12" s="43">
        <f>Verzamelblad!AA9</f>
        <v>0</v>
      </c>
      <c r="D12" s="43">
        <f>Verzamelblad!AB9</f>
        <v>0</v>
      </c>
    </row>
    <row r="13" spans="1:4" x14ac:dyDescent="0.25">
      <c r="A13" s="16" t="s">
        <v>48</v>
      </c>
      <c r="B13" s="43">
        <f>VLOOKUP($A$1,Verzamelblad!$A$3:$AH$41,26)</f>
        <v>0</v>
      </c>
      <c r="C13" s="32" t="s">
        <v>50</v>
      </c>
      <c r="D13" s="43">
        <f>VLOOKUP($A$1,Verzamelblad!$A$3:$AH$41,28)</f>
        <v>0</v>
      </c>
    </row>
    <row r="14" spans="1:4" hidden="1" x14ac:dyDescent="0.25">
      <c r="A14" s="16" t="s">
        <v>48</v>
      </c>
      <c r="B14" s="43">
        <f>VLOOKUP($A$1,Verzamelblad!$A$3:$AH$41,29)</f>
        <v>0</v>
      </c>
      <c r="C14" s="32" t="s">
        <v>51</v>
      </c>
      <c r="D14" s="43">
        <f>VLOOKUP($A$1,Verzamelblad!$A$3:$AH$41,31)</f>
        <v>0</v>
      </c>
    </row>
    <row r="15" spans="1:4" hidden="1" x14ac:dyDescent="0.25">
      <c r="A15" s="16"/>
      <c r="B15" s="43">
        <f>VLOOKUP($A$1,Verzamelblad!$A$3:$AH$41,32)</f>
        <v>0</v>
      </c>
      <c r="C15" s="32">
        <f>VLOOKUP($A$1,Verzamelblad!$A$3:$AH$41,33)</f>
        <v>0</v>
      </c>
      <c r="D15" s="43">
        <f>VLOOKUP($A$1,Verzamelblad!$A$3:$AH$41,34)</f>
        <v>0</v>
      </c>
    </row>
    <row r="16" spans="1:4" x14ac:dyDescent="0.25">
      <c r="A16" s="16" t="s">
        <v>54</v>
      </c>
      <c r="B16" s="43">
        <v>1</v>
      </c>
      <c r="C16" s="32" t="s">
        <v>49</v>
      </c>
      <c r="D16" s="4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25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26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27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28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29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30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31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32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1052-260A-4D91-9033-E38D3DAF3FF7}">
  <sheetPr>
    <tabColor rgb="FF92D050"/>
  </sheetPr>
  <dimension ref="A1:DQ874"/>
  <sheetViews>
    <sheetView tabSelected="1" topLeftCell="A3" zoomScaleNormal="100" workbookViewId="0">
      <selection activeCell="F15" sqref="F15"/>
    </sheetView>
  </sheetViews>
  <sheetFormatPr defaultColWidth="9.140625" defaultRowHeight="15" x14ac:dyDescent="0.25"/>
  <cols>
    <col min="1" max="1" width="48.85546875" style="33" bestFit="1" customWidth="1"/>
    <col min="2" max="2" width="63.140625" style="33" customWidth="1"/>
    <col min="3" max="16384" width="9.140625" style="33"/>
  </cols>
  <sheetData>
    <row r="1" spans="1:121" ht="21" x14ac:dyDescent="0.35">
      <c r="A1" s="128" t="s">
        <v>57</v>
      </c>
      <c r="B1" s="128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</row>
    <row r="2" spans="1:12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</row>
    <row r="3" spans="1:121" ht="21" x14ac:dyDescent="0.35">
      <c r="A3" s="128" t="s">
        <v>58</v>
      </c>
      <c r="B3" s="128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</row>
    <row r="4" spans="1:121" x14ac:dyDescent="0.25">
      <c r="A4" s="119" t="s">
        <v>59</v>
      </c>
      <c r="B4" s="120" t="s">
        <v>69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</row>
    <row r="5" spans="1:121" x14ac:dyDescent="0.25">
      <c r="A5" s="119" t="s">
        <v>60</v>
      </c>
      <c r="B5" s="120" t="s">
        <v>70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</row>
    <row r="6" spans="1:121" x14ac:dyDescent="0.25">
      <c r="A6" s="119" t="s">
        <v>4</v>
      </c>
      <c r="B6" s="145">
        <v>41166061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</row>
    <row r="7" spans="1:121" x14ac:dyDescent="0.25">
      <c r="A7" s="12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</row>
    <row r="8" spans="1:121" x14ac:dyDescent="0.25">
      <c r="A8" s="119" t="s">
        <v>61</v>
      </c>
      <c r="B8" s="49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</row>
    <row r="9" spans="1:121" x14ac:dyDescent="0.25">
      <c r="A9" s="119" t="s">
        <v>62</v>
      </c>
      <c r="B9" s="49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</row>
    <row r="10" spans="1:121" x14ac:dyDescent="0.25">
      <c r="A10" s="119" t="s">
        <v>63</v>
      </c>
      <c r="B10" s="50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</row>
    <row r="11" spans="1:121" x14ac:dyDescent="0.25">
      <c r="A11" s="119" t="s">
        <v>64</v>
      </c>
      <c r="B11" s="51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</row>
    <row r="12" spans="1:121" x14ac:dyDescent="0.25">
      <c r="A12" s="119" t="s">
        <v>5</v>
      </c>
      <c r="B12" s="51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</row>
    <row r="13" spans="1:121" x14ac:dyDescent="0.25">
      <c r="A13" s="122"/>
      <c r="B13" s="123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</row>
    <row r="14" spans="1:121" x14ac:dyDescent="0.25">
      <c r="A14" s="119" t="s">
        <v>6</v>
      </c>
      <c r="B14" s="51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</row>
    <row r="15" spans="1:121" x14ac:dyDescent="0.25">
      <c r="A15" s="119" t="s">
        <v>5</v>
      </c>
      <c r="B15" s="51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</row>
    <row r="16" spans="1:121" x14ac:dyDescent="0.25">
      <c r="A16" s="119" t="s">
        <v>65</v>
      </c>
      <c r="B16" s="52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</row>
    <row r="17" spans="1:121" x14ac:dyDescent="0.25">
      <c r="A17" s="119" t="s">
        <v>66</v>
      </c>
      <c r="B17" s="53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</row>
    <row r="18" spans="1:121" x14ac:dyDescent="0.25">
      <c r="A18" s="119" t="s">
        <v>67</v>
      </c>
      <c r="B18" s="51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</row>
    <row r="19" spans="1:121" x14ac:dyDescent="0.25">
      <c r="A19" s="119" t="s">
        <v>68</v>
      </c>
      <c r="B19" s="52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</row>
    <row r="20" spans="1:121" x14ac:dyDescent="0.25">
      <c r="A20" s="119" t="s">
        <v>7</v>
      </c>
      <c r="B20" s="54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</row>
    <row r="21" spans="1:12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</row>
    <row r="22" spans="1:12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</row>
    <row r="23" spans="1:12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</row>
    <row r="24" spans="1:12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</row>
    <row r="25" spans="1:12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</row>
    <row r="26" spans="1:12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</row>
    <row r="27" spans="1:12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</row>
    <row r="28" spans="1:12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</row>
    <row r="29" spans="1:12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</row>
    <row r="30" spans="1:12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</row>
    <row r="863" spans="3:121" x14ac:dyDescent="0.25"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  <c r="BP863" s="46"/>
      <c r="BQ863" s="46"/>
      <c r="BR863" s="46"/>
      <c r="BS863" s="46"/>
      <c r="BT863" s="46"/>
      <c r="BU863" s="46"/>
      <c r="BV863" s="46"/>
      <c r="BW863" s="46"/>
      <c r="BX863" s="46"/>
      <c r="BY863" s="46"/>
      <c r="BZ863" s="46"/>
      <c r="CA863" s="46"/>
      <c r="CB863" s="46"/>
      <c r="CC863" s="46"/>
      <c r="CD863" s="46"/>
      <c r="CE863" s="46"/>
      <c r="CF863" s="46"/>
      <c r="CG863" s="46"/>
      <c r="CH863" s="46"/>
      <c r="CI863" s="46"/>
      <c r="CJ863" s="46"/>
      <c r="CK863" s="46"/>
      <c r="CL863" s="46"/>
      <c r="CM863" s="46"/>
      <c r="CN863" s="46"/>
      <c r="CO863" s="46"/>
      <c r="CP863" s="46"/>
      <c r="CQ863" s="46"/>
      <c r="CR863" s="46"/>
      <c r="CS863" s="46"/>
      <c r="CT863" s="46"/>
      <c r="CU863" s="46"/>
      <c r="CV863" s="46"/>
      <c r="CW863" s="46"/>
      <c r="CX863" s="46"/>
      <c r="CY863" s="46"/>
      <c r="CZ863" s="46"/>
      <c r="DA863" s="46"/>
      <c r="DB863" s="46"/>
      <c r="DC863" s="46"/>
      <c r="DD863" s="46"/>
      <c r="DE863" s="46"/>
      <c r="DF863" s="46"/>
      <c r="DG863" s="46"/>
      <c r="DH863" s="46"/>
      <c r="DI863" s="46"/>
      <c r="DJ863" s="46"/>
      <c r="DK863" s="46"/>
      <c r="DL863" s="46"/>
      <c r="DM863" s="46"/>
      <c r="DN863" s="46"/>
      <c r="DO863" s="46"/>
      <c r="DP863" s="46"/>
      <c r="DQ863" s="46"/>
    </row>
    <row r="864" spans="3:121" x14ac:dyDescent="0.25"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  <c r="BP864" s="46"/>
      <c r="BQ864" s="46"/>
      <c r="BR864" s="46"/>
      <c r="BS864" s="46"/>
      <c r="BT864" s="46"/>
      <c r="BU864" s="46"/>
      <c r="BV864" s="46"/>
      <c r="BW864" s="46"/>
      <c r="BX864" s="46"/>
      <c r="BY864" s="46"/>
      <c r="BZ864" s="46"/>
      <c r="CA864" s="46"/>
      <c r="CB864" s="46"/>
      <c r="CC864" s="46"/>
      <c r="CD864" s="46"/>
      <c r="CE864" s="46"/>
      <c r="CF864" s="46"/>
      <c r="CG864" s="46"/>
      <c r="CH864" s="46"/>
      <c r="CI864" s="46"/>
      <c r="CJ864" s="46"/>
      <c r="CK864" s="46"/>
      <c r="CL864" s="46"/>
      <c r="CM864" s="46"/>
      <c r="CN864" s="46"/>
      <c r="CO864" s="46"/>
      <c r="CP864" s="46"/>
      <c r="CQ864" s="46"/>
      <c r="CR864" s="46"/>
      <c r="CS864" s="46"/>
      <c r="CT864" s="46"/>
      <c r="CU864" s="46"/>
      <c r="CV864" s="46"/>
      <c r="CW864" s="46"/>
      <c r="CX864" s="46"/>
      <c r="CY864" s="46"/>
      <c r="CZ864" s="46"/>
      <c r="DA864" s="46"/>
      <c r="DB864" s="46"/>
      <c r="DC864" s="46"/>
      <c r="DD864" s="46"/>
      <c r="DE864" s="46"/>
      <c r="DF864" s="46"/>
      <c r="DG864" s="46"/>
      <c r="DH864" s="46"/>
      <c r="DI864" s="46"/>
      <c r="DJ864" s="46"/>
      <c r="DK864" s="46"/>
      <c r="DL864" s="46"/>
      <c r="DM864" s="46"/>
      <c r="DN864" s="46"/>
      <c r="DO864" s="46"/>
      <c r="DP864" s="46"/>
      <c r="DQ864" s="46"/>
    </row>
    <row r="865" spans="3:121" x14ac:dyDescent="0.25"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  <c r="BP865" s="46"/>
      <c r="BQ865" s="46"/>
      <c r="BR865" s="46"/>
      <c r="BS865" s="46"/>
      <c r="BT865" s="46"/>
      <c r="BU865" s="46"/>
      <c r="BV865" s="46"/>
      <c r="BW865" s="46"/>
      <c r="BX865" s="46"/>
      <c r="BY865" s="46"/>
      <c r="BZ865" s="46"/>
      <c r="CA865" s="46"/>
      <c r="CB865" s="46"/>
      <c r="CC865" s="46"/>
      <c r="CD865" s="46"/>
      <c r="CE865" s="46"/>
      <c r="CF865" s="46"/>
      <c r="CG865" s="46"/>
      <c r="CH865" s="46"/>
      <c r="CI865" s="46"/>
      <c r="CJ865" s="46"/>
      <c r="CK865" s="46"/>
      <c r="CL865" s="46"/>
      <c r="CM865" s="46"/>
      <c r="CN865" s="46"/>
      <c r="CO865" s="46"/>
      <c r="CP865" s="46"/>
      <c r="CQ865" s="46"/>
      <c r="CR865" s="46"/>
      <c r="CS865" s="46"/>
      <c r="CT865" s="46"/>
      <c r="CU865" s="46"/>
      <c r="CV865" s="46"/>
      <c r="CW865" s="46"/>
      <c r="CX865" s="46"/>
      <c r="CY865" s="46"/>
      <c r="CZ865" s="46"/>
      <c r="DA865" s="46"/>
      <c r="DB865" s="46"/>
      <c r="DC865" s="46"/>
      <c r="DD865" s="46"/>
      <c r="DE865" s="46"/>
      <c r="DF865" s="46"/>
      <c r="DG865" s="46"/>
      <c r="DH865" s="46"/>
      <c r="DI865" s="46"/>
      <c r="DJ865" s="46"/>
      <c r="DK865" s="46"/>
      <c r="DL865" s="46"/>
      <c r="DM865" s="46"/>
      <c r="DN865" s="46"/>
      <c r="DO865" s="46"/>
      <c r="DP865" s="46"/>
      <c r="DQ865" s="46"/>
    </row>
    <row r="866" spans="3:121" x14ac:dyDescent="0.25"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  <c r="BP866" s="46"/>
      <c r="BQ866" s="46"/>
      <c r="BR866" s="46"/>
      <c r="BS866" s="46"/>
      <c r="BT866" s="46"/>
      <c r="BU866" s="46"/>
      <c r="BV866" s="46"/>
      <c r="BW866" s="46"/>
      <c r="BX866" s="46"/>
      <c r="BY866" s="46"/>
      <c r="BZ866" s="46"/>
      <c r="CA866" s="46"/>
      <c r="CB866" s="46"/>
      <c r="CC866" s="46"/>
      <c r="CD866" s="46"/>
      <c r="CE866" s="46"/>
      <c r="CF866" s="46"/>
      <c r="CG866" s="46"/>
      <c r="CH866" s="46"/>
      <c r="CI866" s="46"/>
      <c r="CJ866" s="46"/>
      <c r="CK866" s="46"/>
      <c r="CL866" s="46"/>
      <c r="CM866" s="46"/>
      <c r="CN866" s="46"/>
      <c r="CO866" s="46"/>
      <c r="CP866" s="46"/>
      <c r="CQ866" s="46"/>
      <c r="CR866" s="46"/>
      <c r="CS866" s="46"/>
      <c r="CT866" s="46"/>
      <c r="CU866" s="46"/>
      <c r="CV866" s="46"/>
      <c r="CW866" s="46"/>
      <c r="CX866" s="46"/>
      <c r="CY866" s="46"/>
      <c r="CZ866" s="46"/>
      <c r="DA866" s="46"/>
      <c r="DB866" s="46"/>
      <c r="DC866" s="46"/>
      <c r="DD866" s="46"/>
      <c r="DE866" s="46"/>
      <c r="DF866" s="46"/>
      <c r="DG866" s="46"/>
      <c r="DH866" s="46"/>
      <c r="DI866" s="46"/>
      <c r="DJ866" s="46"/>
      <c r="DK866" s="46"/>
      <c r="DL866" s="46"/>
      <c r="DM866" s="46"/>
      <c r="DN866" s="46"/>
      <c r="DO866" s="46"/>
      <c r="DP866" s="46"/>
      <c r="DQ866" s="46"/>
    </row>
    <row r="867" spans="3:121" x14ac:dyDescent="0.25"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  <c r="BP867" s="46"/>
      <c r="BQ867" s="46"/>
      <c r="BR867" s="46"/>
      <c r="BS867" s="46"/>
      <c r="BT867" s="46"/>
      <c r="BU867" s="46"/>
      <c r="BV867" s="46"/>
      <c r="BW867" s="46"/>
      <c r="BX867" s="46"/>
      <c r="BY867" s="46"/>
      <c r="BZ867" s="46"/>
      <c r="CA867" s="46"/>
      <c r="CB867" s="46"/>
      <c r="CC867" s="46"/>
      <c r="CD867" s="46"/>
      <c r="CE867" s="46"/>
      <c r="CF867" s="46"/>
      <c r="CG867" s="46"/>
      <c r="CH867" s="46"/>
      <c r="CI867" s="46"/>
      <c r="CJ867" s="46"/>
      <c r="CK867" s="46"/>
      <c r="CL867" s="46"/>
      <c r="CM867" s="46"/>
      <c r="CN867" s="46"/>
      <c r="CO867" s="46"/>
      <c r="CP867" s="46"/>
      <c r="CQ867" s="46"/>
      <c r="CR867" s="46"/>
      <c r="CS867" s="46"/>
      <c r="CT867" s="46"/>
      <c r="CU867" s="46"/>
      <c r="CV867" s="46"/>
      <c r="CW867" s="46"/>
      <c r="CX867" s="46"/>
      <c r="CY867" s="46"/>
      <c r="CZ867" s="46"/>
      <c r="DA867" s="46"/>
      <c r="DB867" s="46"/>
      <c r="DC867" s="46"/>
      <c r="DD867" s="46"/>
      <c r="DE867" s="46"/>
      <c r="DF867" s="46"/>
      <c r="DG867" s="46"/>
      <c r="DH867" s="46"/>
      <c r="DI867" s="46"/>
      <c r="DJ867" s="46"/>
      <c r="DK867" s="46"/>
      <c r="DL867" s="46"/>
      <c r="DM867" s="46"/>
      <c r="DN867" s="46"/>
      <c r="DO867" s="46"/>
      <c r="DP867" s="46"/>
      <c r="DQ867" s="46"/>
    </row>
    <row r="868" spans="3:121" x14ac:dyDescent="0.25"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  <c r="BP868" s="46"/>
      <c r="BQ868" s="46"/>
      <c r="BR868" s="46"/>
      <c r="BS868" s="46"/>
      <c r="BT868" s="46"/>
      <c r="BU868" s="46"/>
      <c r="BV868" s="46"/>
      <c r="BW868" s="46"/>
      <c r="BX868" s="46"/>
      <c r="BY868" s="46"/>
      <c r="BZ868" s="46"/>
      <c r="CA868" s="46"/>
      <c r="CB868" s="46"/>
      <c r="CC868" s="46"/>
      <c r="CD868" s="46"/>
      <c r="CE868" s="46"/>
      <c r="CF868" s="46"/>
      <c r="CG868" s="46"/>
      <c r="CH868" s="46"/>
      <c r="CI868" s="46"/>
      <c r="CJ868" s="46"/>
      <c r="CK868" s="46"/>
      <c r="CL868" s="46"/>
      <c r="CM868" s="46"/>
      <c r="CN868" s="46"/>
      <c r="CO868" s="46"/>
      <c r="CP868" s="46"/>
      <c r="CQ868" s="46"/>
      <c r="CR868" s="46"/>
      <c r="CS868" s="46"/>
      <c r="CT868" s="46"/>
      <c r="CU868" s="46"/>
      <c r="CV868" s="46"/>
      <c r="CW868" s="46"/>
      <c r="CX868" s="46"/>
      <c r="CY868" s="46"/>
      <c r="CZ868" s="46"/>
      <c r="DA868" s="46"/>
      <c r="DB868" s="46"/>
      <c r="DC868" s="46"/>
      <c r="DD868" s="46"/>
      <c r="DE868" s="46"/>
      <c r="DF868" s="46"/>
      <c r="DG868" s="46"/>
      <c r="DH868" s="46"/>
      <c r="DI868" s="46"/>
      <c r="DJ868" s="46"/>
      <c r="DK868" s="46"/>
      <c r="DL868" s="46"/>
      <c r="DM868" s="46"/>
      <c r="DN868" s="46"/>
      <c r="DO868" s="46"/>
      <c r="DP868" s="46"/>
      <c r="DQ868" s="46"/>
    </row>
    <row r="869" spans="3:121" x14ac:dyDescent="0.25"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  <c r="BP869" s="46"/>
      <c r="BQ869" s="46"/>
      <c r="BR869" s="46"/>
      <c r="BS869" s="46"/>
      <c r="BT869" s="46"/>
      <c r="BU869" s="46"/>
      <c r="BV869" s="46"/>
      <c r="BW869" s="46"/>
      <c r="BX869" s="46"/>
      <c r="BY869" s="46"/>
      <c r="BZ869" s="46"/>
      <c r="CA869" s="46"/>
      <c r="CB869" s="46"/>
      <c r="CC869" s="46"/>
      <c r="CD869" s="46"/>
      <c r="CE869" s="46"/>
      <c r="CF869" s="46"/>
      <c r="CG869" s="46"/>
      <c r="CH869" s="46"/>
      <c r="CI869" s="46"/>
      <c r="CJ869" s="46"/>
      <c r="CK869" s="46"/>
      <c r="CL869" s="46"/>
      <c r="CM869" s="46"/>
      <c r="CN869" s="46"/>
      <c r="CO869" s="46"/>
      <c r="CP869" s="46"/>
      <c r="CQ869" s="46"/>
      <c r="CR869" s="46"/>
      <c r="CS869" s="46"/>
      <c r="CT869" s="46"/>
      <c r="CU869" s="46"/>
      <c r="CV869" s="46"/>
      <c r="CW869" s="46"/>
      <c r="CX869" s="46"/>
      <c r="CY869" s="46"/>
      <c r="CZ869" s="46"/>
      <c r="DA869" s="46"/>
      <c r="DB869" s="46"/>
      <c r="DC869" s="46"/>
      <c r="DD869" s="46"/>
      <c r="DE869" s="46"/>
      <c r="DF869" s="46"/>
      <c r="DG869" s="46"/>
      <c r="DH869" s="46"/>
      <c r="DI869" s="46"/>
      <c r="DJ869" s="46"/>
      <c r="DK869" s="46"/>
      <c r="DL869" s="46"/>
      <c r="DM869" s="46"/>
      <c r="DN869" s="46"/>
      <c r="DO869" s="46"/>
      <c r="DP869" s="46"/>
      <c r="DQ869" s="46"/>
    </row>
    <row r="870" spans="3:121" x14ac:dyDescent="0.25"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  <c r="BP870" s="46"/>
      <c r="BQ870" s="46"/>
      <c r="BR870" s="46"/>
      <c r="BS870" s="46"/>
      <c r="BT870" s="46"/>
      <c r="BU870" s="46"/>
      <c r="BV870" s="46"/>
      <c r="BW870" s="46"/>
      <c r="BX870" s="46"/>
      <c r="BY870" s="46"/>
      <c r="BZ870" s="46"/>
      <c r="CA870" s="46"/>
      <c r="CB870" s="46"/>
      <c r="CC870" s="46"/>
      <c r="CD870" s="46"/>
      <c r="CE870" s="46"/>
      <c r="CF870" s="46"/>
      <c r="CG870" s="46"/>
      <c r="CH870" s="46"/>
      <c r="CI870" s="46"/>
      <c r="CJ870" s="46"/>
      <c r="CK870" s="46"/>
      <c r="CL870" s="46"/>
      <c r="CM870" s="46"/>
      <c r="CN870" s="46"/>
      <c r="CO870" s="46"/>
      <c r="CP870" s="46"/>
      <c r="CQ870" s="46"/>
      <c r="CR870" s="46"/>
      <c r="CS870" s="46"/>
      <c r="CT870" s="46"/>
      <c r="CU870" s="46"/>
      <c r="CV870" s="46"/>
      <c r="CW870" s="46"/>
      <c r="CX870" s="46"/>
      <c r="CY870" s="46"/>
      <c r="CZ870" s="46"/>
      <c r="DA870" s="46"/>
      <c r="DB870" s="46"/>
      <c r="DC870" s="46"/>
      <c r="DD870" s="46"/>
      <c r="DE870" s="46"/>
      <c r="DF870" s="46"/>
      <c r="DG870" s="46"/>
      <c r="DH870" s="46"/>
      <c r="DI870" s="46"/>
      <c r="DJ870" s="46"/>
      <c r="DK870" s="46"/>
      <c r="DL870" s="46"/>
      <c r="DM870" s="46"/>
      <c r="DN870" s="46"/>
      <c r="DO870" s="46"/>
      <c r="DP870" s="46"/>
      <c r="DQ870" s="46"/>
    </row>
    <row r="871" spans="3:121" x14ac:dyDescent="0.25"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  <c r="BP871" s="46"/>
      <c r="BQ871" s="46"/>
      <c r="BR871" s="46"/>
      <c r="BS871" s="46"/>
      <c r="BT871" s="46"/>
      <c r="BU871" s="46"/>
      <c r="BV871" s="46"/>
      <c r="BW871" s="46"/>
      <c r="BX871" s="46"/>
      <c r="BY871" s="46"/>
      <c r="BZ871" s="46"/>
      <c r="CA871" s="46"/>
      <c r="CB871" s="46"/>
      <c r="CC871" s="46"/>
      <c r="CD871" s="46"/>
      <c r="CE871" s="46"/>
      <c r="CF871" s="46"/>
      <c r="CG871" s="46"/>
      <c r="CH871" s="46"/>
      <c r="CI871" s="46"/>
      <c r="CJ871" s="46"/>
      <c r="CK871" s="46"/>
      <c r="CL871" s="46"/>
      <c r="CM871" s="46"/>
      <c r="CN871" s="46"/>
      <c r="CO871" s="46"/>
      <c r="CP871" s="46"/>
      <c r="CQ871" s="46"/>
      <c r="CR871" s="46"/>
      <c r="CS871" s="46"/>
      <c r="CT871" s="46"/>
      <c r="CU871" s="46"/>
      <c r="CV871" s="46"/>
      <c r="CW871" s="46"/>
      <c r="CX871" s="46"/>
      <c r="CY871" s="46"/>
      <c r="CZ871" s="46"/>
      <c r="DA871" s="46"/>
      <c r="DB871" s="46"/>
      <c r="DC871" s="46"/>
      <c r="DD871" s="46"/>
      <c r="DE871" s="46"/>
      <c r="DF871" s="46"/>
      <c r="DG871" s="46"/>
      <c r="DH871" s="46"/>
      <c r="DI871" s="46"/>
      <c r="DJ871" s="46"/>
      <c r="DK871" s="46"/>
      <c r="DL871" s="46"/>
      <c r="DM871" s="46"/>
      <c r="DN871" s="46"/>
      <c r="DO871" s="46"/>
      <c r="DP871" s="46"/>
      <c r="DQ871" s="46"/>
    </row>
    <row r="872" spans="3:121" x14ac:dyDescent="0.25"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  <c r="BP872" s="46"/>
      <c r="BQ872" s="46"/>
      <c r="BR872" s="46"/>
      <c r="BS872" s="46"/>
      <c r="BT872" s="46"/>
      <c r="BU872" s="46"/>
      <c r="BV872" s="46"/>
      <c r="BW872" s="46"/>
      <c r="BX872" s="46"/>
      <c r="BY872" s="46"/>
      <c r="BZ872" s="46"/>
      <c r="CA872" s="46"/>
      <c r="CB872" s="46"/>
      <c r="CC872" s="46"/>
      <c r="CD872" s="46"/>
      <c r="CE872" s="46"/>
      <c r="CF872" s="46"/>
      <c r="CG872" s="46"/>
      <c r="CH872" s="46"/>
      <c r="CI872" s="46"/>
      <c r="CJ872" s="46"/>
      <c r="CK872" s="46"/>
      <c r="CL872" s="46"/>
      <c r="CM872" s="46"/>
      <c r="CN872" s="46"/>
      <c r="CO872" s="46"/>
      <c r="CP872" s="46"/>
      <c r="CQ872" s="46"/>
      <c r="CR872" s="46"/>
      <c r="CS872" s="46"/>
      <c r="CT872" s="46"/>
      <c r="CU872" s="46"/>
      <c r="CV872" s="46"/>
      <c r="CW872" s="46"/>
      <c r="CX872" s="46"/>
      <c r="CY872" s="46"/>
      <c r="CZ872" s="46"/>
      <c r="DA872" s="46"/>
      <c r="DB872" s="46"/>
      <c r="DC872" s="46"/>
      <c r="DD872" s="46"/>
      <c r="DE872" s="46"/>
      <c r="DF872" s="46"/>
      <c r="DG872" s="46"/>
      <c r="DH872" s="46"/>
      <c r="DI872" s="46"/>
      <c r="DJ872" s="46"/>
      <c r="DK872" s="46"/>
      <c r="DL872" s="46"/>
      <c r="DM872" s="46"/>
      <c r="DN872" s="46"/>
      <c r="DO872" s="46"/>
      <c r="DP872" s="46"/>
      <c r="DQ872" s="46"/>
    </row>
    <row r="873" spans="3:121" x14ac:dyDescent="0.25"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  <c r="BP873" s="46"/>
      <c r="BQ873" s="46"/>
      <c r="BR873" s="46"/>
      <c r="BS873" s="46"/>
      <c r="BT873" s="46"/>
      <c r="BU873" s="46"/>
      <c r="BV873" s="46"/>
      <c r="BW873" s="46"/>
      <c r="BX873" s="46"/>
      <c r="BY873" s="46"/>
      <c r="BZ873" s="46"/>
      <c r="CA873" s="46"/>
      <c r="CB873" s="46"/>
      <c r="CC873" s="46"/>
      <c r="CD873" s="46"/>
      <c r="CE873" s="46"/>
      <c r="CF873" s="46"/>
      <c r="CG873" s="46"/>
      <c r="CH873" s="46"/>
      <c r="CI873" s="46"/>
      <c r="CJ873" s="46"/>
      <c r="CK873" s="46"/>
      <c r="CL873" s="46"/>
      <c r="CM873" s="46"/>
      <c r="CN873" s="46"/>
      <c r="CO873" s="46"/>
      <c r="CP873" s="46"/>
      <c r="CQ873" s="46"/>
      <c r="CR873" s="46"/>
      <c r="CS873" s="46"/>
      <c r="CT873" s="46"/>
      <c r="CU873" s="46"/>
      <c r="CV873" s="46"/>
      <c r="CW873" s="46"/>
      <c r="CX873" s="46"/>
      <c r="CY873" s="46"/>
      <c r="CZ873" s="46"/>
      <c r="DA873" s="46"/>
      <c r="DB873" s="46"/>
      <c r="DC873" s="46"/>
      <c r="DD873" s="46"/>
      <c r="DE873" s="46"/>
      <c r="DF873" s="46"/>
      <c r="DG873" s="46"/>
      <c r="DH873" s="46"/>
      <c r="DI873" s="46"/>
      <c r="DJ873" s="46"/>
      <c r="DK873" s="46"/>
      <c r="DL873" s="46"/>
      <c r="DM873" s="46"/>
      <c r="DN873" s="46"/>
      <c r="DO873" s="46"/>
      <c r="DP873" s="46"/>
      <c r="DQ873" s="46"/>
    </row>
    <row r="874" spans="3:121" x14ac:dyDescent="0.25"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  <c r="BP874" s="46"/>
      <c r="BQ874" s="46"/>
      <c r="BR874" s="46"/>
      <c r="BS874" s="46"/>
      <c r="BT874" s="46"/>
      <c r="BU874" s="46"/>
      <c r="BV874" s="46"/>
      <c r="BW874" s="46"/>
      <c r="BX874" s="46"/>
      <c r="BY874" s="46"/>
      <c r="BZ874" s="46"/>
      <c r="CA874" s="46"/>
      <c r="CB874" s="46"/>
      <c r="CC874" s="46"/>
      <c r="CD874" s="46"/>
      <c r="CE874" s="46"/>
      <c r="CF874" s="46"/>
      <c r="CG874" s="46"/>
      <c r="CH874" s="46"/>
      <c r="CI874" s="46"/>
      <c r="CJ874" s="46"/>
      <c r="CK874" s="46"/>
      <c r="CL874" s="46"/>
      <c r="CM874" s="46"/>
      <c r="CN874" s="46"/>
      <c r="CO874" s="46"/>
      <c r="CP874" s="46"/>
      <c r="CQ874" s="46"/>
      <c r="CR874" s="46"/>
      <c r="CS874" s="46"/>
      <c r="CT874" s="46"/>
      <c r="CU874" s="46"/>
      <c r="CV874" s="46"/>
      <c r="CW874" s="46"/>
      <c r="CX874" s="46"/>
      <c r="CY874" s="46"/>
      <c r="CZ874" s="46"/>
      <c r="DA874" s="46"/>
      <c r="DB874" s="46"/>
      <c r="DC874" s="46"/>
      <c r="DD874" s="46"/>
      <c r="DE874" s="46"/>
      <c r="DF874" s="46"/>
      <c r="DG874" s="46"/>
      <c r="DH874" s="46"/>
      <c r="DI874" s="46"/>
      <c r="DJ874" s="46"/>
      <c r="DK874" s="46"/>
      <c r="DL874" s="46"/>
      <c r="DM874" s="46"/>
      <c r="DN874" s="46"/>
      <c r="DO874" s="46"/>
      <c r="DP874" s="46"/>
      <c r="DQ874" s="46"/>
    </row>
  </sheetData>
  <sheetProtection algorithmName="SHA-512" hashValue="mA3QeQr2T2AZprr0RM0MBapcB98b7jmec/X0nMV+tBb9cFU9xX4OpaAxg5fZAv14eeD0XbkmnkecC+IWXKGwfQ==" saltValue="1oDoNivQPsuJJV0iXAgOFg==" spinCount="100000" sheet="1" objects="1" scenarios="1"/>
  <mergeCells count="2">
    <mergeCell ref="A1:B1"/>
    <mergeCell ref="A3:B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33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34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35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36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37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38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bestFit="1" customWidth="1"/>
    <col min="2" max="2" width="21.85546875" bestFit="1" customWidth="1"/>
    <col min="3" max="4" width="18.85546875" bestFit="1" customWidth="1"/>
  </cols>
  <sheetData>
    <row r="1" spans="1:4" x14ac:dyDescent="0.25">
      <c r="A1" s="5">
        <v>39</v>
      </c>
    </row>
    <row r="2" spans="1:4" x14ac:dyDescent="0.25">
      <c r="A2" s="5" t="s">
        <v>46</v>
      </c>
      <c r="B2" s="5">
        <f>VLOOKUP($A$1,Verzamelblad!$A$3:$AH$41,2)</f>
        <v>0</v>
      </c>
      <c r="C2" s="5"/>
      <c r="D2" s="5"/>
    </row>
    <row r="3" spans="1:4" x14ac:dyDescent="0.25">
      <c r="A3" s="5"/>
      <c r="B3" s="5">
        <f>VLOOKUP($A$1,Verzamelblad!$A$3:$AH$41,3)</f>
        <v>0</v>
      </c>
      <c r="C3" s="5">
        <f>VLOOKUP($A$1,Verzamelblad!$A$3:$AH$41,4)</f>
        <v>0</v>
      </c>
      <c r="D3" s="5"/>
    </row>
    <row r="4" spans="1:4" x14ac:dyDescent="0.25">
      <c r="A4" s="5"/>
      <c r="B4" s="5">
        <f>VLOOKUP($A$1,Verzamelblad!$A$3:$AH$41,7)</f>
        <v>0</v>
      </c>
      <c r="C4" s="5"/>
      <c r="D4" s="5"/>
    </row>
    <row r="6" spans="1:4" x14ac:dyDescent="0.25">
      <c r="A6" s="24" t="s">
        <v>35</v>
      </c>
      <c r="B6" s="24" t="s">
        <v>43</v>
      </c>
      <c r="C6" s="25" t="s">
        <v>44</v>
      </c>
      <c r="D6" s="25" t="s">
        <v>45</v>
      </c>
    </row>
    <row r="7" spans="1:4" x14ac:dyDescent="0.25">
      <c r="A7" s="23" t="s">
        <v>34</v>
      </c>
      <c r="B7" s="32">
        <f>VLOOKUP($A$1,Verzamelblad!$A$3:$AH$41,8)</f>
        <v>0</v>
      </c>
      <c r="C7" s="32" t="s">
        <v>49</v>
      </c>
      <c r="D7" s="32">
        <f>VLOOKUP($A$1,Verzamelblad!$A$3:$AH$41,10)</f>
        <v>0</v>
      </c>
    </row>
    <row r="8" spans="1:4" x14ac:dyDescent="0.25">
      <c r="A8" s="23" t="s">
        <v>34</v>
      </c>
      <c r="B8" s="32">
        <f>VLOOKUP($A$1,Verzamelblad!$A$3:$AH$41,11)</f>
        <v>0</v>
      </c>
      <c r="C8" s="32" t="s">
        <v>50</v>
      </c>
      <c r="D8" s="32">
        <f>VLOOKUP($A$1,Verzamelblad!$A$3:$AH$41,13)</f>
        <v>0</v>
      </c>
    </row>
    <row r="9" spans="1:4" x14ac:dyDescent="0.25">
      <c r="A9" s="31" t="s">
        <v>34</v>
      </c>
      <c r="B9" s="32">
        <f>VLOOKUP($A$1,Verzamelblad!$A$3:$AH$41,14)</f>
        <v>0</v>
      </c>
      <c r="C9" s="32" t="s">
        <v>51</v>
      </c>
      <c r="D9" s="32">
        <f>VLOOKUP($A$1,Verzamelblad!$A$3:$AH$41,16)</f>
        <v>0</v>
      </c>
    </row>
    <row r="10" spans="1:4" x14ac:dyDescent="0.25">
      <c r="A10" s="16" t="s">
        <v>34</v>
      </c>
      <c r="B10" s="32">
        <f>VLOOKUP($A$1,Verzamelblad!$A$3:$AH$41,17)</f>
        <v>0</v>
      </c>
      <c r="C10" s="32" t="s">
        <v>52</v>
      </c>
      <c r="D10" s="32">
        <f>VLOOKUP($A$1,Verzamelblad!$A$3:$AH$41,19)</f>
        <v>0</v>
      </c>
    </row>
    <row r="11" spans="1:4" x14ac:dyDescent="0.25">
      <c r="A11" s="16" t="s">
        <v>34</v>
      </c>
      <c r="B11" s="32">
        <f>VLOOKUP($A$1,Verzamelblad!$A$3:$AH$41,20)</f>
        <v>0</v>
      </c>
      <c r="C11" s="32" t="s">
        <v>53</v>
      </c>
      <c r="D11" s="32">
        <f>VLOOKUP($A$1,Verzamelblad!$A$3:$AH$41,22)</f>
        <v>0</v>
      </c>
    </row>
    <row r="12" spans="1:4" x14ac:dyDescent="0.25">
      <c r="A12" s="16" t="s">
        <v>48</v>
      </c>
      <c r="B12" s="32">
        <f>VLOOKUP($A$1,Verzamelblad!$A$3:$AH$41,23)</f>
        <v>0</v>
      </c>
      <c r="C12" s="32" t="s">
        <v>49</v>
      </c>
      <c r="D12" s="32">
        <f>VLOOKUP($A$1,Verzamelblad!$A$3:$AH$41,25)</f>
        <v>0</v>
      </c>
    </row>
    <row r="13" spans="1:4" x14ac:dyDescent="0.25">
      <c r="A13" s="16" t="s">
        <v>48</v>
      </c>
      <c r="B13" s="32">
        <f>VLOOKUP($A$1,Verzamelblad!$A$3:$AH$41,26)</f>
        <v>0</v>
      </c>
      <c r="C13" s="32" t="s">
        <v>50</v>
      </c>
      <c r="D13" s="32">
        <f>VLOOKUP($A$1,Verzamelblad!$A$3:$AH$41,28)</f>
        <v>0</v>
      </c>
    </row>
    <row r="14" spans="1:4" x14ac:dyDescent="0.25">
      <c r="A14" s="16" t="s">
        <v>48</v>
      </c>
      <c r="B14" s="32">
        <f>VLOOKUP($A$1,Verzamelblad!$A$3:$AH$41,29)</f>
        <v>0</v>
      </c>
      <c r="C14" s="32" t="s">
        <v>51</v>
      </c>
      <c r="D14" s="32">
        <f>VLOOKUP($A$1,Verzamelblad!$A$3:$AH$41,31)</f>
        <v>0</v>
      </c>
    </row>
    <row r="15" spans="1:4" x14ac:dyDescent="0.25">
      <c r="A15" s="16"/>
      <c r="B15" s="32">
        <f>VLOOKUP($A$1,Verzamelblad!$A$3:$AH$41,32)</f>
        <v>0</v>
      </c>
      <c r="C15" s="32">
        <f>VLOOKUP($A$1,Verzamelblad!$A$3:$AH$41,33)</f>
        <v>0</v>
      </c>
      <c r="D15" s="32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9"/>
      <c r="B1" s="10" t="s">
        <v>0</v>
      </c>
      <c r="C1" s="11"/>
    </row>
    <row r="2" spans="1:4" ht="15.75" x14ac:dyDescent="0.25">
      <c r="A2" s="9"/>
      <c r="B2" s="1"/>
      <c r="C2" s="2"/>
    </row>
    <row r="3" spans="1:4" ht="15.75" x14ac:dyDescent="0.25">
      <c r="A3" s="9"/>
      <c r="B3" s="10"/>
      <c r="C3" s="11"/>
    </row>
    <row r="5" spans="1:4" x14ac:dyDescent="0.25">
      <c r="A5" s="6"/>
      <c r="B5" s="8"/>
      <c r="C5" s="8" t="s">
        <v>1</v>
      </c>
      <c r="D5" s="8" t="s">
        <v>2</v>
      </c>
    </row>
    <row r="6" spans="1:4" x14ac:dyDescent="0.25">
      <c r="A6" s="6"/>
      <c r="B6" s="5" t="s">
        <v>16</v>
      </c>
      <c r="C6" s="13"/>
    </row>
    <row r="7" spans="1:4" x14ac:dyDescent="0.25">
      <c r="A7" s="7">
        <v>1</v>
      </c>
      <c r="B7" s="3" t="s">
        <v>13</v>
      </c>
      <c r="C7" s="14"/>
    </row>
    <row r="8" spans="1:4" x14ac:dyDescent="0.25">
      <c r="A8" s="7">
        <v>2</v>
      </c>
      <c r="B8" s="3" t="s">
        <v>17</v>
      </c>
      <c r="C8" s="14"/>
    </row>
    <row r="9" spans="1:4" x14ac:dyDescent="0.25">
      <c r="A9" s="7">
        <v>3</v>
      </c>
      <c r="B9" s="21" t="s">
        <v>20</v>
      </c>
      <c r="C9" s="14"/>
    </row>
    <row r="10" spans="1:4" x14ac:dyDescent="0.25">
      <c r="A10" s="7">
        <v>4</v>
      </c>
      <c r="B10" s="3" t="s">
        <v>28</v>
      </c>
      <c r="C10" s="14"/>
    </row>
    <row r="11" spans="1:4" x14ac:dyDescent="0.25">
      <c r="A11" s="7">
        <v>5</v>
      </c>
      <c r="B11" s="4" t="s">
        <v>18</v>
      </c>
      <c r="C11" s="14"/>
    </row>
    <row r="12" spans="1:4" x14ac:dyDescent="0.25">
      <c r="A12" s="7">
        <v>6</v>
      </c>
      <c r="B12" s="4" t="s">
        <v>9</v>
      </c>
      <c r="C12" s="14"/>
    </row>
    <row r="13" spans="1:4" x14ac:dyDescent="0.25">
      <c r="A13" s="7">
        <v>7</v>
      </c>
      <c r="B13" s="3" t="s">
        <v>14</v>
      </c>
      <c r="C13" s="14"/>
    </row>
    <row r="14" spans="1:4" x14ac:dyDescent="0.25">
      <c r="A14" s="7">
        <v>8</v>
      </c>
      <c r="B14" s="4" t="s">
        <v>29</v>
      </c>
      <c r="C14" s="14"/>
    </row>
    <row r="15" spans="1:4" x14ac:dyDescent="0.25">
      <c r="A15" s="7">
        <v>9</v>
      </c>
      <c r="B15" s="21" t="s">
        <v>21</v>
      </c>
      <c r="C15" s="14"/>
    </row>
    <row r="16" spans="1:4" x14ac:dyDescent="0.25">
      <c r="A16" s="7">
        <v>10</v>
      </c>
      <c r="B16" s="4" t="s">
        <v>26</v>
      </c>
      <c r="C16" s="14"/>
    </row>
    <row r="17" spans="1:3" hidden="1" x14ac:dyDescent="0.25">
      <c r="A17" s="7">
        <v>11</v>
      </c>
      <c r="B17" s="17"/>
      <c r="C17" s="14"/>
    </row>
    <row r="18" spans="1:3" hidden="1" x14ac:dyDescent="0.25">
      <c r="A18" s="7">
        <v>12</v>
      </c>
      <c r="B18" s="17"/>
      <c r="C18" s="14"/>
    </row>
    <row r="19" spans="1:3" ht="15" hidden="1" customHeight="1" x14ac:dyDescent="0.25">
      <c r="A19" s="7">
        <v>13</v>
      </c>
      <c r="B19" s="20"/>
      <c r="C19" s="14"/>
    </row>
    <row r="20" spans="1:3" hidden="1" x14ac:dyDescent="0.25">
      <c r="A20" s="7">
        <v>14</v>
      </c>
      <c r="B20" s="17"/>
      <c r="C20" s="14"/>
    </row>
    <row r="21" spans="1:3" hidden="1" x14ac:dyDescent="0.25">
      <c r="A21" s="7">
        <v>15</v>
      </c>
      <c r="B21" s="20"/>
      <c r="C21" s="14"/>
    </row>
    <row r="22" spans="1:3" hidden="1" x14ac:dyDescent="0.25">
      <c r="A22" s="7">
        <v>16</v>
      </c>
      <c r="B22" s="17"/>
      <c r="C22" s="14"/>
    </row>
    <row r="23" spans="1:3" hidden="1" x14ac:dyDescent="0.25">
      <c r="A23" s="7">
        <v>17</v>
      </c>
      <c r="B23" s="17"/>
      <c r="C23" s="14"/>
    </row>
    <row r="24" spans="1:3" hidden="1" x14ac:dyDescent="0.25">
      <c r="A24" s="7">
        <v>18</v>
      </c>
      <c r="B24" s="17"/>
      <c r="C24" s="14"/>
    </row>
    <row r="25" spans="1:3" hidden="1" x14ac:dyDescent="0.25">
      <c r="A25" s="7">
        <v>19</v>
      </c>
      <c r="B25" s="19"/>
      <c r="C25" s="14"/>
    </row>
    <row r="26" spans="1:3" hidden="1" x14ac:dyDescent="0.25">
      <c r="A26" s="7">
        <v>20</v>
      </c>
      <c r="B26" s="17"/>
      <c r="C26" s="14"/>
    </row>
    <row r="27" spans="1:3" hidden="1" x14ac:dyDescent="0.25">
      <c r="A27" s="7">
        <v>21</v>
      </c>
      <c r="B27" s="17"/>
      <c r="C27" s="14"/>
    </row>
    <row r="28" spans="1:3" hidden="1" x14ac:dyDescent="0.25">
      <c r="A28" s="7">
        <v>22</v>
      </c>
      <c r="B28" s="19"/>
      <c r="C28" s="15"/>
    </row>
    <row r="29" spans="1:3" x14ac:dyDescent="0.25">
      <c r="B29" s="17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8" width="0" hidden="1" customWidth="1"/>
  </cols>
  <sheetData>
    <row r="1" spans="1:4" ht="15.75" x14ac:dyDescent="0.25">
      <c r="A1" s="9"/>
      <c r="B1" s="10" t="s">
        <v>0</v>
      </c>
      <c r="C1" s="11"/>
    </row>
    <row r="2" spans="1:4" ht="15.75" x14ac:dyDescent="0.25">
      <c r="A2" s="9"/>
      <c r="B2" s="1"/>
      <c r="C2" s="2"/>
    </row>
    <row r="3" spans="1:4" ht="15.75" x14ac:dyDescent="0.25">
      <c r="A3" s="9"/>
      <c r="B3" s="10"/>
      <c r="C3" s="11"/>
    </row>
    <row r="5" spans="1:4" x14ac:dyDescent="0.25">
      <c r="A5" s="6"/>
      <c r="B5" s="8"/>
      <c r="C5" s="8" t="s">
        <v>1</v>
      </c>
      <c r="D5" s="8" t="s">
        <v>2</v>
      </c>
    </row>
    <row r="6" spans="1:4" x14ac:dyDescent="0.25">
      <c r="A6" s="6"/>
      <c r="B6" s="5" t="s">
        <v>30</v>
      </c>
      <c r="C6" s="13"/>
    </row>
    <row r="7" spans="1:4" x14ac:dyDescent="0.25">
      <c r="A7" s="7">
        <v>1</v>
      </c>
      <c r="B7" s="3" t="s">
        <v>32</v>
      </c>
      <c r="C7" s="14"/>
    </row>
    <row r="8" spans="1:4" x14ac:dyDescent="0.25">
      <c r="A8" s="7">
        <v>2</v>
      </c>
      <c r="B8" s="3" t="s">
        <v>10</v>
      </c>
      <c r="C8" s="14"/>
    </row>
    <row r="9" spans="1:4" x14ac:dyDescent="0.25">
      <c r="A9" s="7">
        <v>3</v>
      </c>
      <c r="B9" s="3" t="s">
        <v>22</v>
      </c>
      <c r="C9" s="14"/>
    </row>
    <row r="10" spans="1:4" x14ac:dyDescent="0.25">
      <c r="A10" s="7">
        <v>4</v>
      </c>
      <c r="B10" s="3" t="s">
        <v>8</v>
      </c>
      <c r="C10" s="14"/>
    </row>
    <row r="11" spans="1:4" x14ac:dyDescent="0.25">
      <c r="A11" s="7">
        <v>5</v>
      </c>
      <c r="B11" s="3" t="s">
        <v>3</v>
      </c>
      <c r="C11" s="14"/>
    </row>
    <row r="12" spans="1:4" x14ac:dyDescent="0.25">
      <c r="A12" s="7">
        <v>6</v>
      </c>
      <c r="B12" s="3" t="s">
        <v>15</v>
      </c>
      <c r="C12" s="14"/>
    </row>
    <row r="13" spans="1:4" x14ac:dyDescent="0.25">
      <c r="A13" s="7">
        <v>7</v>
      </c>
      <c r="B13" s="3" t="s">
        <v>11</v>
      </c>
      <c r="C13" s="14"/>
    </row>
    <row r="14" spans="1:4" x14ac:dyDescent="0.25">
      <c r="A14" s="7">
        <v>8</v>
      </c>
      <c r="B14" s="18" t="s">
        <v>19</v>
      </c>
      <c r="C14" s="14"/>
    </row>
    <row r="15" spans="1:4" hidden="1" x14ac:dyDescent="0.25">
      <c r="A15" s="7">
        <v>9</v>
      </c>
      <c r="B15" s="3" t="s">
        <v>12</v>
      </c>
      <c r="C15" s="14"/>
    </row>
    <row r="16" spans="1:4" x14ac:dyDescent="0.25">
      <c r="A16" s="7">
        <v>9</v>
      </c>
      <c r="B16" s="3" t="s">
        <v>27</v>
      </c>
      <c r="C16" s="14"/>
    </row>
    <row r="17" spans="1:3" x14ac:dyDescent="0.25">
      <c r="A17" s="7">
        <v>10</v>
      </c>
      <c r="B17" s="3" t="s">
        <v>25</v>
      </c>
      <c r="C17" s="14"/>
    </row>
    <row r="18" spans="1:3" x14ac:dyDescent="0.25">
      <c r="A18" s="7">
        <v>11</v>
      </c>
      <c r="B18" s="3" t="s">
        <v>23</v>
      </c>
      <c r="C18" s="14"/>
    </row>
    <row r="19" spans="1:3" ht="15" customHeight="1" x14ac:dyDescent="0.25">
      <c r="A19" s="7">
        <v>12</v>
      </c>
      <c r="B19" s="3" t="s">
        <v>24</v>
      </c>
      <c r="C19" s="14"/>
    </row>
    <row r="20" spans="1:3" x14ac:dyDescent="0.25">
      <c r="A20" s="7">
        <v>13</v>
      </c>
      <c r="B20" s="22" t="s">
        <v>31</v>
      </c>
      <c r="C20" s="14"/>
    </row>
    <row r="21" spans="1:3" hidden="1" x14ac:dyDescent="0.25">
      <c r="A21" s="7">
        <v>15</v>
      </c>
      <c r="B21" s="3"/>
      <c r="C21" s="14"/>
    </row>
    <row r="22" spans="1:3" hidden="1" x14ac:dyDescent="0.25">
      <c r="A22" s="7">
        <v>16</v>
      </c>
      <c r="B22" s="3"/>
      <c r="C22" s="14"/>
    </row>
    <row r="23" spans="1:3" hidden="1" x14ac:dyDescent="0.25">
      <c r="A23" s="7">
        <v>17</v>
      </c>
      <c r="B23" s="3"/>
      <c r="C23" s="14"/>
    </row>
    <row r="24" spans="1:3" hidden="1" x14ac:dyDescent="0.25">
      <c r="A24" s="7">
        <v>18</v>
      </c>
      <c r="B24" s="3"/>
      <c r="C24" s="14"/>
    </row>
    <row r="25" spans="1:3" hidden="1" x14ac:dyDescent="0.25">
      <c r="A25" s="7">
        <v>19</v>
      </c>
      <c r="B25" s="3"/>
      <c r="C25" s="14"/>
    </row>
    <row r="26" spans="1:3" hidden="1" x14ac:dyDescent="0.25">
      <c r="A26" s="7">
        <v>20</v>
      </c>
      <c r="B26" s="3"/>
      <c r="C26" s="14"/>
    </row>
    <row r="27" spans="1:3" hidden="1" x14ac:dyDescent="0.25">
      <c r="A27" s="7">
        <v>21</v>
      </c>
      <c r="B27" s="3"/>
      <c r="C27" s="14"/>
    </row>
    <row r="28" spans="1:3" hidden="1" x14ac:dyDescent="0.25">
      <c r="A28" s="7">
        <v>22</v>
      </c>
      <c r="C28" s="15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08B4-F5E6-4A26-B46C-BF7CBEA2A72E}">
  <sheetPr>
    <tabColor rgb="FFC2E76B"/>
  </sheetPr>
  <dimension ref="A1:K24"/>
  <sheetViews>
    <sheetView workbookViewId="0">
      <selection activeCell="C26" sqref="C26"/>
    </sheetView>
  </sheetViews>
  <sheetFormatPr defaultColWidth="9.140625" defaultRowHeight="15" x14ac:dyDescent="0.25"/>
  <cols>
    <col min="1" max="1" width="34.7109375" style="33" customWidth="1"/>
    <col min="2" max="10" width="9.140625" style="33"/>
    <col min="11" max="11" width="47" style="33" customWidth="1"/>
    <col min="12" max="16384" width="9.140625" style="33"/>
  </cols>
  <sheetData>
    <row r="1" spans="1:11" x14ac:dyDescent="0.25">
      <c r="A1" s="81" t="s">
        <v>76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11" x14ac:dyDescent="0.25">
      <c r="A2" s="75"/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11" x14ac:dyDescent="0.25">
      <c r="A3" s="75" t="s">
        <v>77</v>
      </c>
      <c r="B3" s="76" t="s">
        <v>98</v>
      </c>
      <c r="C3" s="76"/>
      <c r="D3" s="76"/>
      <c r="E3" s="76"/>
      <c r="F3" s="76"/>
      <c r="G3" s="76"/>
      <c r="H3" s="76"/>
      <c r="I3" s="76"/>
      <c r="J3" s="76"/>
      <c r="K3" s="77"/>
    </row>
    <row r="4" spans="1:1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x14ac:dyDescent="0.25">
      <c r="A5" s="75" t="s">
        <v>78</v>
      </c>
      <c r="B5" s="76" t="s">
        <v>108</v>
      </c>
      <c r="C5" s="76"/>
      <c r="D5" s="76"/>
      <c r="E5" s="76"/>
      <c r="F5" s="76"/>
      <c r="G5" s="76"/>
      <c r="H5" s="76"/>
      <c r="I5" s="76"/>
      <c r="J5" s="76"/>
      <c r="K5" s="77"/>
    </row>
    <row r="6" spans="1:11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x14ac:dyDescent="0.25">
      <c r="A7" s="75" t="s">
        <v>96</v>
      </c>
      <c r="B7" s="76" t="s">
        <v>99</v>
      </c>
      <c r="C7" s="76"/>
      <c r="D7" s="76"/>
      <c r="E7" s="76"/>
      <c r="F7" s="76"/>
      <c r="G7" s="76"/>
      <c r="H7" s="76"/>
      <c r="I7" s="76"/>
      <c r="J7" s="76"/>
      <c r="K7" s="77"/>
    </row>
    <row r="8" spans="1:11" x14ac:dyDescent="0.25">
      <c r="A8" s="75"/>
      <c r="B8" s="76" t="s">
        <v>109</v>
      </c>
      <c r="C8" s="76"/>
      <c r="D8" s="76"/>
      <c r="E8" s="76"/>
      <c r="F8" s="76"/>
      <c r="G8" s="76"/>
      <c r="H8" s="76"/>
      <c r="I8" s="76"/>
      <c r="J8" s="76"/>
      <c r="K8" s="77"/>
    </row>
    <row r="9" spans="1:11" x14ac:dyDescent="0.25">
      <c r="A9" s="75"/>
      <c r="B9" s="76"/>
      <c r="C9" s="76"/>
      <c r="D9" s="76"/>
      <c r="E9" s="76"/>
      <c r="F9" s="76"/>
      <c r="G9" s="76"/>
      <c r="H9" s="76"/>
      <c r="I9" s="76"/>
      <c r="J9" s="76"/>
      <c r="K9" s="77"/>
    </row>
    <row r="10" spans="1:11" x14ac:dyDescent="0.25">
      <c r="A10" s="75" t="s">
        <v>95</v>
      </c>
      <c r="B10" s="76" t="s">
        <v>99</v>
      </c>
      <c r="C10" s="76"/>
      <c r="D10" s="76"/>
      <c r="E10" s="76"/>
      <c r="F10" s="76"/>
      <c r="G10" s="76"/>
      <c r="H10" s="76"/>
      <c r="I10" s="76"/>
      <c r="J10" s="76"/>
      <c r="K10" s="77"/>
    </row>
    <row r="11" spans="1:11" x14ac:dyDescent="0.25">
      <c r="A11" s="75"/>
      <c r="B11" s="76" t="s">
        <v>109</v>
      </c>
      <c r="C11" s="76"/>
      <c r="D11" s="76"/>
      <c r="E11" s="76"/>
      <c r="F11" s="76"/>
      <c r="G11" s="76"/>
      <c r="H11" s="76"/>
      <c r="I11" s="76"/>
      <c r="J11" s="76"/>
      <c r="K11" s="77"/>
    </row>
    <row r="12" spans="1:11" x14ac:dyDescent="0.25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7"/>
    </row>
    <row r="13" spans="1:11" x14ac:dyDescent="0.25">
      <c r="A13" s="75" t="s">
        <v>94</v>
      </c>
      <c r="B13" s="76" t="s">
        <v>98</v>
      </c>
      <c r="C13" s="76"/>
      <c r="D13" s="76"/>
      <c r="E13" s="76"/>
      <c r="F13" s="76"/>
      <c r="G13" s="76"/>
      <c r="H13" s="76"/>
      <c r="I13" s="76"/>
      <c r="J13" s="76"/>
      <c r="K13" s="77"/>
    </row>
    <row r="14" spans="1:11" x14ac:dyDescent="0.25">
      <c r="A14" s="75"/>
      <c r="B14" s="76" t="s">
        <v>109</v>
      </c>
      <c r="C14" s="76"/>
      <c r="D14" s="76"/>
      <c r="E14" s="76"/>
      <c r="F14" s="76"/>
      <c r="G14" s="76"/>
      <c r="H14" s="76"/>
      <c r="I14" s="76"/>
      <c r="J14" s="76"/>
      <c r="K14" s="77"/>
    </row>
    <row r="15" spans="1:11" x14ac:dyDescent="0.25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7"/>
    </row>
    <row r="16" spans="1:11" x14ac:dyDescent="0.25">
      <c r="A16" s="75" t="s">
        <v>97</v>
      </c>
      <c r="B16" s="76" t="s">
        <v>98</v>
      </c>
      <c r="C16" s="76"/>
      <c r="D16" s="76"/>
      <c r="E16" s="76"/>
      <c r="F16" s="76"/>
      <c r="G16" s="76"/>
      <c r="H16" s="76"/>
      <c r="I16" s="76"/>
      <c r="J16" s="76"/>
      <c r="K16" s="77"/>
    </row>
    <row r="17" spans="1:11" x14ac:dyDescent="0.25">
      <c r="A17" s="75"/>
      <c r="B17" s="76" t="s">
        <v>109</v>
      </c>
      <c r="C17" s="76"/>
      <c r="D17" s="76"/>
      <c r="E17" s="76"/>
      <c r="F17" s="76"/>
      <c r="G17" s="76"/>
      <c r="H17" s="76"/>
      <c r="I17" s="76"/>
      <c r="J17" s="76"/>
      <c r="K17" s="77"/>
    </row>
    <row r="18" spans="1:11" x14ac:dyDescent="0.25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7"/>
    </row>
    <row r="19" spans="1:11" x14ac:dyDescent="0.25">
      <c r="A19" s="78"/>
      <c r="B19" s="76"/>
      <c r="C19" s="76"/>
      <c r="D19" s="76"/>
      <c r="E19" s="76"/>
      <c r="F19" s="76"/>
      <c r="G19" s="76"/>
      <c r="H19" s="76"/>
      <c r="I19" s="76"/>
      <c r="J19" s="76"/>
      <c r="K19" s="77"/>
    </row>
    <row r="20" spans="1:11" x14ac:dyDescent="0.25">
      <c r="A20" s="78" t="s">
        <v>79</v>
      </c>
      <c r="B20" s="79"/>
      <c r="C20" s="79"/>
      <c r="D20" s="79"/>
      <c r="E20" s="79"/>
      <c r="F20" s="79"/>
      <c r="G20" s="79"/>
      <c r="H20" s="79"/>
      <c r="I20" s="79"/>
      <c r="J20" s="79"/>
      <c r="K20" s="80"/>
    </row>
    <row r="21" spans="1:11" x14ac:dyDescent="0.2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4"/>
    </row>
    <row r="22" spans="1:11" x14ac:dyDescent="0.25">
      <c r="A22" s="75" t="s">
        <v>110</v>
      </c>
      <c r="B22" s="76"/>
      <c r="C22" s="76"/>
      <c r="D22" s="76"/>
      <c r="E22" s="76"/>
      <c r="F22" s="76"/>
      <c r="G22" s="76"/>
      <c r="H22" s="76"/>
      <c r="I22" s="76"/>
      <c r="J22" s="76"/>
      <c r="K22" s="77"/>
    </row>
    <row r="23" spans="1:11" x14ac:dyDescent="0.25">
      <c r="A23" s="75" t="s">
        <v>112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  <row r="24" spans="1:11" x14ac:dyDescent="0.25">
      <c r="A24" s="75" t="s">
        <v>111</v>
      </c>
      <c r="B24" s="76"/>
      <c r="C24" s="76"/>
      <c r="D24" s="76"/>
      <c r="E24" s="76"/>
      <c r="F24" s="76"/>
      <c r="G24" s="76"/>
      <c r="H24" s="76"/>
      <c r="I24" s="76"/>
      <c r="J24" s="76"/>
      <c r="K24" s="77"/>
    </row>
  </sheetData>
  <sheetProtection algorithmName="SHA-512" hashValue="9Rr4kO60s6Nh+PX/eYdRkNwahQWx2uq350U8U68PiMaC3gDKN49bIa+qjYz2vSKKZOvYf6PLH1zbsulCYwlu/g==" saltValue="oujMTyOEd/rv8lfsx2Vyu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6F6E-3734-4D0A-8F56-CD1ECFA9BA12}">
  <sheetPr>
    <tabColor rgb="FFC2E76B"/>
  </sheetPr>
  <dimension ref="A1:D10"/>
  <sheetViews>
    <sheetView zoomScaleNormal="100" workbookViewId="0">
      <selection activeCell="D5" sqref="D5"/>
    </sheetView>
  </sheetViews>
  <sheetFormatPr defaultColWidth="9.140625" defaultRowHeight="15" x14ac:dyDescent="0.25"/>
  <cols>
    <col min="1" max="1" width="14.28515625" style="33" customWidth="1"/>
    <col min="2" max="2" width="39.140625" style="33" customWidth="1"/>
    <col min="3" max="3" width="18.42578125" style="33" customWidth="1"/>
    <col min="4" max="4" width="22.85546875" style="33" customWidth="1"/>
    <col min="5" max="16384" width="9.140625" style="33"/>
  </cols>
  <sheetData>
    <row r="1" spans="1:4" ht="17.25" x14ac:dyDescent="0.25">
      <c r="A1" s="69" t="s">
        <v>73</v>
      </c>
      <c r="B1" s="45"/>
      <c r="C1" s="64"/>
      <c r="D1" s="45"/>
    </row>
    <row r="3" spans="1:4" x14ac:dyDescent="0.25">
      <c r="A3" s="47" t="s">
        <v>47</v>
      </c>
      <c r="B3" s="55" t="s">
        <v>56</v>
      </c>
      <c r="C3" s="58"/>
      <c r="D3" s="58" t="s">
        <v>74</v>
      </c>
    </row>
    <row r="4" spans="1:4" x14ac:dyDescent="0.25">
      <c r="A4" s="68"/>
      <c r="D4" s="56"/>
    </row>
    <row r="5" spans="1:4" x14ac:dyDescent="0.25">
      <c r="A5" s="48">
        <v>1</v>
      </c>
      <c r="B5" s="46" t="s">
        <v>83</v>
      </c>
      <c r="D5" s="85">
        <f>'1. Prijzenblad PO - OP'!D13</f>
        <v>0</v>
      </c>
    </row>
    <row r="6" spans="1:4" x14ac:dyDescent="0.25">
      <c r="A6" s="48">
        <v>2</v>
      </c>
      <c r="B6" s="46" t="s">
        <v>82</v>
      </c>
      <c r="D6" s="85">
        <f>'2. Prijzenblad PO - OOP'!C14</f>
        <v>0</v>
      </c>
    </row>
    <row r="7" spans="1:4" x14ac:dyDescent="0.25">
      <c r="A7" s="48">
        <v>3</v>
      </c>
      <c r="B7" s="46" t="s">
        <v>81</v>
      </c>
      <c r="D7" s="85">
        <f>'3. Prijzenblad VO - OP'!D13</f>
        <v>0</v>
      </c>
    </row>
    <row r="8" spans="1:4" x14ac:dyDescent="0.25">
      <c r="A8" s="48">
        <v>4</v>
      </c>
      <c r="B8" s="46" t="s">
        <v>80</v>
      </c>
      <c r="D8" s="85">
        <f>'4. Prijzenblad VO - OOP'!C14</f>
        <v>0</v>
      </c>
    </row>
    <row r="9" spans="1:4" x14ac:dyDescent="0.25">
      <c r="A9" s="68"/>
      <c r="D9" s="85"/>
    </row>
    <row r="10" spans="1:4" ht="17.25" x14ac:dyDescent="0.25">
      <c r="A10" s="71"/>
      <c r="B10" s="67" t="s">
        <v>75</v>
      </c>
      <c r="C10" s="70"/>
      <c r="D10" s="86">
        <f>SUM(D5:D8)</f>
        <v>0</v>
      </c>
    </row>
  </sheetData>
  <sheetProtection algorithmName="SHA-512" hashValue="BKYOmrBWzgEbfFG0uffQX4ZvUtppox0iqq6l01GAKJq5+eUbxAJHeXwuzoGD+UqA1x+7LNaR+/2afWKpODjTeg==" saltValue="27MqokRxwhd63bwxBigrq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D28D-1698-4EBE-9181-26E84CA9E1BB}">
  <sheetPr>
    <tabColor rgb="FFC2E76B"/>
  </sheetPr>
  <dimension ref="A1:J31"/>
  <sheetViews>
    <sheetView zoomScale="80" zoomScaleNormal="80" workbookViewId="0">
      <selection activeCell="D13" sqref="D13"/>
    </sheetView>
  </sheetViews>
  <sheetFormatPr defaultColWidth="9.140625" defaultRowHeight="15" x14ac:dyDescent="0.25"/>
  <cols>
    <col min="1" max="1" width="42.42578125" style="46" customWidth="1"/>
    <col min="2" max="2" width="24.28515625" style="46" customWidth="1"/>
    <col min="3" max="3" width="32" style="56" customWidth="1"/>
    <col min="4" max="4" width="18" style="56" customWidth="1"/>
    <col min="5" max="5" width="49" style="56" customWidth="1"/>
    <col min="6" max="6" width="19.7109375" style="56" customWidth="1"/>
    <col min="7" max="7" width="38.140625" style="56" customWidth="1"/>
    <col min="8" max="8" width="16.140625" style="46" customWidth="1"/>
    <col min="9" max="9" width="28.7109375" style="46" customWidth="1"/>
    <col min="10" max="10" width="31.28515625" style="56" customWidth="1"/>
    <col min="11" max="16384" width="9.140625" style="46"/>
  </cols>
  <sheetData>
    <row r="1" spans="1:10" x14ac:dyDescent="0.25">
      <c r="A1" s="89" t="s">
        <v>87</v>
      </c>
      <c r="B1" s="144" t="s">
        <v>88</v>
      </c>
      <c r="C1" s="144"/>
      <c r="D1" s="144"/>
      <c r="E1" s="144"/>
      <c r="F1" s="90"/>
      <c r="G1" s="91"/>
    </row>
    <row r="2" spans="1:10" x14ac:dyDescent="0.25">
      <c r="A2" s="92"/>
      <c r="B2" s="93"/>
      <c r="C2" s="93"/>
      <c r="D2" s="93" t="s">
        <v>89</v>
      </c>
      <c r="E2" s="93"/>
      <c r="F2" s="93"/>
      <c r="G2" s="94"/>
    </row>
    <row r="3" spans="1:10" x14ac:dyDescent="0.25">
      <c r="C3" s="46"/>
      <c r="D3" s="57"/>
      <c r="E3" s="57"/>
      <c r="F3" s="57"/>
    </row>
    <row r="4" spans="1:10" x14ac:dyDescent="0.25">
      <c r="A4" s="46" t="s">
        <v>103</v>
      </c>
      <c r="C4" s="57">
        <v>25000</v>
      </c>
      <c r="E4" s="46" t="s">
        <v>113</v>
      </c>
      <c r="G4" s="57">
        <v>25000</v>
      </c>
    </row>
    <row r="6" spans="1:10" x14ac:dyDescent="0.25">
      <c r="A6" s="105" t="s">
        <v>106</v>
      </c>
      <c r="B6" s="106" t="s">
        <v>105</v>
      </c>
      <c r="C6" s="104" t="s">
        <v>72</v>
      </c>
      <c r="D6" s="107"/>
      <c r="E6" s="108" t="s">
        <v>106</v>
      </c>
      <c r="F6" s="106" t="s">
        <v>105</v>
      </c>
      <c r="G6" s="104" t="s">
        <v>116</v>
      </c>
    </row>
    <row r="7" spans="1:10" x14ac:dyDescent="0.25">
      <c r="A7" s="61"/>
      <c r="B7" s="45"/>
      <c r="C7" s="65"/>
      <c r="E7" s="63"/>
      <c r="F7" s="64"/>
      <c r="G7" s="65"/>
    </row>
    <row r="8" spans="1:10" x14ac:dyDescent="0.25">
      <c r="A8" s="61" t="s">
        <v>102</v>
      </c>
      <c r="B8" s="124"/>
      <c r="C8" s="65">
        <f>C4*B8</f>
        <v>0</v>
      </c>
      <c r="E8" s="61" t="s">
        <v>114</v>
      </c>
      <c r="F8" s="124"/>
      <c r="G8" s="65">
        <f>G4*F8</f>
        <v>0</v>
      </c>
    </row>
    <row r="9" spans="1:10" x14ac:dyDescent="0.25">
      <c r="A9" s="61" t="s">
        <v>101</v>
      </c>
      <c r="B9" s="124"/>
      <c r="C9" s="65">
        <f>C4*B9</f>
        <v>0</v>
      </c>
      <c r="E9" s="88" t="s">
        <v>101</v>
      </c>
      <c r="F9" s="124"/>
      <c r="G9" s="65">
        <f>G4*F9</f>
        <v>0</v>
      </c>
    </row>
    <row r="10" spans="1:10" x14ac:dyDescent="0.25">
      <c r="A10" s="61" t="s">
        <v>100</v>
      </c>
      <c r="B10" s="125"/>
      <c r="C10" s="65">
        <f>C4*B10</f>
        <v>0</v>
      </c>
      <c r="E10" s="61" t="s">
        <v>100</v>
      </c>
      <c r="F10" s="124"/>
      <c r="G10" s="65">
        <f>G4*F10</f>
        <v>0</v>
      </c>
    </row>
    <row r="11" spans="1:10" s="95" customFormat="1" ht="26.25" customHeight="1" x14ac:dyDescent="0.25">
      <c r="A11" s="96" t="s">
        <v>104</v>
      </c>
      <c r="B11" s="99">
        <f>SUM(B8:B10)</f>
        <v>0</v>
      </c>
      <c r="C11" s="97">
        <f>SUM(C8:C10)</f>
        <v>0</v>
      </c>
      <c r="D11" s="98"/>
      <c r="E11" s="96" t="s">
        <v>115</v>
      </c>
      <c r="F11" s="99">
        <f>SUM(F8:F10)</f>
        <v>0</v>
      </c>
      <c r="G11" s="97">
        <f>SUM(G8:G10)</f>
        <v>0</v>
      </c>
      <c r="J11" s="98"/>
    </row>
    <row r="12" spans="1:10" ht="15.75" thickBot="1" x14ac:dyDescent="0.3">
      <c r="B12" s="87"/>
    </row>
    <row r="13" spans="1:10" ht="39.75" customHeight="1" x14ac:dyDescent="0.25">
      <c r="A13" s="100" t="s">
        <v>90</v>
      </c>
      <c r="B13" s="101"/>
      <c r="C13" s="101"/>
      <c r="D13" s="102">
        <f>C11+G11</f>
        <v>0</v>
      </c>
      <c r="E13" s="102"/>
      <c r="F13" s="102"/>
      <c r="G13" s="103"/>
    </row>
    <row r="15" spans="1:10" ht="15.75" thickBot="1" x14ac:dyDescent="0.3"/>
    <row r="16" spans="1:10" ht="32.25" customHeight="1" thickBot="1" x14ac:dyDescent="0.3">
      <c r="A16" s="138" t="s">
        <v>117</v>
      </c>
      <c r="B16" s="139"/>
      <c r="C16" s="140"/>
      <c r="E16" s="138" t="s">
        <v>117</v>
      </c>
      <c r="F16" s="139"/>
      <c r="G16" s="140"/>
    </row>
    <row r="17" spans="1:7" x14ac:dyDescent="0.25">
      <c r="E17" s="46"/>
      <c r="F17" s="46"/>
    </row>
    <row r="18" spans="1:7" x14ac:dyDescent="0.25">
      <c r="A18" s="141" t="s">
        <v>118</v>
      </c>
      <c r="B18" s="142"/>
      <c r="C18" s="143"/>
      <c r="E18" s="141" t="s">
        <v>120</v>
      </c>
      <c r="F18" s="142"/>
      <c r="G18" s="143"/>
    </row>
    <row r="19" spans="1:7" x14ac:dyDescent="0.25">
      <c r="A19" s="132"/>
      <c r="B19" s="133"/>
      <c r="C19" s="134"/>
      <c r="E19" s="132"/>
      <c r="F19" s="133"/>
      <c r="G19" s="134"/>
    </row>
    <row r="20" spans="1:7" x14ac:dyDescent="0.25">
      <c r="A20" s="129">
        <f>B8+B9</f>
        <v>0</v>
      </c>
      <c r="B20" s="130"/>
      <c r="C20" s="131"/>
      <c r="E20" s="129">
        <f>F8+F9</f>
        <v>0</v>
      </c>
      <c r="F20" s="130"/>
      <c r="G20" s="131"/>
    </row>
    <row r="21" spans="1:7" x14ac:dyDescent="0.25">
      <c r="A21" s="132"/>
      <c r="B21" s="133"/>
      <c r="C21" s="134"/>
      <c r="E21" s="132"/>
      <c r="F21" s="133"/>
      <c r="G21" s="134"/>
    </row>
    <row r="22" spans="1:7" x14ac:dyDescent="0.25">
      <c r="A22" s="135"/>
      <c r="B22" s="136"/>
      <c r="C22" s="137"/>
      <c r="E22" s="135"/>
      <c r="F22" s="136"/>
      <c r="G22" s="137"/>
    </row>
    <row r="23" spans="1:7" x14ac:dyDescent="0.25">
      <c r="A23" s="56"/>
      <c r="B23" s="56"/>
      <c r="C23" s="126"/>
      <c r="G23" s="126"/>
    </row>
    <row r="24" spans="1:7" x14ac:dyDescent="0.25">
      <c r="A24" s="141" t="s">
        <v>119</v>
      </c>
      <c r="B24" s="142"/>
      <c r="C24" s="143"/>
      <c r="E24" s="141" t="s">
        <v>121</v>
      </c>
      <c r="F24" s="142"/>
      <c r="G24" s="143"/>
    </row>
    <row r="25" spans="1:7" x14ac:dyDescent="0.25">
      <c r="A25" s="132"/>
      <c r="B25" s="133"/>
      <c r="C25" s="134"/>
      <c r="E25" s="132"/>
      <c r="F25" s="133"/>
      <c r="G25" s="134"/>
    </row>
    <row r="26" spans="1:7" x14ac:dyDescent="0.25">
      <c r="A26" s="132"/>
      <c r="B26" s="133"/>
      <c r="C26" s="134"/>
      <c r="E26" s="132"/>
      <c r="F26" s="133"/>
      <c r="G26" s="134"/>
    </row>
    <row r="27" spans="1:7" x14ac:dyDescent="0.25">
      <c r="A27" s="129">
        <f>B11</f>
        <v>0</v>
      </c>
      <c r="B27" s="130"/>
      <c r="C27" s="131"/>
      <c r="E27" s="129">
        <f>F11</f>
        <v>0</v>
      </c>
      <c r="F27" s="130"/>
      <c r="G27" s="131"/>
    </row>
    <row r="28" spans="1:7" x14ac:dyDescent="0.25">
      <c r="A28" s="132"/>
      <c r="B28" s="133"/>
      <c r="C28" s="134"/>
      <c r="E28" s="132"/>
      <c r="F28" s="133"/>
      <c r="G28" s="134"/>
    </row>
    <row r="29" spans="1:7" x14ac:dyDescent="0.25">
      <c r="A29" s="135"/>
      <c r="B29" s="136"/>
      <c r="C29" s="137"/>
      <c r="E29" s="135"/>
      <c r="F29" s="136"/>
      <c r="G29" s="137"/>
    </row>
    <row r="30" spans="1:7" x14ac:dyDescent="0.25">
      <c r="A30" s="127"/>
    </row>
    <row r="31" spans="1:7" x14ac:dyDescent="0.25">
      <c r="A31" s="127"/>
    </row>
  </sheetData>
  <sheetProtection algorithmName="SHA-512" hashValue="OHWx8usIQmYiH0DicO49a2xcfpNjmRa8wqcif1PEWuUcygUHYMoJYY+TdtaqcMiznzkCy3yM8dccpHqou7kLIQ==" saltValue="MUWP3lwmbyYvBgcZBRVmGw==" spinCount="100000" sheet="1" objects="1" scenarios="1"/>
  <mergeCells count="25">
    <mergeCell ref="A22:C22"/>
    <mergeCell ref="A24:C24"/>
    <mergeCell ref="A25:C25"/>
    <mergeCell ref="A26:C26"/>
    <mergeCell ref="B1:E1"/>
    <mergeCell ref="A16:C16"/>
    <mergeCell ref="A18:C18"/>
    <mergeCell ref="A19:C19"/>
    <mergeCell ref="A20:C20"/>
    <mergeCell ref="A27:C27"/>
    <mergeCell ref="A28:C28"/>
    <mergeCell ref="A29:C29"/>
    <mergeCell ref="E16:G16"/>
    <mergeCell ref="E18:G18"/>
    <mergeCell ref="E19:G19"/>
    <mergeCell ref="E20:G20"/>
    <mergeCell ref="E21:G21"/>
    <mergeCell ref="E22:G22"/>
    <mergeCell ref="E24:G24"/>
    <mergeCell ref="E25:G25"/>
    <mergeCell ref="E26:G26"/>
    <mergeCell ref="E27:G27"/>
    <mergeCell ref="E28:G28"/>
    <mergeCell ref="E29:G29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E8F5-0AC4-4F16-8903-9BE1AE50CA75}">
  <sheetPr>
    <tabColor rgb="FFC2E76B"/>
  </sheetPr>
  <dimension ref="A2:G29"/>
  <sheetViews>
    <sheetView zoomScale="80" zoomScaleNormal="80" workbookViewId="0">
      <selection activeCell="B12" sqref="B12"/>
    </sheetView>
  </sheetViews>
  <sheetFormatPr defaultColWidth="9.140625" defaultRowHeight="15" x14ac:dyDescent="0.25"/>
  <cols>
    <col min="1" max="1" width="56.85546875" style="46" customWidth="1"/>
    <col min="2" max="2" width="21" style="46" customWidth="1"/>
    <col min="3" max="3" width="48.85546875" style="56" customWidth="1"/>
    <col min="4" max="4" width="33.42578125" style="56" customWidth="1"/>
    <col min="5" max="5" width="16.140625" style="46" customWidth="1"/>
    <col min="6" max="6" width="28.7109375" style="46" customWidth="1"/>
    <col min="7" max="7" width="31.28515625" style="56" customWidth="1"/>
    <col min="8" max="16384" width="9.140625" style="46"/>
  </cols>
  <sheetData>
    <row r="2" spans="1:4" x14ac:dyDescent="0.25">
      <c r="A2" s="55" t="s">
        <v>85</v>
      </c>
      <c r="B2" s="55"/>
      <c r="C2" s="58" t="s">
        <v>71</v>
      </c>
      <c r="D2" s="82"/>
    </row>
    <row r="3" spans="1:4" x14ac:dyDescent="0.25">
      <c r="A3" s="84"/>
      <c r="B3" s="55"/>
      <c r="C3" s="55" t="s">
        <v>86</v>
      </c>
      <c r="D3" s="82"/>
    </row>
    <row r="4" spans="1:4" x14ac:dyDescent="0.25">
      <c r="A4" s="59" t="s">
        <v>93</v>
      </c>
      <c r="B4" s="83"/>
      <c r="C4" s="60">
        <v>25000</v>
      </c>
    </row>
    <row r="7" spans="1:4" x14ac:dyDescent="0.25">
      <c r="A7" s="105" t="s">
        <v>106</v>
      </c>
      <c r="B7" s="106" t="s">
        <v>105</v>
      </c>
      <c r="C7" s="104" t="s">
        <v>116</v>
      </c>
    </row>
    <row r="8" spans="1:4" x14ac:dyDescent="0.25">
      <c r="A8" s="61"/>
      <c r="B8" s="45"/>
      <c r="C8" s="109"/>
    </row>
    <row r="9" spans="1:4" x14ac:dyDescent="0.25">
      <c r="A9" s="61" t="s">
        <v>114</v>
      </c>
      <c r="B9" s="124"/>
      <c r="C9" s="65">
        <f>C4*B9</f>
        <v>0</v>
      </c>
    </row>
    <row r="10" spans="1:4" x14ac:dyDescent="0.25">
      <c r="A10" s="61" t="s">
        <v>101</v>
      </c>
      <c r="B10" s="124"/>
      <c r="C10" s="65">
        <f>C4*B10</f>
        <v>0</v>
      </c>
    </row>
    <row r="11" spans="1:4" x14ac:dyDescent="0.25">
      <c r="A11" s="62" t="s">
        <v>100</v>
      </c>
      <c r="B11" s="124"/>
      <c r="C11" s="66">
        <f>C4*B11</f>
        <v>0</v>
      </c>
    </row>
    <row r="12" spans="1:4" s="115" customFormat="1" ht="26.25" customHeight="1" x14ac:dyDescent="0.25">
      <c r="A12" s="113" t="s">
        <v>115</v>
      </c>
      <c r="B12" s="114">
        <f>SUM(B9:B11)</f>
        <v>0</v>
      </c>
      <c r="C12" s="111">
        <f>SUM(C9:C11)</f>
        <v>0</v>
      </c>
    </row>
    <row r="13" spans="1:4" ht="15.75" thickBot="1" x14ac:dyDescent="0.3">
      <c r="C13" s="110"/>
      <c r="D13" s="48"/>
    </row>
    <row r="14" spans="1:4" s="112" customFormat="1" ht="38.25" customHeight="1" thickBot="1" x14ac:dyDescent="0.3">
      <c r="A14" s="116" t="s">
        <v>84</v>
      </c>
      <c r="B14" s="117"/>
      <c r="C14" s="118">
        <f>C12</f>
        <v>0</v>
      </c>
    </row>
    <row r="15" spans="1:4" ht="15.75" thickBot="1" x14ac:dyDescent="0.3"/>
    <row r="16" spans="1:4" ht="30.6" customHeight="1" thickBot="1" x14ac:dyDescent="0.3">
      <c r="A16" s="138" t="s">
        <v>117</v>
      </c>
      <c r="B16" s="139"/>
      <c r="C16" s="140"/>
    </row>
    <row r="18" spans="1:3" x14ac:dyDescent="0.25">
      <c r="A18" s="141" t="s">
        <v>120</v>
      </c>
      <c r="B18" s="142"/>
      <c r="C18" s="143"/>
    </row>
    <row r="19" spans="1:3" x14ac:dyDescent="0.25">
      <c r="A19" s="132"/>
      <c r="B19" s="133"/>
      <c r="C19" s="134"/>
    </row>
    <row r="20" spans="1:3" x14ac:dyDescent="0.25">
      <c r="A20" s="129">
        <f>B9+B10</f>
        <v>0</v>
      </c>
      <c r="B20" s="130"/>
      <c r="C20" s="131"/>
    </row>
    <row r="21" spans="1:3" x14ac:dyDescent="0.25">
      <c r="A21" s="132"/>
      <c r="B21" s="133"/>
      <c r="C21" s="134"/>
    </row>
    <row r="22" spans="1:3" x14ac:dyDescent="0.25">
      <c r="A22" s="135"/>
      <c r="B22" s="136"/>
      <c r="C22" s="137"/>
    </row>
    <row r="23" spans="1:3" x14ac:dyDescent="0.25">
      <c r="A23" s="56"/>
      <c r="B23" s="56"/>
      <c r="C23" s="126"/>
    </row>
    <row r="24" spans="1:3" x14ac:dyDescent="0.25">
      <c r="A24" s="141" t="s">
        <v>121</v>
      </c>
      <c r="B24" s="142"/>
      <c r="C24" s="143"/>
    </row>
    <row r="25" spans="1:3" x14ac:dyDescent="0.25">
      <c r="A25" s="132"/>
      <c r="B25" s="133"/>
      <c r="C25" s="134"/>
    </row>
    <row r="26" spans="1:3" x14ac:dyDescent="0.25">
      <c r="A26" s="132"/>
      <c r="B26" s="133"/>
      <c r="C26" s="134"/>
    </row>
    <row r="27" spans="1:3" x14ac:dyDescent="0.25">
      <c r="A27" s="129">
        <f>B12</f>
        <v>0</v>
      </c>
      <c r="B27" s="130"/>
      <c r="C27" s="131"/>
    </row>
    <row r="28" spans="1:3" x14ac:dyDescent="0.25">
      <c r="A28" s="132"/>
      <c r="B28" s="133"/>
      <c r="C28" s="134"/>
    </row>
    <row r="29" spans="1:3" x14ac:dyDescent="0.25">
      <c r="A29" s="135"/>
      <c r="B29" s="136"/>
      <c r="C29" s="137"/>
    </row>
  </sheetData>
  <sheetProtection algorithmName="SHA-512" hashValue="zlUSkJ+ugVMkiaHCRdSNbxLnEwqKQx0zUsu0Tkc5gt7zhTAodXtov0CeJRPuMdfTR7CLUaxAqWR9wZRFCwDcSQ==" saltValue="jxwjOjuW4T5bhFELUmLSQw==" spinCount="100000" sheet="1" objects="1" scenarios="1"/>
  <mergeCells count="12">
    <mergeCell ref="A29:C29"/>
    <mergeCell ref="A16:C16"/>
    <mergeCell ref="A18:C18"/>
    <mergeCell ref="A19:C19"/>
    <mergeCell ref="A20:C20"/>
    <mergeCell ref="A21:C21"/>
    <mergeCell ref="A22:C22"/>
    <mergeCell ref="A24:C24"/>
    <mergeCell ref="A25:C25"/>
    <mergeCell ref="A26:C26"/>
    <mergeCell ref="A27:C27"/>
    <mergeCell ref="A28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8EA7-54C5-4BD0-BAFA-A1993DD0EB0B}">
  <sheetPr>
    <tabColor rgb="FFC2E76B"/>
  </sheetPr>
  <dimension ref="A1:J28"/>
  <sheetViews>
    <sheetView zoomScale="80" zoomScaleNormal="80" workbookViewId="0">
      <selection activeCell="E19" sqref="E19:G19"/>
    </sheetView>
  </sheetViews>
  <sheetFormatPr defaultColWidth="9.140625" defaultRowHeight="15" x14ac:dyDescent="0.25"/>
  <cols>
    <col min="1" max="1" width="49" style="46" customWidth="1"/>
    <col min="2" max="2" width="15.28515625" style="46" customWidth="1"/>
    <col min="3" max="3" width="36.85546875" style="56" customWidth="1"/>
    <col min="4" max="4" width="21.42578125" style="56" customWidth="1"/>
    <col min="5" max="5" width="49" style="56" customWidth="1"/>
    <col min="6" max="6" width="10.85546875" style="56" customWidth="1"/>
    <col min="7" max="7" width="40.7109375" style="56" bestFit="1" customWidth="1"/>
    <col min="8" max="8" width="16.140625" style="46" customWidth="1"/>
    <col min="9" max="9" width="28.7109375" style="46" customWidth="1"/>
    <col min="10" max="10" width="31.28515625" style="56" customWidth="1"/>
    <col min="11" max="16384" width="9.140625" style="46"/>
  </cols>
  <sheetData>
    <row r="1" spans="1:10" x14ac:dyDescent="0.25">
      <c r="A1" s="89" t="s">
        <v>87</v>
      </c>
      <c r="B1" s="144" t="s">
        <v>107</v>
      </c>
      <c r="C1" s="144"/>
      <c r="D1" s="144"/>
      <c r="E1" s="144"/>
      <c r="F1" s="90"/>
      <c r="G1" s="91"/>
    </row>
    <row r="2" spans="1:10" x14ac:dyDescent="0.25">
      <c r="A2" s="92"/>
      <c r="B2" s="93"/>
      <c r="C2" s="93"/>
      <c r="D2" s="93" t="s">
        <v>89</v>
      </c>
      <c r="E2" s="93"/>
      <c r="F2" s="93"/>
      <c r="G2" s="94"/>
    </row>
    <row r="3" spans="1:10" x14ac:dyDescent="0.25">
      <c r="C3" s="46"/>
      <c r="D3" s="57"/>
      <c r="E3" s="57"/>
      <c r="F3" s="57"/>
    </row>
    <row r="4" spans="1:10" x14ac:dyDescent="0.25">
      <c r="A4" s="46" t="s">
        <v>103</v>
      </c>
      <c r="C4" s="57">
        <v>25000</v>
      </c>
      <c r="E4" s="46" t="s">
        <v>113</v>
      </c>
      <c r="G4" s="57">
        <v>25000</v>
      </c>
    </row>
    <row r="6" spans="1:10" x14ac:dyDescent="0.25">
      <c r="A6" s="105" t="s">
        <v>106</v>
      </c>
      <c r="B6" s="106" t="s">
        <v>105</v>
      </c>
      <c r="C6" s="104" t="s">
        <v>72</v>
      </c>
      <c r="D6" s="107"/>
      <c r="E6" s="108" t="s">
        <v>106</v>
      </c>
      <c r="F6" s="106" t="s">
        <v>105</v>
      </c>
      <c r="G6" s="104" t="s">
        <v>116</v>
      </c>
    </row>
    <row r="7" spans="1:10" x14ac:dyDescent="0.25">
      <c r="A7" s="61"/>
      <c r="B7" s="45"/>
      <c r="C7" s="65"/>
      <c r="E7" s="63"/>
      <c r="F7" s="64"/>
      <c r="G7" s="65"/>
    </row>
    <row r="8" spans="1:10" x14ac:dyDescent="0.25">
      <c r="A8" s="61" t="s">
        <v>102</v>
      </c>
      <c r="B8" s="124"/>
      <c r="C8" s="65">
        <f>C4*B8</f>
        <v>0</v>
      </c>
      <c r="E8" s="61" t="s">
        <v>114</v>
      </c>
      <c r="F8" s="124"/>
      <c r="G8" s="65">
        <f>G4*F8</f>
        <v>0</v>
      </c>
    </row>
    <row r="9" spans="1:10" x14ac:dyDescent="0.25">
      <c r="A9" s="61" t="s">
        <v>101</v>
      </c>
      <c r="B9" s="124"/>
      <c r="C9" s="65">
        <f>C4*B9</f>
        <v>0</v>
      </c>
      <c r="E9" s="88" t="s">
        <v>101</v>
      </c>
      <c r="F9" s="124"/>
      <c r="G9" s="65">
        <f>G4*F9</f>
        <v>0</v>
      </c>
    </row>
    <row r="10" spans="1:10" x14ac:dyDescent="0.25">
      <c r="A10" s="61" t="s">
        <v>100</v>
      </c>
      <c r="B10" s="125"/>
      <c r="C10" s="65">
        <f>C4*B10</f>
        <v>0</v>
      </c>
      <c r="E10" s="61" t="s">
        <v>100</v>
      </c>
      <c r="F10" s="124"/>
      <c r="G10" s="65">
        <f>G4*F10</f>
        <v>0</v>
      </c>
    </row>
    <row r="11" spans="1:10" s="95" customFormat="1" ht="26.25" customHeight="1" x14ac:dyDescent="0.25">
      <c r="A11" s="96" t="s">
        <v>104</v>
      </c>
      <c r="B11" s="99">
        <f>SUM(B8:B10)</f>
        <v>0</v>
      </c>
      <c r="C11" s="97">
        <f>SUM(C8:C10)</f>
        <v>0</v>
      </c>
      <c r="D11" s="98"/>
      <c r="E11" s="96" t="s">
        <v>115</v>
      </c>
      <c r="F11" s="99">
        <f>SUM(F8:F10)</f>
        <v>0</v>
      </c>
      <c r="G11" s="97">
        <f>SUM(G8:G10)</f>
        <v>0</v>
      </c>
      <c r="J11" s="98"/>
    </row>
    <row r="12" spans="1:10" ht="15.75" thickBot="1" x14ac:dyDescent="0.3">
      <c r="B12" s="87"/>
    </row>
    <row r="13" spans="1:10" ht="39.75" customHeight="1" x14ac:dyDescent="0.25">
      <c r="A13" s="100" t="s">
        <v>92</v>
      </c>
      <c r="B13" s="101"/>
      <c r="C13" s="101"/>
      <c r="D13" s="102">
        <f>C11+G11</f>
        <v>0</v>
      </c>
      <c r="E13" s="102"/>
      <c r="F13" s="102"/>
      <c r="G13" s="103"/>
    </row>
    <row r="14" spans="1:10" ht="15.75" thickBot="1" x14ac:dyDescent="0.3"/>
    <row r="15" spans="1:10" ht="31.15" customHeight="1" thickBot="1" x14ac:dyDescent="0.3">
      <c r="A15" s="138" t="s">
        <v>117</v>
      </c>
      <c r="B15" s="139"/>
      <c r="C15" s="140"/>
      <c r="E15" s="138" t="s">
        <v>117</v>
      </c>
      <c r="F15" s="139"/>
      <c r="G15" s="140"/>
    </row>
    <row r="16" spans="1:10" x14ac:dyDescent="0.25">
      <c r="E16" s="46"/>
      <c r="F16" s="46"/>
    </row>
    <row r="17" spans="1:7" x14ac:dyDescent="0.25">
      <c r="A17" s="141" t="s">
        <v>118</v>
      </c>
      <c r="B17" s="142"/>
      <c r="C17" s="143"/>
      <c r="E17" s="141" t="s">
        <v>120</v>
      </c>
      <c r="F17" s="142"/>
      <c r="G17" s="143"/>
    </row>
    <row r="18" spans="1:7" x14ac:dyDescent="0.25">
      <c r="A18" s="132"/>
      <c r="B18" s="133"/>
      <c r="C18" s="134"/>
      <c r="E18" s="132"/>
      <c r="F18" s="133"/>
      <c r="G18" s="134"/>
    </row>
    <row r="19" spans="1:7" x14ac:dyDescent="0.25">
      <c r="A19" s="129">
        <f>B8+B9</f>
        <v>0</v>
      </c>
      <c r="B19" s="130"/>
      <c r="C19" s="131"/>
      <c r="E19" s="129">
        <f>F8+F9</f>
        <v>0</v>
      </c>
      <c r="F19" s="130"/>
      <c r="G19" s="131"/>
    </row>
    <row r="20" spans="1:7" x14ac:dyDescent="0.25">
      <c r="A20" s="132"/>
      <c r="B20" s="133"/>
      <c r="C20" s="134"/>
      <c r="E20" s="132"/>
      <c r="F20" s="133"/>
      <c r="G20" s="134"/>
    </row>
    <row r="21" spans="1:7" x14ac:dyDescent="0.25">
      <c r="A21" s="135"/>
      <c r="B21" s="136"/>
      <c r="C21" s="137"/>
      <c r="E21" s="135"/>
      <c r="F21" s="136"/>
      <c r="G21" s="137"/>
    </row>
    <row r="22" spans="1:7" x14ac:dyDescent="0.25">
      <c r="A22" s="56"/>
      <c r="B22" s="56"/>
      <c r="C22" s="126"/>
      <c r="G22" s="126"/>
    </row>
    <row r="23" spans="1:7" x14ac:dyDescent="0.25">
      <c r="A23" s="141" t="s">
        <v>119</v>
      </c>
      <c r="B23" s="142"/>
      <c r="C23" s="143"/>
      <c r="E23" s="141" t="s">
        <v>120</v>
      </c>
      <c r="F23" s="142"/>
      <c r="G23" s="143"/>
    </row>
    <row r="24" spans="1:7" x14ac:dyDescent="0.25">
      <c r="A24" s="132"/>
      <c r="B24" s="133"/>
      <c r="C24" s="134"/>
      <c r="E24" s="132"/>
      <c r="F24" s="133"/>
      <c r="G24" s="134"/>
    </row>
    <row r="25" spans="1:7" x14ac:dyDescent="0.25">
      <c r="A25" s="132"/>
      <c r="B25" s="133"/>
      <c r="C25" s="134"/>
      <c r="E25" s="129">
        <f>F11</f>
        <v>0</v>
      </c>
      <c r="F25" s="130"/>
      <c r="G25" s="131"/>
    </row>
    <row r="26" spans="1:7" x14ac:dyDescent="0.25">
      <c r="A26" s="129">
        <f>B11</f>
        <v>0</v>
      </c>
      <c r="B26" s="130"/>
      <c r="C26" s="131"/>
      <c r="E26" s="132"/>
      <c r="F26" s="133"/>
      <c r="G26" s="134"/>
    </row>
    <row r="27" spans="1:7" x14ac:dyDescent="0.25">
      <c r="A27" s="132"/>
      <c r="B27" s="133"/>
      <c r="C27" s="134"/>
      <c r="E27" s="132"/>
      <c r="F27" s="133"/>
      <c r="G27" s="134"/>
    </row>
    <row r="28" spans="1:7" x14ac:dyDescent="0.25">
      <c r="A28" s="135"/>
      <c r="B28" s="136"/>
      <c r="C28" s="137"/>
      <c r="E28" s="135"/>
      <c r="F28" s="136"/>
      <c r="G28" s="137"/>
    </row>
  </sheetData>
  <sheetProtection algorithmName="SHA-512" hashValue="3cCBu42fCSIBFq18TeVeHi5DoqefqB1MKNBxOjIhTT0kQJC+lltDOQzD9ecDKFac1p8+AWrxLvJIEY4ROSFnwQ==" saltValue="9Ke2fh2wIZr0k/MCC6HD/w==" spinCount="100000" sheet="1" objects="1" scenarios="1"/>
  <mergeCells count="25">
    <mergeCell ref="A21:C21"/>
    <mergeCell ref="A23:C23"/>
    <mergeCell ref="A24:C24"/>
    <mergeCell ref="A25:C25"/>
    <mergeCell ref="B1:E1"/>
    <mergeCell ref="A15:C15"/>
    <mergeCell ref="A17:C17"/>
    <mergeCell ref="A18:C18"/>
    <mergeCell ref="A19:C19"/>
    <mergeCell ref="A26:C26"/>
    <mergeCell ref="A27:C27"/>
    <mergeCell ref="A28:C28"/>
    <mergeCell ref="E15:G15"/>
    <mergeCell ref="E17:G17"/>
    <mergeCell ref="E18:G18"/>
    <mergeCell ref="E19:G19"/>
    <mergeCell ref="E20:G20"/>
    <mergeCell ref="E21:G21"/>
    <mergeCell ref="E23:G23"/>
    <mergeCell ref="E24:G24"/>
    <mergeCell ref="E25:G25"/>
    <mergeCell ref="E26:G26"/>
    <mergeCell ref="E27:G27"/>
    <mergeCell ref="E28:G28"/>
    <mergeCell ref="A20:C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2C31-A7AA-4D62-B620-B73519B2A005}">
  <sheetPr>
    <tabColor rgb="FFC2E76B"/>
  </sheetPr>
  <dimension ref="A2:G29"/>
  <sheetViews>
    <sheetView zoomScale="80" zoomScaleNormal="80" workbookViewId="0">
      <selection activeCell="B12" sqref="B12"/>
    </sheetView>
  </sheetViews>
  <sheetFormatPr defaultColWidth="9.140625" defaultRowHeight="15" x14ac:dyDescent="0.25"/>
  <cols>
    <col min="1" max="1" width="56.85546875" style="46" customWidth="1"/>
    <col min="2" max="2" width="14.5703125" style="46" customWidth="1"/>
    <col min="3" max="3" width="48.85546875" style="56" customWidth="1"/>
    <col min="4" max="4" width="33.42578125" style="56" customWidth="1"/>
    <col min="5" max="5" width="16.140625" style="46" customWidth="1"/>
    <col min="6" max="6" width="28.7109375" style="46" customWidth="1"/>
    <col min="7" max="7" width="31.28515625" style="56" customWidth="1"/>
    <col min="8" max="16384" width="9.140625" style="46"/>
  </cols>
  <sheetData>
    <row r="2" spans="1:4" x14ac:dyDescent="0.25">
      <c r="A2" s="55" t="s">
        <v>85</v>
      </c>
      <c r="B2" s="55"/>
      <c r="C2" s="58" t="s">
        <v>107</v>
      </c>
      <c r="D2" s="82"/>
    </row>
    <row r="3" spans="1:4" x14ac:dyDescent="0.25">
      <c r="A3" s="84"/>
      <c r="B3" s="55"/>
      <c r="C3" s="55" t="s">
        <v>86</v>
      </c>
      <c r="D3" s="82"/>
    </row>
    <row r="4" spans="1:4" x14ac:dyDescent="0.25">
      <c r="A4" s="59" t="s">
        <v>93</v>
      </c>
      <c r="B4" s="83"/>
      <c r="C4" s="60">
        <v>25000</v>
      </c>
    </row>
    <row r="7" spans="1:4" x14ac:dyDescent="0.25">
      <c r="A7" s="105" t="s">
        <v>106</v>
      </c>
      <c r="B7" s="106" t="s">
        <v>105</v>
      </c>
      <c r="C7" s="104" t="s">
        <v>116</v>
      </c>
    </row>
    <row r="8" spans="1:4" x14ac:dyDescent="0.25">
      <c r="A8" s="61"/>
      <c r="B8" s="45"/>
      <c r="C8" s="109"/>
    </row>
    <row r="9" spans="1:4" x14ac:dyDescent="0.25">
      <c r="A9" s="61" t="s">
        <v>114</v>
      </c>
      <c r="B9" s="124"/>
      <c r="C9" s="65">
        <f>C4*B9</f>
        <v>0</v>
      </c>
    </row>
    <row r="10" spans="1:4" x14ac:dyDescent="0.25">
      <c r="A10" s="61" t="s">
        <v>101</v>
      </c>
      <c r="B10" s="124"/>
      <c r="C10" s="65">
        <f>C4*B10</f>
        <v>0</v>
      </c>
    </row>
    <row r="11" spans="1:4" x14ac:dyDescent="0.25">
      <c r="A11" s="62" t="s">
        <v>100</v>
      </c>
      <c r="B11" s="124"/>
      <c r="C11" s="66">
        <f>C4*B11</f>
        <v>0</v>
      </c>
    </row>
    <row r="12" spans="1:4" s="115" customFormat="1" ht="26.25" customHeight="1" x14ac:dyDescent="0.25">
      <c r="A12" s="113" t="s">
        <v>115</v>
      </c>
      <c r="B12" s="114">
        <f>SUM(B9:B11)</f>
        <v>0</v>
      </c>
      <c r="C12" s="111">
        <f>SUM(C9:C11)</f>
        <v>0</v>
      </c>
    </row>
    <row r="13" spans="1:4" ht="15.75" thickBot="1" x14ac:dyDescent="0.3">
      <c r="C13" s="110"/>
      <c r="D13" s="48"/>
    </row>
    <row r="14" spans="1:4" s="112" customFormat="1" ht="38.25" customHeight="1" thickBot="1" x14ac:dyDescent="0.3">
      <c r="A14" s="116" t="s">
        <v>91</v>
      </c>
      <c r="B14" s="117"/>
      <c r="C14" s="118">
        <f>C12</f>
        <v>0</v>
      </c>
    </row>
    <row r="15" spans="1:4" ht="15.75" thickBot="1" x14ac:dyDescent="0.3"/>
    <row r="16" spans="1:4" ht="32.450000000000003" customHeight="1" thickBot="1" x14ac:dyDescent="0.3">
      <c r="A16" s="138" t="s">
        <v>117</v>
      </c>
      <c r="B16" s="139"/>
      <c r="C16" s="140"/>
    </row>
    <row r="18" spans="1:3" x14ac:dyDescent="0.25">
      <c r="A18" s="141" t="s">
        <v>120</v>
      </c>
      <c r="B18" s="142"/>
      <c r="C18" s="143"/>
    </row>
    <row r="19" spans="1:3" x14ac:dyDescent="0.25">
      <c r="A19" s="132"/>
      <c r="B19" s="133"/>
      <c r="C19" s="134"/>
    </row>
    <row r="20" spans="1:3" x14ac:dyDescent="0.25">
      <c r="A20" s="129">
        <f>B9+B10</f>
        <v>0</v>
      </c>
      <c r="B20" s="130"/>
      <c r="C20" s="131"/>
    </row>
    <row r="21" spans="1:3" x14ac:dyDescent="0.25">
      <c r="A21" s="132"/>
      <c r="B21" s="133"/>
      <c r="C21" s="134"/>
    </row>
    <row r="22" spans="1:3" x14ac:dyDescent="0.25">
      <c r="A22" s="135"/>
      <c r="B22" s="136"/>
      <c r="C22" s="137"/>
    </row>
    <row r="23" spans="1:3" x14ac:dyDescent="0.25">
      <c r="A23" s="56"/>
      <c r="B23" s="56"/>
      <c r="C23" s="126"/>
    </row>
    <row r="24" spans="1:3" x14ac:dyDescent="0.25">
      <c r="A24" s="141" t="s">
        <v>121</v>
      </c>
      <c r="B24" s="142"/>
      <c r="C24" s="143"/>
    </row>
    <row r="25" spans="1:3" x14ac:dyDescent="0.25">
      <c r="A25" s="132"/>
      <c r="B25" s="133"/>
      <c r="C25" s="134"/>
    </row>
    <row r="26" spans="1:3" x14ac:dyDescent="0.25">
      <c r="A26" s="132"/>
      <c r="B26" s="133"/>
      <c r="C26" s="134"/>
    </row>
    <row r="27" spans="1:3" x14ac:dyDescent="0.25">
      <c r="A27" s="129">
        <f>B12</f>
        <v>0</v>
      </c>
      <c r="B27" s="130"/>
      <c r="C27" s="131"/>
    </row>
    <row r="28" spans="1:3" x14ac:dyDescent="0.25">
      <c r="A28" s="132"/>
      <c r="B28" s="133"/>
      <c r="C28" s="134"/>
    </row>
    <row r="29" spans="1:3" x14ac:dyDescent="0.25">
      <c r="A29" s="135"/>
      <c r="B29" s="136"/>
      <c r="C29" s="137"/>
    </row>
  </sheetData>
  <sheetProtection algorithmName="SHA-512" hashValue="rBmOCNYW77Zgm4Vnv+KVis9ZvhhGkRVncU3VNJv2QdFZFj6DOQfD9CGtTdy3klBUAVC2/bP01Pf9Q5eKm1scpQ==" saltValue="UWEKWcuPTGZyEZJ6aGujqA==" spinCount="100000" sheet="1" objects="1" scenarios="1"/>
  <mergeCells count="12">
    <mergeCell ref="A29:C29"/>
    <mergeCell ref="A16:C16"/>
    <mergeCell ref="A18:C18"/>
    <mergeCell ref="A19:C19"/>
    <mergeCell ref="A20:C20"/>
    <mergeCell ref="A21:C21"/>
    <mergeCell ref="A22:C22"/>
    <mergeCell ref="A24:C24"/>
    <mergeCell ref="A25:C25"/>
    <mergeCell ref="A26:C26"/>
    <mergeCell ref="A27:C27"/>
    <mergeCell ref="A28:C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16"/>
  <sheetViews>
    <sheetView workbookViewId="0">
      <selection activeCell="B19" sqref="B19"/>
    </sheetView>
  </sheetViews>
  <sheetFormatPr defaultRowHeight="15" x14ac:dyDescent="0.25"/>
  <cols>
    <col min="1" max="1" width="19.7109375" bestFit="1" customWidth="1"/>
    <col min="2" max="2" width="21.85546875" style="40" bestFit="1" customWidth="1"/>
    <col min="3" max="3" width="18.85546875" bestFit="1" customWidth="1"/>
    <col min="4" max="4" width="18.85546875" style="40" bestFit="1" customWidth="1"/>
  </cols>
  <sheetData>
    <row r="1" spans="1:4" x14ac:dyDescent="0.25">
      <c r="A1" s="5">
        <v>1</v>
      </c>
    </row>
    <row r="2" spans="1:4" x14ac:dyDescent="0.25">
      <c r="A2" s="5" t="s">
        <v>46</v>
      </c>
      <c r="B2" s="41">
        <f>VLOOKUP($A$1,Verzamelblad!$A$3:$AH$41,2)</f>
        <v>0</v>
      </c>
      <c r="C2" s="5"/>
      <c r="D2" s="41"/>
    </row>
    <row r="3" spans="1:4" x14ac:dyDescent="0.25">
      <c r="A3" s="5"/>
      <c r="B3" s="41">
        <f>VLOOKUP($A$1,Verzamelblad!$A$3:$AH$41,3)</f>
        <v>0</v>
      </c>
      <c r="C3" s="5">
        <f>VLOOKUP($A$1,Verzamelblad!$A$3:$AH$41,4)</f>
        <v>0</v>
      </c>
      <c r="D3" s="41"/>
    </row>
    <row r="4" spans="1:4" x14ac:dyDescent="0.25">
      <c r="A4" s="5"/>
      <c r="B4" s="41">
        <f>VLOOKUP($A$1,Verzamelblad!$A$3:$AH$41,7)</f>
        <v>0</v>
      </c>
      <c r="C4" s="5"/>
      <c r="D4" s="41"/>
    </row>
    <row r="6" spans="1:4" x14ac:dyDescent="0.25">
      <c r="A6" s="24" t="s">
        <v>35</v>
      </c>
      <c r="B6" s="44" t="s">
        <v>43</v>
      </c>
      <c r="C6" s="25" t="s">
        <v>44</v>
      </c>
      <c r="D6" s="42" t="s">
        <v>45</v>
      </c>
    </row>
    <row r="7" spans="1:4" x14ac:dyDescent="0.25">
      <c r="A7" s="23" t="s">
        <v>34</v>
      </c>
      <c r="B7" s="43">
        <f>VLOOKUP($A$1,Verzamelblad!$A$3:$AH$41,8)</f>
        <v>0</v>
      </c>
      <c r="C7" s="32" t="s">
        <v>49</v>
      </c>
      <c r="D7" s="43">
        <f>VLOOKUP($A$1,Verzamelblad!$A$3:$AH$41,10)</f>
        <v>0</v>
      </c>
    </row>
    <row r="8" spans="1:4" x14ac:dyDescent="0.25">
      <c r="A8" s="23" t="s">
        <v>34</v>
      </c>
      <c r="B8" s="43">
        <f>VLOOKUP($A$1,Verzamelblad!$A$3:$AH$41,11)</f>
        <v>0</v>
      </c>
      <c r="C8" s="32" t="s">
        <v>50</v>
      </c>
      <c r="D8" s="43">
        <f>VLOOKUP($A$1,Verzamelblad!$A$3:$AH$41,13)</f>
        <v>0</v>
      </c>
    </row>
    <row r="9" spans="1:4" x14ac:dyDescent="0.25">
      <c r="A9" s="31" t="s">
        <v>34</v>
      </c>
      <c r="B9" s="43">
        <f>VLOOKUP($A$1,Verzamelblad!$A$3:$AH$41,14)</f>
        <v>0</v>
      </c>
      <c r="C9" s="32" t="s">
        <v>51</v>
      </c>
      <c r="D9" s="43">
        <f>VLOOKUP($A$1,Verzamelblad!$A$3:$AH$41,16)</f>
        <v>0</v>
      </c>
    </row>
    <row r="10" spans="1:4" x14ac:dyDescent="0.25">
      <c r="A10" s="16" t="s">
        <v>34</v>
      </c>
      <c r="B10" s="43">
        <f>VLOOKUP($A$1,Verzamelblad!$A$3:$AH$41,17)</f>
        <v>0</v>
      </c>
      <c r="C10" s="32" t="s">
        <v>52</v>
      </c>
      <c r="D10" s="43">
        <f>VLOOKUP($A$1,Verzamelblad!$A$3:$AH$41,19)</f>
        <v>0</v>
      </c>
    </row>
    <row r="11" spans="1:4" x14ac:dyDescent="0.25">
      <c r="A11" s="16" t="s">
        <v>34</v>
      </c>
      <c r="B11" s="43">
        <f>VLOOKUP($A$1,Verzamelblad!$A$3:$AH$41,20)</f>
        <v>0</v>
      </c>
      <c r="C11" s="32" t="s">
        <v>53</v>
      </c>
      <c r="D11" s="43">
        <f>VLOOKUP($A$1,Verzamelblad!$A$3:$AH$41,22)</f>
        <v>0</v>
      </c>
    </row>
    <row r="12" spans="1:4" x14ac:dyDescent="0.25">
      <c r="A12" s="16" t="s">
        <v>48</v>
      </c>
      <c r="B12" s="43">
        <f>VLOOKUP($A$1,Verzamelblad!$A$3:$AH$41,23)</f>
        <v>0</v>
      </c>
      <c r="C12" s="32" t="s">
        <v>49</v>
      </c>
      <c r="D12" s="43">
        <f>VLOOKUP($A$1,Verzamelblad!$A$3:$AH$41,25)</f>
        <v>0</v>
      </c>
    </row>
    <row r="13" spans="1:4" x14ac:dyDescent="0.25">
      <c r="A13" s="16" t="s">
        <v>33</v>
      </c>
      <c r="B13" s="43">
        <f>VLOOKUP($A$1,Verzamelblad!$A$3:$AH$41,26)</f>
        <v>0</v>
      </c>
      <c r="C13" s="32">
        <f>Verzamelblad!AA3</f>
        <v>0</v>
      </c>
      <c r="D13" s="43">
        <f>VLOOKUP($A$1,Verzamelblad!$A$3:$AH$41,28)</f>
        <v>0</v>
      </c>
    </row>
    <row r="14" spans="1:4" x14ac:dyDescent="0.25">
      <c r="A14" s="16" t="s">
        <v>48</v>
      </c>
      <c r="B14" s="43">
        <f>VLOOKUP($A$1,Verzamelblad!$A$3:$AH$41,29)</f>
        <v>0</v>
      </c>
      <c r="C14" s="32" t="s">
        <v>51</v>
      </c>
      <c r="D14" s="43">
        <f>VLOOKUP($A$1,Verzamelblad!$A$3:$AH$41,31)</f>
        <v>0</v>
      </c>
    </row>
    <row r="15" spans="1:4" x14ac:dyDescent="0.25">
      <c r="A15" s="16" t="s">
        <v>48</v>
      </c>
      <c r="B15" s="43">
        <f>VLOOKUP($A$1,Verzamelblad!$A$3:$AH$41,32)</f>
        <v>0</v>
      </c>
      <c r="C15" s="32">
        <f>VLOOKUP($A$1,Verzamelblad!$A$3:$AH$41,33)</f>
        <v>0</v>
      </c>
      <c r="D15" s="43">
        <f>VLOOKUP($A$1,Verzamelblad!$A$3:$AH$41,34)</f>
        <v>0</v>
      </c>
    </row>
    <row r="16" spans="1:4" x14ac:dyDescent="0.25">
      <c r="A16" s="16"/>
      <c r="B16" s="43"/>
      <c r="C16" s="32"/>
      <c r="D16" s="43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620617454FB4E994FF5988DDACDB3" ma:contentTypeVersion="3" ma:contentTypeDescription="Een nieuw document maken." ma:contentTypeScope="" ma:versionID="ffbcedf48fd20025030595ade71f09d2">
  <xsd:schema xmlns:xsd="http://www.w3.org/2001/XMLSchema" xmlns:xs="http://www.w3.org/2001/XMLSchema" xmlns:p="http://schemas.microsoft.com/office/2006/metadata/properties" xmlns:ns2="70f9bcc2-12d9-4d12-9f79-fb979dcd7faf" targetNamespace="http://schemas.microsoft.com/office/2006/metadata/properties" ma:root="true" ma:fieldsID="28d2563d878c151d36f303e589b9049b" ns2:_="">
    <xsd:import namespace="70f9bcc2-12d9-4d12-9f79-fb979dcd7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bcc2-12d9-4d12-9f79-fb979dcd7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34C5E9-C28D-48FB-A876-E962766AF4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1B2B6C-3B76-4FDA-92EA-4B955AF84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bcc2-12d9-4d12-9f79-fb979dcd7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25B01C-D74B-4318-8295-B371A2C1C78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0f9bcc2-12d9-4d12-9f79-fb979dcd7faf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28</vt:i4>
      </vt:variant>
      <vt:variant>
        <vt:lpstr>Benoemde bereiken</vt:lpstr>
      </vt:variant>
      <vt:variant>
        <vt:i4>1</vt:i4>
      </vt:variant>
    </vt:vector>
  </HeadingPairs>
  <TitlesOfParts>
    <vt:vector size="29" baseType="lpstr">
      <vt:lpstr>Verzamelblad</vt:lpstr>
      <vt:lpstr>Algemene gegevens</vt:lpstr>
      <vt:lpstr>Instructies Inschrijfbiljet</vt:lpstr>
      <vt:lpstr>Totaalblad</vt:lpstr>
      <vt:lpstr>1. Prijzenblad PO - OP</vt:lpstr>
      <vt:lpstr>2. Prijzenblad PO - OOP</vt:lpstr>
      <vt:lpstr>3. Prijzenblad VO - OP</vt:lpstr>
      <vt:lpstr>4. Prijzenblad VO - OOP</vt:lpstr>
      <vt:lpstr>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Bernd Grave</cp:lastModifiedBy>
  <cp:lastPrinted>2019-07-16T07:35:49Z</cp:lastPrinted>
  <dcterms:created xsi:type="dcterms:W3CDTF">2017-01-16T09:18:51Z</dcterms:created>
  <dcterms:modified xsi:type="dcterms:W3CDTF">2025-11-18T08:02:16Z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0x0101006C7620617454FB4E994FF5988DDACDB3</vt:lpwstr>
  </property>
</Properties>
</file>