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iasuden.sharepoint.com/sites/UtrechtseHeuvelrugharmoniseren/Gedeelde documenten/Werkgroep GUH/Aanbestedingsdocument/Bijlagen/nvi1/"/>
    </mc:Choice>
  </mc:AlternateContent>
  <xr:revisionPtr revIDLastSave="490" documentId="8_{AA031668-AD39-4F7F-AFCD-E84F0FD1F06C}" xr6:coauthVersionLast="47" xr6:coauthVersionMax="47" xr10:uidLastSave="{B986DD4A-839C-499C-ACB0-DAAE262B6074}"/>
  <bookViews>
    <workbookView xWindow="-120" yWindow="-120" windowWidth="29040" windowHeight="15720" activeTab="2" xr2:uid="{00000000-000D-0000-FFFF-FFFF00000000}"/>
  </bookViews>
  <sheets>
    <sheet name="Toelichting" sheetId="9" r:id="rId1"/>
    <sheet name="Keuzemogelijkheden" sheetId="10" r:id="rId2"/>
    <sheet name="Wensen" sheetId="4" r:id="rId3"/>
  </sheets>
  <definedNames>
    <definedName name="_xlnm._FilterDatabase" localSheetId="2" hidden="1">Wensen!$A$3:$P$258</definedName>
    <definedName name="_xlnm.Print_Area" localSheetId="2">Wensen!$A$3:$I$258</definedName>
    <definedName name="_xlnm.Print_Titles" localSheetId="2">Wensen!$3:$3</definedName>
    <definedName name="TFRL_Functionaliteit">#REF!</definedName>
    <definedName name="TM_Methodiek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58" i="4" l="1"/>
  <c r="O258" i="4"/>
  <c r="N258" i="4"/>
  <c r="M258" i="4"/>
  <c r="P257" i="4"/>
  <c r="O257" i="4"/>
  <c r="N257" i="4"/>
  <c r="M257" i="4"/>
  <c r="P255" i="4"/>
  <c r="O255" i="4"/>
  <c r="N255" i="4"/>
  <c r="M255" i="4"/>
  <c r="P252" i="4"/>
  <c r="O252" i="4"/>
  <c r="N252" i="4"/>
  <c r="M252" i="4"/>
  <c r="P249" i="4"/>
  <c r="O249" i="4"/>
  <c r="N249" i="4"/>
  <c r="M249" i="4"/>
  <c r="P246" i="4"/>
  <c r="O246" i="4"/>
  <c r="N246" i="4"/>
  <c r="M246" i="4"/>
  <c r="P244" i="4"/>
  <c r="O244" i="4"/>
  <c r="N244" i="4"/>
  <c r="M244" i="4"/>
  <c r="P243" i="4"/>
  <c r="O243" i="4"/>
  <c r="N243" i="4"/>
  <c r="M243" i="4"/>
  <c r="P240" i="4"/>
  <c r="O240" i="4"/>
  <c r="N240" i="4"/>
  <c r="M240" i="4"/>
  <c r="P239" i="4"/>
  <c r="O239" i="4"/>
  <c r="N239" i="4"/>
  <c r="M239" i="4"/>
  <c r="P237" i="4"/>
  <c r="O237" i="4"/>
  <c r="N237" i="4"/>
  <c r="M237" i="4"/>
  <c r="P236" i="4"/>
  <c r="O236" i="4"/>
  <c r="N236" i="4"/>
  <c r="M236" i="4"/>
  <c r="P235" i="4"/>
  <c r="O235" i="4"/>
  <c r="N235" i="4"/>
  <c r="M235" i="4"/>
  <c r="P233" i="4"/>
  <c r="O233" i="4"/>
  <c r="N233" i="4"/>
  <c r="M233" i="4"/>
  <c r="P192" i="4"/>
  <c r="O192" i="4"/>
  <c r="N192" i="4"/>
  <c r="M192" i="4"/>
  <c r="P191" i="4"/>
  <c r="O191" i="4"/>
  <c r="N191" i="4"/>
  <c r="M191" i="4"/>
  <c r="P190" i="4"/>
  <c r="O190" i="4"/>
  <c r="N190" i="4"/>
  <c r="M190" i="4"/>
  <c r="P187" i="4"/>
  <c r="O187" i="4"/>
  <c r="N187" i="4"/>
  <c r="M187" i="4"/>
  <c r="P185" i="4"/>
  <c r="O185" i="4"/>
  <c r="N185" i="4"/>
  <c r="M185" i="4"/>
  <c r="P183" i="4"/>
  <c r="O183" i="4"/>
  <c r="N183" i="4"/>
  <c r="M183" i="4"/>
  <c r="P181" i="4"/>
  <c r="O181" i="4"/>
  <c r="N181" i="4"/>
  <c r="M181" i="4"/>
  <c r="P179" i="4"/>
  <c r="O179" i="4"/>
  <c r="N179" i="4"/>
  <c r="M179" i="4"/>
  <c r="P178" i="4"/>
  <c r="O178" i="4"/>
  <c r="N178" i="4"/>
  <c r="M178" i="4"/>
  <c r="P176" i="4"/>
  <c r="O176" i="4"/>
  <c r="N176" i="4"/>
  <c r="M176" i="4"/>
  <c r="P174" i="4"/>
  <c r="O174" i="4"/>
  <c r="N174" i="4"/>
  <c r="M174" i="4"/>
  <c r="P172" i="4"/>
  <c r="O172" i="4"/>
  <c r="N172" i="4"/>
  <c r="M172" i="4"/>
  <c r="P171" i="4"/>
  <c r="O171" i="4"/>
  <c r="N171" i="4"/>
  <c r="M171" i="4"/>
  <c r="P168" i="4"/>
  <c r="O168" i="4"/>
  <c r="N168" i="4"/>
  <c r="M168" i="4"/>
  <c r="P166" i="4"/>
  <c r="O166" i="4"/>
  <c r="N166" i="4"/>
  <c r="M166" i="4"/>
  <c r="P163" i="4"/>
  <c r="O163" i="4"/>
  <c r="N163" i="4"/>
  <c r="M163" i="4"/>
  <c r="P160" i="4"/>
  <c r="O160" i="4"/>
  <c r="N160" i="4"/>
  <c r="M160" i="4"/>
  <c r="P159" i="4"/>
  <c r="O159" i="4"/>
  <c r="N159" i="4"/>
  <c r="M159" i="4"/>
  <c r="P156" i="4"/>
  <c r="O156" i="4"/>
  <c r="N156" i="4"/>
  <c r="M156" i="4"/>
  <c r="P155" i="4"/>
  <c r="O155" i="4"/>
  <c r="N155" i="4"/>
  <c r="M155" i="4"/>
  <c r="P154" i="4"/>
  <c r="O154" i="4"/>
  <c r="N154" i="4"/>
  <c r="M154" i="4"/>
  <c r="P153" i="4"/>
  <c r="O153" i="4"/>
  <c r="N153" i="4"/>
  <c r="M153" i="4"/>
  <c r="P152" i="4"/>
  <c r="O152" i="4"/>
  <c r="N152" i="4"/>
  <c r="M152" i="4"/>
  <c r="P150" i="4"/>
  <c r="O150" i="4"/>
  <c r="N150" i="4"/>
  <c r="M150" i="4"/>
  <c r="P149" i="4"/>
  <c r="O149" i="4"/>
  <c r="N149" i="4"/>
  <c r="M149" i="4"/>
  <c r="P147" i="4"/>
  <c r="O147" i="4"/>
  <c r="N147" i="4"/>
  <c r="M147" i="4"/>
  <c r="P146" i="4"/>
  <c r="O146" i="4"/>
  <c r="N146" i="4"/>
  <c r="M146" i="4"/>
  <c r="P145" i="4"/>
  <c r="O145" i="4"/>
  <c r="N145" i="4"/>
  <c r="M145" i="4"/>
  <c r="P142" i="4"/>
  <c r="O142" i="4"/>
  <c r="N142" i="4"/>
  <c r="M142" i="4"/>
  <c r="P141" i="4"/>
  <c r="O141" i="4"/>
  <c r="N141" i="4"/>
  <c r="M141" i="4"/>
  <c r="P140" i="4"/>
  <c r="O140" i="4"/>
  <c r="N140" i="4"/>
  <c r="M140" i="4"/>
  <c r="P139" i="4"/>
  <c r="O139" i="4"/>
  <c r="N139" i="4"/>
  <c r="M139" i="4"/>
  <c r="P138" i="4"/>
  <c r="O138" i="4"/>
  <c r="N138" i="4"/>
  <c r="M138" i="4"/>
  <c r="P135" i="4"/>
  <c r="O135" i="4"/>
  <c r="N135" i="4"/>
  <c r="M135" i="4"/>
  <c r="P134" i="4"/>
  <c r="O134" i="4"/>
  <c r="N134" i="4"/>
  <c r="M134" i="4"/>
  <c r="P132" i="4"/>
  <c r="O132" i="4"/>
  <c r="N132" i="4"/>
  <c r="M132" i="4"/>
  <c r="P131" i="4"/>
  <c r="O131" i="4"/>
  <c r="N131" i="4"/>
  <c r="M131" i="4"/>
  <c r="P130" i="4"/>
  <c r="O130" i="4"/>
  <c r="N130" i="4"/>
  <c r="M130" i="4"/>
  <c r="P129" i="4"/>
  <c r="O129" i="4"/>
  <c r="N129" i="4"/>
  <c r="M129" i="4"/>
  <c r="P128" i="4"/>
  <c r="O128" i="4"/>
  <c r="N128" i="4"/>
  <c r="M128" i="4"/>
  <c r="P126" i="4"/>
  <c r="O126" i="4"/>
  <c r="N126" i="4"/>
  <c r="M126" i="4"/>
  <c r="P125" i="4"/>
  <c r="O125" i="4"/>
  <c r="N125" i="4"/>
  <c r="M125" i="4"/>
  <c r="P123" i="4"/>
  <c r="O123" i="4"/>
  <c r="N123" i="4"/>
  <c r="M123" i="4"/>
  <c r="P122" i="4"/>
  <c r="O122" i="4"/>
  <c r="N122" i="4"/>
  <c r="M122" i="4"/>
  <c r="P121" i="4"/>
  <c r="O121" i="4"/>
  <c r="N121" i="4"/>
  <c r="M121" i="4"/>
  <c r="P120" i="4"/>
  <c r="O120" i="4"/>
  <c r="N120" i="4"/>
  <c r="M120" i="4"/>
  <c r="P119" i="4"/>
  <c r="O119" i="4"/>
  <c r="N119" i="4"/>
  <c r="M119" i="4"/>
  <c r="P118" i="4"/>
  <c r="O118" i="4"/>
  <c r="N118" i="4"/>
  <c r="M118" i="4"/>
  <c r="P117" i="4"/>
  <c r="O117" i="4"/>
  <c r="N117" i="4"/>
  <c r="M117" i="4"/>
  <c r="P115" i="4"/>
  <c r="O115" i="4"/>
  <c r="N115" i="4"/>
  <c r="M115" i="4"/>
  <c r="P114" i="4"/>
  <c r="O114" i="4"/>
  <c r="N114" i="4"/>
  <c r="M114" i="4"/>
  <c r="P113" i="4"/>
  <c r="O113" i="4"/>
  <c r="N113" i="4"/>
  <c r="M113" i="4"/>
  <c r="P110" i="4"/>
  <c r="O110" i="4"/>
  <c r="N110" i="4"/>
  <c r="M110" i="4"/>
  <c r="P107" i="4"/>
  <c r="O107" i="4"/>
  <c r="N107" i="4"/>
  <c r="M107" i="4"/>
  <c r="P106" i="4"/>
  <c r="O106" i="4"/>
  <c r="N106" i="4"/>
  <c r="M106" i="4"/>
  <c r="P105" i="4"/>
  <c r="O105" i="4"/>
  <c r="N105" i="4"/>
  <c r="M105" i="4"/>
  <c r="P104" i="4"/>
  <c r="O104" i="4"/>
  <c r="N104" i="4"/>
  <c r="M104" i="4"/>
  <c r="P102" i="4"/>
  <c r="O102" i="4"/>
  <c r="N102" i="4"/>
  <c r="M102" i="4"/>
  <c r="P100" i="4"/>
  <c r="O100" i="4"/>
  <c r="N100" i="4"/>
  <c r="M100" i="4"/>
  <c r="P99" i="4"/>
  <c r="O99" i="4"/>
  <c r="N99" i="4"/>
  <c r="M99" i="4"/>
  <c r="P98" i="4"/>
  <c r="O98" i="4"/>
  <c r="N98" i="4"/>
  <c r="M98" i="4"/>
  <c r="P97" i="4"/>
  <c r="O97" i="4"/>
  <c r="N97" i="4"/>
  <c r="M97" i="4"/>
  <c r="P95" i="4"/>
  <c r="O95" i="4"/>
  <c r="N95" i="4"/>
  <c r="M95" i="4"/>
  <c r="P94" i="4"/>
  <c r="O94" i="4"/>
  <c r="N94" i="4"/>
  <c r="M94" i="4"/>
  <c r="P93" i="4"/>
  <c r="O93" i="4"/>
  <c r="N93" i="4"/>
  <c r="M93" i="4"/>
  <c r="P92" i="4"/>
  <c r="O92" i="4"/>
  <c r="N92" i="4"/>
  <c r="M92" i="4"/>
  <c r="P91" i="4"/>
  <c r="O91" i="4"/>
  <c r="N91" i="4"/>
  <c r="M91" i="4"/>
  <c r="P90" i="4"/>
  <c r="O90" i="4"/>
  <c r="N90" i="4"/>
  <c r="M90" i="4"/>
  <c r="P89" i="4"/>
  <c r="O89" i="4"/>
  <c r="N89" i="4"/>
  <c r="M89" i="4"/>
  <c r="P87" i="4"/>
  <c r="O87" i="4"/>
  <c r="N87" i="4"/>
  <c r="M87" i="4"/>
  <c r="P86" i="4"/>
  <c r="O86" i="4"/>
  <c r="N86" i="4"/>
  <c r="M86" i="4"/>
  <c r="P84" i="4"/>
  <c r="O84" i="4"/>
  <c r="N84" i="4"/>
  <c r="M84" i="4"/>
  <c r="P83" i="4"/>
  <c r="O83" i="4"/>
  <c r="N83" i="4"/>
  <c r="M83" i="4"/>
  <c r="P81" i="4"/>
  <c r="O81" i="4"/>
  <c r="N81" i="4"/>
  <c r="M81" i="4"/>
  <c r="P80" i="4"/>
  <c r="O80" i="4"/>
  <c r="N80" i="4"/>
  <c r="M80" i="4"/>
  <c r="P78" i="4"/>
  <c r="O78" i="4"/>
  <c r="N78" i="4"/>
  <c r="M78" i="4"/>
  <c r="P77" i="4"/>
  <c r="O77" i="4"/>
  <c r="N77" i="4"/>
  <c r="M77" i="4"/>
  <c r="P76" i="4"/>
  <c r="O76" i="4"/>
  <c r="N76" i="4"/>
  <c r="M76" i="4"/>
  <c r="P75" i="4"/>
  <c r="O75" i="4"/>
  <c r="N75" i="4"/>
  <c r="M75" i="4"/>
  <c r="P74" i="4"/>
  <c r="O74" i="4"/>
  <c r="N74" i="4"/>
  <c r="M74" i="4"/>
  <c r="P73" i="4"/>
  <c r="O73" i="4"/>
  <c r="N73" i="4"/>
  <c r="M73" i="4"/>
  <c r="P72" i="4"/>
  <c r="O72" i="4"/>
  <c r="N72" i="4"/>
  <c r="M72" i="4"/>
  <c r="P70" i="4"/>
  <c r="O70" i="4"/>
  <c r="N70" i="4"/>
  <c r="M70" i="4"/>
  <c r="P69" i="4"/>
  <c r="O69" i="4"/>
  <c r="N69" i="4"/>
  <c r="M69" i="4"/>
  <c r="P68" i="4"/>
  <c r="O68" i="4"/>
  <c r="N68" i="4"/>
  <c r="M68" i="4"/>
  <c r="P67" i="4"/>
  <c r="O67" i="4"/>
  <c r="N67" i="4"/>
  <c r="M67" i="4"/>
  <c r="P65" i="4"/>
  <c r="O65" i="4"/>
  <c r="N65" i="4"/>
  <c r="M65" i="4"/>
  <c r="P64" i="4"/>
  <c r="O64" i="4"/>
  <c r="N64" i="4"/>
  <c r="M64" i="4"/>
  <c r="P63" i="4"/>
  <c r="O63" i="4"/>
  <c r="N63" i="4"/>
  <c r="M63" i="4"/>
  <c r="P61" i="4"/>
  <c r="O61" i="4"/>
  <c r="N61" i="4"/>
  <c r="M61" i="4"/>
  <c r="P60" i="4"/>
  <c r="O60" i="4"/>
  <c r="N60" i="4"/>
  <c r="M60" i="4"/>
  <c r="P59" i="4"/>
  <c r="O59" i="4"/>
  <c r="N59" i="4"/>
  <c r="M59" i="4"/>
  <c r="P58" i="4"/>
  <c r="O58" i="4"/>
  <c r="N58" i="4"/>
  <c r="M58" i="4"/>
  <c r="P57" i="4"/>
  <c r="O57" i="4"/>
  <c r="N57" i="4"/>
  <c r="M57" i="4"/>
  <c r="P56" i="4"/>
  <c r="O56" i="4"/>
  <c r="N56" i="4"/>
  <c r="M56" i="4"/>
  <c r="P55" i="4"/>
  <c r="O55" i="4"/>
  <c r="N55" i="4"/>
  <c r="M55" i="4"/>
  <c r="P54" i="4"/>
  <c r="O54" i="4"/>
  <c r="N54" i="4"/>
  <c r="M54" i="4"/>
  <c r="P53" i="4"/>
  <c r="O53" i="4"/>
  <c r="N53" i="4"/>
  <c r="M53" i="4"/>
  <c r="P52" i="4"/>
  <c r="O52" i="4"/>
  <c r="N52" i="4"/>
  <c r="M52" i="4"/>
  <c r="P50" i="4"/>
  <c r="O50" i="4"/>
  <c r="N50" i="4"/>
  <c r="M50" i="4"/>
  <c r="P48" i="4"/>
  <c r="O48" i="4"/>
  <c r="N48" i="4"/>
  <c r="M48" i="4"/>
  <c r="P47" i="4"/>
  <c r="O47" i="4"/>
  <c r="N47" i="4"/>
  <c r="M47" i="4"/>
  <c r="P46" i="4"/>
  <c r="O46" i="4"/>
  <c r="N46" i="4"/>
  <c r="M46" i="4"/>
  <c r="P45" i="4"/>
  <c r="O45" i="4"/>
  <c r="N45" i="4"/>
  <c r="M45" i="4"/>
  <c r="P44" i="4"/>
  <c r="O44" i="4"/>
  <c r="N44" i="4"/>
  <c r="M44" i="4"/>
  <c r="P43" i="4"/>
  <c r="O43" i="4"/>
  <c r="N43" i="4"/>
  <c r="M43" i="4"/>
  <c r="P42" i="4"/>
  <c r="O42" i="4"/>
  <c r="N42" i="4"/>
  <c r="M42" i="4"/>
  <c r="P41" i="4"/>
  <c r="O41" i="4"/>
  <c r="N41" i="4"/>
  <c r="M41" i="4"/>
  <c r="P39" i="4"/>
  <c r="O39" i="4"/>
  <c r="N39" i="4"/>
  <c r="M39" i="4"/>
  <c r="P38" i="4"/>
  <c r="O38" i="4"/>
  <c r="N38" i="4"/>
  <c r="M38" i="4"/>
  <c r="P37" i="4"/>
  <c r="O37" i="4"/>
  <c r="N37" i="4"/>
  <c r="M37" i="4"/>
  <c r="P36" i="4"/>
  <c r="O36" i="4"/>
  <c r="N36" i="4"/>
  <c r="M36" i="4"/>
  <c r="P35" i="4"/>
  <c r="O35" i="4"/>
  <c r="N35" i="4"/>
  <c r="M35" i="4"/>
  <c r="P34" i="4"/>
  <c r="O34" i="4"/>
  <c r="N34" i="4"/>
  <c r="M34" i="4"/>
  <c r="P33" i="4"/>
  <c r="O33" i="4"/>
  <c r="N33" i="4"/>
  <c r="M33" i="4"/>
  <c r="P32" i="4"/>
  <c r="O32" i="4"/>
  <c r="N32" i="4"/>
  <c r="M32" i="4"/>
  <c r="P31" i="4"/>
  <c r="O31" i="4"/>
  <c r="N31" i="4"/>
  <c r="M31" i="4"/>
  <c r="P30" i="4"/>
  <c r="O30" i="4"/>
  <c r="N30" i="4"/>
  <c r="M30" i="4"/>
  <c r="P29" i="4"/>
  <c r="O29" i="4"/>
  <c r="N29" i="4"/>
  <c r="M29" i="4"/>
  <c r="P27" i="4"/>
  <c r="O27" i="4"/>
  <c r="N27" i="4"/>
  <c r="M27" i="4"/>
  <c r="P26" i="4"/>
  <c r="O26" i="4"/>
  <c r="N26" i="4"/>
  <c r="M26" i="4"/>
  <c r="P24" i="4"/>
  <c r="O24" i="4"/>
  <c r="N24" i="4"/>
  <c r="M24" i="4"/>
  <c r="P23" i="4"/>
  <c r="O23" i="4"/>
  <c r="N23" i="4"/>
  <c r="M23" i="4"/>
  <c r="P22" i="4"/>
  <c r="O22" i="4"/>
  <c r="N22" i="4"/>
  <c r="M22" i="4"/>
  <c r="P21" i="4"/>
  <c r="O21" i="4"/>
  <c r="N21" i="4"/>
  <c r="M21" i="4"/>
  <c r="P18" i="4"/>
  <c r="O18" i="4"/>
  <c r="N18" i="4"/>
  <c r="M18" i="4"/>
  <c r="P16" i="4"/>
  <c r="O16" i="4"/>
  <c r="N16" i="4"/>
  <c r="M16" i="4"/>
  <c r="P14" i="4"/>
  <c r="O14" i="4"/>
  <c r="N14" i="4"/>
  <c r="M14" i="4"/>
  <c r="P12" i="4"/>
  <c r="O12" i="4"/>
  <c r="N12" i="4"/>
  <c r="M12" i="4"/>
  <c r="P11" i="4"/>
  <c r="O11" i="4"/>
  <c r="N11" i="4"/>
  <c r="M11" i="4"/>
  <c r="P9" i="4"/>
  <c r="O9" i="4"/>
  <c r="N9" i="4"/>
  <c r="M9" i="4"/>
  <c r="P6" i="4"/>
  <c r="O6" i="4"/>
  <c r="N6" i="4"/>
  <c r="M6" i="4"/>
  <c r="P230" i="4"/>
  <c r="O230" i="4"/>
  <c r="N230" i="4"/>
  <c r="M230" i="4"/>
  <c r="P228" i="4"/>
  <c r="O228" i="4"/>
  <c r="N228" i="4"/>
  <c r="M228" i="4"/>
  <c r="P226" i="4"/>
  <c r="O226" i="4"/>
  <c r="N226" i="4"/>
  <c r="M226" i="4"/>
  <c r="P223" i="4"/>
  <c r="O223" i="4"/>
  <c r="N223" i="4"/>
  <c r="M223" i="4"/>
  <c r="P221" i="4"/>
  <c r="O221" i="4"/>
  <c r="N221" i="4"/>
  <c r="M221" i="4"/>
  <c r="P218" i="4"/>
  <c r="O218" i="4"/>
  <c r="N218" i="4"/>
  <c r="M218" i="4"/>
  <c r="P217" i="4"/>
  <c r="O217" i="4"/>
  <c r="N217" i="4"/>
  <c r="M217" i="4"/>
  <c r="P216" i="4"/>
  <c r="O216" i="4"/>
  <c r="N216" i="4"/>
  <c r="M216" i="4"/>
  <c r="P213" i="4"/>
  <c r="O213" i="4"/>
  <c r="N213" i="4"/>
  <c r="M213" i="4"/>
  <c r="P212" i="4"/>
  <c r="O212" i="4"/>
  <c r="N212" i="4"/>
  <c r="M212" i="4"/>
  <c r="P209" i="4"/>
  <c r="O209" i="4"/>
  <c r="N209" i="4"/>
  <c r="M209" i="4"/>
  <c r="P208" i="4"/>
  <c r="O208" i="4"/>
  <c r="N208" i="4"/>
  <c r="M208" i="4"/>
  <c r="P206" i="4"/>
  <c r="O206" i="4"/>
  <c r="N206" i="4"/>
  <c r="M206" i="4"/>
  <c r="P203" i="4"/>
  <c r="O203" i="4"/>
  <c r="N203" i="4"/>
  <c r="M203" i="4"/>
  <c r="P201" i="4"/>
  <c r="O201" i="4"/>
  <c r="N201" i="4"/>
  <c r="M201" i="4"/>
  <c r="P199" i="4"/>
  <c r="O199" i="4"/>
  <c r="N199" i="4"/>
  <c r="M199" i="4"/>
  <c r="P198" i="4"/>
  <c r="O198" i="4"/>
  <c r="N198" i="4"/>
  <c r="M198" i="4"/>
  <c r="P197" i="4"/>
  <c r="O197" i="4"/>
  <c r="N197" i="4"/>
  <c r="M197" i="4"/>
  <c r="P195" i="4"/>
  <c r="O195" i="4"/>
  <c r="N195" i="4"/>
  <c r="M195" i="4"/>
  <c r="P7" i="4"/>
  <c r="O7" i="4"/>
  <c r="N7" i="4"/>
  <c r="M7" i="4"/>
  <c r="P259" i="4" l="1"/>
  <c r="K259" i="4"/>
  <c r="P260" i="4" l="1"/>
  <c r="A12" i="9"/>
  <c r="A11" i="9"/>
  <c r="A10" i="9"/>
  <c r="A9" i="9"/>
  <c r="E7" i="10" l="1"/>
  <c r="B12" i="9"/>
</calcChain>
</file>

<file path=xl/sharedStrings.xml><?xml version="1.0" encoding="utf-8"?>
<sst xmlns="http://schemas.openxmlformats.org/spreadsheetml/2006/main" count="1262" uniqueCount="533">
  <si>
    <t>Toelichting wensen</t>
  </si>
  <si>
    <t>De factoren zijn opgenomen in onderstaand overzicht:</t>
  </si>
  <si>
    <t>Fase</t>
  </si>
  <si>
    <t>Factor</t>
  </si>
  <si>
    <t>Doorontwikkeld</t>
  </si>
  <si>
    <t>Jong volwassen</t>
  </si>
  <si>
    <t>Bereid te ontwikkelen</t>
  </si>
  <si>
    <t xml:space="preserve">NB: Alle kosten die de inschrijver dient te maken om de aangeboden invulling aan de wensen te realiseren dienen verrekend te zijn in zijn prijsaanbieding. Met andere woorden er kunnen geen andere / additionele kosten in rekening gebracht worden voor het realiseren van de wensen, dan de kosten die zijn vermeld in de prijsopgave. </t>
  </si>
  <si>
    <t>Omschrijving</t>
  </si>
  <si>
    <t>Verwerken als</t>
  </si>
  <si>
    <t>Tonen tijdens</t>
  </si>
  <si>
    <t>Volledig uitgewerkt en in de praktijk ervaren de gebruikers dat het naar tevredenheid in gebruik is.</t>
  </si>
  <si>
    <t>Eis</t>
  </si>
  <si>
    <t>Concept uitgewerkt, waarbij de eerste positieve ervaringen van gebruikers beschikbaar zijn. De stap naar doorontwikkeld vindt binnen een half jaar plaats.</t>
  </si>
  <si>
    <t>Eis bij implementatie</t>
  </si>
  <si>
    <t>Nog geen ervaring op dit deel en ook niet bekend of dit wordt ontwikkeld.</t>
  </si>
  <si>
    <t>Wens</t>
  </si>
  <si>
    <t>Maak uw keuze</t>
  </si>
  <si>
    <t>Maak een keuze in de kolom 'Antwoord fase'</t>
  </si>
  <si>
    <t>Naam</t>
  </si>
  <si>
    <t>Basisfunctionaliteit</t>
  </si>
  <si>
    <t>Analyse</t>
  </si>
  <si>
    <t>Plannen en begroten</t>
  </si>
  <si>
    <t>Hoofdgroep</t>
  </si>
  <si>
    <t>Groep</t>
  </si>
  <si>
    <t>Antwoord fase (maak een keuze)</t>
  </si>
  <si>
    <t>In aanbesteding als (wordt ingevuld o.b.v. antwoord fase)</t>
  </si>
  <si>
    <t>Verificatie (wordt ingevuld o.b.v. antwoord fase)</t>
  </si>
  <si>
    <t>Behaalde punten</t>
  </si>
  <si>
    <t>Aantal behaalde punten:</t>
  </si>
  <si>
    <t>Inschrijver</t>
  </si>
  <si>
    <t>Functie</t>
  </si>
  <si>
    <t>Onderneming</t>
  </si>
  <si>
    <t>Handtekening</t>
  </si>
  <si>
    <t>Plaats en datum</t>
  </si>
  <si>
    <t>Punten wens</t>
  </si>
  <si>
    <t>Wens bij implementatie</t>
  </si>
  <si>
    <t>Type wens</t>
  </si>
  <si>
    <t>n.v.t.</t>
  </si>
  <si>
    <t>In  het bestand kunt u een keuze maken uit de waarden zoals deze zijn opgenomen in tabblad keuzemogelijkheden.</t>
  </si>
  <si>
    <t>Tijdens het invullen van de fase wordt automatisch de tekst in kolom K, L en M ingevuld, waaruit blijkt hoe dit op basis van uw antwoord mogelijk wordt opgenomen in het aanbestedingsdocument.</t>
  </si>
  <si>
    <t>Afhankelijk van de keuze wordt een factor toegekend, waardoor ‘Doorontwikkeld’ meer punten oplevert als ‘Bereid te ontwikkelen’. Het aantal punten verschijnt in kolom N.</t>
  </si>
  <si>
    <t>Niet bereid te ontwikkelen</t>
  </si>
  <si>
    <t>Mochten er verschillen zijn tussen het aanbestedingsdocument en de bijlage, geldt de inhoud in het aanbestedingsdocument/leidraad.</t>
  </si>
  <si>
    <t>Gelieve het formulier in te vullen. Het formulier geeft met een rode kleur aan dat u nog geen keuze heeft gemaakt. Afhankelijk van de keuze  worden de punten automatisch berekend en kleurt de regel conform tabblad keuzemogelijkheden.</t>
  </si>
  <si>
    <t>Fasering</t>
  </si>
  <si>
    <t>Te behalen punten:</t>
  </si>
  <si>
    <t>Tonen tijdens demonstratie, verificatie en oplevering. Aantoonbaar dat gebruikers het naar tevredenheid ervaren.</t>
  </si>
  <si>
    <t>Tijdens verificatie stappen aantonen, waaruit blijkt dat het binnen een half jaar is doorontwikkeld. Van het concept aantonen dat eerste positieve ervaringen van gebruikers aanwezig zijn.</t>
  </si>
  <si>
    <t xml:space="preserve"> Bij verificatie stappen aantonen, waaruit blijkt  dat het in ontwikkeling is en bij oplevering conform de planning van implementatie volledig is doorontwikkeld.</t>
  </si>
  <si>
    <t>De wens is bij implementatie volledig beschikbaar binnen de standaard software.</t>
  </si>
  <si>
    <t>Kan en hoeft tijdens de volgende fasen niet te worden aangetoond dat het operationeel is.</t>
  </si>
  <si>
    <t>14</t>
  </si>
  <si>
    <t>01</t>
  </si>
  <si>
    <t>06</t>
  </si>
  <si>
    <t>04</t>
  </si>
  <si>
    <t>IMPF3</t>
  </si>
  <si>
    <t>08</t>
  </si>
  <si>
    <t>10</t>
  </si>
  <si>
    <t>12</t>
  </si>
  <si>
    <t>02</t>
  </si>
  <si>
    <t>11</t>
  </si>
  <si>
    <t>13</t>
  </si>
  <si>
    <t>03</t>
  </si>
  <si>
    <t>09</t>
  </si>
  <si>
    <t>Kwalitatieve gegevens (inspecteren)</t>
  </si>
  <si>
    <t>Informatievoorziening</t>
  </si>
  <si>
    <t>Verkeerstellingen</t>
  </si>
  <si>
    <t>Raadplegen</t>
  </si>
  <si>
    <t>Visualiseren gegevens</t>
  </si>
  <si>
    <t>Opbouwen eigen kengetallen</t>
  </si>
  <si>
    <t>Beleid en beheer</t>
  </si>
  <si>
    <t>Onderhoudsplan</t>
  </si>
  <si>
    <t>Uitvoeringsplan</t>
  </si>
  <si>
    <t>Nr.</t>
  </si>
  <si>
    <t>ID</t>
  </si>
  <si>
    <t>Maatvoering huisaansluitingen grafisch genereren.</t>
  </si>
  <si>
    <t>Opstellen eigen databank met kengetallen conform GWSW-Kentallen.</t>
  </si>
  <si>
    <t>Punten toegekend</t>
  </si>
  <si>
    <t>Wens is komen te vervallen, maar punten worden toegekend.</t>
  </si>
  <si>
    <t>IMPF11</t>
  </si>
  <si>
    <t>IMPF12</t>
  </si>
  <si>
    <t>M199</t>
  </si>
  <si>
    <t>Beschikbaarheid van de informatie van verkeerstellingen conform de landelijke standaard NDW.</t>
  </si>
  <si>
    <t>M507</t>
  </si>
  <si>
    <t>Het is mogelijk om visueel van één of meerdere objecten visueel een buffer rond het object op de kaart te tonen. Bijvoorbeeld de kroonprojectie van een boom op basis van soort en hoogte.</t>
  </si>
  <si>
    <t>M531</t>
  </si>
  <si>
    <t>De maatvoering van huisaansluitingen dient grafisch gegenereerd/gepresenteerd te worden o.b.v. ingetekende huisaansluitingen.</t>
  </si>
  <si>
    <t>M567</t>
  </si>
  <si>
    <t>GWSW-Kentallen is nu opgenomen in release 1.6.1 van GWSW basis.</t>
  </si>
  <si>
    <t>M229</t>
  </si>
  <si>
    <t>De maatregelen die voortkomen uit het SSW (Systeemoverzicht Stedelijk Water (voorheen BRP) worden in het beheersysteem verwerkt.</t>
  </si>
  <si>
    <t>M530</t>
  </si>
  <si>
    <t>Portaal</t>
  </si>
  <si>
    <t>Verkeerstellingen uit ander bron gebruiken (conform standaard normen van Nationaal Dataportaal Wegverkeer (NDW)).</t>
  </si>
  <si>
    <t>Het toevoegen van (incidentele) gebruikers zoals externe inspecteurs kan zonder gecentreerd authenticatiemiddel, maar wel conform de richtlijnen van de authenticatie.</t>
  </si>
  <si>
    <t>Bij het opslaan van wachtwoorden dienen hashing en salting te worden gebruikt.</t>
  </si>
  <si>
    <t>Minimale datasets conform IMBOR.</t>
  </si>
  <si>
    <t>In het BOR-beheersysteem is het mogelijk om conform de in gebruik zijnde versie van IMBOR met minimale datasets te werken. Dit betekent dat in het BOR-beheersysteem op basis van de minimale datasets een deel van het IMBOR-model gebruikt kan worden.</t>
  </si>
  <si>
    <t>Het kopiëren van objecten inclusief alle attributen en dynamische gegevens zoals maatregelen, onderhoudsplan, uitgevoerd werk) moet mogelijk zijn.</t>
  </si>
  <si>
    <t>Aangeven wanneer en wat wel/niet accorderen.</t>
  </si>
  <si>
    <t>De gebruiker kan voor aanvang van werkzaamheden (zelf of extern) aangeven of de gegevens met of zonder accordering in het BOR-beheersysteem worden verwerkt en/of doorgevoerd. Na het uitvoeren van mutaties, zoals objectgegevens of opnamen kwalitatieve gegevens, kan de gebruiker zelfstandig de accordatie doornemen en eenvoudig wel/niet verwerken.</t>
  </si>
  <si>
    <t>Mapping IMBOR-IMGeo leidend.</t>
  </si>
  <si>
    <t>De uitwisseling met de geo-voorziening is voor alle IMBOR-objecten mogelijk. De mapping van IMBOR-IMGeo is hierbij leidend. Het gebruik van de lijsten met aanvullende elementen (bor-type, bor-functie en bor-fysiekvoorkomen) van het verplichte en niet verplichte deel is hierbij verplicht.</t>
  </si>
  <si>
    <t>Het BOR-beheersysteem beschikt over mutatie-afhandeling van bovengrondse en ondergrondse objecten tussen de beheeromgeving en de geo-omgeving conform het StUF-Geo IMGeo berichtenverkeer (horizontaal berichtenverkeer).</t>
  </si>
  <si>
    <t>Het BOR-beheersysteem beschikt over mutatie-afhandeling van ondergrondse objecten tussen de beheeromgeving en de geo-omgeving door uitwisseling via een API.</t>
  </si>
  <si>
    <t>Deficodes voor RAW-bestek.</t>
  </si>
  <si>
    <t>Het BOR-beheersysteem kan grafisch en admininstratieve gegevens digitaal beschikbaar stellen aan een werkvoorbereider incl. deficodes voor een RAW-bestek, zodat deze de gegevens geïmporteerd kunnen worden voor het opstellen van een RAW-bestek.</t>
  </si>
  <si>
    <t>Gebruikers kunnen geautoriseerd worden voor één en meerdere geografische gebieden.</t>
  </si>
  <si>
    <t>De gebruiker moet objecten grafisch kunnen splitsen.</t>
  </si>
  <si>
    <t>In de zoekfunctie is zoekwoordherkenning aanwezig.</t>
  </si>
  <si>
    <t>Zoeken op alle voorkomende waarden.</t>
  </si>
  <si>
    <t>Annotatie per gebruiker per object verschillend.</t>
  </si>
  <si>
    <t>Met het BOR-beheersysteem is het mogelijk om bij alle assets zelf te bepalen welke assetinformatie (objectgegevens, kwalitatieve gegevens, beheergegevens, uitgevoerd werk en de informatievoorziening) als label (annotatie) bij een object wordt getoond. Alle gegevens in het BOR-beheersysteem zijn hiervoor beschikbaar. Verschillende gebruikers kunnen bij dezelfde objecten toch verschillende labels gebruiken.</t>
  </si>
  <si>
    <t>Met het BOR-beheersysteem is het mogelijk om inzichtelijk te maken hoeveel verhard oppervlak (verharding) en daken op de leiding terecht komen.</t>
  </si>
  <si>
    <t>Het in batch printen van meerdere kaarten of kaartbeelden is mogelijk.</t>
  </si>
  <si>
    <t>Inhoud afdruk zelf bepalen.</t>
  </si>
  <si>
    <t>Het in batch kunnen printen van een reeks van objecten en gegevens. De inhoud van de print is door de organisatie. Zelf te bepalen. Het BOR-beheersysteem vervaardigd per object/ingestelde groep gegevens een tot op het object ingezoomde kaart met bijbehorende gegevens. De ingestelde  gegevens worden per pagina of zoals ingesteld afgedrukt.</t>
  </si>
  <si>
    <t>Bij het afdrukvoorbeeld kan ook nog de schaal gewijzigd worden.</t>
  </si>
  <si>
    <t>Bij het afdrukvoorbeeld kan ook nog de kaart verschoven worden.</t>
  </si>
  <si>
    <t>Tijdens het afdrukken kan een korte notitie in of bij de tekeningen worden gemaakt, voordat deze analoog of digitaal wordt afgedrukt.</t>
  </si>
  <si>
    <t>Afdrukken leesbaar borden.</t>
  </si>
  <si>
    <t>Op het scherm of op een af te drukken kaart moeten de borden (zoals APV-bord en verkeersbord)  zichtbaar en leesbaar zijn, zodat e.e.a. ook gebruikt kan worden als presentatiemiddel of om het werken buiten te vergemakkelijken.
Als er meerdere assets op één locaties staan dienen deze geclusterd en leesbaar getoond te worden.</t>
  </si>
  <si>
    <t>Gelaagde pdf.</t>
  </si>
  <si>
    <t>Met het BOR-beheersysteem dient het mogelijk te zijn om een gelaagde pdf te vervaardigen, waarin de informatie in lagen wordt opgeslagen en door gebruikers van een pdf-bestand zonder extra software kan gebruiken. Dit mag onderdeel zijn van het BOR-beheersysteem of van geïntegreerde externe software. De kosten voor eventuele externe software dient de opdrachtnemer mee te nemen in zijn aanbieding.
Voor het raadplegen heeft iedereen een licentie van Acrobat-reader.</t>
  </si>
  <si>
    <t>Kaarten per vakdiscipline in te stellen.</t>
  </si>
  <si>
    <t>Binnen het BOR-beheersysteem zijn door de functioneel beheerder zelfstandig meerdere standaard kaarten per vakdiscipline voor af te drukken in te stellen. Daarin zijn minimaal beschikbaar: een kader, stempel, legenda, titel, schaalbalk en noordpijl.</t>
  </si>
  <si>
    <t>In het BOR-beheersysteem kan tijdens het toevoegen van een bijlage worden aangegeven dat deze gecomprimeerd moet worden en dat het bestand (indien mogelijk) wordt gecomprimeerd.</t>
  </si>
  <si>
    <t>Repeterende dynamische gegevens in bulk.</t>
  </si>
  <si>
    <t>Repeterende werkzaamheden voor dynamische gegevens kunnen in 'bulk' processen worden uitgevoerd. (Voorbeeld: meerdere assets gelijktijdig voorzien van inspectieresultaten (afhankelijk van type inspectie of dit wenselijk is), het in bulk aangeven van maatregelen.).</t>
  </si>
  <si>
    <t>De gebruiker (afhankelijk van de rechten) moet handmatig en op basis van scripts gegevens kunnen im- en exporteren. In de praktijk zal dit voornamelijk plaats gaan vinden door de functioneel beheerder.</t>
  </si>
  <si>
    <t>Im- en export van object en inspectiegegevens.</t>
  </si>
  <si>
    <t>Im- en exporteren van object- en inspectiegegevens moet mogelijk zijn. Daarbij wordt automatisch een tijdsindicatie gegeven en een logging gemaakt. In de logging staan tenminste het aantal en soort objecten, attributen, domeinwaarden, fouten (mislukkingen), aard van de fouten en de start- en eindtijd.</t>
  </si>
  <si>
    <t>Hergebruik van instellingen (mapping) voor het importeren en exporteren van gegevens moet mogelijk zijn.</t>
  </si>
  <si>
    <t>Exports voor hydraulische berekeningen.</t>
  </si>
  <si>
    <t>Het is mogelijk om met het BOR-beheersysteem een export vanuit het systeem te maken voor het hydraulisch doorrekenen  met programma's als SOBEK, 3Di, D-Hydro, InfoWorks ICM, Mike Flood (DHI).
Hydraulisch rekenbestandexport mogelijk in: SUFHYD, Mouse, Cyclone, RAS GIS, EPA SWMM, CSV voor Infoworks en Turtle.</t>
  </si>
  <si>
    <t>Historie opbouw domeinwaarden.</t>
  </si>
  <si>
    <t>Van mutaties aan keuzelijsten en domeinwaarden vindt een historie-opbouw plaats. Deze historie is standaard (tijdens het dagelijks gebruik) niet zichtbaar bij het gebruik van de keuzelijsten. Denk dan aan het niet zichtbaar zijn in de keuzelijsten bij invoer, selectie, filters en zoeken. Het wel of niet zichtbaar zijn van een waarde in de keuzelijst, kan door de opdrachtgever zelfstandig (zonder tussenkomst opdrachtnemer) aan en uitgezet worden.</t>
  </si>
  <si>
    <t>Het is mogelijk om inzichtelijk te hebben welke mutaties binnen een zelf te bepalen tijdsbestek bij de objectgegevens zijn uitgevoerd.</t>
  </si>
  <si>
    <t>Opgevraagde historische gegevens moeten in een aparte opmaak te onderscheiden zijn van de overige gegevens.</t>
  </si>
  <si>
    <t>De opdrachtgever kan zelfstandig (zonder ondersteuning opdrachtnemer) met het BOR-beheersysteem op basis van historische gegevens trendanalyse(s) maken.</t>
  </si>
  <si>
    <t>Historie in formulier en lijstoverzicht opvraagbaar.</t>
  </si>
  <si>
    <t>Het moet mogelijk zijn om historiegegevens van verwijderde objecten (bijvoorbeeld mutaties van attributen) in formulier en lijstoverzicht te kunnen opvragen. De historie bevindt zich binnen het BOR-beheersysteem. Het is niet toegestaan om historie door een back-up terug te zetten. De basis is dat de gegevens door de organisatie zelfstandig en eenvoudig toegankelijk zijn.</t>
  </si>
  <si>
    <t>Met het BOR-beheersysteem kan de historie grafisch (kaart) en administratief getoond worden. De gegevens geven de situatie van dat moment weer.</t>
  </si>
  <si>
    <t>Raadplegen, muteren en inspecteren (grafisch en administratief) in het veld via een mobiel apparaat met en zonder internetverbinding in het BOR-beheersysteem is mogelijk.</t>
  </si>
  <si>
    <t>Het moet mogelijk zijn om met het BOR-beheersysteem risicoanalyses uit te kunnen voeren. Daarbij kan gebruik gemaakt worden van alle voorkomende waarden in het BOR-beheersysteem.</t>
  </si>
  <si>
    <t>Met het BOR-beheersysteem kunnen energieberekeningen uitgevoerd worden.</t>
  </si>
  <si>
    <t>Aantal obstakels bepalen.</t>
  </si>
  <si>
    <t>Met het BOR-beheersysteem kan op basis van voorkomende objecten rekening gehouden worden met het aantal en soort obstakels binnen een vlakobject.  De gebruiker kan aangeven welke objecttypes meegenomen worden als obstakel. Dit kan voor zowel punt-, lijn- als vlakobjecten.</t>
  </si>
  <si>
    <t>Het BOR-beheersysteem biedt de mogelijkheid van de dynamische gegevens statistieken per attribuut te kunnen opvragen. Bij de statistieken komen minimaal aantal, som en gemiddelde naar voren.</t>
  </si>
  <si>
    <t>Met het BOR-beheersysteem kan een blokkeerfunctie van een leiding worden ingesteld. Er wordt door het BOR-systeem bepaald hoe het water dan wegstroomt.</t>
  </si>
  <si>
    <t>Het BOR-beheersysteem biedt de functionaliteit om alle kaartlagen te prioriteren om deze in de juiste volgorde weer te geven. Deze volgorde blijft gehandhaafd bij het afdrukken.</t>
  </si>
  <si>
    <t>In het BOR-beheersysteem moeten randen geautomatiseerd bepaald kunnen worden op basis van aangrenzende vlakken. De verwerking dient conform IMBOR plaats te vinden.</t>
  </si>
  <si>
    <t>Geautomatiseerde verwerking van mutaties, o.b.v. geo-voorziening, inventarisaties, revisies, aannemers en buitendienst is mogelijk binnen het BOR-beheersysteem.</t>
  </si>
  <si>
    <t>Het BOR-beheersysteem bepaald automatisch de lengte van de as in de vlakobjecten.</t>
  </si>
  <si>
    <t>Het mogelijk zijn om grafisch en administratief selecties en filters te kunnen omdraaien (invert). Daarmee wordt het deel wat is geselecteerd gedeselecteerd en het andere wordt geselecteerd.</t>
  </si>
  <si>
    <t>Het maken van selectie- en filtercriteria is door de gebruiker als 'tekst' in te typen (niet alleen door bijvoorbeeld het selecteren van de stappen uit een menu).</t>
  </si>
  <si>
    <t>In het BOR-beheersysteem zijn de volgende snapfuncties beschikbaar: Eindpunt, hoekpunt, kruispunt, middelpunt en punt op een object.</t>
  </si>
  <si>
    <t>Het BOR-beheersysteem bevat functionaliteit voor het registreren van plangeometrie (nog niet gerealiseerd) en voorlopige geometrie (wel gerealiseerd, maar nog niet ingemeten).</t>
  </si>
  <si>
    <t>Bij een formulier van een object is het mogelijk om de resultaten van elke inspectiemethodiek in een apart tabblad weer te geven.</t>
  </si>
  <si>
    <t>Het BOR-beheersysteem heeft de functionaliteit om radarinspecties te verwerken en de gegevens beschikbaar te stellen.</t>
  </si>
  <si>
    <t>NEN inspectieregels moeten opgenomen worden in het BOR-beheersysteem en zijn ook doorzoekbaar.</t>
  </si>
  <si>
    <t>Inspecteren op willekeurige locatie (een punt).</t>
  </si>
  <si>
    <t>Het BOR-beheersysteem kan een inspectie uitvoeren door op een willekeurige locatie een punt te plaatsen. De inspectiegegevens (attributen en domeinwaarden) zijn gerelateerd aan dat (inspectie)punt en  zijn beschikbaar binnen het BOR-beheersysteem.</t>
  </si>
  <si>
    <t>Voor alle vakdisciplines één maatregelset.</t>
  </si>
  <si>
    <t>In het BOR-beheersysteem is voor alle vakdisciplines één maatregellijst aanwezig. In deze maatregellijst kan worden aangegeven bij welke vakdiscipline de maatregel naar voren komt. Per maatregel kan ook worden aangegeven bij welk product/gebruik (bijvoorbeeld tijdens inspecteren, tijdens inboet, tijdens begroten).</t>
  </si>
  <si>
    <t>Voor alle vakdisciplines één tarievenlijst.</t>
  </si>
  <si>
    <t>Detailkenmkerken per maatregel</t>
  </si>
  <si>
    <t>Maategelen kunnen voorzien worden van minimaal de volgende kenmerken: Naam, omschrijving, eenheid, frequentie, arbeidsfilm per maand/13 perioden, bewerkingspercentage, correctiefactor, aantal personen, norm en tarief arbeid, normen en tarief traktie, norm en tarief materiaal, uitvoerende partij, cyclisch/correctief, begrotingspost, kostenpost en opmerking.</t>
  </si>
  <si>
    <t>Maatregelen kunnen gegroepeerd worden naar maatregelgroepen.</t>
  </si>
  <si>
    <t>In het BOR-beheersysteem kan op basis van kenmerken zoals objecttype, attributen (incl. verschijningsvorm) en domeinwaarden een maatregelpakket worden bepaald.</t>
  </si>
  <si>
    <t>Opslag versleuteld</t>
  </si>
  <si>
    <t>Gegevens binnen het BOR-beheersysteem dienen versleuteld opgeslagen te worden. De gebruikte TLS­versies, cryptografische algoritmes, sleutellengtes en keuze van groepen moeten door de NSCS beoordeeld worden met de kwalificatie “goed” of “voldoende”.</t>
  </si>
  <si>
    <t>Het BOR-beheersysteem maakt gebruik van softwarecomponenten uit de Common Groundcomponentencatalogus (vindbaar op CommonGround.nl).</t>
  </si>
  <si>
    <t>Buffering bij wegvallen verbinding.</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</si>
  <si>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</si>
  <si>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Het BOR-beheersysteem kan bodeminformatie uit de BRO, het DINO loket, eigen archief en data uit databases van landelijk opererende onderzoeksbureau tonen. Het is daarbij direct duidelijk waar dit vandaan komt en ook per 'laag'aan en uit te zetten.</t>
  </si>
  <si>
    <t>Documentenkoppeling.</t>
  </si>
  <si>
    <t>Het BOR-beheersysteem beschikt over een mogelijkheid om documenten aan objecten te koppelen via een link naar het document in het documentmanagementsysteem (documentregistratie) en naar documenten die niet in het documentmanagementsysteem staan.</t>
  </si>
  <si>
    <t>BOR naar projecten en terug.</t>
  </si>
  <si>
    <t>Het BOR-beheersysteem beschikt over functionaliteit voor het uitwisselen van gegevens ten behoeve van het beheren en uitvoeren van projecten in de openbare ruimte. De insteek is het uitwisselen van obect- en dynamische gegevens (bijvoorbeeld de planning met de objecten waar het betrekking op heeft) te laten plaatsvinden door gegevens van het ene naar het ander systeem zenden (BOR naar Projecten) en terug (Projecten naar BOR). Daarmee wordt primair geen exporteren en importeren gebruikt. De vorm wordt afgestemd met de opdrachtgever.</t>
  </si>
  <si>
    <t>Gegevens meldingen.</t>
  </si>
  <si>
    <t>Automatisch update-routine rioleringsdata.</t>
  </si>
  <si>
    <t>Aansluiting op het Gegevenswoordenboek Stedelijk Water: een applicatie kan geautomatiseerd en wellicht zelfs met een automatische update-routine de rioleringsdata periodiek (wekelijks, maandelijks, per kwartaal) aan de GWSW-server aan bieden.</t>
  </si>
  <si>
    <t>Het BOR-beheersysteem beschikt over de functionaliteit voor de uitwisseling van gegevens van en naar een extern gegevensmagazijn te distribueren, bij voorkeur API's.</t>
  </si>
  <si>
    <t>Een beschrijving van het gehanteerde datamodel (logisch en technisch, syntax) en de semantiek van de gegevens (definities en toegestane veldwaarden met betekenis van codes) zijn beschikbaar voor de opdrachtgever en ten behoeve van gebruik van de gegevens in een BI-omgeving en/of GIS-omgeving. De opdrachtgever zal deze gegevens behandelen als vertrouwelijk en niet zonder toestemming van de opdrachtnemer ter beschikking stellen aan derden.</t>
  </si>
  <si>
    <t>Gebruik data door andere applicaties.</t>
  </si>
  <si>
    <t>Het autorisatiemechanisme is ook van toepassing op alle (andere/externe) applicaties die gebruik maken van het BOR-beheersysteem. Is niet alleen voor API's. Als data rechtstreeks uit het BOR-beheersysteem door andere/externe applicaties wordt gebruikt, dient de autorisatie van het BOR-beheersysteem van toepassing te zijn. Bijvoorbeeld: Als een boominspecteur inspecteert, kan deze alleen de bomen zien en afhankelijk van de rechten mogelijk ook het laatste uitgevoerde onderhoud.
Met de applicatie wordt een andere/externe applicatie bedoeld (bijvoorbeeld van boominspecteur) en met het BOR-beheersysteem wordt het aan te schaffen integraal BOR-beheersysteem bedoeld.</t>
  </si>
  <si>
    <t>CAD- en GIS formaten.</t>
  </si>
  <si>
    <t>NLCS.</t>
  </si>
  <si>
    <t>Het BOR-beheersysteem beschikt over functionaliteit om objectgegevens uit de revisiefase geautomatiseerd over te nemen vanuit een NLCS-bestand als nieuwe IMBOR objecten en bijbehorende objectgegevens binnen het BOR-beheersysteem.</t>
  </si>
  <si>
    <t>Bij de export van een RibX bestand (zoals riolering, drainage en kolken) dienen  RibX-resultaatbestanden voorzien te zijn van goedkeurende controle vanuit de RibX-validator van Stichting RIONED.</t>
  </si>
  <si>
    <t>De opdrachtnemer toont in het BOR-beheersysteem geen functies die niet werken of niet zijn doorontwikkeld.</t>
  </si>
  <si>
    <t>Bij zoomen is het schaalniveau zelfstandig door de opdrachtgever (zonder tussenkomst opdrachtnemer) in te stellen.</t>
  </si>
  <si>
    <t>Bij zoomen moet het mogelijk zijn om naar vorige zoomniveaus terug te kunnen zoomen (terug naar het scherm voordat het zoomniveau werd gewisseld).</t>
  </si>
  <si>
    <t>Prullenbakfunctie.</t>
  </si>
  <si>
    <t>In het BOR-beheersysteem is een prullenbakfunctie aanwezig om per abuis verwijderde gegevens terug te kunnen zetten. Daarbij wordt ook de historie ongedaan gemaakt, maar is wel zichtbaar dat deze mutatie is uitgevoerd (wel logging, maar geen historie-opbouw). Dit kan door alle gebruikers afhankelijk van de autorisatie plaatsvinden.</t>
  </si>
  <si>
    <t>Overschakelen gebruikersprofiel.</t>
  </si>
  <si>
    <t>Het BOR-beheersysteem ondersteunt het omschakelen naar een ander gebruikersprofiel, zodat een gebruiker verschillende rollen kan uitvoeren (bijvoorbeeld: eindgebruiker rol 1, eindgebruiker rol 2, beheerder, tester), zodat niet telkens opnieuw ingelogd hoeft te worden.</t>
  </si>
  <si>
    <t>Naamconventie.</t>
  </si>
  <si>
    <t>Het is mogelijk om zelfstanding zonder ondersteuning van de opdrachtnemer in te stellen dat periodiek standaard rapporten worden verzonden (bijvoorbeeld per email).</t>
  </si>
  <si>
    <t>Instellen ondergronden en webservices zelfstandig terug te zetten.</t>
  </si>
  <si>
    <t>Na het instellen van de ondergronden (extern en intern) kan door de gebruiker zelfstandig (zonder tussenkomst van de opdrachtnemer en functioneel beheerder) de standaard instellingen met één druk op de knop terug worden gezet.</t>
  </si>
  <si>
    <t>Het BOR beheersysteem kan de uitgewerkte boor en sondeerstaten direct vanuit de kaart met bodeminformatie tonen.</t>
  </si>
  <si>
    <t>Het BOR-beheersysteem moet op basis van afspraken (denk aan geplande werkzaamheden) een waarschuwing geven in het BOR-beheersysteem.</t>
  </si>
  <si>
    <t>In het BOR-beheersyteem is op de kaart mouse over ter beschikking. Mouse over toont extra informatie als met de muis over het object wordt gegaan.</t>
  </si>
  <si>
    <t>Een zoekfunctie is aanwezig in de helpfunctie (met zoekwoordherkenning).</t>
  </si>
  <si>
    <t>Helpfunctie compleet.</t>
  </si>
  <si>
    <t>De helpfuncties in het BOR-beheersysteem zorgen ervoor dat een gebruiker volledig zelfstandig de vaardigheden eigen kan maken en uit kan voeren. De helpfunctie wijst op aandachtspunten bij bepaalde (complexe) handelingen, bijv. over instellingen. De handleiding moet ook de complexe processen ondersteunen, zodat hier geen afhankelijkheid van de opdrachtnemer ontstaat.</t>
  </si>
  <si>
    <t>Knippen, plakken en kopieerfunctie beschikbaar (Ctrl)</t>
  </si>
  <si>
    <t>Het BOR-beheersysteem dient een kopieerfunctie te ondersteunen (knippen, plakken, kopiëren), op een gelijke wijze als het gebruik binnen de Windows-omgeving. De toetscombinaties Ctrl + C, Ctrl + X en Ctrl + V kunnen gebruikt worden.</t>
  </si>
  <si>
    <t>De functioneel beheerder dient uit systeemlogging rapporten te kunnen genereren.</t>
  </si>
  <si>
    <t>Monitoren en signaleren.</t>
  </si>
  <si>
    <t>Het BOR-beheersysteem bevat functies om bepaalde processen (bijvoorbeeld: informatiestromen en mutatieprocessen) te kunnen monitoren en problemen te signaleren. Bijvoorbeeld via signaleringen op beeldscherm, via e-mail en via managementrapportages.</t>
  </si>
  <si>
    <t>Opdrachtgever wenst inzicht te hebben in de wijziging(en) die in een release zijn opgenomen. Opdrachtnemer informeert Opdrachtgever op actieve wijze over releases.</t>
  </si>
  <si>
    <t>De opdrachtnemer geeft inzicht in het voorgenomen ontwikkeltraject in de komende 2 jaar (Roadmap) zowel op functioneel (bijv. geplande modules) als technisch vlak (bijv. technologiekeuze en updates).</t>
  </si>
  <si>
    <t>Gebruikersgroep.</t>
  </si>
  <si>
    <t>De opdrachtnemer werkt samen met een gebruikersgroep die beslist over aanpassingen van het BOR-beheersysteem aan de wensen van de gebruikers, zodat de opdrachtnemer niet alleen beslist over aanpassingen. Een gebruikersgroep moet bij de opening van de inschrijvingen zijn opgericht.</t>
  </si>
  <si>
    <t>Punten voor aanbesteding</t>
  </si>
  <si>
    <t>M538</t>
  </si>
  <si>
    <t>M506</t>
  </si>
  <si>
    <t>Het is mogelijk om objecten o.b.v. een buffer rond één of meerdere objecten (voor alle geometrievormen) te kunnen selecteren. Selecteer bijvoorbeeld alles &lt; 4 m1 rondom de boom of geselecteeerde bomen)</t>
  </si>
  <si>
    <t>25</t>
  </si>
  <si>
    <t>Schouwen BOR</t>
  </si>
  <si>
    <t>M475</t>
  </si>
  <si>
    <t>Voor het vijzelen van bermen de locatie en omvang vastleggen met een vlakafbakening.</t>
  </si>
  <si>
    <t>M222</t>
  </si>
  <si>
    <t>Rand als zelfstandig object wordt automatisch gegenereerd conform IMBOR. Aan de rand kunnen maatregelen worden toegekend. Het object blijft bij mutaties behouden.</t>
  </si>
  <si>
    <t>IMPF10</t>
  </si>
  <si>
    <t>M223</t>
  </si>
  <si>
    <t>Rand als zelfstandig object wordt handmatig gevuld conform IMBOR. Aan de rand kunnen maatregelen worden toegekend. Het object blijft bij mutaties behouden.</t>
  </si>
  <si>
    <t>16</t>
  </si>
  <si>
    <t>Automatisch invullen</t>
  </si>
  <si>
    <t>Bepalen randen</t>
  </si>
  <si>
    <t>M44</t>
  </si>
  <si>
    <t>Het bepalen van randen gebeurt op basis van een matrix. Daarbij zijn ook oplossingen beschikbaar voor grenzen waar nog geen aangrenzend object beschikbaar is (denk aan particulier terrein).</t>
  </si>
  <si>
    <t>IMPF2</t>
  </si>
  <si>
    <t>Registratie uitgevoerd werk</t>
  </si>
  <si>
    <t>Maatregelen</t>
  </si>
  <si>
    <t>M490</t>
  </si>
  <si>
    <t>Bij het opnemen van gegevens (bijvoorbeeld tijdens een inspectie) aan een inspectie vak (o.a. klein onderhoud of inspectie Duizendknoop) een maatregel kunnen aangeven, waarbij ook de afhandeling kan worden verwerkt.</t>
  </si>
  <si>
    <t>Registratie uitgevoerd werk (incl. historie opbouw)</t>
  </si>
  <si>
    <t>M185</t>
  </si>
  <si>
    <t>M491</t>
  </si>
  <si>
    <t>De maatregel van een inspectie vak (o.a. klein onderhoud of inspectie Duizendknoop) de afhandeling kunnen verwerkt.</t>
  </si>
  <si>
    <t>Integraal werken</t>
  </si>
  <si>
    <t>Integraal plannen en begroten</t>
  </si>
  <si>
    <t>05</t>
  </si>
  <si>
    <t>M587</t>
  </si>
  <si>
    <t>In het systeem kan ingepland worden dat er periodiek inspecties uitgevoerd worden.</t>
  </si>
  <si>
    <t>In het BOR-beheersysteem kan per inspectie voor de toekomstige inspectie ingepland worden wanneer deze uitgevoerd moeten worden.</t>
  </si>
  <si>
    <t>Automatisering</t>
  </si>
  <si>
    <t>Informatiebeveiliging</t>
  </si>
  <si>
    <t>Authenticatie externen.</t>
  </si>
  <si>
    <t>Wachtwoorden gebruiken hashing en salting.</t>
  </si>
  <si>
    <t>Informatiemanagement</t>
  </si>
  <si>
    <t>Beschrijving datamodel.</t>
  </si>
  <si>
    <t>SaaS</t>
  </si>
  <si>
    <t>Ontwikkel-, test-, acceptatie- en productie-omgeving (OTAP)</t>
  </si>
  <si>
    <t>Inzicht in releases.</t>
  </si>
  <si>
    <t>Opslaan gegevens</t>
  </si>
  <si>
    <t>Locatie opslag in de cloud zelf bepalen</t>
  </si>
  <si>
    <t>De opdrachtgever kan zelf bepalen waar de data om de Cloud wordt opgeslagen. Ook is later overstappen door de opdrachtgever zelfstandig (zonder ondersteuning inschrijver) te realiseren.</t>
  </si>
  <si>
    <t>IMPF1</t>
  </si>
  <si>
    <t>Common ground</t>
  </si>
  <si>
    <t>Softwarecomponenten Common Ground.</t>
  </si>
  <si>
    <t>Rollen, taken en rechten</t>
  </si>
  <si>
    <t>Gebruiker kan meerdere rollen hebben in rechtenbeheer, zonder voor iedere gebruiker een eigen rol te maken.</t>
  </si>
  <si>
    <t>Een gebruiker kan binnen het rechtenbeheer in meerdere rollen zitten, zonder meerdere malen als gebruiker te worden toegevoegd. De rollen worden centraal ingesteld en kunnen bij meerdere gebruikers van toepasssing zijn. Het is niet de bedoeling om iedere gebruiker een eigen rol uit te werken.</t>
  </si>
  <si>
    <t>Autorisatie geografisch gebied.</t>
  </si>
  <si>
    <t>18</t>
  </si>
  <si>
    <t>Kopieëren autorisatie.</t>
  </si>
  <si>
    <t>De instellen van een gebruiker t.a.v. autorisatie kunnen naar een andere gebruiker gekopieerd worden. Dit zonder de inhoud handmatig over te nemen.</t>
  </si>
  <si>
    <t>Zoeken</t>
  </si>
  <si>
    <t>Zoekwoordherkenning.</t>
  </si>
  <si>
    <t>Binnen het gehele BOR-beheersysteem moet zoeken op alle voorkomende gegevens in het BOR-beheersysteem (objectgegevens, kwalitatieve gegevens, beheergegevens en gegevens uitgevoerde werkzaamheden) Dit betekent dat op alle plekken in het BOR-beheersysteem waar een zoekfunctie aanwezig is, alle mogelijke zoekvoorwaarden / keuzemogelijkheden gelijk zijn.</t>
  </si>
  <si>
    <t>Dagelijks gebruik</t>
  </si>
  <si>
    <t>Alleen werkende functies zichtbaar.</t>
  </si>
  <si>
    <t>Zoomniveau.</t>
  </si>
  <si>
    <t>Vorige zoomniveau.</t>
  </si>
  <si>
    <t>07</t>
  </si>
  <si>
    <t>Meten.</t>
  </si>
  <si>
    <t>Het BOR-beheersysteem biedt functionaliteit om te meten (afstand, lengte (incl. breedte), omtrek, oppervlakte en inhoud).</t>
  </si>
  <si>
    <t>15</t>
  </si>
  <si>
    <t>In het BOR-beheersysteem kan ingesteld worden dat bij alle op te slaan gegevens een standaard naamconventie meekrijgen. Bijvoorbeeld voor selecties, filters, overzichten, planningen ). Denk een opbouw als &lt;&lt;datum&gt;&gt;, &lt;&lt;gebied&gt;&gt;, &lt;&lt;thema&gt;&gt;, &lt;&lt;objecten&gt;&gt;, &lt;&lt;kpi&gt;&gt;). De opbouw is door de functioneel beheerder zelf aan te passen.</t>
  </si>
  <si>
    <t>Periodiek standaard rapporten.</t>
  </si>
  <si>
    <t>20</t>
  </si>
  <si>
    <t>Boor- en sondeerstatun.</t>
  </si>
  <si>
    <t>22</t>
  </si>
  <si>
    <t>Waarschuwingen o.b.v. geplande werkzaamheden.</t>
  </si>
  <si>
    <t>Raadplegen en visualisatie</t>
  </si>
  <si>
    <t>Dashboard met meerdere onddrdelen zelfstandig maken en beheren.</t>
  </si>
  <si>
    <t>Lay-out instelbaar.</t>
  </si>
  <si>
    <t>Van de rapporten kan door de gebruiker zelfstandig (zonder tussenkomst van de opdrachtnemer en functioneel beheerder) de lay-out volledig worden ingesteld. Denk o.a. aan de velden, bladindeling, kaartbeeld.</t>
  </si>
  <si>
    <t>Overzicht veranderde areaal.</t>
  </si>
  <si>
    <t>Het BOR-beheersysteem genereert een overzicht van het veranderde areaal, waarbij zelf kan worden aangegeven over welke periode het verschil getoond dient te worden.</t>
  </si>
  <si>
    <t>17</t>
  </si>
  <si>
    <t>Persoonlijke instellingen opgeslagen.</t>
  </si>
  <si>
    <t>In het BOR-beheersysteem worden persoonlijke instellingen per gebruiker opgeslagen. Bij een update blijven de persoonlijke instellingen bewaard en toepasbaar. Voorbeelden zijn: laatste scherm, zoomniveau, query's, lay-out kaart, lay-out schermen, lay-out formulieren, volgorde kolommen, wel/niet zichtbare kolommen,  inhoud rapporteren, filters en selecties.</t>
  </si>
  <si>
    <t>19</t>
  </si>
  <si>
    <t>Persoonlijke instellingen.</t>
  </si>
  <si>
    <t>In het BOR-beheersysteem worden persoonlijke instellingen per gebruiker opgeslagen. Welke instellingen worden opgeslagen is door de opdrachtgever zelfstandig (zonder tussenkomst van de opdrachtnemer) aan te passen. Minimaal in te stellen  zijn: laatste scherm, zoomniveau, query's, lay-out kaart, lay-out schermen, lay-out formulieren, volgorde kolommen, wel/niet zichtbare kolommen,  inhoud rapporteren, filters en selecties.</t>
  </si>
  <si>
    <t>Verhard oppervlak.</t>
  </si>
  <si>
    <t/>
  </si>
  <si>
    <t>21</t>
  </si>
  <si>
    <t>Bepalen welke assets worden getoond.</t>
  </si>
  <si>
    <t>Met het BOR-beheersysteem is het mogelijk om bij alle assets zelf te bepalen welke assetinformatie (objectgegevens, kwalitatieve gegevens, beheergegevens, uitgevoerd werk en de informatievoorziening) als label (annotatie) bij een object wordt getoond.</t>
  </si>
  <si>
    <t>Thematiseren</t>
  </si>
  <si>
    <t>Themakaarten opslaan en beschikbaar in legenda</t>
  </si>
  <si>
    <t>De themakaarten kunnen worden opgeslagen binnen en buiten het BOR-beheersysteem en beschikbaar worden gemaakt in het BOR-beheersysteem</t>
  </si>
  <si>
    <t>Afdrukken</t>
  </si>
  <si>
    <t>Overzichten printen zonder pdf-printer.</t>
  </si>
  <si>
    <t>Met het BOR-beheersysteem is het mogelijk om zonder installatie van een losse pdf-printer overzichten te 
printen.</t>
  </si>
  <si>
    <t>In batch kaarten printen.</t>
  </si>
  <si>
    <t>In afdrukvoorbeeld schaal wijzigen.</t>
  </si>
  <si>
    <t>In afdrukvoorbeeld kaart nog verschuiven.</t>
  </si>
  <si>
    <t>Korte notitie toevoegen bij afdrukken.</t>
  </si>
  <si>
    <t>Terug naar instellingen afdruk(voorbeeld), zonder opnieuw alles invoeren</t>
  </si>
  <si>
    <t>Als een afdrukvoorbeeld wordt gemaakt, dient teruggegaan te worden naar de stap voor het afdrukvoorbeeld, waarbij de inhoudelijke gegevens (o.a. selectie en instellingen) nog beschikbaar zijn en niet opnieuw ingevoerd moeten worden.</t>
  </si>
  <si>
    <t>Invoer</t>
  </si>
  <si>
    <t>Snelknoppen.</t>
  </si>
  <si>
    <t>In het systeem kan door de gegevensbeheerder, zonder afhankelijk te zijn van de opdrachtnemer en functioneel beheerder de inhoud van 'snelknoppen' zelf vervaardigen. 
Snelknoppen zijn knoppen waaraan functies die in het systeem voorkomen toegekend kunnen worden. Daarbij zijn alle functionaliteiten in het systeem beschikbaar om op te nemen in een knop. Voor de knop kan dit van één 'opdracht' maar ook een combinatie van opdrachten zijn. Voorbeelden zijn: snelafdrukken (zodat je adrukt op basis van de vooraf ingestelde instellingen, zonder alle stappen te doorlopen); Resultatenoverzicht openstaande acties inspecties (een knop waarmee je direct kan zien waar en welke acties n.a.v. de inspecties nog open staan, zonder alle stappen te doorlopen).</t>
  </si>
  <si>
    <t>Bijlage comprimeren instelbaar.</t>
  </si>
  <si>
    <t>Importeren en exporteren</t>
  </si>
  <si>
    <t>Im- en export o.b.v. scripts.</t>
  </si>
  <si>
    <t>Hergebruik mapping.</t>
  </si>
  <si>
    <t>Historie-opbouw</t>
  </si>
  <si>
    <t>Mutaties inzichtelijk te maken.</t>
  </si>
  <si>
    <t>Historie op kaart.</t>
  </si>
  <si>
    <t>Geometrie tijdelijk te verwijderen.</t>
  </si>
  <si>
    <t>Het is mogelijk om bij een object de geometrie te verwijderen en deze op een later tijdstip weer zelfstandig eenvoudig toe te voegen." Daarbij dient wel historie-opbouw plaats te vinden.</t>
  </si>
  <si>
    <t>Historie in aparte opmaak.</t>
  </si>
  <si>
    <t>Trendanalyse.</t>
  </si>
  <si>
    <t>Mobiel werken</t>
  </si>
  <si>
    <t>Zonder internet raadplegen, muteren en inspecteren op mobiel device.</t>
  </si>
  <si>
    <t>Consistentiecontrole</t>
  </si>
  <si>
    <t>Consistentiecontroles grafisch.</t>
  </si>
  <si>
    <t>Het BOR-beheersysteem bevat een consistentiecontrole om o.a. dubbelingen, overshoots en overlappingen in beeld te brengen en hiervan een werklijst te genereren. Deze functionaliteit is ook toepasbaar bij mutatieleveringen.
Het doel is dat het BOR-beheersysteem de opdrachtgever ondersteund om fouten te voorkomen of te signaleren. De consistentiecontrole om o.a. dubbelingen, overshoots en overlappingen in beeld te brengen en hiervan een werklijst te genereren zijn voorbeelden.
Deze functionaliteit is ook toepasbaar bij mutatieleveringen: De aangeleverde inhoud kan voor het definitief doorvoeren gecontroleerd worden om het verwerken van 'foutieve' data  te voorkomen.</t>
  </si>
  <si>
    <t>Voortgangsindicatie</t>
  </si>
  <si>
    <t>Wachttijd opvragen.</t>
  </si>
  <si>
    <t>Bij het opvragen van een record is de wachttijd niet langer dan 1 seconde. Bij het wegschrijven van een record is de wachttijd niet langer dan 2 seconden, alles uitgaande van 25 concurrent gebruikers en records/bestanden kleiner dan 6 MB.</t>
  </si>
  <si>
    <t>Responstijd grote bestanden.</t>
  </si>
  <si>
    <t>Als de responsetijd op input van gebruikers meer dan 2 seconden  bedraagt is een voortgangsindicatie aanwezig. Het gaat over o.a. berekeningen, thematiseren, importeren, exporteren en als bestanden groter zijn dan 6MB.</t>
  </si>
  <si>
    <t>GIS-functies.</t>
  </si>
  <si>
    <t>Risico-analyses.</t>
  </si>
  <si>
    <t>Energieberekeningen.</t>
  </si>
  <si>
    <t>Berekening berging stelsel.</t>
  </si>
  <si>
    <t>Met het BOR-beheersysteem kunnen berekening voor berging in het stelsel (nodig voor onderhoud aan stelsel of gemalen, hoelang kan een stelsel bufferen voordat er overstorting plaatsvindt) worden gemaakt.</t>
  </si>
  <si>
    <t>Statistieken dynamische gegevens.</t>
  </si>
  <si>
    <t>Blokkeerfunctie van een leiding.</t>
  </si>
  <si>
    <t>Help</t>
  </si>
  <si>
    <t>Nederlandstalige helpteksten.</t>
  </si>
  <si>
    <t>Het BOR-beheersysteem is voorzien van duidelijke en Nederlandstalige helpteksten. De helpteksten zijn contextgevoelig. Helpinformatie is ook beschikbaar via 'tool-tips'.</t>
  </si>
  <si>
    <t>Help en zoekwoordherkenning.</t>
  </si>
  <si>
    <t>Mouse over.</t>
  </si>
  <si>
    <t>Lay-out schermen</t>
  </si>
  <si>
    <t>Kaartlagen prioriteren.</t>
  </si>
  <si>
    <t>Selecteren en filteren</t>
  </si>
  <si>
    <t>Omdraaien selecties.</t>
  </si>
  <si>
    <t>Invoer selectie- en filter als tekst.</t>
  </si>
  <si>
    <t>Snap-functie aan en uit</t>
  </si>
  <si>
    <t>Het BOR-beheersysteem biedt de functionaliteit om de snap-functie aan en uit te zetten.</t>
  </si>
  <si>
    <t>Snapfuncties.</t>
  </si>
  <si>
    <t>Standaarden</t>
  </si>
  <si>
    <t>IMBOR (Informatiemodel Beheer Openbare Ruimte)</t>
  </si>
  <si>
    <t>Objectregistratie (BOR en Geo)</t>
  </si>
  <si>
    <t>Objectgegevens Geo-informatie</t>
  </si>
  <si>
    <t>StUF-Geo IMGeo berichtenverkeer bovengrondse en ondergrondse objecten.</t>
  </si>
  <si>
    <t>Mutatie-afhandeling BOR-Geo via API.</t>
  </si>
  <si>
    <t>Objectgegevens BOR functionaliteit</t>
  </si>
  <si>
    <t>Kopieëren objecten incl. attributen.</t>
  </si>
  <si>
    <t>Materialenpaspoort.</t>
  </si>
  <si>
    <t>Met het BOR-beheersysteem kan voor constructieve objecten een materialenpaspoort gemaakt worden.</t>
  </si>
  <si>
    <t>Vergelijken mutatiesstatistieken.</t>
  </si>
  <si>
    <t>Er kunnen vergelijkingen worden gemaakt tussen de hoeveelheid mutaties (bijvoorbeeld tussen jaar 1 en 2).</t>
  </si>
  <si>
    <t>Matenlijnen toevoegen.</t>
  </si>
  <si>
    <t>Matenlijnen moeten toegevoegd kunnen worden en kunnen worden voorzien van maatvoering. De maatvoering en de matenlijnen moeten opgeslagen en afgedrukt kunnen worden.</t>
  </si>
  <si>
    <t>Accorderen per gebruiker in te stellen.</t>
  </si>
  <si>
    <t>Per gebruiker kan worden ingesteld of de mutaties geaccordeerd moeten worden.</t>
  </si>
  <si>
    <t>Accorderen per rol in te stellen</t>
  </si>
  <si>
    <t>Per rol kan worden ingesteld of de mutaties geaccordeerd moeten worden.</t>
  </si>
  <si>
    <t>Registratie objecten, attributen en domeinwaarden</t>
  </si>
  <si>
    <t>Plangeometrie.</t>
  </si>
  <si>
    <t>Voor het tekenen van de geometrie kunnen bestanden in gangbare CAD- en GIS-formaten (waaronder DWG-formaat, shape, Oracle Spatial), GeoJSON, GML-formaat en StUF-Geo als reference gekoppeld worden. Hieruit kan ook gekopieerd worden.</t>
  </si>
  <si>
    <t>Automatisch gegevens bijwerken/uitrekenen</t>
  </si>
  <si>
    <t>Randen automatisch.</t>
  </si>
  <si>
    <t>Geautomatiseerde verwerking.</t>
  </si>
  <si>
    <t>Automatisch lengte as.</t>
  </si>
  <si>
    <t>Lengtes automatisch berekenen o.b.v beginpunt, (tussenpunt) en eindpunt.</t>
  </si>
  <si>
    <t>Met het BOR-beheersysteem wordt op basis van zelf te plaatsen beginpunten, tussenpunten en eindpunten (geen of meerdere tussenpunten is ook mogelijk) de lengte automatisch berekend. Ook is het mogelijk om de oppervlakte en omtrek van zelf te tekenen objecten automatisch te berekenen. Dit allemaal zonder een nieuw object te vormen (tijdelijke lijnen) of aanverwante hulpapplicaties in te zetten.</t>
  </si>
  <si>
    <t>Objectgegevens muteren</t>
  </si>
  <si>
    <t>Samenvoegen objecten.</t>
  </si>
  <si>
    <t>De gebruiker moet objecten grafisch kunnen samenvoegen en kunnen bepalen welke gegevens van welk object worden behouden.</t>
  </si>
  <si>
    <t>Splitsen objecten.</t>
  </si>
  <si>
    <t>32</t>
  </si>
  <si>
    <t>Technisch inspecteren</t>
  </si>
  <si>
    <t>Inspectieresultaten in 'tabbladen'.</t>
  </si>
  <si>
    <t>Radarinspectie.</t>
  </si>
  <si>
    <t>RibX controleren vnauit de Ribx-validator.</t>
  </si>
  <si>
    <t>NEN inspectieregels doorzoekbaar.</t>
  </si>
  <si>
    <t>Plannen en begroten (algemeen)</t>
  </si>
  <si>
    <t>Scenario's.</t>
  </si>
  <si>
    <t>In het BOR-beheersysteem is simuleren mogelijk (verschillende scenario’s draaien). Denk hierbij aan beheervarianten of begrotingsalternatieven.</t>
  </si>
  <si>
    <t>Rekenen met projectgrenzen.</t>
  </si>
  <si>
    <t>Op basis van (voorlopige) grafische objectgrenzen is het mogelijk om binnen het BOR-beheersysteem de kostenberekening (budgettering) van (een deel van) de objecten te laten doorrekenen.</t>
  </si>
  <si>
    <t>Maatregel afhankelijk van inspectieresultaat.</t>
  </si>
  <si>
    <t>Het BOR-beheersysteem moet rekening houden met afhankelijke velden en deze indien nodig deze automatisch aanpassen. De afhankelijkheden zijn door de gebruiker (zonder tussenkomst van de opdrachtnemer) zelfstandig in te stellen. Bijvoorbeeld: Als je bij een BVC-inspectie een boom hebt met een plakoksel wordt automatisch de Boomveiligheidsklasse minimaal op 'Attentieboom' gezet.</t>
  </si>
  <si>
    <t>Plannen en begroten Wegen</t>
  </si>
  <si>
    <t>Het BOR-beheersysteem kan bij meerdere domeinwaarden zonder workarounds met één  domeinwaarde rekenen. Dit is mogelijk van toepassing bij meerdere functies bij de wegbeheersystematiek.</t>
  </si>
  <si>
    <t>Bij het bepalen van hoeveelheden en het opstellen van een berekening (o.a. begroting) kan met één domeinwaarde (ondanks dat er meerdere domeinwaarden zijn verwerkt) gerekend worden. Je kan met de (hoofd)waarde (bijvoorbeeld de hoofdfunctie) rekenen (is mogelijk een aanvulling t.o.v. IMBOR). Er mag geen dubbeling (per gebruiksfunctie) in het resultaat naar voren komen. 
Dit is mogelijk van toepassing bij meerdere functies bij de wegbeheersystematiek.</t>
  </si>
  <si>
    <t>Het BOR-beheersysteem kan bij meerdere domeinwaarden zonder workarounds met  meerdere domeinwaarde rekenen. Dit is mogelijk van toepassing bij meerdere functies bij de wegbeheersystematiek.</t>
  </si>
  <si>
    <t>Bij het bepalen van hoeveelheden en het opstellen van een berekening (o.a. begroting) kan met meerdere domeinwaarde (ondanks dat er meerdere domeinwaarden zijn verwerkt) gerekend worden. Je kan met de alle functies rekenen (is mogelijk een aanvulling t.o.v. IMBOR). Daarbij vindt de verdeling plaats naar rato van het aantal functies. Er mag geen dubbeling (per gebruiksfunctie) in het resultaat naar voren komen.
Dit is mogelijk van toepassing bij meerdere functies bij de wegbeheersystematiek.</t>
  </si>
  <si>
    <t>Werkpakketten (algemeen)</t>
  </si>
  <si>
    <t>Bepalen maatregelpakket o.b.v. objectkenmerken.</t>
  </si>
  <si>
    <t>In het BOR-beheersysteem is voor alle vakdisciplines één tarievenlijst aanwezig. In deze tarievenlijst kan worden aangegeven bij welke vakdiscipline het tarief naar voren komt. Per tarief kan ook worden aangegeven bij welk product/gebruik/detailniveau (bijvoorbeeld per hoofdbeheergroep, per maatregel, per activiteit) deze van toepassing is.</t>
  </si>
  <si>
    <t>Maatregelgroepen</t>
  </si>
  <si>
    <t>Bestekken (opstellen)</t>
  </si>
  <si>
    <t>Vervaardigen bestek RAW-systematiek.</t>
  </si>
  <si>
    <t>Het BOR-beheersysteem sluit zo volledig mogelijk aan op de RAW-systematieken en worden de RAW-gegevens zoals hoofd- en deficodes daarin verwerkt. De gegevens voor het vervaardigen RAW-bestekken (deel 2) worden op (moeder)bestekspostniveau beschikbaar gesteld (voor alle vormen van bestekken). Het resultaat van het vervaardigde bestek met de besteksposten  moeten incl. kaartmateriaal uit het BOR-beheersysteem te halen zijn.</t>
  </si>
  <si>
    <t>Uitgevoerd werk verwerken.</t>
  </si>
  <si>
    <t>Met het BOR-beheersysteem kan uitgevoerd werk worden verwerkt. De maatregelen kunnen afkomstig zijn uit de beheergegevens (bijvoorbeeld te snoeien bomen), maar ook direct uit een inspectie (bijvoorbeeld verwijderen dood hout), maar ook als losse maatregel worden ingevoerd (bijvoorbeeld herstellen verharding n.a.v. een melding van een burger).</t>
  </si>
  <si>
    <t>Organisatie</t>
  </si>
  <si>
    <t>Beheerorganisatie</t>
  </si>
  <si>
    <t>De opdrachtnemer maakt gebruik van gebruikersverenigingen en/of andere vormen van co-creatie.</t>
  </si>
  <si>
    <t>​De opdrachtnemer maakt gebruik van gebruikersverenigingen en/of andere vormen van co-creatie.</t>
  </si>
  <si>
    <t>Functioneel beheer</t>
  </si>
  <si>
    <t>Systeemlogging rapport genereren.</t>
  </si>
  <si>
    <t>Uitwisseling; uitwisselstandaarden</t>
  </si>
  <si>
    <t>Informatievoorziening (Bestekken en contracten)</t>
  </si>
  <si>
    <t>Besteksgegevens van BOR-beheersysteem exporteren naar Bestekkensoftware</t>
  </si>
  <si>
    <t>Het BOR-beheersysteem beschikt over functionaliteit om (moeder)besteksgegevens te exporteren naar de bestekkensoftware. Denk daarbij aan bestekspostnummers, hoofdcodes, deficodes, bestekspostomschrijvingen, hoeveelheden, info voor invulvelden en  eenheden).</t>
  </si>
  <si>
    <t>Besteksgegevens importeren in BOR-beheersysteem.</t>
  </si>
  <si>
    <t>Het BOR-beheersysteem beschikt over functionaliteit om (moeder)besteksgegevens te importeren naar de beheergegevens van het beheersysteem. Denk daarbij aan bestekspostnummers, hoofdcodes, deficodes, bestekspostomschrijvingen en  eenheden).</t>
  </si>
  <si>
    <t>Informatievoorziening (Documenten)</t>
  </si>
  <si>
    <t>IMPF4</t>
  </si>
  <si>
    <t>Informatievoorziening (Meldingen)</t>
  </si>
  <si>
    <t>Informatievoorziening (Portaal)</t>
  </si>
  <si>
    <t>Gegevensmagazijn.</t>
  </si>
  <si>
    <t>Informatievoorziening (Revisiegegevens en mutaties)</t>
  </si>
  <si>
    <t>Revisie naar BOR.</t>
  </si>
  <si>
    <t>Het BOR-beheersysteem beschikt over functionaliteit om objectgegevens uit de revisiefase geautomatiseerd (niet handmatig overnemen) over te nemen als nieuwe IMBOR-objecten en objectgegevens binnen de objectregistratie (revisie naar BOR).</t>
  </si>
  <si>
    <t>Informatievoorziening (Projecten en activiteiten)</t>
  </si>
  <si>
    <t>Informatievoorziening (Webservices en ondergronden)</t>
  </si>
  <si>
    <t>BRO</t>
  </si>
  <si>
    <t>Informatievoorziening (Extra BOR-beheersysteem)</t>
  </si>
  <si>
    <t>Uitwisselen gemalenbeheersysteem.</t>
  </si>
  <si>
    <t>Overeenkomst</t>
  </si>
  <si>
    <t>SLA</t>
  </si>
  <si>
    <t>KPI's meldingen in BOR-beheersysteem.</t>
  </si>
  <si>
    <t>Rapportages (KPI’s) per kwartaal
01. Openstaande Meldingen met nummer, typering, prioriteit, reactietijd, Doorlooptijd, t.o.v. norm, status en reden;
02. Afgehandelde Meldingen met nummer, typering, prioriteit, reactietijd, Oplostijd, Doorlooptijd, t.o.v. norm;
03. Beschikbaarheid in procenten en uren afgelopen kwartaal t.o.v. norm;
04. Overzicht beveiligingsincidenten met prioriteit, reactietijd, Doorlooptijd en status, korte omschrijving;
05. Overzicht voorkomen beveiligingsincidenten met datum, tijd, soort;
06. Back-up;
07. Recoveryverslagen;
08. Uitwijkverslagen;
09. Evaluatieverslag na escalatie;
10. Verslag en acties tactisch en strategisch overleg;
11. Releasekalender;
12. Evaluatie na Wijzigingen/Updates/Releases;
13. Rapportage performance meting (op verzoek);
14. Loggegevens
Meldingen m.b.t. Incidenten, problemen, standaardwijzigingen, wijzigingen en vragen die de SLA termijn hebben overschreden worden apart gedetailleerd weergegeven met de volgende informatie:
   A. Meldingsnummer;
   B. Reden van afwijking;
   C. Op welke manier wordt dit in de toekomst voorkomen
Rapportages over meldingen dienen ook aangeleverd te worden als gegevensbestand in Excel.</t>
  </si>
  <si>
    <t>23</t>
  </si>
  <si>
    <t>Inzicht ontwikkeltraject.</t>
  </si>
  <si>
    <t>91</t>
  </si>
  <si>
    <t>M720</t>
  </si>
  <si>
    <t>Extra software</t>
  </si>
  <si>
    <t>M648</t>
  </si>
  <si>
    <t>M726</t>
  </si>
  <si>
    <t>M728</t>
  </si>
  <si>
    <t>Plantopografie</t>
  </si>
  <si>
    <t>M512</t>
  </si>
  <si>
    <t>M731</t>
  </si>
  <si>
    <t>M581</t>
  </si>
  <si>
    <t>Inventariseren</t>
  </si>
  <si>
    <t>Inwinnen objectgegevens</t>
  </si>
  <si>
    <t>M481</t>
  </si>
  <si>
    <t>M483</t>
  </si>
  <si>
    <t>M670</t>
  </si>
  <si>
    <t>M61</t>
  </si>
  <si>
    <t>Plannen met kwaliteitsniveaus</t>
  </si>
  <si>
    <t>M588</t>
  </si>
  <si>
    <t>Beleidsplan</t>
  </si>
  <si>
    <t>M573</t>
  </si>
  <si>
    <t>M474</t>
  </si>
  <si>
    <t>Standaard UitwisselingsFormaat</t>
  </si>
  <si>
    <t>M72</t>
  </si>
  <si>
    <t>1</t>
  </si>
  <si>
    <t>M671</t>
  </si>
  <si>
    <t>2</t>
  </si>
  <si>
    <t>M672</t>
  </si>
  <si>
    <t>Uitwisseling objectgegevens, dynamische gegevens en informatie uit de informatievoorziening met Geoserver.</t>
  </si>
  <si>
    <t>Een koppeling met Geoserver om dynamische gegevens en gegevens uit de informatievoorziening zichtbaar te maken in het BOR beheersysteem, evenals het voeden van Geoserver met dynamische gegevens uit het BOR-beheersysteem</t>
  </si>
  <si>
    <t>Peilbuizen uit I-real met link naar het portaal van de peilbuis (webservice of API).</t>
  </si>
  <si>
    <t>je wil in beheersysteem de lokatie en nr van peilbuis. en een link naar het grondwaterportaal/portaal met totale historie (achter inlog)</t>
  </si>
  <si>
    <t>Koppeling Brutus dynamiche gegevens en informatievoorziening.</t>
  </si>
  <si>
    <t>Een koppeling met BRUTUS waarbij dyamische gegevens en gegevens uit de informatievoorzieining bidirectionaal kunnen worden uitgewisseld. Het gaat om inspectiegegevens, maatregelen/werkzaamheden, planning, projectgebieden etc.</t>
  </si>
  <si>
    <t>Koppeling met ABS speelplan dynamische gegevens</t>
  </si>
  <si>
    <t>Een koppeling met ABS speelplan waarbij dynamische gegevens van speelvoorzieningen bidirectionaal uitgewisseld worden met het BOR beheersysteem.</t>
  </si>
  <si>
    <t>Plantopografie beschikbaar in BOR-beheersysteem.</t>
  </si>
  <si>
    <t>In het BOR-beheersysteem is de plantopografie grafisch en administratief beschikbaar. De inhoud kan geraadpleegd worden en is ook beschikbaar in selecties, queries en rapportages.</t>
  </si>
  <si>
    <t>Opbouw wegen inzichtelijk (grafisch en administratief)</t>
  </si>
  <si>
    <t>De lagenopbouw van wegen administratief en grafisch per object inzichtelijk maken in het BOR-beheersysteem.</t>
  </si>
  <si>
    <t>Levensduur berekenen op basis van de kwaliteitsverbetering/verslechtering van het object.</t>
  </si>
  <si>
    <t>Het beheersysteem behoudt eerdere inspectiegegevens en kan hiermee ook vergelijkingen maken. Bijvoorbeeld wat de kwaliteitsverbetering/verslechtering is van het object t.o.v. van de vorige inspecties en op basis daarvan berekenen wat de verwachte levensduur is/wordt.</t>
  </si>
  <si>
    <t>Tonen behaalde natuurdoelen op basis van een schema.</t>
  </si>
  <si>
    <t>Het resultaat van het vergelijken van de gewenste en behaalde natuurdoelen in een overzicht weergeven. Daarbij komen de gegevens van belang voor het wel/niet behalen van de natuurdoelen naar voren.</t>
  </si>
  <si>
    <t>Objectgegevens in het softwarepakket door derden laten muteren (na accorderen).</t>
  </si>
  <si>
    <t>Objectgegevens in het BOR-beheersysteem door derden laten verwerken (grafisch en administratief), waarbij ze alleen de rechten hebben om van dat gebied of van een selectie op basis van objectkenmerken uit te voeren. Dit is met rechten en rollen in te stellen. Na accordatie worden de gegevens (grafisch en administratief) doorgevoerd.</t>
  </si>
  <si>
    <t>Mutaties objectgegevens BOR-beheersysteem accorderen.</t>
  </si>
  <si>
    <t>Objectgegevens in het BOR-beheersysteem laten verwerken (grafisch en administratief), waarbij ze alleen de rechten hebben om van dat gebied of van een selectie op basis van objectkenmerken uit te voeren. Dit is met rechten en rollen in te stellen. Na accordatie worden de gegevens doorgevoerd (grafisch en administratief).</t>
  </si>
  <si>
    <t>Bufferselectie mogelijk.</t>
  </si>
  <si>
    <t>Visualisatie buffer rond één of meer objecten o.b.v. één of meerdere attributen.</t>
  </si>
  <si>
    <t>Schouwen voor vijzelen bermen.</t>
  </si>
  <si>
    <t>Illegale dumpingen (stort).</t>
  </si>
  <si>
    <t>Registratie van de locaties incl. omvang van de dumpingen.</t>
  </si>
  <si>
    <t>ABS-V (Algemene beheersystematiek Verhardingen).</t>
  </si>
  <si>
    <t>Volledig kunnen werken conform de beheersystematiek Openbare Ruimte met de uitwerking voor Verhardingen (CROW).</t>
  </si>
  <si>
    <t>Kwaliteitsgegevens voor 6 onderhoudsniveaus van 1 tot 6 kunnen verwerken in beheersysteem en daarmee ook volledig kunnen inspecteren, plannen en begroten.</t>
  </si>
  <si>
    <t>In het BOR_beheersysteem met 6 kwaliteitsniveaus kunnen werken (onderhoudsniveau 1 tot 6).</t>
  </si>
  <si>
    <t>Sturen op basis van kwaliteit, kosten, kwetsbaarheid en communicatie (de  4 K's).</t>
  </si>
  <si>
    <t>Sturen op basis van kwaliteit, kosten, kwetsbaarheid en communicatie. In de volksmond wordt het ook wel de 4 K's genoemd. De basis zijn de gegevens uit het BOR-beheersysteem.</t>
  </si>
  <si>
    <t>Uitmaaien rand bosplantsoen via randen met automatisch de lengte.</t>
  </si>
  <si>
    <t>Uitmaaien rand bosplantsoen via randen met lengte handmatig.</t>
  </si>
  <si>
    <t>Maatregelen uit SSW (Systeemoverzicht Stedelijk Water (voorheen BRP) verwerken in beheersysteem.</t>
  </si>
  <si>
    <t>Onderhoud assets, met onderscheid meerdere kostenposten (budgetten), maar als één project/bestek.</t>
  </si>
  <si>
    <t>In het systeem wordt als een project/bestek een project gepland. De financiering van dit project komt uit drie verschilende budgetten, maar is één project/bestek. Op basis van maatregelen in het project/bestek kunnen de kosten van één maatregel en eventueel afhankelijk van het object opgedeeld worden naar verschillende budgetten.
Bijvoorbeeld: Project 'Onderhouden berm'.
- Werkzaamheid 'maaien bermen' binnen de bebouwde kom komen ten laste van het budget van 'dagelijks onderhoud groen'
- Werkzaamheid 'maaien bermen' buiten de bebouwde kom komen ten laste van het budget van wegbeheer 'bermen maaien'
- Werkzaamheid 'verlagen berm' buiten de bebouwde kom komen ten laste van het budget van wegbeheer 'groot onderhoud'
- Werkzaamheid 'maaien sloten en wadi's komen ten laste van het budget van riolering 'onderhoud sloten en wadi's'</t>
  </si>
  <si>
    <t>Budgetten op te nemen in BOR-beheersysteem.</t>
  </si>
  <si>
    <t>Met het beheersysteem is het mogelijk om voor alle vakdisciplines een basisplanning (onbeperkt budget) te maken en een budgetplanning (beperkt budget). Hierbij moet het mogelijk zijn om de diverse disciplines een afwijkende prioriteit of budget te geven.`Met het beheersysteem is het mogelijk om voor alle vakdisciplines een basisplanning (onbeperkt budget) te maken en een budgetplanning (beperkt budget). Hierbij moet het mogelijk zijn om de diverse disciplines een afwijkende prioriteit of budget te geven.</t>
  </si>
  <si>
    <t>Uitgevoerde maatregelen op basis van track and trace informatie verwerken.</t>
  </si>
  <si>
    <t>Door het 'passeren' van een object is het mogelijk dat op basis van de track and trace informatie uit het reeds aanwezige track and trace systeem de maatregel als uitgevoerd te verwerken. Met 'passeren' wordt bedoeld dat je afhankelijk van de instellingen het object doorsnijdt, of binnen een in te stellen straal hebt gepasseerd.
Een voorbeeld is: Voor het ledigen van een afvalbak is een maatregel ledigen aangegeven. Zodra iemand aan de taak ledigen afvalbakken is begonnen kan op basis van de track and trace informatie kan bij de maatregel worden verwerkt dat deze is geledigd. Daarbij gaat het automatisch en is handmatige invoer niet nodig.</t>
  </si>
  <si>
    <t>Verwerken uitgevoerde maatregel toegekend aan een inspectievak.</t>
  </si>
  <si>
    <t>Bij afbakening vlak, lijn of punt aan een inspectie vak een maatregel toe kunnen voegen en ook kunnen afhandelen.</t>
  </si>
  <si>
    <t>Genereren randen.</t>
  </si>
  <si>
    <t>SUF-BVC.</t>
  </si>
  <si>
    <t>Standaard uitwisselformaat voor de BoomVeiligheidsControle.</t>
  </si>
  <si>
    <t>Uitwisseling VIA software.</t>
  </si>
  <si>
    <t>Gegevens uit VIA Software beschikbaar maken in BOR-beheersysteem.</t>
  </si>
  <si>
    <t>Gebruik interactieve kaart provincie (klimaatportaal).</t>
  </si>
  <si>
    <t>Gebruik interactieve kaart provincie (klimaatportaal)</t>
  </si>
  <si>
    <t>Bijlage 15 Programma van wensen Gemeente Utrechtse Heuvelrug</t>
  </si>
  <si>
    <t>De opdrachtgever kan binnen het BOR-beheersysteem zelfstandig dashboards realiseren. De inhoud van de onderdelen (meestal 4) kunnen zelf worden bepaald. Alle gegevens in het BOR-beheersysteem zijn in de dashboards te gebruiken en te tonen, waarbij ook de afhankelijkheid beschikbaar is. Door in één van de onderdelen inhoud te kiezen (aanwijzen, selecteren, etc.)  wordt de afhankelijke informatie bij de andere onderdelen getoond. De inhoud in de dashboards zijn zeer divers. Denk aan:  Grafische (kaart), grafische deelgebieden, administratieve gegevens (objectgegevens, kwalitatieve gegevens, beheergegevens, uitgevoerd werk en de informatievoorziening, grafieken (in verschillende vormen zoals lijn-, cirkel- en staafdiagram.
Mocht gebruik gemaakt worden van andere software is dit toegestaan.  Als gebruik wordt gemaakt van externe (losse) software dient het gebruik en het beschikbaar stellen ervan in het BOR-behersysteem zelf plaats te vinden. De implementatie en het onderhouden ervan, incl. de kosten hiervoor is onderdeel van de aanbieding.
Een voorbeeld/opzet is opgenomen in Bijlage 24 opzet Dashboard.</t>
  </si>
  <si>
    <t>In het BOR-beheersysteem moeten minimaal de GIS-functies beschikbaar zijn conform Bijlage 20 GIS-functies.</t>
  </si>
  <si>
    <t>In het BOR-beheersysteem kunnen de basisgegevens van meldingen opgenomen worden. De meldingen worden via een zaaksysteem of een externe applicatie beschikbaar gesteld en bij het object waar de melding betrekking op heeft getoond. De opdrachtgever gebruikt hiervoor de externe applicatie Signalen.</t>
  </si>
  <si>
    <t>Het BOR-beheersysteem kan gegevens uitwisselen met het gemalenbeheersysteem van de opdrachtgever conform de gemeentelijke kwaliteitseisen. De opdrachtgever gebruikt het gemalenbeheersysteem CARS.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</si>
</sst>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9"/>
      <color theme="0"/>
      <name val="Arial"/>
      <family val="2"/>
    </font>
    <font>
      <sz val="11"/>
      <color theme="1"/>
      <name val="Arial"/>
      <family val="2"/>
    </font>
    <font>
      <sz val="10"/>
      <color theme="0"/>
      <name val="Arial"/>
      <family val="2"/>
    </font>
    <font>
      <sz val="11"/>
      <color rgb="FF000000"/>
      <name val="Arial"/>
      <family val="2"/>
    </font>
    <font>
      <b/>
      <sz val="11"/>
      <color rgb="FFF9B258"/>
      <name val="Arial"/>
      <family val="2"/>
    </font>
    <font>
      <sz val="11"/>
      <name val="Arial"/>
      <family val="2"/>
    </font>
    <font>
      <i/>
      <sz val="10"/>
      <color rgb="FFFFFFFF"/>
      <name val="Arial"/>
      <family val="2"/>
    </font>
    <font>
      <sz val="11"/>
      <color rgb="FFFFFFFF"/>
      <name val="Arial"/>
      <family val="2"/>
    </font>
    <font>
      <sz val="11"/>
      <color rgb="FFF9B258"/>
      <name val="Arial"/>
      <family val="2"/>
    </font>
    <font>
      <b/>
      <sz val="11"/>
      <color theme="1"/>
      <name val="Calibri"/>
      <family val="2"/>
      <scheme val="minor"/>
    </font>
    <font>
      <b/>
      <sz val="11"/>
      <color rgb="FF00ABC5"/>
      <name val="Arial"/>
      <family val="2"/>
    </font>
    <font>
      <sz val="10"/>
      <color theme="0" tint="-0.34998626667073579"/>
      <name val="Arial"/>
      <family val="2"/>
    </font>
    <font>
      <sz val="11"/>
      <color theme="0" tint="-0.34998626667073579"/>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4F6228"/>
        <bgColor indexed="64"/>
      </patternFill>
    </fill>
    <fill>
      <patternFill patternType="solid">
        <fgColor rgb="FF76923C"/>
        <bgColor indexed="64"/>
      </patternFill>
    </fill>
    <fill>
      <patternFill patternType="solid">
        <fgColor rgb="FFC2D69B"/>
        <bgColor indexed="64"/>
      </patternFill>
    </fill>
    <fill>
      <patternFill patternType="solid">
        <fgColor rgb="FFFABF8F"/>
        <bgColor indexed="64"/>
      </patternFill>
    </fill>
    <fill>
      <patternFill patternType="solid">
        <fgColor rgb="FF00ABC5"/>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theme="4" tint="0.39997558519241921"/>
      </bottom>
      <diagonal/>
    </border>
    <border>
      <left style="medium">
        <color indexed="64"/>
      </left>
      <right/>
      <top style="medium">
        <color indexed="64"/>
      </top>
      <bottom style="medium">
        <color indexed="64"/>
      </bottom>
      <diagonal/>
    </border>
  </borders>
  <cellStyleXfs count="5">
    <xf numFmtId="0" fontId="0" fillId="0" borderId="0"/>
    <xf numFmtId="0" fontId="6" fillId="0" borderId="0"/>
    <xf numFmtId="0" fontId="6" fillId="0" borderId="0"/>
    <xf numFmtId="0" fontId="5" fillId="0" borderId="0"/>
    <xf numFmtId="0" fontId="4" fillId="0" borderId="0"/>
  </cellStyleXfs>
  <cellXfs count="111">
    <xf numFmtId="0" fontId="0" fillId="0" borderId="0" xfId="0"/>
    <xf numFmtId="0" fontId="5" fillId="0" borderId="0" xfId="0" applyFont="1" applyAlignment="1">
      <alignment vertical="top"/>
    </xf>
    <xf numFmtId="0" fontId="7" fillId="0" borderId="0" xfId="0" applyFont="1" applyAlignment="1">
      <alignment vertical="top"/>
    </xf>
    <xf numFmtId="0" fontId="5" fillId="0" borderId="2" xfId="0"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0" xfId="0" applyFont="1" applyAlignment="1" applyProtection="1">
      <alignment vertical="top"/>
      <protection locked="0"/>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10" xfId="0" applyFont="1" applyBorder="1" applyAlignment="1" applyProtection="1">
      <alignment vertical="top"/>
      <protection locked="0"/>
    </xf>
    <xf numFmtId="0" fontId="5" fillId="0" borderId="11" xfId="0" applyFont="1" applyBorder="1" applyAlignment="1" applyProtection="1">
      <alignment vertical="top"/>
      <protection locked="0"/>
    </xf>
    <xf numFmtId="0" fontId="5" fillId="0" borderId="0" xfId="0" applyFont="1" applyAlignment="1">
      <alignment vertical="top" wrapText="1"/>
    </xf>
    <xf numFmtId="0" fontId="9" fillId="4" borderId="1" xfId="0" applyFont="1" applyFill="1" applyBorder="1" applyAlignment="1" applyProtection="1">
      <alignment horizontal="left" vertical="top" wrapText="1"/>
      <protection locked="0"/>
    </xf>
    <xf numFmtId="0" fontId="5" fillId="0" borderId="0" xfId="3"/>
    <xf numFmtId="0" fontId="12" fillId="0" borderId="0" xfId="3" applyFont="1" applyAlignment="1">
      <alignment vertical="center"/>
    </xf>
    <xf numFmtId="0" fontId="5" fillId="0" borderId="0" xfId="3" applyAlignment="1">
      <alignment vertical="top"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15" fillId="6" borderId="15" xfId="0" applyFont="1" applyFill="1" applyBorder="1" applyAlignment="1">
      <alignment vertical="center"/>
    </xf>
    <xf numFmtId="0" fontId="15" fillId="6" borderId="16" xfId="0" applyFont="1" applyFill="1" applyBorder="1" applyAlignment="1">
      <alignment horizontal="right" vertical="center"/>
    </xf>
    <xf numFmtId="0" fontId="15" fillId="7" borderId="15" xfId="0" applyFont="1" applyFill="1" applyBorder="1" applyAlignment="1">
      <alignment vertical="center"/>
    </xf>
    <xf numFmtId="0" fontId="15" fillId="7" borderId="16" xfId="0" applyFont="1" applyFill="1" applyBorder="1" applyAlignment="1">
      <alignment horizontal="right" vertical="center"/>
    </xf>
    <xf numFmtId="0" fontId="11" fillId="8" borderId="15" xfId="0" applyFont="1" applyFill="1" applyBorder="1" applyAlignment="1">
      <alignment vertical="center"/>
    </xf>
    <xf numFmtId="0" fontId="11" fillId="8" borderId="16" xfId="0" applyFont="1" applyFill="1" applyBorder="1" applyAlignment="1">
      <alignment horizontal="right" vertical="center"/>
    </xf>
    <xf numFmtId="0" fontId="11" fillId="9" borderId="15" xfId="0" applyFont="1" applyFill="1" applyBorder="1" applyAlignment="1">
      <alignment vertical="center"/>
    </xf>
    <xf numFmtId="0" fontId="11" fillId="9" borderId="16" xfId="0" applyFont="1" applyFill="1" applyBorder="1" applyAlignment="1">
      <alignment horizontal="right" vertical="center"/>
    </xf>
    <xf numFmtId="0" fontId="5" fillId="0" borderId="0" xfId="3" applyAlignment="1">
      <alignment wrapText="1"/>
    </xf>
    <xf numFmtId="0" fontId="13" fillId="0" borderId="0" xfId="0" applyFont="1" applyAlignment="1">
      <alignment vertical="center" wrapText="1"/>
    </xf>
    <xf numFmtId="0" fontId="16" fillId="0" borderId="0" xfId="3" applyFont="1" applyAlignment="1">
      <alignment vertical="center"/>
    </xf>
    <xf numFmtId="0" fontId="16" fillId="0" borderId="0" xfId="0" applyFont="1" applyAlignment="1">
      <alignment vertical="center"/>
    </xf>
    <xf numFmtId="0" fontId="0" fillId="0" borderId="0" xfId="0" applyAlignment="1">
      <alignment vertical="top"/>
    </xf>
    <xf numFmtId="0" fontId="14" fillId="2" borderId="1" xfId="0" applyFont="1" applyFill="1" applyBorder="1" applyAlignment="1">
      <alignment vertical="top" wrapText="1"/>
    </xf>
    <xf numFmtId="0" fontId="15" fillId="6" borderId="1" xfId="0" applyFont="1" applyFill="1" applyBorder="1" applyAlignment="1">
      <alignment vertical="top" wrapText="1"/>
    </xf>
    <xf numFmtId="0" fontId="15" fillId="7" borderId="1" xfId="0" applyFont="1" applyFill="1" applyBorder="1" applyAlignment="1">
      <alignment vertical="top" wrapText="1"/>
    </xf>
    <xf numFmtId="0" fontId="11" fillId="8" borderId="1" xfId="0" applyFont="1" applyFill="1" applyBorder="1" applyAlignment="1">
      <alignment vertical="top" wrapText="1"/>
    </xf>
    <xf numFmtId="0" fontId="11" fillId="9" borderId="1" xfId="0" applyFont="1" applyFill="1" applyBorder="1" applyAlignment="1">
      <alignment vertical="top" wrapText="1"/>
    </xf>
    <xf numFmtId="0" fontId="10" fillId="5" borderId="1" xfId="0" applyFont="1" applyFill="1" applyBorder="1" applyAlignment="1">
      <alignment vertical="top"/>
    </xf>
    <xf numFmtId="0" fontId="10" fillId="5" borderId="1" xfId="0" applyFont="1" applyFill="1" applyBorder="1" applyAlignment="1">
      <alignment vertical="top" wrapText="1"/>
    </xf>
    <xf numFmtId="0" fontId="5" fillId="0" borderId="0" xfId="0" applyFont="1" applyAlignment="1">
      <alignment horizontal="right" vertical="top"/>
    </xf>
    <xf numFmtId="0" fontId="9"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right" vertical="top"/>
    </xf>
    <xf numFmtId="0" fontId="5" fillId="3" borderId="1" xfId="0" applyFont="1" applyFill="1" applyBorder="1" applyAlignment="1">
      <alignment vertical="top" wrapText="1"/>
    </xf>
    <xf numFmtId="0" fontId="5" fillId="3" borderId="1" xfId="0" applyFont="1" applyFill="1" applyBorder="1" applyAlignment="1">
      <alignment horizontal="right" vertical="top"/>
    </xf>
    <xf numFmtId="0" fontId="7"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8" fillId="10" borderId="1" xfId="0" applyFont="1" applyFill="1" applyBorder="1" applyAlignment="1">
      <alignment horizontal="left" vertical="top"/>
    </xf>
    <xf numFmtId="0" fontId="8" fillId="10" borderId="1" xfId="0" applyFont="1" applyFill="1" applyBorder="1" applyAlignment="1">
      <alignment horizontal="left" vertical="top" wrapText="1"/>
    </xf>
    <xf numFmtId="0" fontId="8" fillId="10" borderId="1" xfId="0" applyFont="1" applyFill="1" applyBorder="1" applyAlignment="1">
      <alignment horizontal="right" vertical="top" wrapText="1"/>
    </xf>
    <xf numFmtId="0" fontId="11" fillId="11" borderId="1" xfId="0" applyFont="1" applyFill="1" applyBorder="1" applyAlignment="1">
      <alignment vertical="top" wrapText="1"/>
    </xf>
    <xf numFmtId="0" fontId="18" fillId="0" borderId="0" xfId="3" applyFont="1" applyAlignment="1">
      <alignment vertical="center"/>
    </xf>
    <xf numFmtId="0" fontId="8" fillId="10" borderId="10" xfId="0" applyFont="1" applyFill="1" applyBorder="1" applyAlignment="1">
      <alignment horizontal="left" vertical="top"/>
    </xf>
    <xf numFmtId="0" fontId="8" fillId="10" borderId="11" xfId="0" applyFont="1" applyFill="1" applyBorder="1" applyAlignment="1">
      <alignment horizontal="left" vertical="top"/>
    </xf>
    <xf numFmtId="0" fontId="8" fillId="10" borderId="12" xfId="0" applyFont="1" applyFill="1" applyBorder="1" applyAlignment="1">
      <alignment horizontal="left" vertical="top"/>
    </xf>
    <xf numFmtId="0" fontId="8" fillId="10" borderId="2" xfId="0" applyFont="1" applyFill="1" applyBorder="1" applyAlignment="1">
      <alignment horizontal="left" vertical="top"/>
    </xf>
    <xf numFmtId="0" fontId="8" fillId="10" borderId="3" xfId="0" applyFont="1" applyFill="1" applyBorder="1" applyAlignment="1">
      <alignment horizontal="left" vertical="top"/>
    </xf>
    <xf numFmtId="0" fontId="8" fillId="10" borderId="4" xfId="0" applyFont="1" applyFill="1" applyBorder="1" applyAlignment="1">
      <alignment horizontal="left" vertical="top"/>
    </xf>
    <xf numFmtId="0" fontId="8" fillId="10" borderId="5" xfId="0" applyFont="1" applyFill="1" applyBorder="1" applyAlignment="1">
      <alignment horizontal="left" vertical="top"/>
    </xf>
    <xf numFmtId="0" fontId="8" fillId="10" borderId="0" xfId="0" applyFont="1" applyFill="1" applyAlignment="1">
      <alignment horizontal="left" vertical="top"/>
    </xf>
    <xf numFmtId="0" fontId="8" fillId="10" borderId="6" xfId="0" applyFont="1" applyFill="1" applyBorder="1" applyAlignment="1">
      <alignment horizontal="left" vertical="top"/>
    </xf>
    <xf numFmtId="0" fontId="8" fillId="10" borderId="7" xfId="0" applyFont="1" applyFill="1" applyBorder="1" applyAlignment="1">
      <alignment horizontal="left" vertical="top"/>
    </xf>
    <xf numFmtId="0" fontId="8" fillId="10" borderId="8" xfId="0" applyFont="1" applyFill="1" applyBorder="1" applyAlignment="1">
      <alignment horizontal="left" vertical="top"/>
    </xf>
    <xf numFmtId="0" fontId="8" fillId="10" borderId="9" xfId="0" applyFont="1" applyFill="1" applyBorder="1" applyAlignment="1">
      <alignment horizontal="left" vertical="top"/>
    </xf>
    <xf numFmtId="0" fontId="8" fillId="10" borderId="12" xfId="0" applyFont="1" applyFill="1" applyBorder="1" applyAlignment="1">
      <alignment horizontal="left" vertical="top" wrapText="1"/>
    </xf>
    <xf numFmtId="0" fontId="5" fillId="0" borderId="11"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8" xfId="0" applyFont="1" applyBorder="1" applyAlignment="1" applyProtection="1">
      <alignment vertical="top" wrapText="1"/>
      <protection locked="0"/>
    </xf>
    <xf numFmtId="0" fontId="5" fillId="3" borderId="4" xfId="0" applyFont="1" applyFill="1" applyBorder="1" applyAlignment="1">
      <alignment vertical="top"/>
    </xf>
    <xf numFmtId="0" fontId="7" fillId="0" borderId="18" xfId="0" applyFont="1" applyBorder="1" applyAlignment="1">
      <alignment vertical="top" wrapText="1"/>
    </xf>
    <xf numFmtId="0" fontId="7" fillId="0" borderId="14" xfId="0" applyFont="1" applyBorder="1" applyAlignment="1">
      <alignment vertical="top"/>
    </xf>
    <xf numFmtId="0" fontId="5" fillId="0" borderId="12"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17" fillId="0" borderId="17" xfId="0" applyFont="1" applyBorder="1" applyAlignment="1">
      <alignment horizontal="left" vertical="top"/>
    </xf>
    <xf numFmtId="0" fontId="3" fillId="0" borderId="17" xfId="0" applyFont="1" applyBorder="1" applyAlignment="1">
      <alignment vertical="top" wrapText="1"/>
    </xf>
    <xf numFmtId="0" fontId="3" fillId="0" borderId="17" xfId="0" applyFont="1" applyBorder="1" applyAlignment="1">
      <alignment vertical="top"/>
    </xf>
    <xf numFmtId="0" fontId="3" fillId="0" borderId="0" xfId="0" applyFont="1" applyAlignment="1">
      <alignment horizontal="left" vertical="top"/>
    </xf>
    <xf numFmtId="0" fontId="3" fillId="0" borderId="0" xfId="0" applyFont="1" applyAlignment="1">
      <alignment horizontal="left" vertical="top" wrapText="1"/>
    </xf>
    <xf numFmtId="0" fontId="17" fillId="0" borderId="0" xfId="0" applyFont="1" applyAlignment="1">
      <alignment horizontal="left" vertical="top"/>
    </xf>
    <xf numFmtId="0" fontId="3" fillId="0" borderId="0" xfId="0" applyFont="1" applyAlignment="1">
      <alignment vertical="top"/>
    </xf>
    <xf numFmtId="0" fontId="3" fillId="0" borderId="0" xfId="0" applyFont="1" applyAlignment="1">
      <alignment vertical="top" wrapText="1"/>
    </xf>
    <xf numFmtId="0" fontId="17" fillId="0" borderId="0" xfId="0" applyFont="1" applyAlignment="1">
      <alignment vertical="top"/>
    </xf>
    <xf numFmtId="0" fontId="17" fillId="0" borderId="17" xfId="0" applyFont="1" applyBorder="1" applyAlignment="1">
      <alignment vertical="top"/>
    </xf>
    <xf numFmtId="0" fontId="17" fillId="0" borderId="0" xfId="0" applyFont="1" applyAlignment="1">
      <alignment vertical="top" wrapText="1"/>
    </xf>
    <xf numFmtId="0" fontId="0" fillId="0" borderId="0" xfId="0" applyAlignment="1">
      <alignment horizontal="left" vertical="top" wrapText="1"/>
    </xf>
    <xf numFmtId="0" fontId="2" fillId="0" borderId="0" xfId="0" applyFont="1" applyAlignment="1">
      <alignment horizontal="left" vertical="top" wrapText="1"/>
    </xf>
    <xf numFmtId="1" fontId="5" fillId="0" borderId="0" xfId="0" applyNumberFormat="1" applyFont="1" applyAlignment="1">
      <alignment horizontal="right" vertical="top"/>
    </xf>
    <xf numFmtId="1" fontId="8" fillId="10" borderId="1" xfId="0" applyNumberFormat="1" applyFont="1" applyFill="1" applyBorder="1" applyAlignment="1">
      <alignment horizontal="right" vertical="top" wrapText="1"/>
    </xf>
    <xf numFmtId="1" fontId="0" fillId="0" borderId="0" xfId="0" applyNumberFormat="1" applyAlignment="1">
      <alignment horizontal="right" vertical="top"/>
    </xf>
    <xf numFmtId="1" fontId="3" fillId="0" borderId="17" xfId="0" applyNumberFormat="1" applyFont="1" applyBorder="1" applyAlignment="1">
      <alignment horizontal="right" vertical="top"/>
    </xf>
    <xf numFmtId="1" fontId="3" fillId="0" borderId="0" xfId="0" applyNumberFormat="1" applyFont="1" applyAlignment="1">
      <alignment horizontal="right" vertical="top"/>
    </xf>
    <xf numFmtId="1" fontId="17" fillId="0" borderId="0" xfId="0" applyNumberFormat="1" applyFont="1" applyAlignment="1">
      <alignment horizontal="right" vertical="top"/>
    </xf>
    <xf numFmtId="1" fontId="5" fillId="3" borderId="12" xfId="0" applyNumberFormat="1" applyFont="1" applyFill="1" applyBorder="1" applyAlignment="1">
      <alignment horizontal="right" vertical="top"/>
    </xf>
    <xf numFmtId="0" fontId="2" fillId="0" borderId="0" xfId="0" applyFont="1" applyAlignment="1">
      <alignment horizontal="left" vertical="top"/>
    </xf>
    <xf numFmtId="0" fontId="2" fillId="0" borderId="0" xfId="0" applyFont="1" applyAlignment="1">
      <alignment vertical="top"/>
    </xf>
    <xf numFmtId="0" fontId="19" fillId="0" borderId="0" xfId="0" applyFont="1" applyAlignment="1">
      <alignment vertical="top"/>
    </xf>
    <xf numFmtId="0" fontId="20" fillId="0" borderId="0" xfId="0" applyFont="1" applyAlignment="1">
      <alignment vertical="top"/>
    </xf>
    <xf numFmtId="0" fontId="20" fillId="0" borderId="0" xfId="0" applyFont="1" applyAlignment="1">
      <alignment horizontal="left" vertical="top"/>
    </xf>
    <xf numFmtId="0" fontId="19"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3" fillId="0" borderId="0" xfId="3" applyFont="1" applyAlignment="1">
      <alignment vertical="top" wrapText="1"/>
    </xf>
    <xf numFmtId="0" fontId="5" fillId="0" borderId="0" xfId="3" applyAlignment="1">
      <alignment vertical="top" wrapText="1"/>
    </xf>
    <xf numFmtId="0" fontId="13" fillId="0" borderId="0" xfId="0" applyFont="1" applyAlignment="1">
      <alignment vertical="top" wrapText="1"/>
    </xf>
    <xf numFmtId="0" fontId="0" fillId="0" borderId="0" xfId="0" applyAlignment="1">
      <alignment vertical="top" wrapText="1"/>
    </xf>
    <xf numFmtId="0" fontId="5" fillId="0" borderId="0" xfId="3"/>
  </cellXfs>
  <cellStyles count="5">
    <cellStyle name="Standaard" xfId="0" builtinId="0"/>
    <cellStyle name="Standaard 2" xfId="1" xr:uid="{00000000-0005-0000-0000-000001000000}"/>
    <cellStyle name="Standaard 3" xfId="2" xr:uid="{00000000-0005-0000-0000-000002000000}"/>
    <cellStyle name="Standaard 4" xfId="3" xr:uid="{F7A16333-0DC5-4220-8974-49585169850E}"/>
    <cellStyle name="Standaard 5" xfId="4" xr:uid="{507B0581-F271-4482-88A9-9A6BC3802220}"/>
  </cellStyles>
  <dxfs count="16">
    <dxf>
      <font>
        <color theme="0"/>
      </font>
      <fill>
        <patternFill>
          <bgColor rgb="FFFF0000"/>
        </patternFill>
      </fill>
    </dxf>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
      <font>
        <color theme="0"/>
      </font>
      <fill>
        <patternFill>
          <bgColor theme="8" tint="0.59996337778862885"/>
        </patternFill>
      </fill>
    </dxf>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
      <font>
        <color theme="0"/>
      </font>
      <fill>
        <patternFill>
          <bgColor theme="8" tint="0.59996337778862885"/>
        </patternFill>
      </fill>
    </dxf>
    <dxf>
      <font>
        <color theme="0"/>
      </font>
      <fill>
        <patternFill>
          <bgColor theme="8" tint="0.59996337778862885"/>
        </patternFill>
      </fill>
    </dxf>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2575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99CC"/>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BC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478A-96E1-4082-9A5D-694CA09CF916}">
  <sheetPr codeName="Blad5"/>
  <dimension ref="A1:B21"/>
  <sheetViews>
    <sheetView topLeftCell="A6" zoomScale="190" zoomScaleNormal="190" workbookViewId="0">
      <selection activeCell="A5" sqref="A5:B5"/>
    </sheetView>
  </sheetViews>
  <sheetFormatPr defaultColWidth="8.85546875" defaultRowHeight="12.75" x14ac:dyDescent="0.2"/>
  <cols>
    <col min="1" max="1" width="75.7109375" style="13" customWidth="1"/>
    <col min="2" max="2" width="7.140625" style="13" customWidth="1"/>
    <col min="3" max="16384" width="8.85546875" style="13"/>
  </cols>
  <sheetData>
    <row r="1" spans="1:2" ht="15" x14ac:dyDescent="0.2">
      <c r="A1" s="51" t="s">
        <v>0</v>
      </c>
      <c r="B1" s="14"/>
    </row>
    <row r="2" spans="1:2" ht="14.45" customHeight="1" x14ac:dyDescent="0.2">
      <c r="A2" s="107"/>
      <c r="B2" s="110"/>
    </row>
    <row r="3" spans="1:2" ht="27" customHeight="1" x14ac:dyDescent="0.2">
      <c r="A3" s="107" t="s">
        <v>39</v>
      </c>
      <c r="B3" s="110"/>
    </row>
    <row r="4" spans="1:2" ht="14.45" customHeight="1" x14ac:dyDescent="0.2">
      <c r="A4" s="107"/>
      <c r="B4" s="110"/>
    </row>
    <row r="5" spans="1:2" ht="33" customHeight="1" x14ac:dyDescent="0.2">
      <c r="A5" s="107" t="s">
        <v>40</v>
      </c>
      <c r="B5" s="110"/>
    </row>
    <row r="6" spans="1:2" ht="57.6" customHeight="1" x14ac:dyDescent="0.2">
      <c r="A6" s="107" t="s">
        <v>41</v>
      </c>
      <c r="B6" s="110"/>
    </row>
    <row r="7" spans="1:2" ht="13.5" thickBot="1" x14ac:dyDescent="0.25">
      <c r="A7" s="13" t="s">
        <v>1</v>
      </c>
    </row>
    <row r="8" spans="1:2" ht="13.5" thickBot="1" x14ac:dyDescent="0.25">
      <c r="A8" s="16" t="s">
        <v>2</v>
      </c>
      <c r="B8" s="17" t="s">
        <v>3</v>
      </c>
    </row>
    <row r="9" spans="1:2" ht="15" thickBot="1" x14ac:dyDescent="0.25">
      <c r="A9" s="18" t="str">
        <f>Keuzemogelijkheden!A2</f>
        <v>Doorontwikkeld</v>
      </c>
      <c r="B9" s="19">
        <v>6</v>
      </c>
    </row>
    <row r="10" spans="1:2" ht="15" thickBot="1" x14ac:dyDescent="0.25">
      <c r="A10" s="20" t="str">
        <f>Keuzemogelijkheden!A3</f>
        <v>Jong volwassen</v>
      </c>
      <c r="B10" s="21">
        <v>5</v>
      </c>
    </row>
    <row r="11" spans="1:2" ht="15" thickBot="1" x14ac:dyDescent="0.25">
      <c r="A11" s="22" t="str">
        <f>Keuzemogelijkheden!A4</f>
        <v>Bereid te ontwikkelen</v>
      </c>
      <c r="B11" s="23">
        <v>2</v>
      </c>
    </row>
    <row r="12" spans="1:2" ht="15" thickBot="1" x14ac:dyDescent="0.25">
      <c r="A12" s="24" t="str">
        <f>Keuzemogelijkheden!A5</f>
        <v>Niet bereid te ontwikkelen</v>
      </c>
      <c r="B12" s="25">
        <f>Keuzemogelijkheden!E5</f>
        <v>0</v>
      </c>
    </row>
    <row r="14" spans="1:2" ht="53.45" customHeight="1" x14ac:dyDescent="0.2">
      <c r="A14" s="26" t="s">
        <v>44</v>
      </c>
    </row>
    <row r="16" spans="1:2" ht="74.45" customHeight="1" x14ac:dyDescent="0.2">
      <c r="A16" s="27" t="s">
        <v>7</v>
      </c>
    </row>
    <row r="18" spans="1:2" ht="14.25" x14ac:dyDescent="0.2">
      <c r="A18" s="28"/>
    </row>
    <row r="19" spans="1:2" s="15" customFormat="1" ht="34.9" customHeight="1" x14ac:dyDescent="0.2">
      <c r="A19" s="106"/>
      <c r="B19" s="107"/>
    </row>
    <row r="20" spans="1:2" customFormat="1" ht="14.25" x14ac:dyDescent="0.2">
      <c r="A20" s="29"/>
    </row>
    <row r="21" spans="1:2" customFormat="1" ht="32.25" customHeight="1" x14ac:dyDescent="0.2">
      <c r="A21" s="108"/>
      <c r="B21" s="109"/>
    </row>
  </sheetData>
  <sheetProtection algorithmName="SHA-512" hashValue="Rgius8p8J4RLz4PgGgv7WMoBBiKeytCEsx4GUrzvgfHtlMaBT70F9zN+RsEqOsfI1URiRXYO5joQ+1lqlfjJ2w==" saltValue="hfcTa3J+rUWktNosLS7Weg==" spinCount="100000" sheet="1" selectLockedCells="1" selectUnlockedCells="1"/>
  <mergeCells count="7">
    <mergeCell ref="A19:B19"/>
    <mergeCell ref="A21:B21"/>
    <mergeCell ref="A2:B2"/>
    <mergeCell ref="A3:B3"/>
    <mergeCell ref="A4:B4"/>
    <mergeCell ref="A5:B5"/>
    <mergeCell ref="A6:B6"/>
  </mergeCells>
  <pageMargins left="0.70866141732283472" right="0.70866141732283472" top="0.74803149606299213" bottom="0.74803149606299213" header="0.31496062992125984" footer="0.31496062992125984"/>
  <pageSetup paperSize="9" orientation="portrait" r:id="rId1"/>
  <headerFooter>
    <oddHeader>&amp;RAfgedrukt: &amp;D</oddHeader>
    <oddFooter>&amp;L© Ingenieursbureau BeheerWijzer&amp;RBlad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C0B-BA88-4C75-9057-1FB0CB018DBE}">
  <sheetPr codeName="Blad1"/>
  <dimension ref="A1:E9"/>
  <sheetViews>
    <sheetView zoomScale="190" zoomScaleNormal="190" workbookViewId="0">
      <selection activeCell="F5" sqref="F5"/>
    </sheetView>
  </sheetViews>
  <sheetFormatPr defaultColWidth="8.85546875" defaultRowHeight="12.75" x14ac:dyDescent="0.2"/>
  <cols>
    <col min="1" max="1" width="19.5703125" style="30" customWidth="1"/>
    <col min="2" max="2" width="26.85546875" style="30" customWidth="1"/>
    <col min="3" max="3" width="15.7109375" style="30" customWidth="1"/>
    <col min="4" max="4" width="29.5703125" style="30" customWidth="1"/>
    <col min="5" max="5" width="8.28515625" style="30" customWidth="1"/>
    <col min="6" max="16384" width="8.85546875" style="30"/>
  </cols>
  <sheetData>
    <row r="1" spans="1:5" x14ac:dyDescent="0.2">
      <c r="A1" s="31" t="s">
        <v>2</v>
      </c>
      <c r="B1" s="31" t="s">
        <v>8</v>
      </c>
      <c r="C1" s="31" t="s">
        <v>9</v>
      </c>
      <c r="D1" s="31" t="s">
        <v>10</v>
      </c>
      <c r="E1" s="31" t="s">
        <v>3</v>
      </c>
    </row>
    <row r="2" spans="1:5" ht="57" x14ac:dyDescent="0.2">
      <c r="A2" s="32" t="s">
        <v>4</v>
      </c>
      <c r="B2" s="32" t="s">
        <v>11</v>
      </c>
      <c r="C2" s="32" t="s">
        <v>12</v>
      </c>
      <c r="D2" s="32" t="s">
        <v>47</v>
      </c>
      <c r="E2" s="32">
        <v>6</v>
      </c>
    </row>
    <row r="3" spans="1:5" ht="99.75" x14ac:dyDescent="0.2">
      <c r="A3" s="33" t="s">
        <v>5</v>
      </c>
      <c r="B3" s="33" t="s">
        <v>13</v>
      </c>
      <c r="C3" s="33" t="s">
        <v>14</v>
      </c>
      <c r="D3" s="33" t="s">
        <v>48</v>
      </c>
      <c r="E3" s="33">
        <v>5</v>
      </c>
    </row>
    <row r="4" spans="1:5" ht="85.5" x14ac:dyDescent="0.2">
      <c r="A4" s="34" t="s">
        <v>6</v>
      </c>
      <c r="B4" s="34" t="s">
        <v>50</v>
      </c>
      <c r="C4" s="34" t="s">
        <v>14</v>
      </c>
      <c r="D4" s="34" t="s">
        <v>49</v>
      </c>
      <c r="E4" s="34">
        <v>2</v>
      </c>
    </row>
    <row r="5" spans="1:5" ht="57" x14ac:dyDescent="0.2">
      <c r="A5" s="35" t="s">
        <v>42</v>
      </c>
      <c r="B5" s="35" t="s">
        <v>15</v>
      </c>
      <c r="C5" s="35" t="s">
        <v>38</v>
      </c>
      <c r="D5" s="35" t="s">
        <v>51</v>
      </c>
      <c r="E5" s="35">
        <v>0</v>
      </c>
    </row>
    <row r="6" spans="1:5" ht="42.75" x14ac:dyDescent="0.2">
      <c r="A6" s="50" t="s">
        <v>78</v>
      </c>
      <c r="B6" s="50" t="s">
        <v>79</v>
      </c>
      <c r="C6" s="50" t="s">
        <v>38</v>
      </c>
      <c r="D6" s="50" t="s">
        <v>38</v>
      </c>
      <c r="E6" s="50">
        <v>1</v>
      </c>
    </row>
    <row r="7" spans="1:5" ht="38.25" x14ac:dyDescent="0.2">
      <c r="A7" s="36" t="s">
        <v>17</v>
      </c>
      <c r="B7" s="37" t="s">
        <v>18</v>
      </c>
      <c r="C7" s="37" t="s">
        <v>18</v>
      </c>
      <c r="D7" s="37" t="s">
        <v>18</v>
      </c>
      <c r="E7" s="37">
        <f>E5</f>
        <v>0</v>
      </c>
    </row>
    <row r="9" spans="1:5" x14ac:dyDescent="0.2">
      <c r="A9" s="30" t="s">
        <v>43</v>
      </c>
    </row>
  </sheetData>
  <sheetProtection algorithmName="SHA-512" hashValue="YGxi1xI2vZrJwnCf1tcquCBXSa8E/gfPDC5C3GG7SxsPF71YkduRPhmsFld8nyoVtKINNibX2Cpd645BRXWBXA==" saltValue="OTz0hWiH8dSxVEGcgjxa1A==" spinCount="100000" sheet="1" selectLockedCells="1" selectUnlockedCells="1"/>
  <pageMargins left="0.70866141732283472" right="0.70866141732283472" top="0.74803149606299213" bottom="0.74803149606299213" header="0.31496062992125984" footer="0.31496062992125984"/>
  <pageSetup paperSize="9" orientation="portrait" r:id="rId1"/>
  <headerFooter>
    <oddHeader>&amp;RAfgedrukt: &amp;D</oddHeader>
    <oddFooter>&amp;L© Ingenieursbureau BeheerWijzer&amp;RBlad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U271"/>
  <sheetViews>
    <sheetView tabSelected="1" zoomScale="70" zoomScaleNormal="70" workbookViewId="0">
      <pane ySplit="3" topLeftCell="A172" activePane="bottomLeft" state="frozen"/>
      <selection pane="bottomLeft" activeCell="J258" sqref="H178:J258"/>
    </sheetView>
  </sheetViews>
  <sheetFormatPr defaultColWidth="8.7109375" defaultRowHeight="12.75" x14ac:dyDescent="0.2"/>
  <cols>
    <col min="1" max="1" width="3.28515625" style="2" customWidth="1"/>
    <col min="2" max="2" width="4.28515625" style="2" customWidth="1"/>
    <col min="3" max="3" width="3.28515625" style="2" customWidth="1"/>
    <col min="4" max="4" width="5.28515625" style="2" customWidth="1"/>
    <col min="5" max="5" width="6.42578125" style="1" customWidth="1"/>
    <col min="6" max="6" width="7.28515625" style="1" customWidth="1"/>
    <col min="7" max="8" width="40.7109375" style="11" customWidth="1"/>
    <col min="9" max="10" width="13.7109375" style="11" customWidth="1"/>
    <col min="11" max="11" width="11.28515625" style="89" customWidth="1"/>
    <col min="12" max="15" width="25.28515625" style="1" customWidth="1"/>
    <col min="16" max="16" width="19.7109375" style="38" customWidth="1"/>
    <col min="17" max="17" width="10.7109375" style="1" customWidth="1"/>
    <col min="18" max="20" width="8.7109375" style="1"/>
    <col min="21" max="21" width="8.7109375" style="30"/>
    <col min="22" max="16384" width="8.7109375" style="1"/>
  </cols>
  <sheetData>
    <row r="1" spans="1:16" x14ac:dyDescent="0.2">
      <c r="A1" s="2" t="s">
        <v>528</v>
      </c>
    </row>
    <row r="3" spans="1:16" ht="24" x14ac:dyDescent="0.2">
      <c r="A3" s="47" t="s">
        <v>23</v>
      </c>
      <c r="B3" s="47"/>
      <c r="C3" s="47"/>
      <c r="D3" s="47" t="s">
        <v>24</v>
      </c>
      <c r="E3" s="47" t="s">
        <v>74</v>
      </c>
      <c r="F3" s="48" t="s">
        <v>75</v>
      </c>
      <c r="G3" s="48" t="s">
        <v>19</v>
      </c>
      <c r="H3" s="48" t="s">
        <v>8</v>
      </c>
      <c r="I3" s="48" t="s">
        <v>37</v>
      </c>
      <c r="J3" s="48" t="s">
        <v>45</v>
      </c>
      <c r="K3" s="90" t="s">
        <v>35</v>
      </c>
      <c r="L3" s="48" t="s">
        <v>25</v>
      </c>
      <c r="M3" s="48" t="s">
        <v>26</v>
      </c>
      <c r="N3" s="48" t="s">
        <v>26</v>
      </c>
      <c r="O3" s="48" t="s">
        <v>27</v>
      </c>
      <c r="P3" s="49" t="s">
        <v>28</v>
      </c>
    </row>
    <row r="4" spans="1:16" ht="15" x14ac:dyDescent="0.2">
      <c r="A4" s="2" t="s">
        <v>60</v>
      </c>
      <c r="B4" s="2" t="s">
        <v>251</v>
      </c>
      <c r="C4" s="1"/>
      <c r="D4" s="1"/>
      <c r="G4" s="77"/>
      <c r="H4" s="77"/>
      <c r="I4" s="78"/>
      <c r="J4" s="78"/>
      <c r="K4" s="91"/>
      <c r="L4" s="39"/>
      <c r="M4" s="40"/>
      <c r="N4" s="40"/>
      <c r="O4" s="40"/>
      <c r="P4" s="41"/>
    </row>
    <row r="5" spans="1:16" ht="15" x14ac:dyDescent="0.2">
      <c r="A5" s="30"/>
      <c r="B5" s="2" t="s">
        <v>60</v>
      </c>
      <c r="C5" s="2" t="s">
        <v>252</v>
      </c>
      <c r="F5" s="96"/>
      <c r="G5" s="46"/>
      <c r="H5" s="80"/>
      <c r="I5" s="45"/>
      <c r="J5" s="45"/>
      <c r="K5" s="91"/>
      <c r="L5" s="39"/>
      <c r="M5" s="40"/>
      <c r="N5" s="40"/>
      <c r="O5" s="40"/>
      <c r="P5" s="41"/>
    </row>
    <row r="6" spans="1:16" ht="75" x14ac:dyDescent="0.2">
      <c r="A6" s="76"/>
      <c r="B6" s="1"/>
      <c r="C6" s="1"/>
      <c r="D6" s="1"/>
      <c r="E6" s="98" t="s">
        <v>64</v>
      </c>
      <c r="F6" s="1">
        <v>1179</v>
      </c>
      <c r="G6" s="78" t="s">
        <v>253</v>
      </c>
      <c r="H6" s="77" t="s">
        <v>95</v>
      </c>
      <c r="I6" s="77" t="s">
        <v>16</v>
      </c>
      <c r="J6" s="78" t="s">
        <v>236</v>
      </c>
      <c r="K6" s="92">
        <v>10</v>
      </c>
      <c r="L6" s="12" t="s">
        <v>17</v>
      </c>
      <c r="M6" s="42" t="str">
        <f>IF(L6&lt;&gt;"",VLOOKUP(L6,Keuzemogelijkheden!$A$2:$E$7,2,FALSE),"")</f>
        <v>Maak een keuze in de kolom 'Antwoord fase'</v>
      </c>
      <c r="N6" s="42" t="str">
        <f>IF(L6&lt;&gt;"",VLOOKUP(L6,Keuzemogelijkheden!$A$2:$E$7,3,FALSE),"")</f>
        <v>Maak een keuze in de kolom 'Antwoord fase'</v>
      </c>
      <c r="O6" s="42" t="str">
        <f>IF(L6&lt;&gt;"",VLOOKUP(L6,Keuzemogelijkheden!$A$2:$E$7,4,FALSE),"")</f>
        <v>Maak een keuze in de kolom 'Antwoord fase'</v>
      </c>
      <c r="P6" s="43" t="str">
        <f>IF(L6=Keuzemogelijkheden!$A$2,$K6*Keuzemogelijkheden!$E$2,IF(L6=Keuzemogelijkheden!$A$3,$K6*Keuzemogelijkheden!$E$3,IF(L6=Keuzemogelijkheden!$A$4,$K6*Keuzemogelijkheden!$E$4,IF(L6=Keuzemogelijkheden!$A$5,$K6*Keuzemogelijkheden!$E$5,IF(L6=Keuzemogelijkheden!$A$6,$K6*Keuzemogelijkheden!$E$6,"0")))))</f>
        <v>0</v>
      </c>
    </row>
    <row r="7" spans="1:16" ht="25.5" x14ac:dyDescent="0.2">
      <c r="A7" s="30"/>
      <c r="B7" s="1"/>
      <c r="C7" s="1"/>
      <c r="D7" s="1"/>
      <c r="E7" s="98" t="s">
        <v>52</v>
      </c>
      <c r="F7" s="1">
        <v>2207</v>
      </c>
      <c r="G7" s="79" t="s">
        <v>254</v>
      </c>
      <c r="H7" s="46" t="s">
        <v>96</v>
      </c>
      <c r="I7" s="80" t="s">
        <v>16</v>
      </c>
      <c r="J7" s="45" t="s">
        <v>236</v>
      </c>
      <c r="K7" s="89">
        <v>5</v>
      </c>
      <c r="L7" s="12" t="s">
        <v>17</v>
      </c>
      <c r="M7" s="42" t="str">
        <f>IF(L7&lt;&gt;"",VLOOKUP(L7,Keuzemogelijkheden!$A$2:$E$7,2,FALSE),"")</f>
        <v>Maak een keuze in de kolom 'Antwoord fase'</v>
      </c>
      <c r="N7" s="42" t="str">
        <f>IF(L7&lt;&gt;"",VLOOKUP(L7,Keuzemogelijkheden!$A$2:$E$7,3,FALSE),"")</f>
        <v>Maak een keuze in de kolom 'Antwoord fase'</v>
      </c>
      <c r="O7" s="42" t="str">
        <f>IF(L7&lt;&gt;"",VLOOKUP(L7,Keuzemogelijkheden!$A$2:$E$7,4,FALSE),"")</f>
        <v>Maak een keuze in de kolom 'Antwoord fase'</v>
      </c>
      <c r="P7" s="43" t="str">
        <f>IF(L7=Keuzemogelijkheden!$A$2,$K7*Keuzemogelijkheden!$E$2,IF(L7=Keuzemogelijkheden!$A$3,$K7*Keuzemogelijkheden!$E$3,IF(L7=Keuzemogelijkheden!$A$4,$K7*Keuzemogelijkheden!$E$4,IF(L7=Keuzemogelijkheden!$A$5,$K7*Keuzemogelijkheden!$E$5,IF(L7=Keuzemogelijkheden!$A$6,$K7*Keuzemogelijkheden!$E$6,"0")))))</f>
        <v>0</v>
      </c>
    </row>
    <row r="8" spans="1:16" ht="15" x14ac:dyDescent="0.2">
      <c r="A8" s="30"/>
      <c r="B8" s="2" t="s">
        <v>55</v>
      </c>
      <c r="C8" s="2" t="s">
        <v>255</v>
      </c>
      <c r="E8" s="98"/>
      <c r="G8" s="79"/>
      <c r="H8" s="46"/>
      <c r="I8" s="80"/>
      <c r="J8" s="45"/>
      <c r="L8" s="39"/>
      <c r="M8" s="40"/>
      <c r="N8" s="40"/>
      <c r="O8" s="40"/>
      <c r="P8" s="41"/>
    </row>
    <row r="9" spans="1:16" ht="140.25" x14ac:dyDescent="0.2">
      <c r="A9" s="30"/>
      <c r="B9" s="1"/>
      <c r="C9" s="1"/>
      <c r="D9" s="1"/>
      <c r="E9" s="98" t="s">
        <v>53</v>
      </c>
      <c r="F9" s="1">
        <v>1883</v>
      </c>
      <c r="G9" s="79" t="s">
        <v>256</v>
      </c>
      <c r="H9" s="46" t="s">
        <v>185</v>
      </c>
      <c r="I9" s="80" t="s">
        <v>36</v>
      </c>
      <c r="J9" s="45" t="s">
        <v>236</v>
      </c>
      <c r="K9" s="89">
        <v>5</v>
      </c>
      <c r="L9" s="12" t="s">
        <v>17</v>
      </c>
      <c r="M9" s="42" t="str">
        <f>IF(L9&lt;&gt;"",VLOOKUP(L9,Keuzemogelijkheden!$A$2:$E$7,2,FALSE),"")</f>
        <v>Maak een keuze in de kolom 'Antwoord fase'</v>
      </c>
      <c r="N9" s="42" t="str">
        <f>IF(L9&lt;&gt;"",VLOOKUP(L9,Keuzemogelijkheden!$A$2:$E$7,3,FALSE),"")</f>
        <v>Maak een keuze in de kolom 'Antwoord fase'</v>
      </c>
      <c r="O9" s="42" t="str">
        <f>IF(L9&lt;&gt;"",VLOOKUP(L9,Keuzemogelijkheden!$A$2:$E$7,4,FALSE),"")</f>
        <v>Maak een keuze in de kolom 'Antwoord fase'</v>
      </c>
      <c r="P9" s="43" t="str">
        <f>IF(L9=Keuzemogelijkheden!$A$2,$K9*Keuzemogelijkheden!$E$2,IF(L9=Keuzemogelijkheden!$A$3,$K9*Keuzemogelijkheden!$E$3,IF(L9=Keuzemogelijkheden!$A$4,$K9*Keuzemogelijkheden!$E$4,IF(L9=Keuzemogelijkheden!$A$5,$K9*Keuzemogelijkheden!$E$5,IF(L9=Keuzemogelijkheden!$A$6,$K9*Keuzemogelijkheden!$E$6,"0")))))</f>
        <v>0</v>
      </c>
    </row>
    <row r="10" spans="1:16" ht="15" x14ac:dyDescent="0.2">
      <c r="A10" s="30"/>
      <c r="B10" s="2" t="s">
        <v>247</v>
      </c>
      <c r="C10" s="2" t="s">
        <v>257</v>
      </c>
      <c r="E10" s="98"/>
      <c r="G10" s="79"/>
      <c r="H10" s="46"/>
      <c r="I10" s="80"/>
      <c r="J10" s="45"/>
      <c r="L10" s="39"/>
      <c r="M10" s="40"/>
      <c r="N10" s="40"/>
      <c r="O10" s="40"/>
      <c r="P10" s="41"/>
    </row>
    <row r="11" spans="1:16" ht="105" x14ac:dyDescent="0.2">
      <c r="A11" s="76"/>
      <c r="B11" s="1"/>
      <c r="C11" s="1"/>
      <c r="D11" s="1"/>
      <c r="E11" s="98" t="s">
        <v>53</v>
      </c>
      <c r="F11" s="1">
        <v>2206</v>
      </c>
      <c r="G11" s="78" t="s">
        <v>171</v>
      </c>
      <c r="H11" s="77" t="s">
        <v>172</v>
      </c>
      <c r="I11" s="77" t="s">
        <v>16</v>
      </c>
      <c r="J11" s="78" t="s">
        <v>236</v>
      </c>
      <c r="K11" s="92">
        <v>5</v>
      </c>
      <c r="L11" s="12" t="s">
        <v>17</v>
      </c>
      <c r="M11" s="42" t="str">
        <f>IF(L11&lt;&gt;"",VLOOKUP(L11,Keuzemogelijkheden!$A$2:$E$7,2,FALSE),"")</f>
        <v>Maak een keuze in de kolom 'Antwoord fase'</v>
      </c>
      <c r="N11" s="42" t="str">
        <f>IF(L11&lt;&gt;"",VLOOKUP(L11,Keuzemogelijkheden!$A$2:$E$7,3,FALSE),"")</f>
        <v>Maak een keuze in de kolom 'Antwoord fase'</v>
      </c>
      <c r="O11" s="42" t="str">
        <f>IF(L11&lt;&gt;"",VLOOKUP(L11,Keuzemogelijkheden!$A$2:$E$7,4,FALSE),"")</f>
        <v>Maak een keuze in de kolom 'Antwoord fase'</v>
      </c>
      <c r="P11" s="43" t="str">
        <f>IF(L11=Keuzemogelijkheden!$A$2,$K11*Keuzemogelijkheden!$E$2,IF(L11=Keuzemogelijkheden!$A$3,$K11*Keuzemogelijkheden!$E$3,IF(L11=Keuzemogelijkheden!$A$4,$K11*Keuzemogelijkheden!$E$4,IF(L11=Keuzemogelijkheden!$A$5,$K11*Keuzemogelijkheden!$E$5,IF(L11=Keuzemogelijkheden!$A$6,$K11*Keuzemogelijkheden!$E$6,"0")))))</f>
        <v>0</v>
      </c>
    </row>
    <row r="12" spans="1:16" ht="76.5" x14ac:dyDescent="0.2">
      <c r="A12" s="30"/>
      <c r="B12" s="1"/>
      <c r="C12" s="1"/>
      <c r="D12" s="1"/>
      <c r="E12" s="98" t="s">
        <v>55</v>
      </c>
      <c r="F12" s="1">
        <v>2209</v>
      </c>
      <c r="G12" s="79" t="s">
        <v>209</v>
      </c>
      <c r="H12" s="46" t="s">
        <v>210</v>
      </c>
      <c r="I12" s="80" t="s">
        <v>16</v>
      </c>
      <c r="J12" s="45" t="s">
        <v>236</v>
      </c>
      <c r="K12" s="89">
        <v>5</v>
      </c>
      <c r="L12" s="12" t="s">
        <v>17</v>
      </c>
      <c r="M12" s="42" t="str">
        <f>IF(L12&lt;&gt;"",VLOOKUP(L12,Keuzemogelijkheden!$A$2:$E$7,2,FALSE),"")</f>
        <v>Maak een keuze in de kolom 'Antwoord fase'</v>
      </c>
      <c r="N12" s="42" t="str">
        <f>IF(L12&lt;&gt;"",VLOOKUP(L12,Keuzemogelijkheden!$A$2:$E$7,3,FALSE),"")</f>
        <v>Maak een keuze in de kolom 'Antwoord fase'</v>
      </c>
      <c r="O12" s="42" t="str">
        <f>IF(L12&lt;&gt;"",VLOOKUP(L12,Keuzemogelijkheden!$A$2:$E$7,4,FALSE),"")</f>
        <v>Maak een keuze in de kolom 'Antwoord fase'</v>
      </c>
      <c r="P12" s="43" t="str">
        <f>IF(L12=Keuzemogelijkheden!$A$2,$K12*Keuzemogelijkheden!$E$2,IF(L12=Keuzemogelijkheden!$A$3,$K12*Keuzemogelijkheden!$E$3,IF(L12=Keuzemogelijkheden!$A$4,$K12*Keuzemogelijkheden!$E$4,IF(L12=Keuzemogelijkheden!$A$5,$K12*Keuzemogelijkheden!$E$5,IF(L12=Keuzemogelijkheden!$A$6,$K12*Keuzemogelijkheden!$E$6,"0")))))</f>
        <v>0</v>
      </c>
    </row>
    <row r="13" spans="1:16" ht="15" x14ac:dyDescent="0.2">
      <c r="A13" s="76"/>
      <c r="B13" s="2" t="s">
        <v>54</v>
      </c>
      <c r="C13" s="2" t="s">
        <v>258</v>
      </c>
      <c r="E13" s="98"/>
      <c r="G13" s="78"/>
      <c r="H13" s="77"/>
      <c r="I13" s="77"/>
      <c r="J13" s="78"/>
      <c r="K13" s="92"/>
      <c r="L13" s="39"/>
      <c r="M13" s="40"/>
      <c r="N13" s="40"/>
      <c r="O13" s="40"/>
      <c r="P13" s="41"/>
    </row>
    <row r="14" spans="1:16" ht="51" x14ac:dyDescent="0.2">
      <c r="A14" s="30"/>
      <c r="B14" s="1"/>
      <c r="C14" s="1"/>
      <c r="D14" s="1"/>
      <c r="E14" s="98" t="s">
        <v>53</v>
      </c>
      <c r="F14" s="1">
        <v>2213</v>
      </c>
      <c r="G14" s="79" t="s">
        <v>259</v>
      </c>
      <c r="H14" s="46" t="s">
        <v>214</v>
      </c>
      <c r="I14" s="80" t="s">
        <v>16</v>
      </c>
      <c r="J14" s="45" t="s">
        <v>236</v>
      </c>
      <c r="K14" s="89">
        <v>2</v>
      </c>
      <c r="L14" s="12" t="s">
        <v>17</v>
      </c>
      <c r="M14" s="42" t="str">
        <f>IF(L14&lt;&gt;"",VLOOKUP(L14,Keuzemogelijkheden!$A$2:$E$7,2,FALSE),"")</f>
        <v>Maak een keuze in de kolom 'Antwoord fase'</v>
      </c>
      <c r="N14" s="42" t="str">
        <f>IF(L14&lt;&gt;"",VLOOKUP(L14,Keuzemogelijkheden!$A$2:$E$7,3,FALSE),"")</f>
        <v>Maak een keuze in de kolom 'Antwoord fase'</v>
      </c>
      <c r="O14" s="42" t="str">
        <f>IF(L14&lt;&gt;"",VLOOKUP(L14,Keuzemogelijkheden!$A$2:$E$7,4,FALSE),"")</f>
        <v>Maak een keuze in de kolom 'Antwoord fase'</v>
      </c>
      <c r="P14" s="43" t="str">
        <f>IF(L14=Keuzemogelijkheden!$A$2,$K14*Keuzemogelijkheden!$E$2,IF(L14=Keuzemogelijkheden!$A$3,$K14*Keuzemogelijkheden!$E$3,IF(L14=Keuzemogelijkheden!$A$4,$K14*Keuzemogelijkheden!$E$4,IF(L14=Keuzemogelijkheden!$A$5,$K14*Keuzemogelijkheden!$E$5,IF(L14=Keuzemogelijkheden!$A$6,$K14*Keuzemogelijkheden!$E$6,"0")))))</f>
        <v>0</v>
      </c>
    </row>
    <row r="15" spans="1:16" ht="15" x14ac:dyDescent="0.2">
      <c r="A15" s="30"/>
      <c r="B15" s="2" t="s">
        <v>57</v>
      </c>
      <c r="C15" s="2" t="s">
        <v>260</v>
      </c>
      <c r="E15" s="98"/>
      <c r="G15" s="79"/>
      <c r="H15" s="46"/>
      <c r="I15" s="80"/>
      <c r="J15" s="45"/>
      <c r="L15" s="39"/>
      <c r="M15" s="40"/>
      <c r="N15" s="40"/>
      <c r="O15" s="40"/>
      <c r="P15" s="41"/>
    </row>
    <row r="16" spans="1:16" ht="63.75" x14ac:dyDescent="0.2">
      <c r="A16" s="30"/>
      <c r="B16" s="1"/>
      <c r="C16" s="1"/>
      <c r="D16" s="1"/>
      <c r="E16" s="98" t="s">
        <v>53</v>
      </c>
      <c r="F16" s="1">
        <v>2734</v>
      </c>
      <c r="G16" s="79" t="s">
        <v>261</v>
      </c>
      <c r="H16" s="46" t="s">
        <v>262</v>
      </c>
      <c r="I16" s="80" t="s">
        <v>16</v>
      </c>
      <c r="J16" s="45" t="s">
        <v>263</v>
      </c>
      <c r="K16" s="89">
        <v>1</v>
      </c>
      <c r="L16" s="12" t="s">
        <v>17</v>
      </c>
      <c r="M16" s="42" t="str">
        <f>IF(L16&lt;&gt;"",VLOOKUP(L16,Keuzemogelijkheden!$A$2:$E$7,2,FALSE),"")</f>
        <v>Maak een keuze in de kolom 'Antwoord fase'</v>
      </c>
      <c r="N16" s="42" t="str">
        <f>IF(L16&lt;&gt;"",VLOOKUP(L16,Keuzemogelijkheden!$A$2:$E$7,3,FALSE),"")</f>
        <v>Maak een keuze in de kolom 'Antwoord fase'</v>
      </c>
      <c r="O16" s="42" t="str">
        <f>IF(L16&lt;&gt;"",VLOOKUP(L16,Keuzemogelijkheden!$A$2:$E$7,4,FALSE),"")</f>
        <v>Maak een keuze in de kolom 'Antwoord fase'</v>
      </c>
      <c r="P16" s="43" t="str">
        <f>IF(L16=Keuzemogelijkheden!$A$2,$K16*Keuzemogelijkheden!$E$2,IF(L16=Keuzemogelijkheden!$A$3,$K16*Keuzemogelijkheden!$E$3,IF(L16=Keuzemogelijkheden!$A$4,$K16*Keuzemogelijkheden!$E$4,IF(L16=Keuzemogelijkheden!$A$5,$K16*Keuzemogelijkheden!$E$5,IF(L16=Keuzemogelijkheden!$A$6,$K16*Keuzemogelijkheden!$E$6,"0")))))</f>
        <v>0</v>
      </c>
    </row>
    <row r="17" spans="1:16" ht="15" x14ac:dyDescent="0.2">
      <c r="A17" s="30"/>
      <c r="B17" s="2" t="s">
        <v>59</v>
      </c>
      <c r="C17" s="2" t="s">
        <v>264</v>
      </c>
      <c r="E17" s="98"/>
      <c r="G17" s="79"/>
      <c r="H17" s="46"/>
      <c r="I17" s="80"/>
      <c r="J17" s="45"/>
      <c r="L17" s="39"/>
      <c r="M17" s="40"/>
      <c r="N17" s="40"/>
      <c r="O17" s="40"/>
      <c r="P17" s="41"/>
    </row>
    <row r="18" spans="1:16" ht="51" x14ac:dyDescent="0.2">
      <c r="A18" s="30"/>
      <c r="B18" s="1"/>
      <c r="C18" s="1"/>
      <c r="D18" s="1"/>
      <c r="E18" s="98" t="s">
        <v>60</v>
      </c>
      <c r="F18" s="1">
        <v>2093</v>
      </c>
      <c r="G18" s="79" t="s">
        <v>265</v>
      </c>
      <c r="H18" s="46" t="s">
        <v>173</v>
      </c>
      <c r="I18" s="80" t="s">
        <v>16</v>
      </c>
      <c r="J18" s="45" t="s">
        <v>236</v>
      </c>
      <c r="K18" s="89">
        <v>2</v>
      </c>
      <c r="L18" s="12" t="s">
        <v>17</v>
      </c>
      <c r="M18" s="42" t="str">
        <f>IF(L18&lt;&gt;"",VLOOKUP(L18,Keuzemogelijkheden!$A$2:$E$7,2,FALSE),"")</f>
        <v>Maak een keuze in de kolom 'Antwoord fase'</v>
      </c>
      <c r="N18" s="42" t="str">
        <f>IF(L18&lt;&gt;"",VLOOKUP(L18,Keuzemogelijkheden!$A$2:$E$7,3,FALSE),"")</f>
        <v>Maak een keuze in de kolom 'Antwoord fase'</v>
      </c>
      <c r="O18" s="42" t="str">
        <f>IF(L18&lt;&gt;"",VLOOKUP(L18,Keuzemogelijkheden!$A$2:$E$7,4,FALSE),"")</f>
        <v>Maak een keuze in de kolom 'Antwoord fase'</v>
      </c>
      <c r="P18" s="43" t="str">
        <f>IF(L18=Keuzemogelijkheden!$A$2,$K18*Keuzemogelijkheden!$E$2,IF(L18=Keuzemogelijkheden!$A$3,$K18*Keuzemogelijkheden!$E$3,IF(L18=Keuzemogelijkheden!$A$4,$K18*Keuzemogelijkheden!$E$4,IF(L18=Keuzemogelijkheden!$A$5,$K18*Keuzemogelijkheden!$E$5,IF(L18=Keuzemogelijkheden!$A$6,$K18*Keuzemogelijkheden!$E$6,"0")))))</f>
        <v>0</v>
      </c>
    </row>
    <row r="19" spans="1:16" ht="15" x14ac:dyDescent="0.2">
      <c r="A19" s="2" t="s">
        <v>55</v>
      </c>
      <c r="B19" s="2" t="s">
        <v>20</v>
      </c>
      <c r="C19" s="1"/>
      <c r="D19" s="1"/>
      <c r="E19" s="98"/>
      <c r="G19" s="79"/>
      <c r="H19" s="46"/>
      <c r="I19" s="80"/>
      <c r="J19" s="45"/>
      <c r="L19" s="39"/>
      <c r="M19" s="40"/>
      <c r="N19" s="40"/>
      <c r="O19" s="40"/>
      <c r="P19" s="41"/>
    </row>
    <row r="20" spans="1:16" ht="15" x14ac:dyDescent="0.2">
      <c r="A20" s="30"/>
      <c r="B20" s="2" t="s">
        <v>53</v>
      </c>
      <c r="C20" s="2" t="s">
        <v>266</v>
      </c>
      <c r="E20" s="98"/>
      <c r="G20" s="79"/>
      <c r="H20" s="46"/>
      <c r="I20" s="80"/>
      <c r="J20" s="45"/>
      <c r="L20" s="39"/>
      <c r="M20" s="40"/>
      <c r="N20" s="40"/>
      <c r="O20" s="40"/>
      <c r="P20" s="41"/>
    </row>
    <row r="21" spans="1:16" ht="242.25" x14ac:dyDescent="0.2">
      <c r="A21" s="30"/>
      <c r="B21" s="1"/>
      <c r="C21" s="1"/>
      <c r="D21" s="1"/>
      <c r="E21" s="98" t="s">
        <v>55</v>
      </c>
      <c r="F21" s="1">
        <v>1902</v>
      </c>
      <c r="G21" s="79" t="s">
        <v>186</v>
      </c>
      <c r="H21" s="46" t="s">
        <v>187</v>
      </c>
      <c r="I21" s="80" t="s">
        <v>16</v>
      </c>
      <c r="J21" s="45" t="s">
        <v>236</v>
      </c>
      <c r="K21" s="89">
        <v>2</v>
      </c>
      <c r="L21" s="12" t="s">
        <v>17</v>
      </c>
      <c r="M21" s="42" t="str">
        <f>IF(L21&lt;&gt;"",VLOOKUP(L21,Keuzemogelijkheden!$A$2:$E$7,2,FALSE),"")</f>
        <v>Maak een keuze in de kolom 'Antwoord fase'</v>
      </c>
      <c r="N21" s="42" t="str">
        <f>IF(L21&lt;&gt;"",VLOOKUP(L21,Keuzemogelijkheden!$A$2:$E$7,3,FALSE),"")</f>
        <v>Maak een keuze in de kolom 'Antwoord fase'</v>
      </c>
      <c r="O21" s="42" t="str">
        <f>IF(L21&lt;&gt;"",VLOOKUP(L21,Keuzemogelijkheden!$A$2:$E$7,4,FALSE),"")</f>
        <v>Maak een keuze in de kolom 'Antwoord fase'</v>
      </c>
      <c r="P21" s="43" t="str">
        <f>IF(L21=Keuzemogelijkheden!$A$2,$K21*Keuzemogelijkheden!$E$2,IF(L21=Keuzemogelijkheden!$A$3,$K21*Keuzemogelijkheden!$E$3,IF(L21=Keuzemogelijkheden!$A$4,$K21*Keuzemogelijkheden!$E$4,IF(L21=Keuzemogelijkheden!$A$5,$K21*Keuzemogelijkheden!$E$5,IF(L21=Keuzemogelijkheden!$A$6,$K21*Keuzemogelijkheden!$E$6,"0")))))</f>
        <v>0</v>
      </c>
    </row>
    <row r="22" spans="1:16" ht="89.25" x14ac:dyDescent="0.2">
      <c r="A22" s="30"/>
      <c r="B22" s="1"/>
      <c r="C22" s="1"/>
      <c r="D22" s="1"/>
      <c r="E22" s="98" t="s">
        <v>247</v>
      </c>
      <c r="F22" s="1">
        <v>2703</v>
      </c>
      <c r="G22" s="79" t="s">
        <v>267</v>
      </c>
      <c r="H22" s="46" t="s">
        <v>268</v>
      </c>
      <c r="I22" s="80" t="s">
        <v>36</v>
      </c>
      <c r="J22" s="45" t="s">
        <v>263</v>
      </c>
      <c r="K22" s="89">
        <v>5</v>
      </c>
      <c r="L22" s="12" t="s">
        <v>17</v>
      </c>
      <c r="M22" s="42" t="str">
        <f>IF(L22&lt;&gt;"",VLOOKUP(L22,Keuzemogelijkheden!$A$2:$E$7,2,FALSE),"")</f>
        <v>Maak een keuze in de kolom 'Antwoord fase'</v>
      </c>
      <c r="N22" s="42" t="str">
        <f>IF(L22&lt;&gt;"",VLOOKUP(L22,Keuzemogelijkheden!$A$2:$E$7,3,FALSE),"")</f>
        <v>Maak een keuze in de kolom 'Antwoord fase'</v>
      </c>
      <c r="O22" s="42" t="str">
        <f>IF(L22&lt;&gt;"",VLOOKUP(L22,Keuzemogelijkheden!$A$2:$E$7,4,FALSE),"")</f>
        <v>Maak een keuze in de kolom 'Antwoord fase'</v>
      </c>
      <c r="P22" s="43" t="str">
        <f>IF(L22=Keuzemogelijkheden!$A$2,$K22*Keuzemogelijkheden!$E$2,IF(L22=Keuzemogelijkheden!$A$3,$K22*Keuzemogelijkheden!$E$3,IF(L22=Keuzemogelijkheden!$A$4,$K22*Keuzemogelijkheden!$E$4,IF(L22=Keuzemogelijkheden!$A$5,$K22*Keuzemogelijkheden!$E$5,IF(L22=Keuzemogelijkheden!$A$6,$K22*Keuzemogelijkheden!$E$6,"0")))))</f>
        <v>0</v>
      </c>
    </row>
    <row r="23" spans="1:16" ht="45" x14ac:dyDescent="0.2">
      <c r="A23" s="30"/>
      <c r="B23" s="1"/>
      <c r="C23" s="1"/>
      <c r="D23" s="1"/>
      <c r="E23" s="98" t="s">
        <v>54</v>
      </c>
      <c r="F23" s="1">
        <v>2144</v>
      </c>
      <c r="G23" s="79" t="s">
        <v>269</v>
      </c>
      <c r="H23" s="46" t="s">
        <v>108</v>
      </c>
      <c r="I23" s="80" t="s">
        <v>36</v>
      </c>
      <c r="J23" s="45" t="s">
        <v>236</v>
      </c>
      <c r="K23" s="89">
        <v>5</v>
      </c>
      <c r="L23" s="12" t="s">
        <v>17</v>
      </c>
      <c r="M23" s="42" t="str">
        <f>IF(L23&lt;&gt;"",VLOOKUP(L23,Keuzemogelijkheden!$A$2:$E$7,2,FALSE),"")</f>
        <v>Maak een keuze in de kolom 'Antwoord fase'</v>
      </c>
      <c r="N23" s="42" t="str">
        <f>IF(L23&lt;&gt;"",VLOOKUP(L23,Keuzemogelijkheden!$A$2:$E$7,3,FALSE),"")</f>
        <v>Maak een keuze in de kolom 'Antwoord fase'</v>
      </c>
      <c r="O23" s="42" t="str">
        <f>IF(L23&lt;&gt;"",VLOOKUP(L23,Keuzemogelijkheden!$A$2:$E$7,4,FALSE),"")</f>
        <v>Maak een keuze in de kolom 'Antwoord fase'</v>
      </c>
      <c r="P23" s="43" t="str">
        <f>IF(L23=Keuzemogelijkheden!$A$2,$K23*Keuzemogelijkheden!$E$2,IF(L23=Keuzemogelijkheden!$A$3,$K23*Keuzemogelijkheden!$E$3,IF(L23=Keuzemogelijkheden!$A$4,$K23*Keuzemogelijkheden!$E$4,IF(L23=Keuzemogelijkheden!$A$5,$K23*Keuzemogelijkheden!$E$5,IF(L23=Keuzemogelijkheden!$A$6,$K23*Keuzemogelijkheden!$E$6,"0")))))</f>
        <v>0</v>
      </c>
    </row>
    <row r="24" spans="1:16" ht="51" x14ac:dyDescent="0.2">
      <c r="A24" s="30"/>
      <c r="B24" s="1"/>
      <c r="C24" s="1"/>
      <c r="D24" s="1"/>
      <c r="E24" s="98" t="s">
        <v>270</v>
      </c>
      <c r="F24" s="1">
        <v>1427</v>
      </c>
      <c r="G24" s="79" t="s">
        <v>271</v>
      </c>
      <c r="H24" s="46" t="s">
        <v>272</v>
      </c>
      <c r="I24" s="80" t="s">
        <v>16</v>
      </c>
      <c r="J24" s="45" t="s">
        <v>236</v>
      </c>
      <c r="K24" s="89">
        <v>5</v>
      </c>
      <c r="L24" s="12" t="s">
        <v>17</v>
      </c>
      <c r="M24" s="42" t="str">
        <f>IF(L24&lt;&gt;"",VLOOKUP(L24,Keuzemogelijkheden!$A$2:$E$7,2,FALSE),"")</f>
        <v>Maak een keuze in de kolom 'Antwoord fase'</v>
      </c>
      <c r="N24" s="42" t="str">
        <f>IF(L24&lt;&gt;"",VLOOKUP(L24,Keuzemogelijkheden!$A$2:$E$7,3,FALSE),"")</f>
        <v>Maak een keuze in de kolom 'Antwoord fase'</v>
      </c>
      <c r="O24" s="42" t="str">
        <f>IF(L24&lt;&gt;"",VLOOKUP(L24,Keuzemogelijkheden!$A$2:$E$7,4,FALSE),"")</f>
        <v>Maak een keuze in de kolom 'Antwoord fase'</v>
      </c>
      <c r="P24" s="43" t="str">
        <f>IF(L24=Keuzemogelijkheden!$A$2,$K24*Keuzemogelijkheden!$E$2,IF(L24=Keuzemogelijkheden!$A$3,$K24*Keuzemogelijkheden!$E$3,IF(L24=Keuzemogelijkheden!$A$4,$K24*Keuzemogelijkheden!$E$4,IF(L24=Keuzemogelijkheden!$A$5,$K24*Keuzemogelijkheden!$E$5,IF(L24=Keuzemogelijkheden!$A$6,$K24*Keuzemogelijkheden!$E$6,"0")))))</f>
        <v>0</v>
      </c>
    </row>
    <row r="25" spans="1:16" ht="15" x14ac:dyDescent="0.2">
      <c r="A25" s="30"/>
      <c r="B25" s="2" t="s">
        <v>60</v>
      </c>
      <c r="C25" s="2" t="s">
        <v>273</v>
      </c>
      <c r="E25" s="98"/>
      <c r="G25" s="79"/>
      <c r="H25" s="46"/>
      <c r="I25" s="80"/>
      <c r="J25" s="45"/>
      <c r="L25" s="39"/>
      <c r="M25" s="40"/>
      <c r="N25" s="40"/>
      <c r="O25" s="40"/>
      <c r="P25" s="41"/>
    </row>
    <row r="26" spans="1:16" ht="25.5" x14ac:dyDescent="0.2">
      <c r="A26" s="30"/>
      <c r="B26" s="1"/>
      <c r="C26" s="1"/>
      <c r="D26" s="1"/>
      <c r="E26" s="98" t="s">
        <v>53</v>
      </c>
      <c r="F26" s="1">
        <v>1091</v>
      </c>
      <c r="G26" s="79" t="s">
        <v>274</v>
      </c>
      <c r="H26" s="46" t="s">
        <v>110</v>
      </c>
      <c r="I26" s="80" t="s">
        <v>16</v>
      </c>
      <c r="J26" s="45" t="s">
        <v>236</v>
      </c>
      <c r="K26" s="89">
        <v>2</v>
      </c>
      <c r="L26" s="12" t="s">
        <v>17</v>
      </c>
      <c r="M26" s="42" t="str">
        <f>IF(L26&lt;&gt;"",VLOOKUP(L26,Keuzemogelijkheden!$A$2:$E$7,2,FALSE),"")</f>
        <v>Maak een keuze in de kolom 'Antwoord fase'</v>
      </c>
      <c r="N26" s="42" t="str">
        <f>IF(L26&lt;&gt;"",VLOOKUP(L26,Keuzemogelijkheden!$A$2:$E$7,3,FALSE),"")</f>
        <v>Maak een keuze in de kolom 'Antwoord fase'</v>
      </c>
      <c r="O26" s="42" t="str">
        <f>IF(L26&lt;&gt;"",VLOOKUP(L26,Keuzemogelijkheden!$A$2:$E$7,4,FALSE),"")</f>
        <v>Maak een keuze in de kolom 'Antwoord fase'</v>
      </c>
      <c r="P26" s="43" t="str">
        <f>IF(L26=Keuzemogelijkheden!$A$2,$K26*Keuzemogelijkheden!$E$2,IF(L26=Keuzemogelijkheden!$A$3,$K26*Keuzemogelijkheden!$E$3,IF(L26=Keuzemogelijkheden!$A$4,$K26*Keuzemogelijkheden!$E$4,IF(L26=Keuzemogelijkheden!$A$5,$K26*Keuzemogelijkheden!$E$5,IF(L26=Keuzemogelijkheden!$A$6,$K26*Keuzemogelijkheden!$E$6,"0")))))</f>
        <v>0</v>
      </c>
    </row>
    <row r="27" spans="1:16" ht="114.75" x14ac:dyDescent="0.2">
      <c r="A27" s="30"/>
      <c r="B27" s="1"/>
      <c r="C27" s="1"/>
      <c r="D27" s="1"/>
      <c r="E27" s="98" t="s">
        <v>63</v>
      </c>
      <c r="F27" s="1">
        <v>2210</v>
      </c>
      <c r="G27" s="79" t="s">
        <v>111</v>
      </c>
      <c r="H27" s="46" t="s">
        <v>275</v>
      </c>
      <c r="I27" s="80" t="s">
        <v>16</v>
      </c>
      <c r="J27" s="45" t="s">
        <v>236</v>
      </c>
      <c r="K27" s="89">
        <v>10</v>
      </c>
      <c r="L27" s="12" t="s">
        <v>17</v>
      </c>
      <c r="M27" s="42" t="str">
        <f>IF(L27&lt;&gt;"",VLOOKUP(L27,Keuzemogelijkheden!$A$2:$E$7,2,FALSE),"")</f>
        <v>Maak een keuze in de kolom 'Antwoord fase'</v>
      </c>
      <c r="N27" s="42" t="str">
        <f>IF(L27&lt;&gt;"",VLOOKUP(L27,Keuzemogelijkheden!$A$2:$E$7,3,FALSE),"")</f>
        <v>Maak een keuze in de kolom 'Antwoord fase'</v>
      </c>
      <c r="O27" s="42" t="str">
        <f>IF(L27&lt;&gt;"",VLOOKUP(L27,Keuzemogelijkheden!$A$2:$E$7,4,FALSE),"")</f>
        <v>Maak een keuze in de kolom 'Antwoord fase'</v>
      </c>
      <c r="P27" s="43" t="str">
        <f>IF(L27=Keuzemogelijkheden!$A$2,$K27*Keuzemogelijkheden!$E$2,IF(L27=Keuzemogelijkheden!$A$3,$K27*Keuzemogelijkheden!$E$3,IF(L27=Keuzemogelijkheden!$A$4,$K27*Keuzemogelijkheden!$E$4,IF(L27=Keuzemogelijkheden!$A$5,$K27*Keuzemogelijkheden!$E$5,IF(L27=Keuzemogelijkheden!$A$6,$K27*Keuzemogelijkheden!$E$6,"0")))))</f>
        <v>0</v>
      </c>
    </row>
    <row r="28" spans="1:16" ht="15" x14ac:dyDescent="0.2">
      <c r="A28" s="30"/>
      <c r="B28" s="2" t="s">
        <v>63</v>
      </c>
      <c r="C28" s="2" t="s">
        <v>276</v>
      </c>
      <c r="E28" s="98"/>
      <c r="G28" s="79"/>
      <c r="H28" s="46"/>
      <c r="I28" s="80"/>
      <c r="J28" s="45"/>
      <c r="L28" s="39"/>
      <c r="M28" s="40"/>
      <c r="N28" s="40"/>
      <c r="O28" s="40"/>
      <c r="P28" s="41"/>
    </row>
    <row r="29" spans="1:16" ht="45" x14ac:dyDescent="0.2">
      <c r="A29" s="30"/>
      <c r="B29" s="1"/>
      <c r="C29" s="1"/>
      <c r="D29" s="1"/>
      <c r="E29" s="98" t="s">
        <v>63</v>
      </c>
      <c r="F29" s="1">
        <v>1391</v>
      </c>
      <c r="G29" s="79" t="s">
        <v>277</v>
      </c>
      <c r="H29" s="46" t="s">
        <v>192</v>
      </c>
      <c r="I29" s="80" t="s">
        <v>36</v>
      </c>
      <c r="J29" s="45" t="s">
        <v>236</v>
      </c>
      <c r="K29" s="89">
        <v>5</v>
      </c>
      <c r="L29" s="12" t="s">
        <v>17</v>
      </c>
      <c r="M29" s="42" t="str">
        <f>IF(L29&lt;&gt;"",VLOOKUP(L29,Keuzemogelijkheden!$A$2:$E$7,2,FALSE),"")</f>
        <v>Maak een keuze in de kolom 'Antwoord fase'</v>
      </c>
      <c r="N29" s="42" t="str">
        <f>IF(L29&lt;&gt;"",VLOOKUP(L29,Keuzemogelijkheden!$A$2:$E$7,3,FALSE),"")</f>
        <v>Maak een keuze in de kolom 'Antwoord fase'</v>
      </c>
      <c r="O29" s="42" t="str">
        <f>IF(L29&lt;&gt;"",VLOOKUP(L29,Keuzemogelijkheden!$A$2:$E$7,4,FALSE),"")</f>
        <v>Maak een keuze in de kolom 'Antwoord fase'</v>
      </c>
      <c r="P29" s="43" t="str">
        <f>IF(L29=Keuzemogelijkheden!$A$2,$K29*Keuzemogelijkheden!$E$2,IF(L29=Keuzemogelijkheden!$A$3,$K29*Keuzemogelijkheden!$E$3,IF(L29=Keuzemogelijkheden!$A$4,$K29*Keuzemogelijkheden!$E$4,IF(L29=Keuzemogelijkheden!$A$5,$K29*Keuzemogelijkheden!$E$5,IF(L29=Keuzemogelijkheden!$A$6,$K29*Keuzemogelijkheden!$E$6,"0")))))</f>
        <v>0</v>
      </c>
    </row>
    <row r="30" spans="1:16" ht="45" x14ac:dyDescent="0.2">
      <c r="A30" s="30"/>
      <c r="B30" s="1"/>
      <c r="C30" s="1"/>
      <c r="D30" s="1"/>
      <c r="E30" s="98" t="s">
        <v>247</v>
      </c>
      <c r="F30" s="1">
        <v>1420</v>
      </c>
      <c r="G30" s="79" t="s">
        <v>278</v>
      </c>
      <c r="H30" s="46" t="s">
        <v>193</v>
      </c>
      <c r="I30" s="80" t="s">
        <v>36</v>
      </c>
      <c r="J30" s="45" t="s">
        <v>236</v>
      </c>
      <c r="K30" s="89">
        <v>1</v>
      </c>
      <c r="L30" s="12" t="s">
        <v>17</v>
      </c>
      <c r="M30" s="42" t="str">
        <f>IF(L30&lt;&gt;"",VLOOKUP(L30,Keuzemogelijkheden!$A$2:$E$7,2,FALSE),"")</f>
        <v>Maak een keuze in de kolom 'Antwoord fase'</v>
      </c>
      <c r="N30" s="42" t="str">
        <f>IF(L30&lt;&gt;"",VLOOKUP(L30,Keuzemogelijkheden!$A$2:$E$7,3,FALSE),"")</f>
        <v>Maak een keuze in de kolom 'Antwoord fase'</v>
      </c>
      <c r="O30" s="42" t="str">
        <f>IF(L30&lt;&gt;"",VLOOKUP(L30,Keuzemogelijkheden!$A$2:$E$7,4,FALSE),"")</f>
        <v>Maak een keuze in de kolom 'Antwoord fase'</v>
      </c>
      <c r="P30" s="43" t="str">
        <f>IF(L30=Keuzemogelijkheden!$A$2,$K30*Keuzemogelijkheden!$E$2,IF(L30=Keuzemogelijkheden!$A$3,$K30*Keuzemogelijkheden!$E$3,IF(L30=Keuzemogelijkheden!$A$4,$K30*Keuzemogelijkheden!$E$4,IF(L30=Keuzemogelijkheden!$A$5,$K30*Keuzemogelijkheden!$E$5,IF(L30=Keuzemogelijkheden!$A$6,$K30*Keuzemogelijkheden!$E$6,"0")))))</f>
        <v>0</v>
      </c>
    </row>
    <row r="31" spans="1:16" ht="51" x14ac:dyDescent="0.2">
      <c r="A31" s="30"/>
      <c r="B31" s="1"/>
      <c r="C31" s="1"/>
      <c r="D31" s="1"/>
      <c r="E31" s="98" t="s">
        <v>54</v>
      </c>
      <c r="F31" s="1">
        <v>1177</v>
      </c>
      <c r="G31" s="79" t="s">
        <v>279</v>
      </c>
      <c r="H31" s="46" t="s">
        <v>194</v>
      </c>
      <c r="I31" s="80" t="s">
        <v>36</v>
      </c>
      <c r="J31" s="45" t="s">
        <v>236</v>
      </c>
      <c r="K31" s="89">
        <v>5</v>
      </c>
      <c r="L31" s="12" t="s">
        <v>17</v>
      </c>
      <c r="M31" s="42" t="str">
        <f>IF(L31&lt;&gt;"",VLOOKUP(L31,Keuzemogelijkheden!$A$2:$E$7,2,FALSE),"")</f>
        <v>Maak een keuze in de kolom 'Antwoord fase'</v>
      </c>
      <c r="N31" s="42" t="str">
        <f>IF(L31&lt;&gt;"",VLOOKUP(L31,Keuzemogelijkheden!$A$2:$E$7,3,FALSE),"")</f>
        <v>Maak een keuze in de kolom 'Antwoord fase'</v>
      </c>
      <c r="O31" s="42" t="str">
        <f>IF(L31&lt;&gt;"",VLOOKUP(L31,Keuzemogelijkheden!$A$2:$E$7,4,FALSE),"")</f>
        <v>Maak een keuze in de kolom 'Antwoord fase'</v>
      </c>
      <c r="P31" s="43" t="str">
        <f>IF(L31=Keuzemogelijkheden!$A$2,$K31*Keuzemogelijkheden!$E$2,IF(L31=Keuzemogelijkheden!$A$3,$K31*Keuzemogelijkheden!$E$3,IF(L31=Keuzemogelijkheden!$A$4,$K31*Keuzemogelijkheden!$E$4,IF(L31=Keuzemogelijkheden!$A$5,$K31*Keuzemogelijkheden!$E$5,IF(L31=Keuzemogelijkheden!$A$6,$K31*Keuzemogelijkheden!$E$6,"0")))))</f>
        <v>0</v>
      </c>
    </row>
    <row r="32" spans="1:16" ht="38.25" x14ac:dyDescent="0.2">
      <c r="A32" s="30"/>
      <c r="B32" s="1"/>
      <c r="C32" s="1"/>
      <c r="D32" s="1"/>
      <c r="E32" s="98" t="s">
        <v>280</v>
      </c>
      <c r="F32" s="1">
        <v>1082</v>
      </c>
      <c r="G32" s="79" t="s">
        <v>281</v>
      </c>
      <c r="H32" s="46" t="s">
        <v>282</v>
      </c>
      <c r="I32" s="80" t="s">
        <v>16</v>
      </c>
      <c r="J32" s="45" t="s">
        <v>236</v>
      </c>
      <c r="K32" s="89">
        <v>5</v>
      </c>
      <c r="L32" s="12" t="s">
        <v>17</v>
      </c>
      <c r="M32" s="42" t="str">
        <f>IF(L32&lt;&gt;"",VLOOKUP(L32,Keuzemogelijkheden!$A$2:$E$7,2,FALSE),"")</f>
        <v>Maak een keuze in de kolom 'Antwoord fase'</v>
      </c>
      <c r="N32" s="42" t="str">
        <f>IF(L32&lt;&gt;"",VLOOKUP(L32,Keuzemogelijkheden!$A$2:$E$7,3,FALSE),"")</f>
        <v>Maak een keuze in de kolom 'Antwoord fase'</v>
      </c>
      <c r="O32" s="42" t="str">
        <f>IF(L32&lt;&gt;"",VLOOKUP(L32,Keuzemogelijkheden!$A$2:$E$7,4,FALSE),"")</f>
        <v>Maak een keuze in de kolom 'Antwoord fase'</v>
      </c>
      <c r="P32" s="43" t="str">
        <f>IF(L32=Keuzemogelijkheden!$A$2,$K32*Keuzemogelijkheden!$E$2,IF(L32=Keuzemogelijkheden!$A$3,$K32*Keuzemogelijkheden!$E$3,IF(L32=Keuzemogelijkheden!$A$4,$K32*Keuzemogelijkheden!$E$4,IF(L32=Keuzemogelijkheden!$A$5,$K32*Keuzemogelijkheden!$E$5,IF(L32=Keuzemogelijkheden!$A$6,$K32*Keuzemogelijkheden!$E$6,"0")))))</f>
        <v>0</v>
      </c>
    </row>
    <row r="33" spans="1:16" ht="102" x14ac:dyDescent="0.2">
      <c r="A33" s="30"/>
      <c r="B33" s="1"/>
      <c r="C33" s="1"/>
      <c r="D33" s="1"/>
      <c r="E33" s="98" t="s">
        <v>59</v>
      </c>
      <c r="F33" s="1">
        <v>1652</v>
      </c>
      <c r="G33" s="79" t="s">
        <v>195</v>
      </c>
      <c r="H33" s="46" t="s">
        <v>196</v>
      </c>
      <c r="I33" s="80" t="s">
        <v>36</v>
      </c>
      <c r="J33" s="45" t="s">
        <v>236</v>
      </c>
      <c r="K33" s="89">
        <v>2</v>
      </c>
      <c r="L33" s="12" t="s">
        <v>17</v>
      </c>
      <c r="M33" s="42" t="str">
        <f>IF(L33&lt;&gt;"",VLOOKUP(L33,Keuzemogelijkheden!$A$2:$E$7,2,FALSE),"")</f>
        <v>Maak een keuze in de kolom 'Antwoord fase'</v>
      </c>
      <c r="N33" s="42" t="str">
        <f>IF(L33&lt;&gt;"",VLOOKUP(L33,Keuzemogelijkheden!$A$2:$E$7,3,FALSE),"")</f>
        <v>Maak een keuze in de kolom 'Antwoord fase'</v>
      </c>
      <c r="O33" s="42" t="str">
        <f>IF(L33&lt;&gt;"",VLOOKUP(L33,Keuzemogelijkheden!$A$2:$E$7,4,FALSE),"")</f>
        <v>Maak een keuze in de kolom 'Antwoord fase'</v>
      </c>
      <c r="P33" s="43" t="str">
        <f>IF(L33=Keuzemogelijkheden!$A$2,$K33*Keuzemogelijkheden!$E$2,IF(L33=Keuzemogelijkheden!$A$3,$K33*Keuzemogelijkheden!$E$3,IF(L33=Keuzemogelijkheden!$A$4,$K33*Keuzemogelijkheden!$E$4,IF(L33=Keuzemogelijkheden!$A$5,$K33*Keuzemogelijkheden!$E$5,IF(L33=Keuzemogelijkheden!$A$6,$K33*Keuzemogelijkheden!$E$6,"0")))))</f>
        <v>0</v>
      </c>
    </row>
    <row r="34" spans="1:16" ht="89.25" x14ac:dyDescent="0.2">
      <c r="A34" s="30"/>
      <c r="B34" s="1"/>
      <c r="C34" s="1"/>
      <c r="D34" s="1"/>
      <c r="E34" s="98" t="s">
        <v>62</v>
      </c>
      <c r="F34" s="1">
        <v>1171</v>
      </c>
      <c r="G34" s="79" t="s">
        <v>197</v>
      </c>
      <c r="H34" s="46" t="s">
        <v>198</v>
      </c>
      <c r="I34" s="80" t="s">
        <v>36</v>
      </c>
      <c r="J34" s="45" t="s">
        <v>236</v>
      </c>
      <c r="K34" s="89">
        <v>1</v>
      </c>
      <c r="L34" s="12" t="s">
        <v>17</v>
      </c>
      <c r="M34" s="42" t="str">
        <f>IF(L34&lt;&gt;"",VLOOKUP(L34,Keuzemogelijkheden!$A$2:$E$7,2,FALSE),"")</f>
        <v>Maak een keuze in de kolom 'Antwoord fase'</v>
      </c>
      <c r="N34" s="42" t="str">
        <f>IF(L34&lt;&gt;"",VLOOKUP(L34,Keuzemogelijkheden!$A$2:$E$7,3,FALSE),"")</f>
        <v>Maak een keuze in de kolom 'Antwoord fase'</v>
      </c>
      <c r="O34" s="42" t="str">
        <f>IF(L34&lt;&gt;"",VLOOKUP(L34,Keuzemogelijkheden!$A$2:$E$7,4,FALSE),"")</f>
        <v>Maak een keuze in de kolom 'Antwoord fase'</v>
      </c>
      <c r="P34" s="43" t="str">
        <f>IF(L34=Keuzemogelijkheden!$A$2,$K34*Keuzemogelijkheden!$E$2,IF(L34=Keuzemogelijkheden!$A$3,$K34*Keuzemogelijkheden!$E$3,IF(L34=Keuzemogelijkheden!$A$4,$K34*Keuzemogelijkheden!$E$4,IF(L34=Keuzemogelijkheden!$A$5,$K34*Keuzemogelijkheden!$E$5,IF(L34=Keuzemogelijkheden!$A$6,$K34*Keuzemogelijkheden!$E$6,"0")))))</f>
        <v>0</v>
      </c>
    </row>
    <row r="35" spans="1:16" ht="102" x14ac:dyDescent="0.2">
      <c r="A35" s="30"/>
      <c r="B35" s="1"/>
      <c r="C35" s="1"/>
      <c r="D35" s="1"/>
      <c r="E35" s="98" t="s">
        <v>283</v>
      </c>
      <c r="F35" s="1">
        <v>1285</v>
      </c>
      <c r="G35" s="79" t="s">
        <v>199</v>
      </c>
      <c r="H35" s="46" t="s">
        <v>284</v>
      </c>
      <c r="I35" s="80" t="s">
        <v>36</v>
      </c>
      <c r="J35" s="45" t="s">
        <v>236</v>
      </c>
      <c r="K35" s="89">
        <v>2</v>
      </c>
      <c r="L35" s="12" t="s">
        <v>17</v>
      </c>
      <c r="M35" s="42" t="str">
        <f>IF(L35&lt;&gt;"",VLOOKUP(L35,Keuzemogelijkheden!$A$2:$E$7,2,FALSE),"")</f>
        <v>Maak een keuze in de kolom 'Antwoord fase'</v>
      </c>
      <c r="N35" s="42" t="str">
        <f>IF(L35&lt;&gt;"",VLOOKUP(L35,Keuzemogelijkheden!$A$2:$E$7,3,FALSE),"")</f>
        <v>Maak een keuze in de kolom 'Antwoord fase'</v>
      </c>
      <c r="O35" s="42" t="str">
        <f>IF(L35&lt;&gt;"",VLOOKUP(L35,Keuzemogelijkheden!$A$2:$E$7,4,FALSE),"")</f>
        <v>Maak een keuze in de kolom 'Antwoord fase'</v>
      </c>
      <c r="P35" s="43" t="str">
        <f>IF(L35=Keuzemogelijkheden!$A$2,$K35*Keuzemogelijkheden!$E$2,IF(L35=Keuzemogelijkheden!$A$3,$K35*Keuzemogelijkheden!$E$3,IF(L35=Keuzemogelijkheden!$A$4,$K35*Keuzemogelijkheden!$E$4,IF(L35=Keuzemogelijkheden!$A$5,$K35*Keuzemogelijkheden!$E$5,IF(L35=Keuzemogelijkheden!$A$6,$K35*Keuzemogelijkheden!$E$6,"0")))))</f>
        <v>0</v>
      </c>
    </row>
    <row r="36" spans="1:16" ht="51" x14ac:dyDescent="0.2">
      <c r="A36" s="30"/>
      <c r="B36" s="1"/>
      <c r="C36" s="1"/>
      <c r="D36" s="1"/>
      <c r="E36" s="98" t="s">
        <v>231</v>
      </c>
      <c r="F36" s="1">
        <v>1130</v>
      </c>
      <c r="G36" s="79" t="s">
        <v>285</v>
      </c>
      <c r="H36" s="46" t="s">
        <v>200</v>
      </c>
      <c r="I36" s="80" t="s">
        <v>36</v>
      </c>
      <c r="J36" s="45" t="s">
        <v>236</v>
      </c>
      <c r="K36" s="89">
        <v>5</v>
      </c>
      <c r="L36" s="12" t="s">
        <v>17</v>
      </c>
      <c r="M36" s="42" t="str">
        <f>IF(L36&lt;&gt;"",VLOOKUP(L36,Keuzemogelijkheden!$A$2:$E$7,2,FALSE),"")</f>
        <v>Maak een keuze in de kolom 'Antwoord fase'</v>
      </c>
      <c r="N36" s="42" t="str">
        <f>IF(L36&lt;&gt;"",VLOOKUP(L36,Keuzemogelijkheden!$A$2:$E$7,3,FALSE),"")</f>
        <v>Maak een keuze in de kolom 'Antwoord fase'</v>
      </c>
      <c r="O36" s="42" t="str">
        <f>IF(L36&lt;&gt;"",VLOOKUP(L36,Keuzemogelijkheden!$A$2:$E$7,4,FALSE),"")</f>
        <v>Maak een keuze in de kolom 'Antwoord fase'</v>
      </c>
      <c r="P36" s="43" t="str">
        <f>IF(L36=Keuzemogelijkheden!$A$2,$K36*Keuzemogelijkheden!$E$2,IF(L36=Keuzemogelijkheden!$A$3,$K36*Keuzemogelijkheden!$E$3,IF(L36=Keuzemogelijkheden!$A$4,$K36*Keuzemogelijkheden!$E$4,IF(L36=Keuzemogelijkheden!$A$5,$K36*Keuzemogelijkheden!$E$5,IF(L36=Keuzemogelijkheden!$A$6,$K36*Keuzemogelijkheden!$E$6,"0")))))</f>
        <v>0</v>
      </c>
    </row>
    <row r="37" spans="1:16" ht="76.5" x14ac:dyDescent="0.2">
      <c r="A37" s="30"/>
      <c r="B37" s="1"/>
      <c r="C37" s="1"/>
      <c r="D37" s="1"/>
      <c r="E37" s="98" t="s">
        <v>270</v>
      </c>
      <c r="F37" s="1">
        <v>2225</v>
      </c>
      <c r="G37" s="79" t="s">
        <v>201</v>
      </c>
      <c r="H37" s="46" t="s">
        <v>202</v>
      </c>
      <c r="I37" s="80" t="s">
        <v>36</v>
      </c>
      <c r="J37" s="45" t="s">
        <v>236</v>
      </c>
      <c r="K37" s="89">
        <v>2</v>
      </c>
      <c r="L37" s="12" t="s">
        <v>17</v>
      </c>
      <c r="M37" s="42" t="str">
        <f>IF(L37&lt;&gt;"",VLOOKUP(L37,Keuzemogelijkheden!$A$2:$E$7,2,FALSE),"")</f>
        <v>Maak een keuze in de kolom 'Antwoord fase'</v>
      </c>
      <c r="N37" s="42" t="str">
        <f>IF(L37&lt;&gt;"",VLOOKUP(L37,Keuzemogelijkheden!$A$2:$E$7,3,FALSE),"")</f>
        <v>Maak een keuze in de kolom 'Antwoord fase'</v>
      </c>
      <c r="O37" s="42" t="str">
        <f>IF(L37&lt;&gt;"",VLOOKUP(L37,Keuzemogelijkheden!$A$2:$E$7,4,FALSE),"")</f>
        <v>Maak een keuze in de kolom 'Antwoord fase'</v>
      </c>
      <c r="P37" s="43" t="str">
        <f>IF(L37=Keuzemogelijkheden!$A$2,$K37*Keuzemogelijkheden!$E$2,IF(L37=Keuzemogelijkheden!$A$3,$K37*Keuzemogelijkheden!$E$3,IF(L37=Keuzemogelijkheden!$A$4,$K37*Keuzemogelijkheden!$E$4,IF(L37=Keuzemogelijkheden!$A$5,$K37*Keuzemogelijkheden!$E$5,IF(L37=Keuzemogelijkheden!$A$6,$K37*Keuzemogelijkheden!$E$6,"0")))))</f>
        <v>0</v>
      </c>
    </row>
    <row r="38" spans="1:16" ht="38.25" x14ac:dyDescent="0.2">
      <c r="A38" s="30"/>
      <c r="B38" s="1"/>
      <c r="C38" s="1"/>
      <c r="D38" s="1"/>
      <c r="E38" s="98" t="s">
        <v>286</v>
      </c>
      <c r="F38" s="1">
        <v>2140</v>
      </c>
      <c r="G38" s="79" t="s">
        <v>287</v>
      </c>
      <c r="H38" s="46" t="s">
        <v>203</v>
      </c>
      <c r="I38" s="80" t="s">
        <v>16</v>
      </c>
      <c r="J38" s="45" t="s">
        <v>236</v>
      </c>
      <c r="K38" s="89">
        <v>1</v>
      </c>
      <c r="L38" s="12" t="s">
        <v>17</v>
      </c>
      <c r="M38" s="42" t="str">
        <f>IF(L38&lt;&gt;"",VLOOKUP(L38,Keuzemogelijkheden!$A$2:$E$7,2,FALSE),"")</f>
        <v>Maak een keuze in de kolom 'Antwoord fase'</v>
      </c>
      <c r="N38" s="42" t="str">
        <f>IF(L38&lt;&gt;"",VLOOKUP(L38,Keuzemogelijkheden!$A$2:$E$7,3,FALSE),"")</f>
        <v>Maak een keuze in de kolom 'Antwoord fase'</v>
      </c>
      <c r="O38" s="42" t="str">
        <f>IF(L38&lt;&gt;"",VLOOKUP(L38,Keuzemogelijkheden!$A$2:$E$7,4,FALSE),"")</f>
        <v>Maak een keuze in de kolom 'Antwoord fase'</v>
      </c>
      <c r="P38" s="43" t="str">
        <f>IF(L38=Keuzemogelijkheden!$A$2,$K38*Keuzemogelijkheden!$E$2,IF(L38=Keuzemogelijkheden!$A$3,$K38*Keuzemogelijkheden!$E$3,IF(L38=Keuzemogelijkheden!$A$4,$K38*Keuzemogelijkheden!$E$4,IF(L38=Keuzemogelijkheden!$A$5,$K38*Keuzemogelijkheden!$E$5,IF(L38=Keuzemogelijkheden!$A$6,$K38*Keuzemogelijkheden!$E$6,"0")))))</f>
        <v>0</v>
      </c>
    </row>
    <row r="39" spans="1:16" ht="51" x14ac:dyDescent="0.2">
      <c r="A39" s="30"/>
      <c r="B39" s="1"/>
      <c r="C39" s="1"/>
      <c r="D39" s="1"/>
      <c r="E39" s="98" t="s">
        <v>288</v>
      </c>
      <c r="F39" s="1">
        <v>2179</v>
      </c>
      <c r="G39" s="79" t="s">
        <v>289</v>
      </c>
      <c r="H39" s="46" t="s">
        <v>204</v>
      </c>
      <c r="I39" s="80" t="s">
        <v>36</v>
      </c>
      <c r="J39" s="45" t="s">
        <v>236</v>
      </c>
      <c r="K39" s="89">
        <v>5</v>
      </c>
      <c r="L39" s="12" t="s">
        <v>17</v>
      </c>
      <c r="M39" s="42" t="str">
        <f>IF(L39&lt;&gt;"",VLOOKUP(L39,Keuzemogelijkheden!$A$2:$E$7,2,FALSE),"")</f>
        <v>Maak een keuze in de kolom 'Antwoord fase'</v>
      </c>
      <c r="N39" s="42" t="str">
        <f>IF(L39&lt;&gt;"",VLOOKUP(L39,Keuzemogelijkheden!$A$2:$E$7,3,FALSE),"")</f>
        <v>Maak een keuze in de kolom 'Antwoord fase'</v>
      </c>
      <c r="O39" s="42" t="str">
        <f>IF(L39&lt;&gt;"",VLOOKUP(L39,Keuzemogelijkheden!$A$2:$E$7,4,FALSE),"")</f>
        <v>Maak een keuze in de kolom 'Antwoord fase'</v>
      </c>
      <c r="P39" s="43" t="str">
        <f>IF(L39=Keuzemogelijkheden!$A$2,$K39*Keuzemogelijkheden!$E$2,IF(L39=Keuzemogelijkheden!$A$3,$K39*Keuzemogelijkheden!$E$3,IF(L39=Keuzemogelijkheden!$A$4,$K39*Keuzemogelijkheden!$E$4,IF(L39=Keuzemogelijkheden!$A$5,$K39*Keuzemogelijkheden!$E$5,IF(L39=Keuzemogelijkheden!$A$6,$K39*Keuzemogelijkheden!$E$6,"0")))))</f>
        <v>0</v>
      </c>
    </row>
    <row r="40" spans="1:16" ht="15" x14ac:dyDescent="0.2">
      <c r="A40" s="30"/>
      <c r="B40" s="2" t="s">
        <v>55</v>
      </c>
      <c r="C40" s="2" t="s">
        <v>290</v>
      </c>
      <c r="E40" s="98"/>
      <c r="G40" s="79"/>
      <c r="H40" s="46"/>
      <c r="I40" s="80"/>
      <c r="J40" s="45"/>
      <c r="L40" s="39"/>
      <c r="M40" s="40"/>
      <c r="N40" s="40"/>
      <c r="O40" s="40"/>
      <c r="P40" s="41"/>
    </row>
    <row r="41" spans="1:16" ht="382.5" x14ac:dyDescent="0.2">
      <c r="A41" s="30"/>
      <c r="B41" s="1"/>
      <c r="C41" s="1"/>
      <c r="D41" s="1"/>
      <c r="E41" s="98" t="s">
        <v>53</v>
      </c>
      <c r="F41" s="1">
        <v>2712</v>
      </c>
      <c r="G41" s="79" t="s">
        <v>291</v>
      </c>
      <c r="H41" s="46" t="s">
        <v>529</v>
      </c>
      <c r="I41" s="80" t="s">
        <v>36</v>
      </c>
      <c r="J41" s="45" t="s">
        <v>236</v>
      </c>
      <c r="K41" s="89">
        <v>10</v>
      </c>
      <c r="L41" s="12" t="s">
        <v>17</v>
      </c>
      <c r="M41" s="42" t="str">
        <f>IF(L41&lt;&gt;"",VLOOKUP(L41,Keuzemogelijkheden!$A$2:$E$7,2,FALSE),"")</f>
        <v>Maak een keuze in de kolom 'Antwoord fase'</v>
      </c>
      <c r="N41" s="42" t="str">
        <f>IF(L41&lt;&gt;"",VLOOKUP(L41,Keuzemogelijkheden!$A$2:$E$7,3,FALSE),"")</f>
        <v>Maak een keuze in de kolom 'Antwoord fase'</v>
      </c>
      <c r="O41" s="42" t="str">
        <f>IF(L41&lt;&gt;"",VLOOKUP(L41,Keuzemogelijkheden!$A$2:$E$7,4,FALSE),"")</f>
        <v>Maak een keuze in de kolom 'Antwoord fase'</v>
      </c>
      <c r="P41" s="43" t="str">
        <f>IF(L41=Keuzemogelijkheden!$A$2,$K41*Keuzemogelijkheden!$E$2,IF(L41=Keuzemogelijkheden!$A$3,$K41*Keuzemogelijkheden!$E$3,IF(L41=Keuzemogelijkheden!$A$4,$K41*Keuzemogelijkheden!$E$4,IF(L41=Keuzemogelijkheden!$A$5,$K41*Keuzemogelijkheden!$E$5,IF(L41=Keuzemogelijkheden!$A$6,$K41*Keuzemogelijkheden!$E$6,"0")))))</f>
        <v>0</v>
      </c>
    </row>
    <row r="42" spans="1:16" ht="63.75" x14ac:dyDescent="0.2">
      <c r="A42" s="30"/>
      <c r="B42" s="1"/>
      <c r="C42" s="1"/>
      <c r="D42" s="1"/>
      <c r="E42" s="98" t="s">
        <v>54</v>
      </c>
      <c r="F42" s="1">
        <v>1314</v>
      </c>
      <c r="G42" s="79" t="s">
        <v>292</v>
      </c>
      <c r="H42" s="46" t="s">
        <v>293</v>
      </c>
      <c r="I42" s="80" t="s">
        <v>16</v>
      </c>
      <c r="J42" s="45" t="s">
        <v>236</v>
      </c>
      <c r="K42" s="89">
        <v>5</v>
      </c>
      <c r="L42" s="12" t="s">
        <v>17</v>
      </c>
      <c r="M42" s="42" t="str">
        <f>IF(L42&lt;&gt;"",VLOOKUP(L42,Keuzemogelijkheden!$A$2:$E$7,2,FALSE),"")</f>
        <v>Maak een keuze in de kolom 'Antwoord fase'</v>
      </c>
      <c r="N42" s="42" t="str">
        <f>IF(L42&lt;&gt;"",VLOOKUP(L42,Keuzemogelijkheden!$A$2:$E$7,3,FALSE),"")</f>
        <v>Maak een keuze in de kolom 'Antwoord fase'</v>
      </c>
      <c r="O42" s="42" t="str">
        <f>IF(L42&lt;&gt;"",VLOOKUP(L42,Keuzemogelijkheden!$A$2:$E$7,4,FALSE),"")</f>
        <v>Maak een keuze in de kolom 'Antwoord fase'</v>
      </c>
      <c r="P42" s="43" t="str">
        <f>IF(L42=Keuzemogelijkheden!$A$2,$K42*Keuzemogelijkheden!$E$2,IF(L42=Keuzemogelijkheden!$A$3,$K42*Keuzemogelijkheden!$E$3,IF(L42=Keuzemogelijkheden!$A$4,$K42*Keuzemogelijkheden!$E$4,IF(L42=Keuzemogelijkheden!$A$5,$K42*Keuzemogelijkheden!$E$5,IF(L42=Keuzemogelijkheden!$A$6,$K42*Keuzemogelijkheden!$E$6,"0")))))</f>
        <v>0</v>
      </c>
    </row>
    <row r="43" spans="1:16" ht="51" x14ac:dyDescent="0.2">
      <c r="A43" s="30"/>
      <c r="B43" s="1"/>
      <c r="C43" s="1"/>
      <c r="D43" s="1"/>
      <c r="E43" s="98" t="s">
        <v>64</v>
      </c>
      <c r="F43" s="1">
        <v>1953</v>
      </c>
      <c r="G43" s="79" t="s">
        <v>294</v>
      </c>
      <c r="H43" s="46" t="s">
        <v>295</v>
      </c>
      <c r="I43" s="80" t="s">
        <v>36</v>
      </c>
      <c r="J43" s="45" t="s">
        <v>236</v>
      </c>
      <c r="K43" s="89">
        <v>10</v>
      </c>
      <c r="L43" s="12" t="s">
        <v>17</v>
      </c>
      <c r="M43" s="42" t="str">
        <f>IF(L43&lt;&gt;"",VLOOKUP(L43,Keuzemogelijkheden!$A$2:$E$7,2,FALSE),"")</f>
        <v>Maak een keuze in de kolom 'Antwoord fase'</v>
      </c>
      <c r="N43" s="42" t="str">
        <f>IF(L43&lt;&gt;"",VLOOKUP(L43,Keuzemogelijkheden!$A$2:$E$7,3,FALSE),"")</f>
        <v>Maak een keuze in de kolom 'Antwoord fase'</v>
      </c>
      <c r="O43" s="42" t="str">
        <f>IF(L43&lt;&gt;"",VLOOKUP(L43,Keuzemogelijkheden!$A$2:$E$7,4,FALSE),"")</f>
        <v>Maak een keuze in de kolom 'Antwoord fase'</v>
      </c>
      <c r="P43" s="43" t="str">
        <f>IF(L43=Keuzemogelijkheden!$A$2,$K43*Keuzemogelijkheden!$E$2,IF(L43=Keuzemogelijkheden!$A$3,$K43*Keuzemogelijkheden!$E$3,IF(L43=Keuzemogelijkheden!$A$4,$K43*Keuzemogelijkheden!$E$4,IF(L43=Keuzemogelijkheden!$A$5,$K43*Keuzemogelijkheden!$E$5,IF(L43=Keuzemogelijkheden!$A$6,$K43*Keuzemogelijkheden!$E$6,"0")))))</f>
        <v>0</v>
      </c>
    </row>
    <row r="44" spans="1:16" ht="127.5" x14ac:dyDescent="0.2">
      <c r="A44" s="30"/>
      <c r="B44" s="1"/>
      <c r="C44" s="1"/>
      <c r="D44" s="1"/>
      <c r="E44" s="98" t="s">
        <v>296</v>
      </c>
      <c r="F44" s="1">
        <v>1205</v>
      </c>
      <c r="G44" s="79" t="s">
        <v>112</v>
      </c>
      <c r="H44" s="46" t="s">
        <v>113</v>
      </c>
      <c r="I44" s="80" t="s">
        <v>16</v>
      </c>
      <c r="J44" s="45" t="s">
        <v>236</v>
      </c>
      <c r="K44" s="89">
        <v>10</v>
      </c>
      <c r="L44" s="12" t="s">
        <v>17</v>
      </c>
      <c r="M44" s="42" t="str">
        <f>IF(L44&lt;&gt;"",VLOOKUP(L44,Keuzemogelijkheden!$A$2:$E$7,2,FALSE),"")</f>
        <v>Maak een keuze in de kolom 'Antwoord fase'</v>
      </c>
      <c r="N44" s="42" t="str">
        <f>IF(L44&lt;&gt;"",VLOOKUP(L44,Keuzemogelijkheden!$A$2:$E$7,3,FALSE),"")</f>
        <v>Maak een keuze in de kolom 'Antwoord fase'</v>
      </c>
      <c r="O44" s="42" t="str">
        <f>IF(L44&lt;&gt;"",VLOOKUP(L44,Keuzemogelijkheden!$A$2:$E$7,4,FALSE),"")</f>
        <v>Maak een keuze in de kolom 'Antwoord fase'</v>
      </c>
      <c r="P44" s="43" t="str">
        <f>IF(L44=Keuzemogelijkheden!$A$2,$K44*Keuzemogelijkheden!$E$2,IF(L44=Keuzemogelijkheden!$A$3,$K44*Keuzemogelijkheden!$E$3,IF(L44=Keuzemogelijkheden!$A$4,$K44*Keuzemogelijkheden!$E$4,IF(L44=Keuzemogelijkheden!$A$5,$K44*Keuzemogelijkheden!$E$5,IF(L44=Keuzemogelijkheden!$A$6,$K44*Keuzemogelijkheden!$E$6,"0")))))</f>
        <v>0</v>
      </c>
    </row>
    <row r="45" spans="1:16" ht="127.5" x14ac:dyDescent="0.2">
      <c r="A45" s="30"/>
      <c r="B45" s="1"/>
      <c r="C45" s="1"/>
      <c r="D45" s="1"/>
      <c r="E45" s="98" t="s">
        <v>270</v>
      </c>
      <c r="F45" s="1">
        <v>1218</v>
      </c>
      <c r="G45" s="79" t="s">
        <v>297</v>
      </c>
      <c r="H45" s="46" t="s">
        <v>298</v>
      </c>
      <c r="I45" s="80" t="s">
        <v>36</v>
      </c>
      <c r="J45" s="45" t="s">
        <v>236</v>
      </c>
      <c r="K45" s="89">
        <v>5</v>
      </c>
      <c r="L45" s="12" t="s">
        <v>17</v>
      </c>
      <c r="M45" s="42" t="str">
        <f>IF(L45&lt;&gt;"",VLOOKUP(L45,Keuzemogelijkheden!$A$2:$E$7,2,FALSE),"")</f>
        <v>Maak een keuze in de kolom 'Antwoord fase'</v>
      </c>
      <c r="N45" s="42" t="str">
        <f>IF(L45&lt;&gt;"",VLOOKUP(L45,Keuzemogelijkheden!$A$2:$E$7,3,FALSE),"")</f>
        <v>Maak een keuze in de kolom 'Antwoord fase'</v>
      </c>
      <c r="O45" s="42" t="str">
        <f>IF(L45&lt;&gt;"",VLOOKUP(L45,Keuzemogelijkheden!$A$2:$E$7,4,FALSE),"")</f>
        <v>Maak een keuze in de kolom 'Antwoord fase'</v>
      </c>
      <c r="P45" s="43" t="str">
        <f>IF(L45=Keuzemogelijkheden!$A$2,$K45*Keuzemogelijkheden!$E$2,IF(L45=Keuzemogelijkheden!$A$3,$K45*Keuzemogelijkheden!$E$3,IF(L45=Keuzemogelijkheden!$A$4,$K45*Keuzemogelijkheden!$E$4,IF(L45=Keuzemogelijkheden!$A$5,$K45*Keuzemogelijkheden!$E$5,IF(L45=Keuzemogelijkheden!$A$6,$K45*Keuzemogelijkheden!$E$6,"0")))))</f>
        <v>0</v>
      </c>
    </row>
    <row r="46" spans="1:16" ht="140.25" x14ac:dyDescent="0.2">
      <c r="A46" s="30"/>
      <c r="B46" s="1"/>
      <c r="C46" s="1"/>
      <c r="D46" s="1"/>
      <c r="E46" s="98" t="s">
        <v>299</v>
      </c>
      <c r="F46" s="1">
        <v>2141</v>
      </c>
      <c r="G46" s="79" t="s">
        <v>300</v>
      </c>
      <c r="H46" s="46" t="s">
        <v>301</v>
      </c>
      <c r="I46" s="80" t="s">
        <v>36</v>
      </c>
      <c r="J46" s="45" t="s">
        <v>236</v>
      </c>
      <c r="K46" s="89">
        <v>3</v>
      </c>
      <c r="L46" s="12" t="s">
        <v>17</v>
      </c>
      <c r="M46" s="42" t="str">
        <f>IF(L46&lt;&gt;"",VLOOKUP(L46,Keuzemogelijkheden!$A$2:$E$7,2,FALSE),"")</f>
        <v>Maak een keuze in de kolom 'Antwoord fase'</v>
      </c>
      <c r="N46" s="42" t="str">
        <f>IF(L46&lt;&gt;"",VLOOKUP(L46,Keuzemogelijkheden!$A$2:$E$7,3,FALSE),"")</f>
        <v>Maak een keuze in de kolom 'Antwoord fase'</v>
      </c>
      <c r="O46" s="42" t="str">
        <f>IF(L46&lt;&gt;"",VLOOKUP(L46,Keuzemogelijkheden!$A$2:$E$7,4,FALSE),"")</f>
        <v>Maak een keuze in de kolom 'Antwoord fase'</v>
      </c>
      <c r="P46" s="43" t="str">
        <f>IF(L46=Keuzemogelijkheden!$A$2,$K46*Keuzemogelijkheden!$E$2,IF(L46=Keuzemogelijkheden!$A$3,$K46*Keuzemogelijkheden!$E$3,IF(L46=Keuzemogelijkheden!$A$4,$K46*Keuzemogelijkheden!$E$4,IF(L46=Keuzemogelijkheden!$A$5,$K46*Keuzemogelijkheden!$E$5,IF(L46=Keuzemogelijkheden!$A$6,$K46*Keuzemogelijkheden!$E$6,"0")))))</f>
        <v>0</v>
      </c>
    </row>
    <row r="47" spans="1:16" ht="51" x14ac:dyDescent="0.2">
      <c r="A47" s="30"/>
      <c r="B47" s="1"/>
      <c r="C47" s="1"/>
      <c r="D47" s="1"/>
      <c r="E47" s="98" t="s">
        <v>286</v>
      </c>
      <c r="F47" s="1">
        <v>1946</v>
      </c>
      <c r="G47" s="79" t="s">
        <v>302</v>
      </c>
      <c r="H47" s="46" t="s">
        <v>114</v>
      </c>
      <c r="I47" s="80" t="s">
        <v>36</v>
      </c>
      <c r="J47" s="45" t="s">
        <v>303</v>
      </c>
      <c r="K47" s="89">
        <v>5</v>
      </c>
      <c r="L47" s="12" t="s">
        <v>17</v>
      </c>
      <c r="M47" s="42" t="str">
        <f>IF(L47&lt;&gt;"",VLOOKUP(L47,Keuzemogelijkheden!$A$2:$E$7,2,FALSE),"")</f>
        <v>Maak een keuze in de kolom 'Antwoord fase'</v>
      </c>
      <c r="N47" s="42" t="str">
        <f>IF(L47&lt;&gt;"",VLOOKUP(L47,Keuzemogelijkheden!$A$2:$E$7,3,FALSE),"")</f>
        <v>Maak een keuze in de kolom 'Antwoord fase'</v>
      </c>
      <c r="O47" s="42" t="str">
        <f>IF(L47&lt;&gt;"",VLOOKUP(L47,Keuzemogelijkheden!$A$2:$E$7,4,FALSE),"")</f>
        <v>Maak een keuze in de kolom 'Antwoord fase'</v>
      </c>
      <c r="P47" s="43" t="str">
        <f>IF(L47=Keuzemogelijkheden!$A$2,$K47*Keuzemogelijkheden!$E$2,IF(L47=Keuzemogelijkheden!$A$3,$K47*Keuzemogelijkheden!$E$3,IF(L47=Keuzemogelijkheden!$A$4,$K47*Keuzemogelijkheden!$E$4,IF(L47=Keuzemogelijkheden!$A$5,$K47*Keuzemogelijkheden!$E$5,IF(L47=Keuzemogelijkheden!$A$6,$K47*Keuzemogelijkheden!$E$6,"0")))))</f>
        <v>0</v>
      </c>
    </row>
    <row r="48" spans="1:16" ht="76.5" x14ac:dyDescent="0.2">
      <c r="A48" s="30"/>
      <c r="B48" s="1"/>
      <c r="C48" s="1"/>
      <c r="D48" s="1"/>
      <c r="E48" s="98" t="s">
        <v>304</v>
      </c>
      <c r="F48" s="1">
        <v>1074</v>
      </c>
      <c r="G48" s="79" t="s">
        <v>305</v>
      </c>
      <c r="H48" s="46" t="s">
        <v>306</v>
      </c>
      <c r="I48" s="80" t="s">
        <v>36</v>
      </c>
      <c r="J48" s="45" t="s">
        <v>236</v>
      </c>
      <c r="K48" s="89">
        <v>5</v>
      </c>
      <c r="L48" s="12" t="s">
        <v>17</v>
      </c>
      <c r="M48" s="42" t="str">
        <f>IF(L48&lt;&gt;"",VLOOKUP(L48,Keuzemogelijkheden!$A$2:$E$7,2,FALSE),"")</f>
        <v>Maak een keuze in de kolom 'Antwoord fase'</v>
      </c>
      <c r="N48" s="42" t="str">
        <f>IF(L48&lt;&gt;"",VLOOKUP(L48,Keuzemogelijkheden!$A$2:$E$7,3,FALSE),"")</f>
        <v>Maak een keuze in de kolom 'Antwoord fase'</v>
      </c>
      <c r="O48" s="42" t="str">
        <f>IF(L48&lt;&gt;"",VLOOKUP(L48,Keuzemogelijkheden!$A$2:$E$7,4,FALSE),"")</f>
        <v>Maak een keuze in de kolom 'Antwoord fase'</v>
      </c>
      <c r="P48" s="43" t="str">
        <f>IF(L48=Keuzemogelijkheden!$A$2,$K48*Keuzemogelijkheden!$E$2,IF(L48=Keuzemogelijkheden!$A$3,$K48*Keuzemogelijkheden!$E$3,IF(L48=Keuzemogelijkheden!$A$4,$K48*Keuzemogelijkheden!$E$4,IF(L48=Keuzemogelijkheden!$A$5,$K48*Keuzemogelijkheden!$E$5,IF(L48=Keuzemogelijkheden!$A$6,$K48*Keuzemogelijkheden!$E$6,"0")))))</f>
        <v>0</v>
      </c>
    </row>
    <row r="49" spans="1:16" ht="15" x14ac:dyDescent="0.2">
      <c r="A49" s="30"/>
      <c r="B49" s="2" t="s">
        <v>247</v>
      </c>
      <c r="C49" s="2" t="s">
        <v>307</v>
      </c>
      <c r="E49" s="98"/>
      <c r="G49" s="79"/>
      <c r="H49" s="46"/>
      <c r="I49" s="80"/>
      <c r="J49" s="45"/>
      <c r="L49" s="39"/>
      <c r="M49" s="40"/>
      <c r="N49" s="40"/>
      <c r="O49" s="40"/>
      <c r="P49" s="41"/>
    </row>
    <row r="50" spans="1:16" ht="51" x14ac:dyDescent="0.2">
      <c r="A50" s="30"/>
      <c r="B50" s="1"/>
      <c r="C50" s="1"/>
      <c r="D50" s="1"/>
      <c r="E50" s="98" t="s">
        <v>63</v>
      </c>
      <c r="F50" s="1">
        <v>2713</v>
      </c>
      <c r="G50" s="79" t="s">
        <v>308</v>
      </c>
      <c r="H50" s="46" t="s">
        <v>309</v>
      </c>
      <c r="I50" s="80" t="s">
        <v>16</v>
      </c>
      <c r="J50" s="45" t="s">
        <v>236</v>
      </c>
      <c r="K50" s="89">
        <v>3</v>
      </c>
      <c r="L50" s="12" t="s">
        <v>17</v>
      </c>
      <c r="M50" s="42" t="str">
        <f>IF(L50&lt;&gt;"",VLOOKUP(L50,Keuzemogelijkheden!$A$2:$E$7,2,FALSE),"")</f>
        <v>Maak een keuze in de kolom 'Antwoord fase'</v>
      </c>
      <c r="N50" s="42" t="str">
        <f>IF(L50&lt;&gt;"",VLOOKUP(L50,Keuzemogelijkheden!$A$2:$E$7,3,FALSE),"")</f>
        <v>Maak een keuze in de kolom 'Antwoord fase'</v>
      </c>
      <c r="O50" s="42" t="str">
        <f>IF(L50&lt;&gt;"",VLOOKUP(L50,Keuzemogelijkheden!$A$2:$E$7,4,FALSE),"")</f>
        <v>Maak een keuze in de kolom 'Antwoord fase'</v>
      </c>
      <c r="P50" s="43" t="str">
        <f>IF(L50=Keuzemogelijkheden!$A$2,$K50*Keuzemogelijkheden!$E$2,IF(L50=Keuzemogelijkheden!$A$3,$K50*Keuzemogelijkheden!$E$3,IF(L50=Keuzemogelijkheden!$A$4,$K50*Keuzemogelijkheden!$E$4,IF(L50=Keuzemogelijkheden!$A$5,$K50*Keuzemogelijkheden!$E$5,IF(L50=Keuzemogelijkheden!$A$6,$K50*Keuzemogelijkheden!$E$6,"0")))))</f>
        <v>0</v>
      </c>
    </row>
    <row r="51" spans="1:16" ht="15" x14ac:dyDescent="0.2">
      <c r="A51" s="30"/>
      <c r="B51" s="2" t="s">
        <v>54</v>
      </c>
      <c r="C51" s="2" t="s">
        <v>310</v>
      </c>
      <c r="E51" s="98"/>
      <c r="G51" s="79"/>
      <c r="H51" s="46"/>
      <c r="I51" s="80"/>
      <c r="J51" s="45"/>
      <c r="L51" s="39"/>
      <c r="M51" s="40"/>
      <c r="N51" s="40"/>
      <c r="O51" s="40"/>
      <c r="P51" s="41"/>
    </row>
    <row r="52" spans="1:16" ht="51" x14ac:dyDescent="0.2">
      <c r="A52" s="30"/>
      <c r="B52" s="1"/>
      <c r="C52" s="1"/>
      <c r="D52" s="1"/>
      <c r="E52" s="98" t="s">
        <v>63</v>
      </c>
      <c r="F52" s="1">
        <v>1518</v>
      </c>
      <c r="G52" s="79" t="s">
        <v>311</v>
      </c>
      <c r="H52" s="46" t="s">
        <v>312</v>
      </c>
      <c r="I52" s="80" t="s">
        <v>16</v>
      </c>
      <c r="J52" s="45" t="s">
        <v>236</v>
      </c>
      <c r="K52" s="89">
        <v>5</v>
      </c>
      <c r="L52" s="12" t="s">
        <v>17</v>
      </c>
      <c r="M52" s="42" t="str">
        <f>IF(L52&lt;&gt;"",VLOOKUP(L52,Keuzemogelijkheden!$A$2:$E$7,2,FALSE),"")</f>
        <v>Maak een keuze in de kolom 'Antwoord fase'</v>
      </c>
      <c r="N52" s="42" t="str">
        <f>IF(L52&lt;&gt;"",VLOOKUP(L52,Keuzemogelijkheden!$A$2:$E$7,3,FALSE),"")</f>
        <v>Maak een keuze in de kolom 'Antwoord fase'</v>
      </c>
      <c r="O52" s="42" t="str">
        <f>IF(L52&lt;&gt;"",VLOOKUP(L52,Keuzemogelijkheden!$A$2:$E$7,4,FALSE),"")</f>
        <v>Maak een keuze in de kolom 'Antwoord fase'</v>
      </c>
      <c r="P52" s="43" t="str">
        <f>IF(L52=Keuzemogelijkheden!$A$2,$K52*Keuzemogelijkheden!$E$2,IF(L52=Keuzemogelijkheden!$A$3,$K52*Keuzemogelijkheden!$E$3,IF(L52=Keuzemogelijkheden!$A$4,$K52*Keuzemogelijkheden!$E$4,IF(L52=Keuzemogelijkheden!$A$5,$K52*Keuzemogelijkheden!$E$5,IF(L52=Keuzemogelijkheden!$A$6,$K52*Keuzemogelijkheden!$E$6,"0")))))</f>
        <v>0</v>
      </c>
    </row>
    <row r="53" spans="1:16" ht="45" x14ac:dyDescent="0.2">
      <c r="A53" s="30"/>
      <c r="B53" s="1"/>
      <c r="C53" s="1"/>
      <c r="D53" s="1"/>
      <c r="E53" s="98" t="s">
        <v>55</v>
      </c>
      <c r="F53" s="1">
        <v>1071</v>
      </c>
      <c r="G53" s="79" t="s">
        <v>313</v>
      </c>
      <c r="H53" s="46" t="s">
        <v>115</v>
      </c>
      <c r="I53" s="80" t="s">
        <v>36</v>
      </c>
      <c r="J53" s="45" t="s">
        <v>236</v>
      </c>
      <c r="K53" s="89">
        <v>2</v>
      </c>
      <c r="L53" s="12" t="s">
        <v>17</v>
      </c>
      <c r="M53" s="42" t="str">
        <f>IF(L53&lt;&gt;"",VLOOKUP(L53,Keuzemogelijkheden!$A$2:$E$7,2,FALSE),"")</f>
        <v>Maak een keuze in de kolom 'Antwoord fase'</v>
      </c>
      <c r="N53" s="42" t="str">
        <f>IF(L53&lt;&gt;"",VLOOKUP(L53,Keuzemogelijkheden!$A$2:$E$7,3,FALSE),"")</f>
        <v>Maak een keuze in de kolom 'Antwoord fase'</v>
      </c>
      <c r="O53" s="42" t="str">
        <f>IF(L53&lt;&gt;"",VLOOKUP(L53,Keuzemogelijkheden!$A$2:$E$7,4,FALSE),"")</f>
        <v>Maak een keuze in de kolom 'Antwoord fase'</v>
      </c>
      <c r="P53" s="43" t="str">
        <f>IF(L53=Keuzemogelijkheden!$A$2,$K53*Keuzemogelijkheden!$E$2,IF(L53=Keuzemogelijkheden!$A$3,$K53*Keuzemogelijkheden!$E$3,IF(L53=Keuzemogelijkheden!$A$4,$K53*Keuzemogelijkheden!$E$4,IF(L53=Keuzemogelijkheden!$A$5,$K53*Keuzemogelijkheden!$E$5,IF(L53=Keuzemogelijkheden!$A$6,$K53*Keuzemogelijkheden!$E$6,"0")))))</f>
        <v>0</v>
      </c>
    </row>
    <row r="54" spans="1:16" ht="114.75" x14ac:dyDescent="0.2">
      <c r="A54" s="30"/>
      <c r="B54" s="1"/>
      <c r="C54" s="1"/>
      <c r="D54" s="1"/>
      <c r="E54" s="98" t="s">
        <v>247</v>
      </c>
      <c r="F54" s="1">
        <v>1836</v>
      </c>
      <c r="G54" s="79" t="s">
        <v>116</v>
      </c>
      <c r="H54" s="46" t="s">
        <v>117</v>
      </c>
      <c r="I54" s="80" t="s">
        <v>36</v>
      </c>
      <c r="J54" s="45" t="s">
        <v>236</v>
      </c>
      <c r="K54" s="89">
        <v>2</v>
      </c>
      <c r="L54" s="12" t="s">
        <v>17</v>
      </c>
      <c r="M54" s="42" t="str">
        <f>IF(L54&lt;&gt;"",VLOOKUP(L54,Keuzemogelijkheden!$A$2:$E$7,2,FALSE),"")</f>
        <v>Maak een keuze in de kolom 'Antwoord fase'</v>
      </c>
      <c r="N54" s="42" t="str">
        <f>IF(L54&lt;&gt;"",VLOOKUP(L54,Keuzemogelijkheden!$A$2:$E$7,3,FALSE),"")</f>
        <v>Maak een keuze in de kolom 'Antwoord fase'</v>
      </c>
      <c r="O54" s="42" t="str">
        <f>IF(L54&lt;&gt;"",VLOOKUP(L54,Keuzemogelijkheden!$A$2:$E$7,4,FALSE),"")</f>
        <v>Maak een keuze in de kolom 'Antwoord fase'</v>
      </c>
      <c r="P54" s="43" t="str">
        <f>IF(L54=Keuzemogelijkheden!$A$2,$K54*Keuzemogelijkheden!$E$2,IF(L54=Keuzemogelijkheden!$A$3,$K54*Keuzemogelijkheden!$E$3,IF(L54=Keuzemogelijkheden!$A$4,$K54*Keuzemogelijkheden!$E$4,IF(L54=Keuzemogelijkheden!$A$5,$K54*Keuzemogelijkheden!$E$5,IF(L54=Keuzemogelijkheden!$A$6,$K54*Keuzemogelijkheden!$E$6,"0")))))</f>
        <v>0</v>
      </c>
    </row>
    <row r="55" spans="1:16" ht="25.5" x14ac:dyDescent="0.2">
      <c r="A55" s="30"/>
      <c r="B55" s="1"/>
      <c r="C55" s="1"/>
      <c r="D55" s="1"/>
      <c r="E55" s="98" t="s">
        <v>54</v>
      </c>
      <c r="F55" s="1">
        <v>1072</v>
      </c>
      <c r="G55" s="79" t="s">
        <v>314</v>
      </c>
      <c r="H55" s="46" t="s">
        <v>118</v>
      </c>
      <c r="I55" s="80" t="s">
        <v>16</v>
      </c>
      <c r="J55" s="45" t="s">
        <v>236</v>
      </c>
      <c r="K55" s="89">
        <v>2</v>
      </c>
      <c r="L55" s="12" t="s">
        <v>17</v>
      </c>
      <c r="M55" s="42" t="str">
        <f>IF(L55&lt;&gt;"",VLOOKUP(L55,Keuzemogelijkheden!$A$2:$E$7,2,FALSE),"")</f>
        <v>Maak een keuze in de kolom 'Antwoord fase'</v>
      </c>
      <c r="N55" s="42" t="str">
        <f>IF(L55&lt;&gt;"",VLOOKUP(L55,Keuzemogelijkheden!$A$2:$E$7,3,FALSE),"")</f>
        <v>Maak een keuze in de kolom 'Antwoord fase'</v>
      </c>
      <c r="O55" s="42" t="str">
        <f>IF(L55&lt;&gt;"",VLOOKUP(L55,Keuzemogelijkheden!$A$2:$E$7,4,FALSE),"")</f>
        <v>Maak een keuze in de kolom 'Antwoord fase'</v>
      </c>
      <c r="P55" s="43" t="str">
        <f>IF(L55=Keuzemogelijkheden!$A$2,$K55*Keuzemogelijkheden!$E$2,IF(L55=Keuzemogelijkheden!$A$3,$K55*Keuzemogelijkheden!$E$3,IF(L55=Keuzemogelijkheden!$A$4,$K55*Keuzemogelijkheden!$E$4,IF(L55=Keuzemogelijkheden!$A$5,$K55*Keuzemogelijkheden!$E$5,IF(L55=Keuzemogelijkheden!$A$6,$K55*Keuzemogelijkheden!$E$6,"0")))))</f>
        <v>0</v>
      </c>
    </row>
    <row r="56" spans="1:16" ht="25.5" x14ac:dyDescent="0.2">
      <c r="A56" s="30"/>
      <c r="B56" s="1"/>
      <c r="C56" s="1"/>
      <c r="D56" s="1"/>
      <c r="E56" s="98" t="s">
        <v>280</v>
      </c>
      <c r="F56" s="1">
        <v>1073</v>
      </c>
      <c r="G56" s="79" t="s">
        <v>315</v>
      </c>
      <c r="H56" s="46" t="s">
        <v>119</v>
      </c>
      <c r="I56" s="80" t="s">
        <v>16</v>
      </c>
      <c r="J56" s="45" t="s">
        <v>236</v>
      </c>
      <c r="K56" s="89">
        <v>2</v>
      </c>
      <c r="L56" s="12" t="s">
        <v>17</v>
      </c>
      <c r="M56" s="42" t="str">
        <f>IF(L56&lt;&gt;"",VLOOKUP(L56,Keuzemogelijkheden!$A$2:$E$7,2,FALSE),"")</f>
        <v>Maak een keuze in de kolom 'Antwoord fase'</v>
      </c>
      <c r="N56" s="42" t="str">
        <f>IF(L56&lt;&gt;"",VLOOKUP(L56,Keuzemogelijkheden!$A$2:$E$7,3,FALSE),"")</f>
        <v>Maak een keuze in de kolom 'Antwoord fase'</v>
      </c>
      <c r="O56" s="42" t="str">
        <f>IF(L56&lt;&gt;"",VLOOKUP(L56,Keuzemogelijkheden!$A$2:$E$7,4,FALSE),"")</f>
        <v>Maak een keuze in de kolom 'Antwoord fase'</v>
      </c>
      <c r="P56" s="43" t="str">
        <f>IF(L56=Keuzemogelijkheden!$A$2,$K56*Keuzemogelijkheden!$E$2,IF(L56=Keuzemogelijkheden!$A$3,$K56*Keuzemogelijkheden!$E$3,IF(L56=Keuzemogelijkheden!$A$4,$K56*Keuzemogelijkheden!$E$4,IF(L56=Keuzemogelijkheden!$A$5,$K56*Keuzemogelijkheden!$E$5,IF(L56=Keuzemogelijkheden!$A$6,$K56*Keuzemogelijkheden!$E$6,"0")))))</f>
        <v>0</v>
      </c>
    </row>
    <row r="57" spans="1:16" ht="38.25" x14ac:dyDescent="0.2">
      <c r="A57" s="30"/>
      <c r="B57" s="1"/>
      <c r="C57" s="1"/>
      <c r="D57" s="1"/>
      <c r="E57" s="98" t="s">
        <v>57</v>
      </c>
      <c r="F57" s="1">
        <v>1079</v>
      </c>
      <c r="G57" s="79" t="s">
        <v>316</v>
      </c>
      <c r="H57" s="46" t="s">
        <v>120</v>
      </c>
      <c r="I57" s="80" t="s">
        <v>16</v>
      </c>
      <c r="J57" s="45" t="s">
        <v>236</v>
      </c>
      <c r="K57" s="89">
        <v>2</v>
      </c>
      <c r="L57" s="12" t="s">
        <v>17</v>
      </c>
      <c r="M57" s="42" t="str">
        <f>IF(L57&lt;&gt;"",VLOOKUP(L57,Keuzemogelijkheden!$A$2:$E$7,2,FALSE),"")</f>
        <v>Maak een keuze in de kolom 'Antwoord fase'</v>
      </c>
      <c r="N57" s="42" t="str">
        <f>IF(L57&lt;&gt;"",VLOOKUP(L57,Keuzemogelijkheden!$A$2:$E$7,3,FALSE),"")</f>
        <v>Maak een keuze in de kolom 'Antwoord fase'</v>
      </c>
      <c r="O57" s="42" t="str">
        <f>IF(L57&lt;&gt;"",VLOOKUP(L57,Keuzemogelijkheden!$A$2:$E$7,4,FALSE),"")</f>
        <v>Maak een keuze in de kolom 'Antwoord fase'</v>
      </c>
      <c r="P57" s="43" t="str">
        <f>IF(L57=Keuzemogelijkheden!$A$2,$K57*Keuzemogelijkheden!$E$2,IF(L57=Keuzemogelijkheden!$A$3,$K57*Keuzemogelijkheden!$E$3,IF(L57=Keuzemogelijkheden!$A$4,$K57*Keuzemogelijkheden!$E$4,IF(L57=Keuzemogelijkheden!$A$5,$K57*Keuzemogelijkheden!$E$5,IF(L57=Keuzemogelijkheden!$A$6,$K57*Keuzemogelijkheden!$E$6,"0")))))</f>
        <v>0</v>
      </c>
    </row>
    <row r="58" spans="1:16" ht="127.5" x14ac:dyDescent="0.2">
      <c r="A58" s="30"/>
      <c r="B58" s="1"/>
      <c r="C58" s="1"/>
      <c r="D58" s="1"/>
      <c r="E58" s="98" t="s">
        <v>61</v>
      </c>
      <c r="F58" s="1">
        <v>2189</v>
      </c>
      <c r="G58" s="79" t="s">
        <v>121</v>
      </c>
      <c r="H58" s="46" t="s">
        <v>122</v>
      </c>
      <c r="I58" s="80" t="s">
        <v>36</v>
      </c>
      <c r="J58" s="45" t="s">
        <v>236</v>
      </c>
      <c r="K58" s="89">
        <v>2</v>
      </c>
      <c r="L58" s="12" t="s">
        <v>17</v>
      </c>
      <c r="M58" s="42" t="str">
        <f>IF(L58&lt;&gt;"",VLOOKUP(L58,Keuzemogelijkheden!$A$2:$E$7,2,FALSE),"")</f>
        <v>Maak een keuze in de kolom 'Antwoord fase'</v>
      </c>
      <c r="N58" s="42" t="str">
        <f>IF(L58&lt;&gt;"",VLOOKUP(L58,Keuzemogelijkheden!$A$2:$E$7,3,FALSE),"")</f>
        <v>Maak een keuze in de kolom 'Antwoord fase'</v>
      </c>
      <c r="O58" s="42" t="str">
        <f>IF(L58&lt;&gt;"",VLOOKUP(L58,Keuzemogelijkheden!$A$2:$E$7,4,FALSE),"")</f>
        <v>Maak een keuze in de kolom 'Antwoord fase'</v>
      </c>
      <c r="P58" s="43" t="str">
        <f>IF(L58=Keuzemogelijkheden!$A$2,$K58*Keuzemogelijkheden!$E$2,IF(L58=Keuzemogelijkheden!$A$3,$K58*Keuzemogelijkheden!$E$3,IF(L58=Keuzemogelijkheden!$A$4,$K58*Keuzemogelijkheden!$E$4,IF(L58=Keuzemogelijkheden!$A$5,$K58*Keuzemogelijkheden!$E$5,IF(L58=Keuzemogelijkheden!$A$6,$K58*Keuzemogelijkheden!$E$6,"0")))))</f>
        <v>0</v>
      </c>
    </row>
    <row r="59" spans="1:16" ht="76.5" x14ac:dyDescent="0.2">
      <c r="A59" s="30"/>
      <c r="B59" s="1"/>
      <c r="C59" s="1"/>
      <c r="D59" s="1"/>
      <c r="E59" s="98" t="s">
        <v>52</v>
      </c>
      <c r="F59" s="1">
        <v>2193</v>
      </c>
      <c r="G59" s="79" t="s">
        <v>125</v>
      </c>
      <c r="H59" s="46" t="s">
        <v>126</v>
      </c>
      <c r="I59" s="80" t="s">
        <v>36</v>
      </c>
      <c r="J59" s="45" t="s">
        <v>236</v>
      </c>
      <c r="K59" s="89">
        <v>5</v>
      </c>
      <c r="L59" s="12" t="s">
        <v>17</v>
      </c>
      <c r="M59" s="42" t="str">
        <f>IF(L59&lt;&gt;"",VLOOKUP(L59,Keuzemogelijkheden!$A$2:$E$7,2,FALSE),"")</f>
        <v>Maak een keuze in de kolom 'Antwoord fase'</v>
      </c>
      <c r="N59" s="42" t="str">
        <f>IF(L59&lt;&gt;"",VLOOKUP(L59,Keuzemogelijkheden!$A$2:$E$7,3,FALSE),"")</f>
        <v>Maak een keuze in de kolom 'Antwoord fase'</v>
      </c>
      <c r="O59" s="42" t="str">
        <f>IF(L59&lt;&gt;"",VLOOKUP(L59,Keuzemogelijkheden!$A$2:$E$7,4,FALSE),"")</f>
        <v>Maak een keuze in de kolom 'Antwoord fase'</v>
      </c>
      <c r="P59" s="43" t="str">
        <f>IF(L59=Keuzemogelijkheden!$A$2,$K59*Keuzemogelijkheden!$E$2,IF(L59=Keuzemogelijkheden!$A$3,$K59*Keuzemogelijkheden!$E$3,IF(L59=Keuzemogelijkheden!$A$4,$K59*Keuzemogelijkheden!$E$4,IF(L59=Keuzemogelijkheden!$A$5,$K59*Keuzemogelijkheden!$E$5,IF(L59=Keuzemogelijkheden!$A$6,$K59*Keuzemogelijkheden!$E$6,"0")))))</f>
        <v>0</v>
      </c>
    </row>
    <row r="60" spans="1:16" ht="76.5" x14ac:dyDescent="0.2">
      <c r="A60" s="30"/>
      <c r="B60" s="1"/>
      <c r="C60" s="1"/>
      <c r="D60" s="1"/>
      <c r="E60" s="98" t="s">
        <v>283</v>
      </c>
      <c r="F60" s="1">
        <v>2715</v>
      </c>
      <c r="G60" s="79" t="s">
        <v>317</v>
      </c>
      <c r="H60" s="46" t="s">
        <v>318</v>
      </c>
      <c r="I60" s="80" t="s">
        <v>36</v>
      </c>
      <c r="J60" s="45" t="s">
        <v>236</v>
      </c>
      <c r="K60" s="89">
        <v>3</v>
      </c>
      <c r="L60" s="12" t="s">
        <v>17</v>
      </c>
      <c r="M60" s="42" t="str">
        <f>IF(L60&lt;&gt;"",VLOOKUP(L60,Keuzemogelijkheden!$A$2:$E$7,2,FALSE),"")</f>
        <v>Maak een keuze in de kolom 'Antwoord fase'</v>
      </c>
      <c r="N60" s="42" t="str">
        <f>IF(L60&lt;&gt;"",VLOOKUP(L60,Keuzemogelijkheden!$A$2:$E$7,3,FALSE),"")</f>
        <v>Maak een keuze in de kolom 'Antwoord fase'</v>
      </c>
      <c r="O60" s="42" t="str">
        <f>IF(L60&lt;&gt;"",VLOOKUP(L60,Keuzemogelijkheden!$A$2:$E$7,4,FALSE),"")</f>
        <v>Maak een keuze in de kolom 'Antwoord fase'</v>
      </c>
      <c r="P60" s="43" t="str">
        <f>IF(L60=Keuzemogelijkheden!$A$2,$K60*Keuzemogelijkheden!$E$2,IF(L60=Keuzemogelijkheden!$A$3,$K60*Keuzemogelijkheden!$E$3,IF(L60=Keuzemogelijkheden!$A$4,$K60*Keuzemogelijkheden!$E$4,IF(L60=Keuzemogelijkheden!$A$5,$K60*Keuzemogelijkheden!$E$5,IF(L60=Keuzemogelijkheden!$A$6,$K60*Keuzemogelijkheden!$E$6,"0")))))</f>
        <v>0</v>
      </c>
    </row>
    <row r="61" spans="1:16" ht="165.75" x14ac:dyDescent="0.2">
      <c r="A61" s="30"/>
      <c r="B61" s="1"/>
      <c r="C61" s="1"/>
      <c r="D61" s="1"/>
      <c r="E61" s="98" t="s">
        <v>296</v>
      </c>
      <c r="F61" s="1">
        <v>1089</v>
      </c>
      <c r="G61" s="79" t="s">
        <v>123</v>
      </c>
      <c r="H61" s="46" t="s">
        <v>124</v>
      </c>
      <c r="I61" s="80" t="s">
        <v>36</v>
      </c>
      <c r="J61" s="45" t="s">
        <v>236</v>
      </c>
      <c r="K61" s="89">
        <v>5</v>
      </c>
      <c r="L61" s="12" t="s">
        <v>17</v>
      </c>
      <c r="M61" s="42" t="str">
        <f>IF(L61&lt;&gt;"",VLOOKUP(L61,Keuzemogelijkheden!$A$2:$E$7,2,FALSE),"")</f>
        <v>Maak een keuze in de kolom 'Antwoord fase'</v>
      </c>
      <c r="N61" s="42" t="str">
        <f>IF(L61&lt;&gt;"",VLOOKUP(L61,Keuzemogelijkheden!$A$2:$E$7,3,FALSE),"")</f>
        <v>Maak een keuze in de kolom 'Antwoord fase'</v>
      </c>
      <c r="O61" s="42" t="str">
        <f>IF(L61&lt;&gt;"",VLOOKUP(L61,Keuzemogelijkheden!$A$2:$E$7,4,FALSE),"")</f>
        <v>Maak een keuze in de kolom 'Antwoord fase'</v>
      </c>
      <c r="P61" s="43" t="str">
        <f>IF(L61=Keuzemogelijkheden!$A$2,$K61*Keuzemogelijkheden!$E$2,IF(L61=Keuzemogelijkheden!$A$3,$K61*Keuzemogelijkheden!$E$3,IF(L61=Keuzemogelijkheden!$A$4,$K61*Keuzemogelijkheden!$E$4,IF(L61=Keuzemogelijkheden!$A$5,$K61*Keuzemogelijkheden!$E$5,IF(L61=Keuzemogelijkheden!$A$6,$K61*Keuzemogelijkheden!$E$6,"0")))))</f>
        <v>0</v>
      </c>
    </row>
    <row r="62" spans="1:16" ht="15" x14ac:dyDescent="0.2">
      <c r="A62" s="30"/>
      <c r="B62" s="2" t="s">
        <v>280</v>
      </c>
      <c r="C62" s="2" t="s">
        <v>319</v>
      </c>
      <c r="E62" s="98"/>
      <c r="G62" s="79"/>
      <c r="H62" s="46"/>
      <c r="I62" s="80"/>
      <c r="J62" s="45"/>
      <c r="L62" s="39"/>
      <c r="M62" s="40"/>
      <c r="N62" s="40"/>
      <c r="O62" s="40"/>
      <c r="P62" s="41"/>
    </row>
    <row r="63" spans="1:16" ht="267.75" x14ac:dyDescent="0.2">
      <c r="A63" s="30"/>
      <c r="B63" s="1"/>
      <c r="C63" s="1"/>
      <c r="D63" s="1"/>
      <c r="E63" s="98" t="s">
        <v>63</v>
      </c>
      <c r="F63" s="1">
        <v>1408</v>
      </c>
      <c r="G63" s="79" t="s">
        <v>320</v>
      </c>
      <c r="H63" s="46" t="s">
        <v>321</v>
      </c>
      <c r="I63" s="80" t="s">
        <v>16</v>
      </c>
      <c r="J63" s="45" t="s">
        <v>236</v>
      </c>
      <c r="K63" s="89">
        <v>2</v>
      </c>
      <c r="L63" s="12" t="s">
        <v>17</v>
      </c>
      <c r="M63" s="42" t="str">
        <f>IF(L63&lt;&gt;"",VLOOKUP(L63,Keuzemogelijkheden!$A$2:$E$7,2,FALSE),"")</f>
        <v>Maak een keuze in de kolom 'Antwoord fase'</v>
      </c>
      <c r="N63" s="42" t="str">
        <f>IF(L63&lt;&gt;"",VLOOKUP(L63,Keuzemogelijkheden!$A$2:$E$7,3,FALSE),"")</f>
        <v>Maak een keuze in de kolom 'Antwoord fase'</v>
      </c>
      <c r="O63" s="42" t="str">
        <f>IF(L63&lt;&gt;"",VLOOKUP(L63,Keuzemogelijkheden!$A$2:$E$7,4,FALSE),"")</f>
        <v>Maak een keuze in de kolom 'Antwoord fase'</v>
      </c>
      <c r="P63" s="43" t="str">
        <f>IF(L63=Keuzemogelijkheden!$A$2,$K63*Keuzemogelijkheden!$E$2,IF(L63=Keuzemogelijkheden!$A$3,$K63*Keuzemogelijkheden!$E$3,IF(L63=Keuzemogelijkheden!$A$4,$K63*Keuzemogelijkheden!$E$4,IF(L63=Keuzemogelijkheden!$A$5,$K63*Keuzemogelijkheden!$E$5,IF(L63=Keuzemogelijkheden!$A$6,$K63*Keuzemogelijkheden!$E$6,"0")))))</f>
        <v>0</v>
      </c>
    </row>
    <row r="64" spans="1:16" ht="63.75" x14ac:dyDescent="0.2">
      <c r="A64" s="30"/>
      <c r="B64" s="1"/>
      <c r="C64" s="1"/>
      <c r="D64" s="1"/>
      <c r="E64" s="98" t="s">
        <v>57</v>
      </c>
      <c r="F64" s="1">
        <v>1206</v>
      </c>
      <c r="G64" s="79" t="s">
        <v>322</v>
      </c>
      <c r="H64" s="46" t="s">
        <v>127</v>
      </c>
      <c r="I64" s="80" t="s">
        <v>36</v>
      </c>
      <c r="J64" s="45" t="s">
        <v>236</v>
      </c>
      <c r="K64" s="89">
        <v>2</v>
      </c>
      <c r="L64" s="12" t="s">
        <v>17</v>
      </c>
      <c r="M64" s="42" t="str">
        <f>IF(L64&lt;&gt;"",VLOOKUP(L64,Keuzemogelijkheden!$A$2:$E$7,2,FALSE),"")</f>
        <v>Maak een keuze in de kolom 'Antwoord fase'</v>
      </c>
      <c r="N64" s="42" t="str">
        <f>IF(L64&lt;&gt;"",VLOOKUP(L64,Keuzemogelijkheden!$A$2:$E$7,3,FALSE),"")</f>
        <v>Maak een keuze in de kolom 'Antwoord fase'</v>
      </c>
      <c r="O64" s="42" t="str">
        <f>IF(L64&lt;&gt;"",VLOOKUP(L64,Keuzemogelijkheden!$A$2:$E$7,4,FALSE),"")</f>
        <v>Maak een keuze in de kolom 'Antwoord fase'</v>
      </c>
      <c r="P64" s="43" t="str">
        <f>IF(L64=Keuzemogelijkheden!$A$2,$K64*Keuzemogelijkheden!$E$2,IF(L64=Keuzemogelijkheden!$A$3,$K64*Keuzemogelijkheden!$E$3,IF(L64=Keuzemogelijkheden!$A$4,$K64*Keuzemogelijkheden!$E$4,IF(L64=Keuzemogelijkheden!$A$5,$K64*Keuzemogelijkheden!$E$5,IF(L64=Keuzemogelijkheden!$A$6,$K64*Keuzemogelijkheden!$E$6,"0")))))</f>
        <v>0</v>
      </c>
    </row>
    <row r="65" spans="1:16" ht="89.25" x14ac:dyDescent="0.2">
      <c r="A65" s="30"/>
      <c r="B65" s="1"/>
      <c r="C65" s="1"/>
      <c r="D65" s="1"/>
      <c r="E65" s="98" t="s">
        <v>64</v>
      </c>
      <c r="F65" s="1">
        <v>2192</v>
      </c>
      <c r="G65" s="79" t="s">
        <v>128</v>
      </c>
      <c r="H65" s="46" t="s">
        <v>129</v>
      </c>
      <c r="I65" s="80" t="s">
        <v>36</v>
      </c>
      <c r="J65" s="45" t="s">
        <v>236</v>
      </c>
      <c r="K65" s="89">
        <v>5</v>
      </c>
      <c r="L65" s="12" t="s">
        <v>17</v>
      </c>
      <c r="M65" s="42" t="str">
        <f>IF(L65&lt;&gt;"",VLOOKUP(L65,Keuzemogelijkheden!$A$2:$E$7,2,FALSE),"")</f>
        <v>Maak een keuze in de kolom 'Antwoord fase'</v>
      </c>
      <c r="N65" s="42" t="str">
        <f>IF(L65&lt;&gt;"",VLOOKUP(L65,Keuzemogelijkheden!$A$2:$E$7,3,FALSE),"")</f>
        <v>Maak een keuze in de kolom 'Antwoord fase'</v>
      </c>
      <c r="O65" s="42" t="str">
        <f>IF(L65&lt;&gt;"",VLOOKUP(L65,Keuzemogelijkheden!$A$2:$E$7,4,FALSE),"")</f>
        <v>Maak een keuze in de kolom 'Antwoord fase'</v>
      </c>
      <c r="P65" s="43" t="str">
        <f>IF(L65=Keuzemogelijkheden!$A$2,$K65*Keuzemogelijkheden!$E$2,IF(L65=Keuzemogelijkheden!$A$3,$K65*Keuzemogelijkheden!$E$3,IF(L65=Keuzemogelijkheden!$A$4,$K65*Keuzemogelijkheden!$E$4,IF(L65=Keuzemogelijkheden!$A$5,$K65*Keuzemogelijkheden!$E$5,IF(L65=Keuzemogelijkheden!$A$6,$K65*Keuzemogelijkheden!$E$6,"0")))))</f>
        <v>0</v>
      </c>
    </row>
    <row r="66" spans="1:16" ht="15" x14ac:dyDescent="0.2">
      <c r="A66" s="30"/>
      <c r="B66" s="2" t="s">
        <v>64</v>
      </c>
      <c r="C66" s="2" t="s">
        <v>323</v>
      </c>
      <c r="E66" s="98"/>
      <c r="G66" s="79"/>
      <c r="H66" s="46"/>
      <c r="I66" s="80"/>
      <c r="J66" s="45"/>
      <c r="L66" s="39"/>
      <c r="M66" s="40"/>
      <c r="N66" s="40"/>
      <c r="O66" s="40"/>
      <c r="P66" s="41"/>
    </row>
    <row r="67" spans="1:16" ht="102" x14ac:dyDescent="0.2">
      <c r="A67" s="30"/>
      <c r="B67" s="1"/>
      <c r="C67" s="1"/>
      <c r="D67" s="1"/>
      <c r="E67" s="98" t="s">
        <v>55</v>
      </c>
      <c r="F67" s="1">
        <v>2059</v>
      </c>
      <c r="G67" s="79" t="s">
        <v>131</v>
      </c>
      <c r="H67" s="46" t="s">
        <v>132</v>
      </c>
      <c r="I67" s="80" t="s">
        <v>16</v>
      </c>
      <c r="J67" s="45" t="s">
        <v>236</v>
      </c>
      <c r="K67" s="89">
        <v>2</v>
      </c>
      <c r="L67" s="12" t="s">
        <v>17</v>
      </c>
      <c r="M67" s="42" t="str">
        <f>IF(L67&lt;&gt;"",VLOOKUP(L67,Keuzemogelijkheden!$A$2:$E$7,2,FALSE),"")</f>
        <v>Maak een keuze in de kolom 'Antwoord fase'</v>
      </c>
      <c r="N67" s="42" t="str">
        <f>IF(L67&lt;&gt;"",VLOOKUP(L67,Keuzemogelijkheden!$A$2:$E$7,3,FALSE),"")</f>
        <v>Maak een keuze in de kolom 'Antwoord fase'</v>
      </c>
      <c r="O67" s="42" t="str">
        <f>IF(L67&lt;&gt;"",VLOOKUP(L67,Keuzemogelijkheden!$A$2:$E$7,4,FALSE),"")</f>
        <v>Maak een keuze in de kolom 'Antwoord fase'</v>
      </c>
      <c r="P67" s="43" t="str">
        <f>IF(L67=Keuzemogelijkheden!$A$2,$K67*Keuzemogelijkheden!$E$2,IF(L67=Keuzemogelijkheden!$A$3,$K67*Keuzemogelijkheden!$E$3,IF(L67=Keuzemogelijkheden!$A$4,$K67*Keuzemogelijkheden!$E$4,IF(L67=Keuzemogelijkheden!$A$5,$K67*Keuzemogelijkheden!$E$5,IF(L67=Keuzemogelijkheden!$A$6,$K67*Keuzemogelijkheden!$E$6,"0")))))</f>
        <v>0</v>
      </c>
    </row>
    <row r="68" spans="1:16" ht="63.75" x14ac:dyDescent="0.2">
      <c r="A68" s="30"/>
      <c r="B68" s="1"/>
      <c r="C68" s="1"/>
      <c r="D68" s="1"/>
      <c r="E68" s="98" t="s">
        <v>280</v>
      </c>
      <c r="F68" s="1">
        <v>2147</v>
      </c>
      <c r="G68" s="79" t="s">
        <v>324</v>
      </c>
      <c r="H68" s="46" t="s">
        <v>130</v>
      </c>
      <c r="I68" s="80" t="s">
        <v>16</v>
      </c>
      <c r="J68" s="45" t="s">
        <v>236</v>
      </c>
      <c r="K68" s="89">
        <v>1</v>
      </c>
      <c r="L68" s="12" t="s">
        <v>17</v>
      </c>
      <c r="M68" s="42" t="str">
        <f>IF(L68&lt;&gt;"",VLOOKUP(L68,Keuzemogelijkheden!$A$2:$E$7,2,FALSE),"")</f>
        <v>Maak een keuze in de kolom 'Antwoord fase'</v>
      </c>
      <c r="N68" s="42" t="str">
        <f>IF(L68&lt;&gt;"",VLOOKUP(L68,Keuzemogelijkheden!$A$2:$E$7,3,FALSE),"")</f>
        <v>Maak een keuze in de kolom 'Antwoord fase'</v>
      </c>
      <c r="O68" s="42" t="str">
        <f>IF(L68&lt;&gt;"",VLOOKUP(L68,Keuzemogelijkheden!$A$2:$E$7,4,FALSE),"")</f>
        <v>Maak een keuze in de kolom 'Antwoord fase'</v>
      </c>
      <c r="P68" s="43" t="str">
        <f>IF(L68=Keuzemogelijkheden!$A$2,$K68*Keuzemogelijkheden!$E$2,IF(L68=Keuzemogelijkheden!$A$3,$K68*Keuzemogelijkheden!$E$3,IF(L68=Keuzemogelijkheden!$A$4,$K68*Keuzemogelijkheden!$E$4,IF(L68=Keuzemogelijkheden!$A$5,$K68*Keuzemogelijkheden!$E$5,IF(L68=Keuzemogelijkheden!$A$6,$K68*Keuzemogelijkheden!$E$6,"0")))))</f>
        <v>0</v>
      </c>
    </row>
    <row r="69" spans="1:16" ht="45" x14ac:dyDescent="0.2">
      <c r="A69" s="30"/>
      <c r="B69" s="1"/>
      <c r="C69" s="1"/>
      <c r="D69" s="1"/>
      <c r="E69" s="98" t="s">
        <v>57</v>
      </c>
      <c r="F69" s="1">
        <v>1895</v>
      </c>
      <c r="G69" s="79" t="s">
        <v>325</v>
      </c>
      <c r="H69" s="46" t="s">
        <v>133</v>
      </c>
      <c r="I69" s="80" t="s">
        <v>36</v>
      </c>
      <c r="J69" s="45" t="s">
        <v>236</v>
      </c>
      <c r="K69" s="89">
        <v>1</v>
      </c>
      <c r="L69" s="12" t="s">
        <v>17</v>
      </c>
      <c r="M69" s="42" t="str">
        <f>IF(L69&lt;&gt;"",VLOOKUP(L69,Keuzemogelijkheden!$A$2:$E$7,2,FALSE),"")</f>
        <v>Maak een keuze in de kolom 'Antwoord fase'</v>
      </c>
      <c r="N69" s="42" t="str">
        <f>IF(L69&lt;&gt;"",VLOOKUP(L69,Keuzemogelijkheden!$A$2:$E$7,3,FALSE),"")</f>
        <v>Maak een keuze in de kolom 'Antwoord fase'</v>
      </c>
      <c r="O69" s="42" t="str">
        <f>IF(L69&lt;&gt;"",VLOOKUP(L69,Keuzemogelijkheden!$A$2:$E$7,4,FALSE),"")</f>
        <v>Maak een keuze in de kolom 'Antwoord fase'</v>
      </c>
      <c r="P69" s="43" t="str">
        <f>IF(L69=Keuzemogelijkheden!$A$2,$K69*Keuzemogelijkheden!$E$2,IF(L69=Keuzemogelijkheden!$A$3,$K69*Keuzemogelijkheden!$E$3,IF(L69=Keuzemogelijkheden!$A$4,$K69*Keuzemogelijkheden!$E$4,IF(L69=Keuzemogelijkheden!$A$5,$K69*Keuzemogelijkheden!$E$5,IF(L69=Keuzemogelijkheden!$A$6,$K69*Keuzemogelijkheden!$E$6,"0")))))</f>
        <v>0</v>
      </c>
    </row>
    <row r="70" spans="1:16" ht="114.75" x14ac:dyDescent="0.2">
      <c r="A70" s="30"/>
      <c r="B70" s="1"/>
      <c r="C70" s="1"/>
      <c r="D70" s="1"/>
      <c r="E70" s="98" t="s">
        <v>64</v>
      </c>
      <c r="F70" s="1">
        <v>2231</v>
      </c>
      <c r="G70" s="79" t="s">
        <v>134</v>
      </c>
      <c r="H70" s="46" t="s">
        <v>135</v>
      </c>
      <c r="I70" s="80" t="s">
        <v>36</v>
      </c>
      <c r="J70" s="45" t="s">
        <v>303</v>
      </c>
      <c r="K70" s="89">
        <v>10</v>
      </c>
      <c r="L70" s="12" t="s">
        <v>17</v>
      </c>
      <c r="M70" s="42" t="str">
        <f>IF(L70&lt;&gt;"",VLOOKUP(L70,Keuzemogelijkheden!$A$2:$E$7,2,FALSE),"")</f>
        <v>Maak een keuze in de kolom 'Antwoord fase'</v>
      </c>
      <c r="N70" s="42" t="str">
        <f>IF(L70&lt;&gt;"",VLOOKUP(L70,Keuzemogelijkheden!$A$2:$E$7,3,FALSE),"")</f>
        <v>Maak een keuze in de kolom 'Antwoord fase'</v>
      </c>
      <c r="O70" s="42" t="str">
        <f>IF(L70&lt;&gt;"",VLOOKUP(L70,Keuzemogelijkheden!$A$2:$E$7,4,FALSE),"")</f>
        <v>Maak een keuze in de kolom 'Antwoord fase'</v>
      </c>
      <c r="P70" s="43" t="str">
        <f>IF(L70=Keuzemogelijkheden!$A$2,$K70*Keuzemogelijkheden!$E$2,IF(L70=Keuzemogelijkheden!$A$3,$K70*Keuzemogelijkheden!$E$3,IF(L70=Keuzemogelijkheden!$A$4,$K70*Keuzemogelijkheden!$E$4,IF(L70=Keuzemogelijkheden!$A$5,$K70*Keuzemogelijkheden!$E$5,IF(L70=Keuzemogelijkheden!$A$6,$K70*Keuzemogelijkheden!$E$6,"0")))))</f>
        <v>0</v>
      </c>
    </row>
    <row r="71" spans="1:16" ht="15" x14ac:dyDescent="0.2">
      <c r="A71" s="30"/>
      <c r="B71" s="2" t="s">
        <v>58</v>
      </c>
      <c r="C71" s="2" t="s">
        <v>326</v>
      </c>
      <c r="E71" s="98"/>
      <c r="G71" s="79"/>
      <c r="H71" s="46"/>
      <c r="I71" s="80"/>
      <c r="J71" s="45"/>
      <c r="L71" s="39"/>
      <c r="M71" s="40"/>
      <c r="N71" s="40"/>
      <c r="O71" s="40"/>
      <c r="P71" s="41"/>
    </row>
    <row r="72" spans="1:16" ht="140.25" x14ac:dyDescent="0.2">
      <c r="A72" s="30"/>
      <c r="B72" s="1"/>
      <c r="C72" s="1"/>
      <c r="D72" s="1"/>
      <c r="E72" s="98" t="s">
        <v>63</v>
      </c>
      <c r="F72" s="1">
        <v>2165</v>
      </c>
      <c r="G72" s="79" t="s">
        <v>136</v>
      </c>
      <c r="H72" s="46" t="s">
        <v>137</v>
      </c>
      <c r="I72" s="80" t="s">
        <v>16</v>
      </c>
      <c r="J72" s="45" t="s">
        <v>236</v>
      </c>
      <c r="K72" s="89">
        <v>5</v>
      </c>
      <c r="L72" s="12" t="s">
        <v>17</v>
      </c>
      <c r="M72" s="42" t="str">
        <f>IF(L72&lt;&gt;"",VLOOKUP(L72,Keuzemogelijkheden!$A$2:$E$7,2,FALSE),"")</f>
        <v>Maak een keuze in de kolom 'Antwoord fase'</v>
      </c>
      <c r="N72" s="42" t="str">
        <f>IF(L72&lt;&gt;"",VLOOKUP(L72,Keuzemogelijkheden!$A$2:$E$7,3,FALSE),"")</f>
        <v>Maak een keuze in de kolom 'Antwoord fase'</v>
      </c>
      <c r="O72" s="42" t="str">
        <f>IF(L72&lt;&gt;"",VLOOKUP(L72,Keuzemogelijkheden!$A$2:$E$7,4,FALSE),"")</f>
        <v>Maak een keuze in de kolom 'Antwoord fase'</v>
      </c>
      <c r="P72" s="43" t="str">
        <f>IF(L72=Keuzemogelijkheden!$A$2,$K72*Keuzemogelijkheden!$E$2,IF(L72=Keuzemogelijkheden!$A$3,$K72*Keuzemogelijkheden!$E$3,IF(L72=Keuzemogelijkheden!$A$4,$K72*Keuzemogelijkheden!$E$4,IF(L72=Keuzemogelijkheden!$A$5,$K72*Keuzemogelijkheden!$E$5,IF(L72=Keuzemogelijkheden!$A$6,$K72*Keuzemogelijkheden!$E$6,"0")))))</f>
        <v>0</v>
      </c>
    </row>
    <row r="73" spans="1:16" ht="114.75" x14ac:dyDescent="0.2">
      <c r="A73" s="30"/>
      <c r="B73" s="1"/>
      <c r="C73" s="1"/>
      <c r="D73" s="1"/>
      <c r="E73" s="98" t="s">
        <v>55</v>
      </c>
      <c r="F73" s="1">
        <v>2159</v>
      </c>
      <c r="G73" s="79" t="s">
        <v>141</v>
      </c>
      <c r="H73" s="46" t="s">
        <v>142</v>
      </c>
      <c r="I73" s="80" t="s">
        <v>36</v>
      </c>
      <c r="J73" s="45" t="s">
        <v>236</v>
      </c>
      <c r="K73" s="89">
        <v>5</v>
      </c>
      <c r="L73" s="12" t="s">
        <v>17</v>
      </c>
      <c r="M73" s="42" t="str">
        <f>IF(L73&lt;&gt;"",VLOOKUP(L73,Keuzemogelijkheden!$A$2:$E$7,2,FALSE),"")</f>
        <v>Maak een keuze in de kolom 'Antwoord fase'</v>
      </c>
      <c r="N73" s="42" t="str">
        <f>IF(L73&lt;&gt;"",VLOOKUP(L73,Keuzemogelijkheden!$A$2:$E$7,3,FALSE),"")</f>
        <v>Maak een keuze in de kolom 'Antwoord fase'</v>
      </c>
      <c r="O73" s="42" t="str">
        <f>IF(L73&lt;&gt;"",VLOOKUP(L73,Keuzemogelijkheden!$A$2:$E$7,4,FALSE),"")</f>
        <v>Maak een keuze in de kolom 'Antwoord fase'</v>
      </c>
      <c r="P73" s="43" t="str">
        <f>IF(L73=Keuzemogelijkheden!$A$2,$K73*Keuzemogelijkheden!$E$2,IF(L73=Keuzemogelijkheden!$A$3,$K73*Keuzemogelijkheden!$E$3,IF(L73=Keuzemogelijkheden!$A$4,$K73*Keuzemogelijkheden!$E$4,IF(L73=Keuzemogelijkheden!$A$5,$K73*Keuzemogelijkheden!$E$5,IF(L73=Keuzemogelijkheden!$A$6,$K73*Keuzemogelijkheden!$E$6,"0")))))</f>
        <v>0</v>
      </c>
    </row>
    <row r="74" spans="1:16" ht="51" x14ac:dyDescent="0.2">
      <c r="A74" s="30"/>
      <c r="B74" s="1"/>
      <c r="C74" s="1"/>
      <c r="D74" s="1"/>
      <c r="E74" s="98" t="s">
        <v>247</v>
      </c>
      <c r="F74" s="1">
        <v>1909</v>
      </c>
      <c r="G74" s="79" t="s">
        <v>327</v>
      </c>
      <c r="H74" s="46" t="s">
        <v>138</v>
      </c>
      <c r="I74" s="80" t="s">
        <v>36</v>
      </c>
      <c r="J74" s="45" t="s">
        <v>236</v>
      </c>
      <c r="K74" s="89">
        <v>10</v>
      </c>
      <c r="L74" s="12" t="s">
        <v>17</v>
      </c>
      <c r="M74" s="42" t="str">
        <f>IF(L74&lt;&gt;"",VLOOKUP(L74,Keuzemogelijkheden!$A$2:$E$7,2,FALSE),"")</f>
        <v>Maak een keuze in de kolom 'Antwoord fase'</v>
      </c>
      <c r="N74" s="42" t="str">
        <f>IF(L74&lt;&gt;"",VLOOKUP(L74,Keuzemogelijkheden!$A$2:$E$7,3,FALSE),"")</f>
        <v>Maak een keuze in de kolom 'Antwoord fase'</v>
      </c>
      <c r="O74" s="42" t="str">
        <f>IF(L74&lt;&gt;"",VLOOKUP(L74,Keuzemogelijkheden!$A$2:$E$7,4,FALSE),"")</f>
        <v>Maak een keuze in de kolom 'Antwoord fase'</v>
      </c>
      <c r="P74" s="43" t="str">
        <f>IF(L74=Keuzemogelijkheden!$A$2,$K74*Keuzemogelijkheden!$E$2,IF(L74=Keuzemogelijkheden!$A$3,$K74*Keuzemogelijkheden!$E$3,IF(L74=Keuzemogelijkheden!$A$4,$K74*Keuzemogelijkheden!$E$4,IF(L74=Keuzemogelijkheden!$A$5,$K74*Keuzemogelijkheden!$E$5,IF(L74=Keuzemogelijkheden!$A$6,$K74*Keuzemogelijkheden!$E$6,"0")))))</f>
        <v>0</v>
      </c>
    </row>
    <row r="75" spans="1:16" ht="51" x14ac:dyDescent="0.2">
      <c r="A75" s="30"/>
      <c r="B75" s="1"/>
      <c r="C75" s="1"/>
      <c r="D75" s="1"/>
      <c r="E75" s="98" t="s">
        <v>57</v>
      </c>
      <c r="F75" s="1">
        <v>1144</v>
      </c>
      <c r="G75" s="79" t="s">
        <v>328</v>
      </c>
      <c r="H75" s="46" t="s">
        <v>143</v>
      </c>
      <c r="I75" s="80" t="s">
        <v>16</v>
      </c>
      <c r="J75" s="45" t="s">
        <v>236</v>
      </c>
      <c r="K75" s="89">
        <v>10</v>
      </c>
      <c r="L75" s="12" t="s">
        <v>17</v>
      </c>
      <c r="M75" s="42" t="str">
        <f>IF(L75&lt;&gt;"",VLOOKUP(L75,Keuzemogelijkheden!$A$2:$E$7,2,FALSE),"")</f>
        <v>Maak een keuze in de kolom 'Antwoord fase'</v>
      </c>
      <c r="N75" s="42" t="str">
        <f>IF(L75&lt;&gt;"",VLOOKUP(L75,Keuzemogelijkheden!$A$2:$E$7,3,FALSE),"")</f>
        <v>Maak een keuze in de kolom 'Antwoord fase'</v>
      </c>
      <c r="O75" s="42" t="str">
        <f>IF(L75&lt;&gt;"",VLOOKUP(L75,Keuzemogelijkheden!$A$2:$E$7,4,FALSE),"")</f>
        <v>Maak een keuze in de kolom 'Antwoord fase'</v>
      </c>
      <c r="P75" s="43" t="str">
        <f>IF(L75=Keuzemogelijkheden!$A$2,$K75*Keuzemogelijkheden!$E$2,IF(L75=Keuzemogelijkheden!$A$3,$K75*Keuzemogelijkheden!$E$3,IF(L75=Keuzemogelijkheden!$A$4,$K75*Keuzemogelijkheden!$E$4,IF(L75=Keuzemogelijkheden!$A$5,$K75*Keuzemogelijkheden!$E$5,IF(L75=Keuzemogelijkheden!$A$6,$K75*Keuzemogelijkheden!$E$6,"0")))))</f>
        <v>0</v>
      </c>
    </row>
    <row r="76" spans="1:16" ht="63.75" x14ac:dyDescent="0.2">
      <c r="A76" s="30"/>
      <c r="B76" s="1"/>
      <c r="C76" s="1"/>
      <c r="D76" s="1"/>
      <c r="E76" s="98" t="s">
        <v>64</v>
      </c>
      <c r="F76" s="1">
        <v>1475</v>
      </c>
      <c r="G76" s="79" t="s">
        <v>329</v>
      </c>
      <c r="H76" s="46" t="s">
        <v>330</v>
      </c>
      <c r="I76" s="80" t="s">
        <v>16</v>
      </c>
      <c r="J76" s="45" t="s">
        <v>236</v>
      </c>
      <c r="K76" s="89">
        <v>2</v>
      </c>
      <c r="L76" s="12" t="s">
        <v>17</v>
      </c>
      <c r="M76" s="42" t="str">
        <f>IF(L76&lt;&gt;"",VLOOKUP(L76,Keuzemogelijkheden!$A$2:$E$7,2,FALSE),"")</f>
        <v>Maak een keuze in de kolom 'Antwoord fase'</v>
      </c>
      <c r="N76" s="42" t="str">
        <f>IF(L76&lt;&gt;"",VLOOKUP(L76,Keuzemogelijkheden!$A$2:$E$7,3,FALSE),"")</f>
        <v>Maak een keuze in de kolom 'Antwoord fase'</v>
      </c>
      <c r="O76" s="42" t="str">
        <f>IF(L76&lt;&gt;"",VLOOKUP(L76,Keuzemogelijkheden!$A$2:$E$7,4,FALSE),"")</f>
        <v>Maak een keuze in de kolom 'Antwoord fase'</v>
      </c>
      <c r="P76" s="43" t="str">
        <f>IF(L76=Keuzemogelijkheden!$A$2,$K76*Keuzemogelijkheden!$E$2,IF(L76=Keuzemogelijkheden!$A$3,$K76*Keuzemogelijkheden!$E$3,IF(L76=Keuzemogelijkheden!$A$4,$K76*Keuzemogelijkheden!$E$4,IF(L76=Keuzemogelijkheden!$A$5,$K76*Keuzemogelijkheden!$E$5,IF(L76=Keuzemogelijkheden!$A$6,$K76*Keuzemogelijkheden!$E$6,"0")))))</f>
        <v>0</v>
      </c>
    </row>
    <row r="77" spans="1:16" ht="45" x14ac:dyDescent="0.2">
      <c r="A77" s="30"/>
      <c r="B77" s="1"/>
      <c r="C77" s="1"/>
      <c r="D77" s="1"/>
      <c r="E77" s="98" t="s">
        <v>61</v>
      </c>
      <c r="F77" s="1">
        <v>1385</v>
      </c>
      <c r="G77" s="79" t="s">
        <v>331</v>
      </c>
      <c r="H77" s="46" t="s">
        <v>139</v>
      </c>
      <c r="I77" s="80" t="s">
        <v>36</v>
      </c>
      <c r="J77" s="45" t="s">
        <v>236</v>
      </c>
      <c r="K77" s="89">
        <v>10</v>
      </c>
      <c r="L77" s="12" t="s">
        <v>17</v>
      </c>
      <c r="M77" s="42" t="str">
        <f>IF(L77&lt;&gt;"",VLOOKUP(L77,Keuzemogelijkheden!$A$2:$E$7,2,FALSE),"")</f>
        <v>Maak een keuze in de kolom 'Antwoord fase'</v>
      </c>
      <c r="N77" s="42" t="str">
        <f>IF(L77&lt;&gt;"",VLOOKUP(L77,Keuzemogelijkheden!$A$2:$E$7,3,FALSE),"")</f>
        <v>Maak een keuze in de kolom 'Antwoord fase'</v>
      </c>
      <c r="O77" s="42" t="str">
        <f>IF(L77&lt;&gt;"",VLOOKUP(L77,Keuzemogelijkheden!$A$2:$E$7,4,FALSE),"")</f>
        <v>Maak een keuze in de kolom 'Antwoord fase'</v>
      </c>
      <c r="P77" s="43" t="str">
        <f>IF(L77=Keuzemogelijkheden!$A$2,$K77*Keuzemogelijkheden!$E$2,IF(L77=Keuzemogelijkheden!$A$3,$K77*Keuzemogelijkheden!$E$3,IF(L77=Keuzemogelijkheden!$A$4,$K77*Keuzemogelijkheden!$E$4,IF(L77=Keuzemogelijkheden!$A$5,$K77*Keuzemogelijkheden!$E$5,IF(L77=Keuzemogelijkheden!$A$6,$K77*Keuzemogelijkheden!$E$6,"0")))))</f>
        <v>0</v>
      </c>
    </row>
    <row r="78" spans="1:16" ht="75" x14ac:dyDescent="0.2">
      <c r="A78" s="76"/>
      <c r="B78" s="1"/>
      <c r="C78" s="1"/>
      <c r="D78" s="1"/>
      <c r="E78" s="98" t="s">
        <v>62</v>
      </c>
      <c r="F78" s="1">
        <v>1389</v>
      </c>
      <c r="G78" s="78" t="s">
        <v>332</v>
      </c>
      <c r="H78" s="77" t="s">
        <v>140</v>
      </c>
      <c r="I78" s="77" t="s">
        <v>16</v>
      </c>
      <c r="J78" s="78" t="s">
        <v>236</v>
      </c>
      <c r="K78" s="92">
        <v>1</v>
      </c>
      <c r="L78" s="12" t="s">
        <v>17</v>
      </c>
      <c r="M78" s="42" t="str">
        <f>IF(L78&lt;&gt;"",VLOOKUP(L78,Keuzemogelijkheden!$A$2:$E$7,2,FALSE),"")</f>
        <v>Maak een keuze in de kolom 'Antwoord fase'</v>
      </c>
      <c r="N78" s="42" t="str">
        <f>IF(L78&lt;&gt;"",VLOOKUP(L78,Keuzemogelijkheden!$A$2:$E$7,3,FALSE),"")</f>
        <v>Maak een keuze in de kolom 'Antwoord fase'</v>
      </c>
      <c r="O78" s="42" t="str">
        <f>IF(L78&lt;&gt;"",VLOOKUP(L78,Keuzemogelijkheden!$A$2:$E$7,4,FALSE),"")</f>
        <v>Maak een keuze in de kolom 'Antwoord fase'</v>
      </c>
      <c r="P78" s="43" t="str">
        <f>IF(L78=Keuzemogelijkheden!$A$2,$K78*Keuzemogelijkheden!$E$2,IF(L78=Keuzemogelijkheden!$A$3,$K78*Keuzemogelijkheden!$E$3,IF(L78=Keuzemogelijkheden!$A$4,$K78*Keuzemogelijkheden!$E$4,IF(L78=Keuzemogelijkheden!$A$5,$K78*Keuzemogelijkheden!$E$5,IF(L78=Keuzemogelijkheden!$A$6,$K78*Keuzemogelijkheden!$E$6,"0")))))</f>
        <v>0</v>
      </c>
    </row>
    <row r="79" spans="1:16" ht="15" x14ac:dyDescent="0.2">
      <c r="A79" s="30"/>
      <c r="B79" s="2" t="s">
        <v>61</v>
      </c>
      <c r="C79" s="2" t="s">
        <v>333</v>
      </c>
      <c r="E79" s="98"/>
      <c r="G79" s="79"/>
      <c r="H79" s="46"/>
      <c r="I79" s="80"/>
      <c r="J79" s="45"/>
      <c r="L79" s="39"/>
      <c r="M79" s="40"/>
      <c r="N79" s="40"/>
      <c r="O79" s="40"/>
      <c r="P79" s="41"/>
    </row>
    <row r="80" spans="1:16" ht="63.75" x14ac:dyDescent="0.2">
      <c r="A80" s="30"/>
      <c r="B80" s="1"/>
      <c r="C80" s="1"/>
      <c r="D80" s="1"/>
      <c r="E80" s="98" t="s">
        <v>63</v>
      </c>
      <c r="F80" s="1">
        <v>1195</v>
      </c>
      <c r="G80" s="79" t="s">
        <v>334</v>
      </c>
      <c r="H80" s="46" t="s">
        <v>144</v>
      </c>
      <c r="I80" s="80" t="s">
        <v>16</v>
      </c>
      <c r="J80" s="45" t="s">
        <v>236</v>
      </c>
      <c r="K80" s="89">
        <v>10</v>
      </c>
      <c r="L80" s="12" t="s">
        <v>17</v>
      </c>
      <c r="M80" s="42" t="str">
        <f>IF(L80&lt;&gt;"",VLOOKUP(L80,Keuzemogelijkheden!$A$2:$E$7,2,FALSE),"")</f>
        <v>Maak een keuze in de kolom 'Antwoord fase'</v>
      </c>
      <c r="N80" s="42" t="str">
        <f>IF(L80&lt;&gt;"",VLOOKUP(L80,Keuzemogelijkheden!$A$2:$E$7,3,FALSE),"")</f>
        <v>Maak een keuze in de kolom 'Antwoord fase'</v>
      </c>
      <c r="O80" s="42" t="str">
        <f>IF(L80&lt;&gt;"",VLOOKUP(L80,Keuzemogelijkheden!$A$2:$E$7,4,FALSE),"")</f>
        <v>Maak een keuze in de kolom 'Antwoord fase'</v>
      </c>
      <c r="P80" s="43" t="str">
        <f>IF(L80=Keuzemogelijkheden!$A$2,$K80*Keuzemogelijkheden!$E$2,IF(L80=Keuzemogelijkheden!$A$3,$K80*Keuzemogelijkheden!$E$3,IF(L80=Keuzemogelijkheden!$A$4,$K80*Keuzemogelijkheden!$E$4,IF(L80=Keuzemogelijkheden!$A$5,$K80*Keuzemogelijkheden!$E$5,IF(L80=Keuzemogelijkheden!$A$6,$K80*Keuzemogelijkheden!$E$6,"0")))))</f>
        <v>0</v>
      </c>
    </row>
    <row r="81" spans="1:16" ht="89.25" x14ac:dyDescent="0.2">
      <c r="A81" s="30"/>
      <c r="B81" s="1"/>
      <c r="C81" s="1"/>
      <c r="D81" s="1"/>
      <c r="E81" s="98" t="s">
        <v>55</v>
      </c>
      <c r="F81" s="1">
        <v>1925</v>
      </c>
      <c r="G81" s="79" t="s">
        <v>174</v>
      </c>
      <c r="H81" s="46" t="s">
        <v>175</v>
      </c>
      <c r="I81" s="80" t="s">
        <v>16</v>
      </c>
      <c r="J81" s="45" t="s">
        <v>236</v>
      </c>
      <c r="K81" s="89">
        <v>10</v>
      </c>
      <c r="L81" s="12" t="s">
        <v>17</v>
      </c>
      <c r="M81" s="42" t="str">
        <f>IF(L81&lt;&gt;"",VLOOKUP(L81,Keuzemogelijkheden!$A$2:$E$7,2,FALSE),"")</f>
        <v>Maak een keuze in de kolom 'Antwoord fase'</v>
      </c>
      <c r="N81" s="42" t="str">
        <f>IF(L81&lt;&gt;"",VLOOKUP(L81,Keuzemogelijkheden!$A$2:$E$7,3,FALSE),"")</f>
        <v>Maak een keuze in de kolom 'Antwoord fase'</v>
      </c>
      <c r="O81" s="42" t="str">
        <f>IF(L81&lt;&gt;"",VLOOKUP(L81,Keuzemogelijkheden!$A$2:$E$7,4,FALSE),"")</f>
        <v>Maak een keuze in de kolom 'Antwoord fase'</v>
      </c>
      <c r="P81" s="43" t="str">
        <f>IF(L81=Keuzemogelijkheden!$A$2,$K81*Keuzemogelijkheden!$E$2,IF(L81=Keuzemogelijkheden!$A$3,$K81*Keuzemogelijkheden!$E$3,IF(L81=Keuzemogelijkheden!$A$4,$K81*Keuzemogelijkheden!$E$4,IF(L81=Keuzemogelijkheden!$A$5,$K81*Keuzemogelijkheden!$E$5,IF(L81=Keuzemogelijkheden!$A$6,$K81*Keuzemogelijkheden!$E$6,"0")))))</f>
        <v>0</v>
      </c>
    </row>
    <row r="82" spans="1:16" ht="15" x14ac:dyDescent="0.2">
      <c r="A82" s="30"/>
      <c r="B82" s="2" t="s">
        <v>59</v>
      </c>
      <c r="C82" s="2" t="s">
        <v>335</v>
      </c>
      <c r="E82" s="98"/>
      <c r="G82" s="79"/>
      <c r="H82" s="46"/>
      <c r="I82" s="80"/>
      <c r="J82" s="45"/>
      <c r="L82" s="39"/>
      <c r="M82" s="40"/>
      <c r="N82" s="40"/>
      <c r="O82" s="40"/>
      <c r="P82" s="41"/>
    </row>
    <row r="83" spans="1:16" ht="255" x14ac:dyDescent="0.2">
      <c r="A83" s="30"/>
      <c r="B83" s="1"/>
      <c r="C83" s="1"/>
      <c r="D83" s="1"/>
      <c r="E83" s="98" t="s">
        <v>247</v>
      </c>
      <c r="F83" s="1">
        <v>1728</v>
      </c>
      <c r="G83" s="79" t="s">
        <v>336</v>
      </c>
      <c r="H83" s="46" t="s">
        <v>337</v>
      </c>
      <c r="I83" s="80" t="s">
        <v>36</v>
      </c>
      <c r="J83" s="45" t="s">
        <v>236</v>
      </c>
      <c r="K83" s="89">
        <v>3</v>
      </c>
      <c r="L83" s="12" t="s">
        <v>17</v>
      </c>
      <c r="M83" s="42" t="str">
        <f>IF(L83&lt;&gt;"",VLOOKUP(L83,Keuzemogelijkheden!$A$2:$E$7,2,FALSE),"")</f>
        <v>Maak een keuze in de kolom 'Antwoord fase'</v>
      </c>
      <c r="N83" s="42" t="str">
        <f>IF(L83&lt;&gt;"",VLOOKUP(L83,Keuzemogelijkheden!$A$2:$E$7,3,FALSE),"")</f>
        <v>Maak een keuze in de kolom 'Antwoord fase'</v>
      </c>
      <c r="O83" s="42" t="str">
        <f>IF(L83&lt;&gt;"",VLOOKUP(L83,Keuzemogelijkheden!$A$2:$E$7,4,FALSE),"")</f>
        <v>Maak een keuze in de kolom 'Antwoord fase'</v>
      </c>
      <c r="P83" s="43" t="str">
        <f>IF(L83=Keuzemogelijkheden!$A$2,$K83*Keuzemogelijkheden!$E$2,IF(L83=Keuzemogelijkheden!$A$3,$K83*Keuzemogelijkheden!$E$3,IF(L83=Keuzemogelijkheden!$A$4,$K83*Keuzemogelijkheden!$E$4,IF(L83=Keuzemogelijkheden!$A$5,$K83*Keuzemogelijkheden!$E$5,IF(L83=Keuzemogelijkheden!$A$6,$K83*Keuzemogelijkheden!$E$6,"0")))))</f>
        <v>0</v>
      </c>
    </row>
    <row r="84" spans="1:16" ht="89.25" x14ac:dyDescent="0.2">
      <c r="A84" s="30"/>
      <c r="B84" s="1"/>
      <c r="C84" s="1"/>
      <c r="D84" s="1"/>
      <c r="E84" s="98" t="s">
        <v>280</v>
      </c>
      <c r="F84" s="1">
        <v>1364</v>
      </c>
      <c r="G84" s="79" t="s">
        <v>212</v>
      </c>
      <c r="H84" s="46" t="s">
        <v>213</v>
      </c>
      <c r="I84" s="80" t="s">
        <v>16</v>
      </c>
      <c r="J84" s="45" t="s">
        <v>236</v>
      </c>
      <c r="K84" s="89">
        <v>1</v>
      </c>
      <c r="L84" s="12" t="s">
        <v>17</v>
      </c>
      <c r="M84" s="42" t="str">
        <f>IF(L84&lt;&gt;"",VLOOKUP(L84,Keuzemogelijkheden!$A$2:$E$7,2,FALSE),"")</f>
        <v>Maak een keuze in de kolom 'Antwoord fase'</v>
      </c>
      <c r="N84" s="42" t="str">
        <f>IF(L84&lt;&gt;"",VLOOKUP(L84,Keuzemogelijkheden!$A$2:$E$7,3,FALSE),"")</f>
        <v>Maak een keuze in de kolom 'Antwoord fase'</v>
      </c>
      <c r="O84" s="42" t="str">
        <f>IF(L84&lt;&gt;"",VLOOKUP(L84,Keuzemogelijkheden!$A$2:$E$7,4,FALSE),"")</f>
        <v>Maak een keuze in de kolom 'Antwoord fase'</v>
      </c>
      <c r="P84" s="43" t="str">
        <f>IF(L84=Keuzemogelijkheden!$A$2,$K84*Keuzemogelijkheden!$E$2,IF(L84=Keuzemogelijkheden!$A$3,$K84*Keuzemogelijkheden!$E$3,IF(L84=Keuzemogelijkheden!$A$4,$K84*Keuzemogelijkheden!$E$4,IF(L84=Keuzemogelijkheden!$A$5,$K84*Keuzemogelijkheden!$E$5,IF(L84=Keuzemogelijkheden!$A$6,$K84*Keuzemogelijkheden!$E$6,"0")))))</f>
        <v>0</v>
      </c>
    </row>
    <row r="85" spans="1:16" ht="15" x14ac:dyDescent="0.2">
      <c r="A85" s="76"/>
      <c r="B85" s="2" t="s">
        <v>62</v>
      </c>
      <c r="C85" s="2" t="s">
        <v>338</v>
      </c>
      <c r="E85" s="98"/>
      <c r="G85" s="78"/>
      <c r="H85" s="77"/>
      <c r="I85" s="77"/>
      <c r="J85" s="78"/>
      <c r="K85" s="92"/>
      <c r="L85" s="39"/>
      <c r="M85" s="40"/>
      <c r="N85" s="40"/>
      <c r="O85" s="40"/>
      <c r="P85" s="41"/>
    </row>
    <row r="86" spans="1:16" ht="76.5" x14ac:dyDescent="0.2">
      <c r="A86" s="30"/>
      <c r="B86" s="1"/>
      <c r="C86" s="1"/>
      <c r="D86" s="1"/>
      <c r="E86" s="98" t="s">
        <v>53</v>
      </c>
      <c r="F86" s="1">
        <v>2028</v>
      </c>
      <c r="G86" s="79" t="s">
        <v>339</v>
      </c>
      <c r="H86" s="46" t="s">
        <v>340</v>
      </c>
      <c r="I86" s="80" t="s">
        <v>36</v>
      </c>
      <c r="J86" s="45" t="s">
        <v>236</v>
      </c>
      <c r="K86" s="89">
        <v>5</v>
      </c>
      <c r="L86" s="12" t="s">
        <v>17</v>
      </c>
      <c r="M86" s="42" t="str">
        <f>IF(L86&lt;&gt;"",VLOOKUP(L86,Keuzemogelijkheden!$A$2:$E$7,2,FALSE),"")</f>
        <v>Maak een keuze in de kolom 'Antwoord fase'</v>
      </c>
      <c r="N86" s="42" t="str">
        <f>IF(L86&lt;&gt;"",VLOOKUP(L86,Keuzemogelijkheden!$A$2:$E$7,3,FALSE),"")</f>
        <v>Maak een keuze in de kolom 'Antwoord fase'</v>
      </c>
      <c r="O86" s="42" t="str">
        <f>IF(L86&lt;&gt;"",VLOOKUP(L86,Keuzemogelijkheden!$A$2:$E$7,4,FALSE),"")</f>
        <v>Maak een keuze in de kolom 'Antwoord fase'</v>
      </c>
      <c r="P86" s="43" t="str">
        <f>IF(L86=Keuzemogelijkheden!$A$2,$K86*Keuzemogelijkheden!$E$2,IF(L86=Keuzemogelijkheden!$A$3,$K86*Keuzemogelijkheden!$E$3,IF(L86=Keuzemogelijkheden!$A$4,$K86*Keuzemogelijkheden!$E$4,IF(L86=Keuzemogelijkheden!$A$5,$K86*Keuzemogelijkheden!$E$5,IF(L86=Keuzemogelijkheden!$A$6,$K86*Keuzemogelijkheden!$E$6,"0")))))</f>
        <v>0</v>
      </c>
    </row>
    <row r="87" spans="1:16" ht="76.5" x14ac:dyDescent="0.2">
      <c r="A87" s="30"/>
      <c r="B87" s="1"/>
      <c r="C87" s="1"/>
      <c r="D87" s="1"/>
      <c r="E87" s="98" t="s">
        <v>60</v>
      </c>
      <c r="F87" s="1">
        <v>1960</v>
      </c>
      <c r="G87" s="79" t="s">
        <v>341</v>
      </c>
      <c r="H87" s="46" t="s">
        <v>342</v>
      </c>
      <c r="I87" s="80" t="s">
        <v>36</v>
      </c>
      <c r="J87" s="45" t="s">
        <v>236</v>
      </c>
      <c r="K87" s="89">
        <v>5</v>
      </c>
      <c r="L87" s="12" t="s">
        <v>17</v>
      </c>
      <c r="M87" s="42" t="str">
        <f>IF(L87&lt;&gt;"",VLOOKUP(L87,Keuzemogelijkheden!$A$2:$E$7,2,FALSE),"")</f>
        <v>Maak een keuze in de kolom 'Antwoord fase'</v>
      </c>
      <c r="N87" s="42" t="str">
        <f>IF(L87&lt;&gt;"",VLOOKUP(L87,Keuzemogelijkheden!$A$2:$E$7,3,FALSE),"")</f>
        <v>Maak een keuze in de kolom 'Antwoord fase'</v>
      </c>
      <c r="O87" s="42" t="str">
        <f>IF(L87&lt;&gt;"",VLOOKUP(L87,Keuzemogelijkheden!$A$2:$E$7,4,FALSE),"")</f>
        <v>Maak een keuze in de kolom 'Antwoord fase'</v>
      </c>
      <c r="P87" s="43" t="str">
        <f>IF(L87=Keuzemogelijkheden!$A$2,$K87*Keuzemogelijkheden!$E$2,IF(L87=Keuzemogelijkheden!$A$3,$K87*Keuzemogelijkheden!$E$3,IF(L87=Keuzemogelijkheden!$A$4,$K87*Keuzemogelijkheden!$E$4,IF(L87=Keuzemogelijkheden!$A$5,$K87*Keuzemogelijkheden!$E$5,IF(L87=Keuzemogelijkheden!$A$6,$K87*Keuzemogelijkheden!$E$6,"0")))))</f>
        <v>0</v>
      </c>
    </row>
    <row r="88" spans="1:16" ht="15" x14ac:dyDescent="0.2">
      <c r="A88" s="30"/>
      <c r="B88" s="2" t="s">
        <v>52</v>
      </c>
      <c r="C88" s="2" t="s">
        <v>21</v>
      </c>
      <c r="E88" s="98"/>
      <c r="G88" s="79"/>
      <c r="H88" s="46"/>
      <c r="I88" s="80"/>
      <c r="J88" s="45"/>
      <c r="L88" s="39"/>
      <c r="M88" s="40"/>
      <c r="N88" s="40"/>
      <c r="O88" s="40"/>
      <c r="P88" s="41"/>
    </row>
    <row r="89" spans="1:16" ht="38.25" x14ac:dyDescent="0.2">
      <c r="A89" s="30"/>
      <c r="B89" s="1"/>
      <c r="C89" s="1"/>
      <c r="D89" s="1"/>
      <c r="E89" s="98" t="s">
        <v>53</v>
      </c>
      <c r="F89" s="1">
        <v>1215</v>
      </c>
      <c r="G89" s="79" t="s">
        <v>343</v>
      </c>
      <c r="H89" s="46" t="s">
        <v>530</v>
      </c>
      <c r="I89" s="88" t="s">
        <v>16</v>
      </c>
      <c r="J89" s="45" t="s">
        <v>56</v>
      </c>
      <c r="K89" s="89">
        <v>10</v>
      </c>
      <c r="L89" s="12" t="s">
        <v>17</v>
      </c>
      <c r="M89" s="42" t="str">
        <f>IF(L89&lt;&gt;"",VLOOKUP(L89,Keuzemogelijkheden!$A$2:$E$7,2,FALSE),"")</f>
        <v>Maak een keuze in de kolom 'Antwoord fase'</v>
      </c>
      <c r="N89" s="42" t="str">
        <f>IF(L89&lt;&gt;"",VLOOKUP(L89,Keuzemogelijkheden!$A$2:$E$7,3,FALSE),"")</f>
        <v>Maak een keuze in de kolom 'Antwoord fase'</v>
      </c>
      <c r="O89" s="42" t="str">
        <f>IF(L89&lt;&gt;"",VLOOKUP(L89,Keuzemogelijkheden!$A$2:$E$7,4,FALSE),"")</f>
        <v>Maak een keuze in de kolom 'Antwoord fase'</v>
      </c>
      <c r="P89" s="43" t="str">
        <f>IF(L89=Keuzemogelijkheden!$A$2,$K89*Keuzemogelijkheden!$E$2,IF(L89=Keuzemogelijkheden!$A$3,$K89*Keuzemogelijkheden!$E$3,IF(L89=Keuzemogelijkheden!$A$4,$K89*Keuzemogelijkheden!$E$4,IF(L89=Keuzemogelijkheden!$A$5,$K89*Keuzemogelijkheden!$E$5,IF(L89=Keuzemogelijkheden!$A$6,$K89*Keuzemogelijkheden!$E$6,"0")))))</f>
        <v>0</v>
      </c>
    </row>
    <row r="90" spans="1:16" ht="63.75" x14ac:dyDescent="0.2">
      <c r="A90" s="30"/>
      <c r="B90" s="1"/>
      <c r="C90" s="1"/>
      <c r="D90" s="1"/>
      <c r="E90" s="98" t="s">
        <v>60</v>
      </c>
      <c r="F90" s="1">
        <v>1341</v>
      </c>
      <c r="G90" s="79" t="s">
        <v>344</v>
      </c>
      <c r="H90" s="46" t="s">
        <v>145</v>
      </c>
      <c r="I90" s="80" t="s">
        <v>16</v>
      </c>
      <c r="J90" s="45" t="s">
        <v>56</v>
      </c>
      <c r="K90" s="89">
        <v>1</v>
      </c>
      <c r="L90" s="12" t="s">
        <v>17</v>
      </c>
      <c r="M90" s="42" t="str">
        <f>IF(L90&lt;&gt;"",VLOOKUP(L90,Keuzemogelijkheden!$A$2:$E$7,2,FALSE),"")</f>
        <v>Maak een keuze in de kolom 'Antwoord fase'</v>
      </c>
      <c r="N90" s="42" t="str">
        <f>IF(L90&lt;&gt;"",VLOOKUP(L90,Keuzemogelijkheden!$A$2:$E$7,3,FALSE),"")</f>
        <v>Maak een keuze in de kolom 'Antwoord fase'</v>
      </c>
      <c r="O90" s="42" t="str">
        <f>IF(L90&lt;&gt;"",VLOOKUP(L90,Keuzemogelijkheden!$A$2:$E$7,4,FALSE),"")</f>
        <v>Maak een keuze in de kolom 'Antwoord fase'</v>
      </c>
      <c r="P90" s="43" t="str">
        <f>IF(L90=Keuzemogelijkheden!$A$2,$K90*Keuzemogelijkheden!$E$2,IF(L90=Keuzemogelijkheden!$A$3,$K90*Keuzemogelijkheden!$E$3,IF(L90=Keuzemogelijkheden!$A$4,$K90*Keuzemogelijkheden!$E$4,IF(L90=Keuzemogelijkheden!$A$5,$K90*Keuzemogelijkheden!$E$5,IF(L90=Keuzemogelijkheden!$A$6,$K90*Keuzemogelijkheden!$E$6,"0")))))</f>
        <v>0</v>
      </c>
    </row>
    <row r="91" spans="1:16" ht="45" x14ac:dyDescent="0.2">
      <c r="A91" s="30"/>
      <c r="B91" s="1"/>
      <c r="C91" s="1"/>
      <c r="D91" s="1"/>
      <c r="E91" s="98" t="s">
        <v>63</v>
      </c>
      <c r="F91" s="1">
        <v>1222</v>
      </c>
      <c r="G91" s="79" t="s">
        <v>345</v>
      </c>
      <c r="H91" s="46" t="s">
        <v>146</v>
      </c>
      <c r="I91" s="80" t="s">
        <v>36</v>
      </c>
      <c r="J91" s="45" t="s">
        <v>56</v>
      </c>
      <c r="K91" s="89">
        <v>1</v>
      </c>
      <c r="L91" s="12" t="s">
        <v>17</v>
      </c>
      <c r="M91" s="42" t="str">
        <f>IF(L91&lt;&gt;"",VLOOKUP(L91,Keuzemogelijkheden!$A$2:$E$7,2,FALSE),"")</f>
        <v>Maak een keuze in de kolom 'Antwoord fase'</v>
      </c>
      <c r="N91" s="42" t="str">
        <f>IF(L91&lt;&gt;"",VLOOKUP(L91,Keuzemogelijkheden!$A$2:$E$7,3,FALSE),"")</f>
        <v>Maak een keuze in de kolom 'Antwoord fase'</v>
      </c>
      <c r="O91" s="42" t="str">
        <f>IF(L91&lt;&gt;"",VLOOKUP(L91,Keuzemogelijkheden!$A$2:$E$7,4,FALSE),"")</f>
        <v>Maak een keuze in de kolom 'Antwoord fase'</v>
      </c>
      <c r="P91" s="43" t="str">
        <f>IF(L91=Keuzemogelijkheden!$A$2,$K91*Keuzemogelijkheden!$E$2,IF(L91=Keuzemogelijkheden!$A$3,$K91*Keuzemogelijkheden!$E$3,IF(L91=Keuzemogelijkheden!$A$4,$K91*Keuzemogelijkheden!$E$4,IF(L91=Keuzemogelijkheden!$A$5,$K91*Keuzemogelijkheden!$E$5,IF(L91=Keuzemogelijkheden!$A$6,$K91*Keuzemogelijkheden!$E$6,"0")))))</f>
        <v>0</v>
      </c>
    </row>
    <row r="92" spans="1:16" ht="63.75" x14ac:dyDescent="0.2">
      <c r="A92" s="30"/>
      <c r="B92" s="1"/>
      <c r="C92" s="1"/>
      <c r="D92" s="1"/>
      <c r="E92" s="98" t="s">
        <v>55</v>
      </c>
      <c r="F92" s="1">
        <v>2232</v>
      </c>
      <c r="G92" s="79" t="s">
        <v>346</v>
      </c>
      <c r="H92" s="46" t="s">
        <v>347</v>
      </c>
      <c r="I92" s="80" t="s">
        <v>16</v>
      </c>
      <c r="J92" s="45" t="s">
        <v>303</v>
      </c>
      <c r="K92" s="89">
        <v>10</v>
      </c>
      <c r="L92" s="12" t="s">
        <v>17</v>
      </c>
      <c r="M92" s="42" t="str">
        <f>IF(L92&lt;&gt;"",VLOOKUP(L92,Keuzemogelijkheden!$A$2:$E$7,2,FALSE),"")</f>
        <v>Maak een keuze in de kolom 'Antwoord fase'</v>
      </c>
      <c r="N92" s="42" t="str">
        <f>IF(L92&lt;&gt;"",VLOOKUP(L92,Keuzemogelijkheden!$A$2:$E$7,3,FALSE),"")</f>
        <v>Maak een keuze in de kolom 'Antwoord fase'</v>
      </c>
      <c r="O92" s="42" t="str">
        <f>IF(L92&lt;&gt;"",VLOOKUP(L92,Keuzemogelijkheden!$A$2:$E$7,4,FALSE),"")</f>
        <v>Maak een keuze in de kolom 'Antwoord fase'</v>
      </c>
      <c r="P92" s="43" t="str">
        <f>IF(L92=Keuzemogelijkheden!$A$2,$K92*Keuzemogelijkheden!$E$2,IF(L92=Keuzemogelijkheden!$A$3,$K92*Keuzemogelijkheden!$E$3,IF(L92=Keuzemogelijkheden!$A$4,$K92*Keuzemogelijkheden!$E$4,IF(L92=Keuzemogelijkheden!$A$5,$K92*Keuzemogelijkheden!$E$5,IF(L92=Keuzemogelijkheden!$A$6,$K92*Keuzemogelijkheden!$E$6,"0")))))</f>
        <v>0</v>
      </c>
    </row>
    <row r="93" spans="1:16" ht="89.25" x14ac:dyDescent="0.2">
      <c r="A93" s="30"/>
      <c r="B93" s="1"/>
      <c r="C93" s="1"/>
      <c r="D93" s="1"/>
      <c r="E93" s="98" t="s">
        <v>247</v>
      </c>
      <c r="F93" s="1">
        <v>1148</v>
      </c>
      <c r="G93" s="79" t="s">
        <v>147</v>
      </c>
      <c r="H93" s="46" t="s">
        <v>148</v>
      </c>
      <c r="I93" s="80" t="s">
        <v>16</v>
      </c>
      <c r="J93" s="45" t="s">
        <v>56</v>
      </c>
      <c r="K93" s="89">
        <v>10</v>
      </c>
      <c r="L93" s="12" t="s">
        <v>17</v>
      </c>
      <c r="M93" s="42" t="str">
        <f>IF(L93&lt;&gt;"",VLOOKUP(L93,Keuzemogelijkheden!$A$2:$E$7,2,FALSE),"")</f>
        <v>Maak een keuze in de kolom 'Antwoord fase'</v>
      </c>
      <c r="N93" s="42" t="str">
        <f>IF(L93&lt;&gt;"",VLOOKUP(L93,Keuzemogelijkheden!$A$2:$E$7,3,FALSE),"")</f>
        <v>Maak een keuze in de kolom 'Antwoord fase'</v>
      </c>
      <c r="O93" s="42" t="str">
        <f>IF(L93&lt;&gt;"",VLOOKUP(L93,Keuzemogelijkheden!$A$2:$E$7,4,FALSE),"")</f>
        <v>Maak een keuze in de kolom 'Antwoord fase'</v>
      </c>
      <c r="P93" s="43" t="str">
        <f>IF(L93=Keuzemogelijkheden!$A$2,$K93*Keuzemogelijkheden!$E$2,IF(L93=Keuzemogelijkheden!$A$3,$K93*Keuzemogelijkheden!$E$3,IF(L93=Keuzemogelijkheden!$A$4,$K93*Keuzemogelijkheden!$E$4,IF(L93=Keuzemogelijkheden!$A$5,$K93*Keuzemogelijkheden!$E$5,IF(L93=Keuzemogelijkheden!$A$6,$K93*Keuzemogelijkheden!$E$6,"0")))))</f>
        <v>0</v>
      </c>
    </row>
    <row r="94" spans="1:16" ht="63.75" x14ac:dyDescent="0.2">
      <c r="A94" s="30"/>
      <c r="B94" s="1"/>
      <c r="C94" s="1"/>
      <c r="D94" s="1"/>
      <c r="E94" s="98" t="s">
        <v>280</v>
      </c>
      <c r="F94" s="1">
        <v>1418</v>
      </c>
      <c r="G94" s="79" t="s">
        <v>348</v>
      </c>
      <c r="H94" s="46" t="s">
        <v>149</v>
      </c>
      <c r="I94" s="80" t="s">
        <v>16</v>
      </c>
      <c r="J94" s="45" t="s">
        <v>56</v>
      </c>
      <c r="K94" s="89">
        <v>2</v>
      </c>
      <c r="L94" s="12" t="s">
        <v>17</v>
      </c>
      <c r="M94" s="42" t="str">
        <f>IF(L94&lt;&gt;"",VLOOKUP(L94,Keuzemogelijkheden!$A$2:$E$7,2,FALSE),"")</f>
        <v>Maak een keuze in de kolom 'Antwoord fase'</v>
      </c>
      <c r="N94" s="42" t="str">
        <f>IF(L94&lt;&gt;"",VLOOKUP(L94,Keuzemogelijkheden!$A$2:$E$7,3,FALSE),"")</f>
        <v>Maak een keuze in de kolom 'Antwoord fase'</v>
      </c>
      <c r="O94" s="42" t="str">
        <f>IF(L94&lt;&gt;"",VLOOKUP(L94,Keuzemogelijkheden!$A$2:$E$7,4,FALSE),"")</f>
        <v>Maak een keuze in de kolom 'Antwoord fase'</v>
      </c>
      <c r="P94" s="43" t="str">
        <f>IF(L94=Keuzemogelijkheden!$A$2,$K94*Keuzemogelijkheden!$E$2,IF(L94=Keuzemogelijkheden!$A$3,$K94*Keuzemogelijkheden!$E$3,IF(L94=Keuzemogelijkheden!$A$4,$K94*Keuzemogelijkheden!$E$4,IF(L94=Keuzemogelijkheden!$A$5,$K94*Keuzemogelijkheden!$E$5,IF(L94=Keuzemogelijkheden!$A$6,$K94*Keuzemogelijkheden!$E$6,"0")))))</f>
        <v>0</v>
      </c>
    </row>
    <row r="95" spans="1:16" ht="51" x14ac:dyDescent="0.2">
      <c r="A95" s="30"/>
      <c r="B95" s="1"/>
      <c r="C95" s="1"/>
      <c r="D95" s="1"/>
      <c r="E95" s="98" t="s">
        <v>57</v>
      </c>
      <c r="F95" s="1">
        <v>2233</v>
      </c>
      <c r="G95" s="79" t="s">
        <v>349</v>
      </c>
      <c r="H95" s="46" t="s">
        <v>150</v>
      </c>
      <c r="I95" s="80" t="s">
        <v>36</v>
      </c>
      <c r="J95" s="45" t="s">
        <v>303</v>
      </c>
      <c r="K95" s="89">
        <v>10</v>
      </c>
      <c r="L95" s="12" t="s">
        <v>17</v>
      </c>
      <c r="M95" s="42" t="str">
        <f>IF(L95&lt;&gt;"",VLOOKUP(L95,Keuzemogelijkheden!$A$2:$E$7,2,FALSE),"")</f>
        <v>Maak een keuze in de kolom 'Antwoord fase'</v>
      </c>
      <c r="N95" s="42" t="str">
        <f>IF(L95&lt;&gt;"",VLOOKUP(L95,Keuzemogelijkheden!$A$2:$E$7,3,FALSE),"")</f>
        <v>Maak een keuze in de kolom 'Antwoord fase'</v>
      </c>
      <c r="O95" s="42" t="str">
        <f>IF(L95&lt;&gt;"",VLOOKUP(L95,Keuzemogelijkheden!$A$2:$E$7,4,FALSE),"")</f>
        <v>Maak een keuze in de kolom 'Antwoord fase'</v>
      </c>
      <c r="P95" s="43" t="str">
        <f>IF(L95=Keuzemogelijkheden!$A$2,$K95*Keuzemogelijkheden!$E$2,IF(L95=Keuzemogelijkheden!$A$3,$K95*Keuzemogelijkheden!$E$3,IF(L95=Keuzemogelijkheden!$A$4,$K95*Keuzemogelijkheden!$E$4,IF(L95=Keuzemogelijkheden!$A$5,$K95*Keuzemogelijkheden!$E$5,IF(L95=Keuzemogelijkheden!$A$6,$K95*Keuzemogelijkheden!$E$6,"0")))))</f>
        <v>0</v>
      </c>
    </row>
    <row r="96" spans="1:16" ht="15" x14ac:dyDescent="0.2">
      <c r="A96" s="30"/>
      <c r="B96" s="2" t="s">
        <v>283</v>
      </c>
      <c r="C96" s="2" t="s">
        <v>350</v>
      </c>
      <c r="E96" s="98"/>
      <c r="G96" s="79"/>
      <c r="H96" s="46"/>
      <c r="I96" s="80"/>
      <c r="J96" s="45"/>
      <c r="L96" s="39"/>
      <c r="M96" s="40"/>
      <c r="N96" s="40"/>
      <c r="O96" s="40"/>
      <c r="P96" s="41"/>
    </row>
    <row r="97" spans="1:16" ht="63.75" x14ac:dyDescent="0.2">
      <c r="A97" s="30"/>
      <c r="B97" s="1"/>
      <c r="C97" s="1"/>
      <c r="D97" s="1"/>
      <c r="E97" s="98" t="s">
        <v>60</v>
      </c>
      <c r="F97" s="1">
        <v>1279</v>
      </c>
      <c r="G97" s="79" t="s">
        <v>351</v>
      </c>
      <c r="H97" s="46" t="s">
        <v>352</v>
      </c>
      <c r="I97" s="80" t="s">
        <v>16</v>
      </c>
      <c r="J97" s="45" t="s">
        <v>236</v>
      </c>
      <c r="K97" s="89">
        <v>5</v>
      </c>
      <c r="L97" s="12" t="s">
        <v>17</v>
      </c>
      <c r="M97" s="42" t="str">
        <f>IF(L97&lt;&gt;"",VLOOKUP(L97,Keuzemogelijkheden!$A$2:$E$7,2,FALSE),"")</f>
        <v>Maak een keuze in de kolom 'Antwoord fase'</v>
      </c>
      <c r="N97" s="42" t="str">
        <f>IF(L97&lt;&gt;"",VLOOKUP(L97,Keuzemogelijkheden!$A$2:$E$7,3,FALSE),"")</f>
        <v>Maak een keuze in de kolom 'Antwoord fase'</v>
      </c>
      <c r="O97" s="42" t="str">
        <f>IF(L97&lt;&gt;"",VLOOKUP(L97,Keuzemogelijkheden!$A$2:$E$7,4,FALSE),"")</f>
        <v>Maak een keuze in de kolom 'Antwoord fase'</v>
      </c>
      <c r="P97" s="43" t="str">
        <f>IF(L97=Keuzemogelijkheden!$A$2,$K97*Keuzemogelijkheden!$E$2,IF(L97=Keuzemogelijkheden!$A$3,$K97*Keuzemogelijkheden!$E$3,IF(L97=Keuzemogelijkheden!$A$4,$K97*Keuzemogelijkheden!$E$4,IF(L97=Keuzemogelijkheden!$A$5,$K97*Keuzemogelijkheden!$E$5,IF(L97=Keuzemogelijkheden!$A$6,$K97*Keuzemogelijkheden!$E$6,"0")))))</f>
        <v>0</v>
      </c>
    </row>
    <row r="98" spans="1:16" ht="25.5" x14ac:dyDescent="0.2">
      <c r="A98" s="30"/>
      <c r="B98" s="1"/>
      <c r="C98" s="1"/>
      <c r="D98" s="1"/>
      <c r="E98" s="98" t="s">
        <v>55</v>
      </c>
      <c r="F98" s="1">
        <v>1339</v>
      </c>
      <c r="G98" s="79" t="s">
        <v>353</v>
      </c>
      <c r="H98" s="46" t="s">
        <v>206</v>
      </c>
      <c r="I98" s="80" t="s">
        <v>16</v>
      </c>
      <c r="J98" s="45" t="s">
        <v>236</v>
      </c>
      <c r="K98" s="89">
        <v>2</v>
      </c>
      <c r="L98" s="12" t="s">
        <v>17</v>
      </c>
      <c r="M98" s="42" t="str">
        <f>IF(L98&lt;&gt;"",VLOOKUP(L98,Keuzemogelijkheden!$A$2:$E$7,2,FALSE),"")</f>
        <v>Maak een keuze in de kolom 'Antwoord fase'</v>
      </c>
      <c r="N98" s="42" t="str">
        <f>IF(L98&lt;&gt;"",VLOOKUP(L98,Keuzemogelijkheden!$A$2:$E$7,3,FALSE),"")</f>
        <v>Maak een keuze in de kolom 'Antwoord fase'</v>
      </c>
      <c r="O98" s="42" t="str">
        <f>IF(L98&lt;&gt;"",VLOOKUP(L98,Keuzemogelijkheden!$A$2:$E$7,4,FALSE),"")</f>
        <v>Maak een keuze in de kolom 'Antwoord fase'</v>
      </c>
      <c r="P98" s="43" t="str">
        <f>IF(L98=Keuzemogelijkheden!$A$2,$K98*Keuzemogelijkheden!$E$2,IF(L98=Keuzemogelijkheden!$A$3,$K98*Keuzemogelijkheden!$E$3,IF(L98=Keuzemogelijkheden!$A$4,$K98*Keuzemogelijkheden!$E$4,IF(L98=Keuzemogelijkheden!$A$5,$K98*Keuzemogelijkheden!$E$5,IF(L98=Keuzemogelijkheden!$A$6,$K98*Keuzemogelijkheden!$E$6,"0")))))</f>
        <v>0</v>
      </c>
    </row>
    <row r="99" spans="1:16" ht="165" x14ac:dyDescent="0.2">
      <c r="A99" s="76"/>
      <c r="B99" s="1"/>
      <c r="C99" s="1"/>
      <c r="D99" s="1"/>
      <c r="E99" s="98" t="s">
        <v>247</v>
      </c>
      <c r="F99" s="1">
        <v>1302</v>
      </c>
      <c r="G99" s="78" t="s">
        <v>207</v>
      </c>
      <c r="H99" s="77" t="s">
        <v>208</v>
      </c>
      <c r="I99" s="77" t="s">
        <v>16</v>
      </c>
      <c r="J99" s="78" t="s">
        <v>236</v>
      </c>
      <c r="K99" s="92">
        <v>2</v>
      </c>
      <c r="L99" s="12" t="s">
        <v>17</v>
      </c>
      <c r="M99" s="42" t="str">
        <f>IF(L99&lt;&gt;"",VLOOKUP(L99,Keuzemogelijkheden!$A$2:$E$7,2,FALSE),"")</f>
        <v>Maak een keuze in de kolom 'Antwoord fase'</v>
      </c>
      <c r="N99" s="42" t="str">
        <f>IF(L99&lt;&gt;"",VLOOKUP(L99,Keuzemogelijkheden!$A$2:$E$7,3,FALSE),"")</f>
        <v>Maak een keuze in de kolom 'Antwoord fase'</v>
      </c>
      <c r="O99" s="42" t="str">
        <f>IF(L99&lt;&gt;"",VLOOKUP(L99,Keuzemogelijkheden!$A$2:$E$7,4,FALSE),"")</f>
        <v>Maak een keuze in de kolom 'Antwoord fase'</v>
      </c>
      <c r="P99" s="43" t="str">
        <f>IF(L99=Keuzemogelijkheden!$A$2,$K99*Keuzemogelijkheden!$E$2,IF(L99=Keuzemogelijkheden!$A$3,$K99*Keuzemogelijkheden!$E$3,IF(L99=Keuzemogelijkheden!$A$4,$K99*Keuzemogelijkheden!$E$4,IF(L99=Keuzemogelijkheden!$A$5,$K99*Keuzemogelijkheden!$E$5,IF(L99=Keuzemogelijkheden!$A$6,$K99*Keuzemogelijkheden!$E$6,"0")))))</f>
        <v>0</v>
      </c>
    </row>
    <row r="100" spans="1:16" ht="51" x14ac:dyDescent="0.2">
      <c r="A100" s="30"/>
      <c r="B100" s="1"/>
      <c r="C100" s="1"/>
      <c r="D100" s="1"/>
      <c r="E100" s="98" t="s">
        <v>57</v>
      </c>
      <c r="F100" s="1">
        <v>2068</v>
      </c>
      <c r="G100" s="79" t="s">
        <v>354</v>
      </c>
      <c r="H100" s="46" t="s">
        <v>205</v>
      </c>
      <c r="I100" s="80" t="s">
        <v>16</v>
      </c>
      <c r="J100" s="45" t="s">
        <v>303</v>
      </c>
      <c r="K100" s="89">
        <v>5</v>
      </c>
      <c r="L100" s="12" t="s">
        <v>17</v>
      </c>
      <c r="M100" s="42" t="str">
        <f>IF(L100&lt;&gt;"",VLOOKUP(L100,Keuzemogelijkheden!$A$2:$E$7,2,FALSE),"")</f>
        <v>Maak een keuze in de kolom 'Antwoord fase'</v>
      </c>
      <c r="N100" s="42" t="str">
        <f>IF(L100&lt;&gt;"",VLOOKUP(L100,Keuzemogelijkheden!$A$2:$E$7,3,FALSE),"")</f>
        <v>Maak een keuze in de kolom 'Antwoord fase'</v>
      </c>
      <c r="O100" s="42" t="str">
        <f>IF(L100&lt;&gt;"",VLOOKUP(L100,Keuzemogelijkheden!$A$2:$E$7,4,FALSE),"")</f>
        <v>Maak een keuze in de kolom 'Antwoord fase'</v>
      </c>
      <c r="P100" s="43" t="str">
        <f>IF(L100=Keuzemogelijkheden!$A$2,$K100*Keuzemogelijkheden!$E$2,IF(L100=Keuzemogelijkheden!$A$3,$K100*Keuzemogelijkheden!$E$3,IF(L100=Keuzemogelijkheden!$A$4,$K100*Keuzemogelijkheden!$E$4,IF(L100=Keuzemogelijkheden!$A$5,$K100*Keuzemogelijkheden!$E$5,IF(L100=Keuzemogelijkheden!$A$6,$K100*Keuzemogelijkheden!$E$6,"0")))))</f>
        <v>0</v>
      </c>
    </row>
    <row r="101" spans="1:16" ht="15" x14ac:dyDescent="0.2">
      <c r="A101" s="30"/>
      <c r="B101" s="2" t="s">
        <v>231</v>
      </c>
      <c r="C101" s="2" t="s">
        <v>355</v>
      </c>
      <c r="E101" s="98"/>
      <c r="G101" s="79"/>
      <c r="H101" s="46"/>
      <c r="I101" s="80"/>
      <c r="J101" s="45"/>
      <c r="L101" s="39"/>
      <c r="M101" s="40"/>
      <c r="N101" s="40"/>
      <c r="O101" s="40"/>
      <c r="P101" s="41"/>
    </row>
    <row r="102" spans="1:16" ht="63.75" x14ac:dyDescent="0.2">
      <c r="A102" s="30"/>
      <c r="B102" s="1"/>
      <c r="C102" s="1"/>
      <c r="D102" s="1"/>
      <c r="E102" s="98" t="s">
        <v>54</v>
      </c>
      <c r="F102" s="1">
        <v>2006</v>
      </c>
      <c r="G102" s="79" t="s">
        <v>356</v>
      </c>
      <c r="H102" s="46" t="s">
        <v>151</v>
      </c>
      <c r="I102" s="80" t="s">
        <v>16</v>
      </c>
      <c r="J102" s="45" t="s">
        <v>236</v>
      </c>
      <c r="K102" s="89">
        <v>10</v>
      </c>
      <c r="L102" s="12" t="s">
        <v>17</v>
      </c>
      <c r="M102" s="42" t="str">
        <f>IF(L102&lt;&gt;"",VLOOKUP(L102,Keuzemogelijkheden!$A$2:$E$7,2,FALSE),"")</f>
        <v>Maak een keuze in de kolom 'Antwoord fase'</v>
      </c>
      <c r="N102" s="42" t="str">
        <f>IF(L102&lt;&gt;"",VLOOKUP(L102,Keuzemogelijkheden!$A$2:$E$7,3,FALSE),"")</f>
        <v>Maak een keuze in de kolom 'Antwoord fase'</v>
      </c>
      <c r="O102" s="42" t="str">
        <f>IF(L102&lt;&gt;"",VLOOKUP(L102,Keuzemogelijkheden!$A$2:$E$7,4,FALSE),"")</f>
        <v>Maak een keuze in de kolom 'Antwoord fase'</v>
      </c>
      <c r="P102" s="43" t="str">
        <f>IF(L102=Keuzemogelijkheden!$A$2,$K102*Keuzemogelijkheden!$E$2,IF(L102=Keuzemogelijkheden!$A$3,$K102*Keuzemogelijkheden!$E$3,IF(L102=Keuzemogelijkheden!$A$4,$K102*Keuzemogelijkheden!$E$4,IF(L102=Keuzemogelijkheden!$A$5,$K102*Keuzemogelijkheden!$E$5,IF(L102=Keuzemogelijkheden!$A$6,$K102*Keuzemogelijkheden!$E$6,"0")))))</f>
        <v>0</v>
      </c>
    </row>
    <row r="103" spans="1:16" ht="15" x14ac:dyDescent="0.2">
      <c r="A103" s="30"/>
      <c r="B103" s="2" t="s">
        <v>296</v>
      </c>
      <c r="C103" s="2" t="s">
        <v>357</v>
      </c>
      <c r="E103" s="98"/>
      <c r="G103" s="79"/>
      <c r="H103" s="46"/>
      <c r="I103" s="80"/>
      <c r="J103" s="45"/>
      <c r="L103" s="39"/>
      <c r="M103" s="40"/>
      <c r="N103" s="40"/>
      <c r="O103" s="40"/>
      <c r="P103" s="41"/>
    </row>
    <row r="104" spans="1:16" ht="63.75" x14ac:dyDescent="0.2">
      <c r="A104" s="30"/>
      <c r="B104" s="1"/>
      <c r="C104" s="1"/>
      <c r="D104" s="1"/>
      <c r="E104" s="98" t="s">
        <v>55</v>
      </c>
      <c r="F104" s="1">
        <v>1166</v>
      </c>
      <c r="G104" s="79" t="s">
        <v>358</v>
      </c>
      <c r="H104" s="46" t="s">
        <v>155</v>
      </c>
      <c r="I104" s="80" t="s">
        <v>16</v>
      </c>
      <c r="J104" s="45" t="s">
        <v>236</v>
      </c>
      <c r="K104" s="89">
        <v>5</v>
      </c>
      <c r="L104" s="12" t="s">
        <v>17</v>
      </c>
      <c r="M104" s="42" t="str">
        <f>IF(L104&lt;&gt;"",VLOOKUP(L104,Keuzemogelijkheden!$A$2:$E$7,2,FALSE),"")</f>
        <v>Maak een keuze in de kolom 'Antwoord fase'</v>
      </c>
      <c r="N104" s="42" t="str">
        <f>IF(L104&lt;&gt;"",VLOOKUP(L104,Keuzemogelijkheden!$A$2:$E$7,3,FALSE),"")</f>
        <v>Maak een keuze in de kolom 'Antwoord fase'</v>
      </c>
      <c r="O104" s="42" t="str">
        <f>IF(L104&lt;&gt;"",VLOOKUP(L104,Keuzemogelijkheden!$A$2:$E$7,4,FALSE),"")</f>
        <v>Maak een keuze in de kolom 'Antwoord fase'</v>
      </c>
      <c r="P104" s="43" t="str">
        <f>IF(L104=Keuzemogelijkheden!$A$2,$K104*Keuzemogelijkheden!$E$2,IF(L104=Keuzemogelijkheden!$A$3,$K104*Keuzemogelijkheden!$E$3,IF(L104=Keuzemogelijkheden!$A$4,$K104*Keuzemogelijkheden!$E$4,IF(L104=Keuzemogelijkheden!$A$5,$K104*Keuzemogelijkheden!$E$5,IF(L104=Keuzemogelijkheden!$A$6,$K104*Keuzemogelijkheden!$E$6,"0")))))</f>
        <v>0</v>
      </c>
    </row>
    <row r="105" spans="1:16" ht="51" x14ac:dyDescent="0.2">
      <c r="A105" s="30"/>
      <c r="B105" s="1"/>
      <c r="C105" s="1"/>
      <c r="D105" s="1"/>
      <c r="E105" s="98" t="s">
        <v>64</v>
      </c>
      <c r="F105" s="1">
        <v>1482</v>
      </c>
      <c r="G105" s="79" t="s">
        <v>359</v>
      </c>
      <c r="H105" s="46" t="s">
        <v>156</v>
      </c>
      <c r="I105" s="80" t="s">
        <v>16</v>
      </c>
      <c r="J105" s="45" t="s">
        <v>236</v>
      </c>
      <c r="K105" s="89">
        <v>1</v>
      </c>
      <c r="L105" s="12" t="s">
        <v>17</v>
      </c>
      <c r="M105" s="42" t="str">
        <f>IF(L105&lt;&gt;"",VLOOKUP(L105,Keuzemogelijkheden!$A$2:$E$7,2,FALSE),"")</f>
        <v>Maak een keuze in de kolom 'Antwoord fase'</v>
      </c>
      <c r="N105" s="42" t="str">
        <f>IF(L105&lt;&gt;"",VLOOKUP(L105,Keuzemogelijkheden!$A$2:$E$7,3,FALSE),"")</f>
        <v>Maak een keuze in de kolom 'Antwoord fase'</v>
      </c>
      <c r="O105" s="42" t="str">
        <f>IF(L105&lt;&gt;"",VLOOKUP(L105,Keuzemogelijkheden!$A$2:$E$7,4,FALSE),"")</f>
        <v>Maak een keuze in de kolom 'Antwoord fase'</v>
      </c>
      <c r="P105" s="43" t="str">
        <f>IF(L105=Keuzemogelijkheden!$A$2,$K105*Keuzemogelijkheden!$E$2,IF(L105=Keuzemogelijkheden!$A$3,$K105*Keuzemogelijkheden!$E$3,IF(L105=Keuzemogelijkheden!$A$4,$K105*Keuzemogelijkheden!$E$4,IF(L105=Keuzemogelijkheden!$A$5,$K105*Keuzemogelijkheden!$E$5,IF(L105=Keuzemogelijkheden!$A$6,$K105*Keuzemogelijkheden!$E$6,"0")))))</f>
        <v>0</v>
      </c>
    </row>
    <row r="106" spans="1:16" ht="45" x14ac:dyDescent="0.2">
      <c r="A106" s="30"/>
      <c r="B106" s="1"/>
      <c r="C106" s="1"/>
      <c r="D106" s="1"/>
      <c r="E106" s="98" t="s">
        <v>52</v>
      </c>
      <c r="F106" s="1">
        <v>2007</v>
      </c>
      <c r="G106" s="79" t="s">
        <v>360</v>
      </c>
      <c r="H106" s="46" t="s">
        <v>361</v>
      </c>
      <c r="I106" s="80" t="s">
        <v>36</v>
      </c>
      <c r="J106" s="45" t="s">
        <v>236</v>
      </c>
      <c r="K106" s="89">
        <v>3</v>
      </c>
      <c r="L106" s="12" t="s">
        <v>17</v>
      </c>
      <c r="M106" s="42" t="str">
        <f>IF(L106&lt;&gt;"",VLOOKUP(L106,Keuzemogelijkheden!$A$2:$E$7,2,FALSE),"")</f>
        <v>Maak een keuze in de kolom 'Antwoord fase'</v>
      </c>
      <c r="N106" s="42" t="str">
        <f>IF(L106&lt;&gt;"",VLOOKUP(L106,Keuzemogelijkheden!$A$2:$E$7,3,FALSE),"")</f>
        <v>Maak een keuze in de kolom 'Antwoord fase'</v>
      </c>
      <c r="O106" s="42" t="str">
        <f>IF(L106&lt;&gt;"",VLOOKUP(L106,Keuzemogelijkheden!$A$2:$E$7,4,FALSE),"")</f>
        <v>Maak een keuze in de kolom 'Antwoord fase'</v>
      </c>
      <c r="P106" s="43" t="str">
        <f>IF(L106=Keuzemogelijkheden!$A$2,$K106*Keuzemogelijkheden!$E$2,IF(L106=Keuzemogelijkheden!$A$3,$K106*Keuzemogelijkheden!$E$3,IF(L106=Keuzemogelijkheden!$A$4,$K106*Keuzemogelijkheden!$E$4,IF(L106=Keuzemogelijkheden!$A$5,$K106*Keuzemogelijkheden!$E$5,IF(L106=Keuzemogelijkheden!$A$6,$K106*Keuzemogelijkheden!$E$6,"0")))))</f>
        <v>0</v>
      </c>
    </row>
    <row r="107" spans="1:16" ht="51" x14ac:dyDescent="0.2">
      <c r="A107" s="30"/>
      <c r="B107" s="1"/>
      <c r="C107" s="1"/>
      <c r="D107" s="1"/>
      <c r="E107" s="98" t="s">
        <v>283</v>
      </c>
      <c r="F107" s="1">
        <v>1129</v>
      </c>
      <c r="G107" s="79" t="s">
        <v>362</v>
      </c>
      <c r="H107" s="46" t="s">
        <v>157</v>
      </c>
      <c r="I107" s="80" t="s">
        <v>16</v>
      </c>
      <c r="J107" s="45" t="s">
        <v>236</v>
      </c>
      <c r="K107" s="89">
        <v>2</v>
      </c>
      <c r="L107" s="12" t="s">
        <v>17</v>
      </c>
      <c r="M107" s="42" t="str">
        <f>IF(L107&lt;&gt;"",VLOOKUP(L107,Keuzemogelijkheden!$A$2:$E$7,2,FALSE),"")</f>
        <v>Maak een keuze in de kolom 'Antwoord fase'</v>
      </c>
      <c r="N107" s="42" t="str">
        <f>IF(L107&lt;&gt;"",VLOOKUP(L107,Keuzemogelijkheden!$A$2:$E$7,3,FALSE),"")</f>
        <v>Maak een keuze in de kolom 'Antwoord fase'</v>
      </c>
      <c r="O107" s="42" t="str">
        <f>IF(L107&lt;&gt;"",VLOOKUP(L107,Keuzemogelijkheden!$A$2:$E$7,4,FALSE),"")</f>
        <v>Maak een keuze in de kolom 'Antwoord fase'</v>
      </c>
      <c r="P107" s="43" t="str">
        <f>IF(L107=Keuzemogelijkheden!$A$2,$K107*Keuzemogelijkheden!$E$2,IF(L107=Keuzemogelijkheden!$A$3,$K107*Keuzemogelijkheden!$E$3,IF(L107=Keuzemogelijkheden!$A$4,$K107*Keuzemogelijkheden!$E$4,IF(L107=Keuzemogelijkheden!$A$5,$K107*Keuzemogelijkheden!$E$5,IF(L107=Keuzemogelijkheden!$A$6,$K107*Keuzemogelijkheden!$E$6,"0")))))</f>
        <v>0</v>
      </c>
    </row>
    <row r="108" spans="1:16" ht="15" x14ac:dyDescent="0.2">
      <c r="A108" s="2" t="s">
        <v>247</v>
      </c>
      <c r="B108" s="2" t="s">
        <v>363</v>
      </c>
      <c r="C108" s="1"/>
      <c r="D108" s="1"/>
      <c r="E108" s="98"/>
      <c r="G108" s="79"/>
      <c r="H108" s="46"/>
      <c r="I108" s="80"/>
      <c r="J108" s="45"/>
      <c r="L108" s="39"/>
      <c r="M108" s="40"/>
      <c r="N108" s="40"/>
      <c r="O108" s="40"/>
      <c r="P108" s="41"/>
    </row>
    <row r="109" spans="1:16" ht="15" x14ac:dyDescent="0.2">
      <c r="A109" s="30"/>
      <c r="B109" s="2" t="s">
        <v>60</v>
      </c>
      <c r="C109" s="2" t="s">
        <v>364</v>
      </c>
      <c r="E109" s="98"/>
      <c r="G109" s="79"/>
      <c r="H109" s="46"/>
      <c r="I109" s="80"/>
      <c r="J109" s="45"/>
      <c r="L109" s="39"/>
      <c r="M109" s="40"/>
      <c r="N109" s="40"/>
      <c r="O109" s="40"/>
      <c r="P109" s="41"/>
    </row>
    <row r="110" spans="1:16" ht="76.5" x14ac:dyDescent="0.2">
      <c r="A110" s="30"/>
      <c r="B110" s="1"/>
      <c r="C110" s="1"/>
      <c r="D110" s="1"/>
      <c r="E110" s="98" t="s">
        <v>61</v>
      </c>
      <c r="F110" s="1">
        <v>1116</v>
      </c>
      <c r="G110" s="79" t="s">
        <v>97</v>
      </c>
      <c r="H110" s="46" t="s">
        <v>98</v>
      </c>
      <c r="I110" s="80" t="s">
        <v>16</v>
      </c>
      <c r="J110" s="45" t="s">
        <v>236</v>
      </c>
      <c r="K110" s="89">
        <v>5</v>
      </c>
      <c r="L110" s="12" t="s">
        <v>17</v>
      </c>
      <c r="M110" s="42" t="str">
        <f>IF(L110&lt;&gt;"",VLOOKUP(L110,Keuzemogelijkheden!$A$2:$E$7,2,FALSE),"")</f>
        <v>Maak een keuze in de kolom 'Antwoord fase'</v>
      </c>
      <c r="N110" s="42" t="str">
        <f>IF(L110&lt;&gt;"",VLOOKUP(L110,Keuzemogelijkheden!$A$2:$E$7,3,FALSE),"")</f>
        <v>Maak een keuze in de kolom 'Antwoord fase'</v>
      </c>
      <c r="O110" s="42" t="str">
        <f>IF(L110&lt;&gt;"",VLOOKUP(L110,Keuzemogelijkheden!$A$2:$E$7,4,FALSE),"")</f>
        <v>Maak een keuze in de kolom 'Antwoord fase'</v>
      </c>
      <c r="P110" s="43" t="str">
        <f>IF(L110=Keuzemogelijkheden!$A$2,$K110*Keuzemogelijkheden!$E$2,IF(L110=Keuzemogelijkheden!$A$3,$K110*Keuzemogelijkheden!$E$3,IF(L110=Keuzemogelijkheden!$A$4,$K110*Keuzemogelijkheden!$E$4,IF(L110=Keuzemogelijkheden!$A$5,$K110*Keuzemogelijkheden!$E$5,IF(L110=Keuzemogelijkheden!$A$6,$K110*Keuzemogelijkheden!$E$6,"0")))))</f>
        <v>0</v>
      </c>
    </row>
    <row r="111" spans="1:16" ht="15" x14ac:dyDescent="0.2">
      <c r="A111" s="2" t="s">
        <v>54</v>
      </c>
      <c r="B111" s="2" t="s">
        <v>365</v>
      </c>
      <c r="C111" s="1"/>
      <c r="D111" s="1"/>
      <c r="E111" s="98"/>
      <c r="G111" s="79"/>
      <c r="H111" s="46"/>
      <c r="I111" s="80"/>
      <c r="J111" s="45"/>
      <c r="L111" s="39"/>
      <c r="M111" s="40"/>
      <c r="N111" s="40"/>
      <c r="O111" s="40"/>
      <c r="P111" s="41"/>
    </row>
    <row r="112" spans="1:16" ht="15" x14ac:dyDescent="0.2">
      <c r="A112" s="30"/>
      <c r="B112" s="2" t="s">
        <v>60</v>
      </c>
      <c r="C112" s="2" t="s">
        <v>366</v>
      </c>
      <c r="E112" s="98"/>
      <c r="G112" s="79"/>
      <c r="H112" s="46"/>
      <c r="I112" s="80"/>
      <c r="J112" s="45"/>
      <c r="L112" s="39"/>
      <c r="M112" s="40"/>
      <c r="N112" s="40"/>
      <c r="O112" s="40"/>
      <c r="P112" s="41"/>
    </row>
    <row r="113" spans="1:16" ht="76.5" x14ac:dyDescent="0.2">
      <c r="A113" s="30"/>
      <c r="B113" s="1"/>
      <c r="C113" s="1"/>
      <c r="D113" s="1"/>
      <c r="E113" s="98" t="s">
        <v>247</v>
      </c>
      <c r="F113" s="1">
        <v>1972</v>
      </c>
      <c r="G113" s="79" t="s">
        <v>367</v>
      </c>
      <c r="H113" s="46" t="s">
        <v>104</v>
      </c>
      <c r="I113" s="80" t="s">
        <v>36</v>
      </c>
      <c r="J113" s="45" t="s">
        <v>236</v>
      </c>
      <c r="K113" s="89">
        <v>10</v>
      </c>
      <c r="L113" s="12" t="s">
        <v>17</v>
      </c>
      <c r="M113" s="42" t="str">
        <f>IF(L113&lt;&gt;"",VLOOKUP(L113,Keuzemogelijkheden!$A$2:$E$7,2,FALSE),"")</f>
        <v>Maak een keuze in de kolom 'Antwoord fase'</v>
      </c>
      <c r="N113" s="42" t="str">
        <f>IF(L113&lt;&gt;"",VLOOKUP(L113,Keuzemogelijkheden!$A$2:$E$7,3,FALSE),"")</f>
        <v>Maak een keuze in de kolom 'Antwoord fase'</v>
      </c>
      <c r="O113" s="42" t="str">
        <f>IF(L113&lt;&gt;"",VLOOKUP(L113,Keuzemogelijkheden!$A$2:$E$7,4,FALSE),"")</f>
        <v>Maak een keuze in de kolom 'Antwoord fase'</v>
      </c>
      <c r="P113" s="43" t="str">
        <f>IF(L113=Keuzemogelijkheden!$A$2,$K113*Keuzemogelijkheden!$E$2,IF(L113=Keuzemogelijkheden!$A$3,$K113*Keuzemogelijkheden!$E$3,IF(L113=Keuzemogelijkheden!$A$4,$K113*Keuzemogelijkheden!$E$4,IF(L113=Keuzemogelijkheden!$A$5,$K113*Keuzemogelijkheden!$E$5,IF(L113=Keuzemogelijkheden!$A$6,$K113*Keuzemogelijkheden!$E$6,"0")))))</f>
        <v>0</v>
      </c>
    </row>
    <row r="114" spans="1:16" ht="51" x14ac:dyDescent="0.2">
      <c r="A114" s="30"/>
      <c r="B114" s="1"/>
      <c r="C114" s="1"/>
      <c r="D114" s="1"/>
      <c r="E114" s="98" t="s">
        <v>57</v>
      </c>
      <c r="F114" s="1">
        <v>1132</v>
      </c>
      <c r="G114" s="79" t="s">
        <v>368</v>
      </c>
      <c r="H114" s="46" t="s">
        <v>105</v>
      </c>
      <c r="I114" s="11" t="s">
        <v>16</v>
      </c>
      <c r="J114" s="1" t="s">
        <v>236</v>
      </c>
      <c r="K114" s="89">
        <v>5</v>
      </c>
      <c r="L114" s="12" t="s">
        <v>17</v>
      </c>
      <c r="M114" s="42" t="str">
        <f>IF(L114&lt;&gt;"",VLOOKUP(L114,Keuzemogelijkheden!$A$2:$E$7,2,FALSE),"")</f>
        <v>Maak een keuze in de kolom 'Antwoord fase'</v>
      </c>
      <c r="N114" s="42" t="str">
        <f>IF(L114&lt;&gt;"",VLOOKUP(L114,Keuzemogelijkheden!$A$2:$E$7,3,FALSE),"")</f>
        <v>Maak een keuze in de kolom 'Antwoord fase'</v>
      </c>
      <c r="O114" s="42" t="str">
        <f>IF(L114&lt;&gt;"",VLOOKUP(L114,Keuzemogelijkheden!$A$2:$E$7,4,FALSE),"")</f>
        <v>Maak een keuze in de kolom 'Antwoord fase'</v>
      </c>
      <c r="P114" s="43" t="str">
        <f>IF(L114=Keuzemogelijkheden!$A$2,$K114*Keuzemogelijkheden!$E$2,IF(L114=Keuzemogelijkheden!$A$3,$K114*Keuzemogelijkheden!$E$3,IF(L114=Keuzemogelijkheden!$A$4,$K114*Keuzemogelijkheden!$E$4,IF(L114=Keuzemogelijkheden!$A$5,$K114*Keuzemogelijkheden!$E$5,IF(L114=Keuzemogelijkheden!$A$6,$K114*Keuzemogelijkheden!$E$6,"0")))))</f>
        <v>0</v>
      </c>
    </row>
    <row r="115" spans="1:16" ht="89.25" x14ac:dyDescent="0.2">
      <c r="A115" s="30"/>
      <c r="B115" s="1"/>
      <c r="C115" s="1"/>
      <c r="D115" s="1"/>
      <c r="E115" s="98" t="s">
        <v>64</v>
      </c>
      <c r="F115" s="1">
        <v>1054</v>
      </c>
      <c r="G115" s="79" t="s">
        <v>102</v>
      </c>
      <c r="H115" s="46" t="s">
        <v>103</v>
      </c>
      <c r="I115" s="80" t="s">
        <v>16</v>
      </c>
      <c r="J115" s="45" t="s">
        <v>236</v>
      </c>
      <c r="K115" s="89">
        <v>10</v>
      </c>
      <c r="L115" s="12" t="s">
        <v>17</v>
      </c>
      <c r="M115" s="42" t="str">
        <f>IF(L115&lt;&gt;"",VLOOKUP(L115,Keuzemogelijkheden!$A$2:$E$7,2,FALSE),"")</f>
        <v>Maak een keuze in de kolom 'Antwoord fase'</v>
      </c>
      <c r="N115" s="42" t="str">
        <f>IF(L115&lt;&gt;"",VLOOKUP(L115,Keuzemogelijkheden!$A$2:$E$7,3,FALSE),"")</f>
        <v>Maak een keuze in de kolom 'Antwoord fase'</v>
      </c>
      <c r="O115" s="42" t="str">
        <f>IF(L115&lt;&gt;"",VLOOKUP(L115,Keuzemogelijkheden!$A$2:$E$7,4,FALSE),"")</f>
        <v>Maak een keuze in de kolom 'Antwoord fase'</v>
      </c>
      <c r="P115" s="43" t="str">
        <f>IF(L115=Keuzemogelijkheden!$A$2,$K115*Keuzemogelijkheden!$E$2,IF(L115=Keuzemogelijkheden!$A$3,$K115*Keuzemogelijkheden!$E$3,IF(L115=Keuzemogelijkheden!$A$4,$K115*Keuzemogelijkheden!$E$4,IF(L115=Keuzemogelijkheden!$A$5,$K115*Keuzemogelijkheden!$E$5,IF(L115=Keuzemogelijkheden!$A$6,$K115*Keuzemogelijkheden!$E$6,"0")))))</f>
        <v>0</v>
      </c>
    </row>
    <row r="116" spans="1:16" ht="15" x14ac:dyDescent="0.2">
      <c r="A116" s="30"/>
      <c r="B116" s="2" t="s">
        <v>63</v>
      </c>
      <c r="C116" s="2" t="s">
        <v>369</v>
      </c>
      <c r="E116" s="98"/>
      <c r="G116" s="79"/>
      <c r="H116" s="46"/>
      <c r="I116" s="80"/>
      <c r="J116" s="45"/>
      <c r="L116" s="39"/>
      <c r="M116" s="40"/>
      <c r="N116" s="40"/>
      <c r="O116" s="40"/>
      <c r="P116" s="41"/>
    </row>
    <row r="117" spans="1:16" ht="60" x14ac:dyDescent="0.2">
      <c r="A117" s="76"/>
      <c r="B117" s="1"/>
      <c r="C117" s="1"/>
      <c r="D117" s="1"/>
      <c r="E117" s="98" t="s">
        <v>55</v>
      </c>
      <c r="F117" s="1">
        <v>1526</v>
      </c>
      <c r="G117" s="78" t="s">
        <v>370</v>
      </c>
      <c r="H117" s="77" t="s">
        <v>99</v>
      </c>
      <c r="I117" s="77" t="s">
        <v>16</v>
      </c>
      <c r="J117" s="78" t="s">
        <v>236</v>
      </c>
      <c r="K117" s="92">
        <v>1</v>
      </c>
      <c r="L117" s="12" t="s">
        <v>17</v>
      </c>
      <c r="M117" s="42" t="str">
        <f>IF(L117&lt;&gt;"",VLOOKUP(L117,Keuzemogelijkheden!$A$2:$E$7,2,FALSE),"")</f>
        <v>Maak een keuze in de kolom 'Antwoord fase'</v>
      </c>
      <c r="N117" s="42" t="str">
        <f>IF(L117&lt;&gt;"",VLOOKUP(L117,Keuzemogelijkheden!$A$2:$E$7,3,FALSE),"")</f>
        <v>Maak een keuze in de kolom 'Antwoord fase'</v>
      </c>
      <c r="O117" s="42" t="str">
        <f>IF(L117&lt;&gt;"",VLOOKUP(L117,Keuzemogelijkheden!$A$2:$E$7,4,FALSE),"")</f>
        <v>Maak een keuze in de kolom 'Antwoord fase'</v>
      </c>
      <c r="P117" s="43" t="str">
        <f>IF(L117=Keuzemogelijkheden!$A$2,$K117*Keuzemogelijkheden!$E$2,IF(L117=Keuzemogelijkheden!$A$3,$K117*Keuzemogelijkheden!$E$3,IF(L117=Keuzemogelijkheden!$A$4,$K117*Keuzemogelijkheden!$E$4,IF(L117=Keuzemogelijkheden!$A$5,$K117*Keuzemogelijkheden!$E$5,IF(L117=Keuzemogelijkheden!$A$6,$K117*Keuzemogelijkheden!$E$6,"0")))))</f>
        <v>0</v>
      </c>
    </row>
    <row r="118" spans="1:16" ht="38.25" x14ac:dyDescent="0.2">
      <c r="A118" s="30"/>
      <c r="B118" s="1"/>
      <c r="C118" s="1"/>
      <c r="D118" s="1"/>
      <c r="E118" s="98" t="s">
        <v>64</v>
      </c>
      <c r="F118" s="1">
        <v>2129</v>
      </c>
      <c r="G118" s="79" t="s">
        <v>371</v>
      </c>
      <c r="H118" s="46" t="s">
        <v>372</v>
      </c>
      <c r="I118" s="80" t="s">
        <v>16</v>
      </c>
      <c r="J118" s="45" t="s">
        <v>236</v>
      </c>
      <c r="K118" s="89">
        <v>1</v>
      </c>
      <c r="L118" s="12" t="s">
        <v>17</v>
      </c>
      <c r="M118" s="42" t="str">
        <f>IF(L118&lt;&gt;"",VLOOKUP(L118,Keuzemogelijkheden!$A$2:$E$7,2,FALSE),"")</f>
        <v>Maak een keuze in de kolom 'Antwoord fase'</v>
      </c>
      <c r="N118" s="42" t="str">
        <f>IF(L118&lt;&gt;"",VLOOKUP(L118,Keuzemogelijkheden!$A$2:$E$7,3,FALSE),"")</f>
        <v>Maak een keuze in de kolom 'Antwoord fase'</v>
      </c>
      <c r="O118" s="42" t="str">
        <f>IF(L118&lt;&gt;"",VLOOKUP(L118,Keuzemogelijkheden!$A$2:$E$7,4,FALSE),"")</f>
        <v>Maak een keuze in de kolom 'Antwoord fase'</v>
      </c>
      <c r="P118" s="43" t="str">
        <f>IF(L118=Keuzemogelijkheden!$A$2,$K118*Keuzemogelijkheden!$E$2,IF(L118=Keuzemogelijkheden!$A$3,$K118*Keuzemogelijkheden!$E$3,IF(L118=Keuzemogelijkheden!$A$4,$K118*Keuzemogelijkheden!$E$4,IF(L118=Keuzemogelijkheden!$A$5,$K118*Keuzemogelijkheden!$E$5,IF(L118=Keuzemogelijkheden!$A$6,$K118*Keuzemogelijkheden!$E$6,"0")))))</f>
        <v>0</v>
      </c>
    </row>
    <row r="119" spans="1:16" ht="45" x14ac:dyDescent="0.2">
      <c r="A119" s="30"/>
      <c r="B119" s="1"/>
      <c r="C119" s="1"/>
      <c r="D119" s="1"/>
      <c r="E119" s="98" t="s">
        <v>61</v>
      </c>
      <c r="F119" s="1">
        <v>1505</v>
      </c>
      <c r="G119" s="79" t="s">
        <v>373</v>
      </c>
      <c r="H119" s="46" t="s">
        <v>374</v>
      </c>
      <c r="I119" s="80" t="s">
        <v>36</v>
      </c>
      <c r="J119" s="45" t="s">
        <v>236</v>
      </c>
      <c r="K119" s="89">
        <v>3</v>
      </c>
      <c r="L119" s="12" t="s">
        <v>17</v>
      </c>
      <c r="M119" s="42" t="str">
        <f>IF(L119&lt;&gt;"",VLOOKUP(L119,Keuzemogelijkheden!$A$2:$E$7,2,FALSE),"")</f>
        <v>Maak een keuze in de kolom 'Antwoord fase'</v>
      </c>
      <c r="N119" s="42" t="str">
        <f>IF(L119&lt;&gt;"",VLOOKUP(L119,Keuzemogelijkheden!$A$2:$E$7,3,FALSE),"")</f>
        <v>Maak een keuze in de kolom 'Antwoord fase'</v>
      </c>
      <c r="O119" s="42" t="str">
        <f>IF(L119&lt;&gt;"",VLOOKUP(L119,Keuzemogelijkheden!$A$2:$E$7,4,FALSE),"")</f>
        <v>Maak een keuze in de kolom 'Antwoord fase'</v>
      </c>
      <c r="P119" s="43" t="str">
        <f>IF(L119=Keuzemogelijkheden!$A$2,$K119*Keuzemogelijkheden!$E$2,IF(L119=Keuzemogelijkheden!$A$3,$K119*Keuzemogelijkheden!$E$3,IF(L119=Keuzemogelijkheden!$A$4,$K119*Keuzemogelijkheden!$E$4,IF(L119=Keuzemogelijkheden!$A$5,$K119*Keuzemogelijkheden!$E$5,IF(L119=Keuzemogelijkheden!$A$6,$K119*Keuzemogelijkheden!$E$6,"0")))))</f>
        <v>0</v>
      </c>
    </row>
    <row r="120" spans="1:16" ht="75" x14ac:dyDescent="0.2">
      <c r="A120" s="76"/>
      <c r="B120" s="1"/>
      <c r="C120" s="1"/>
      <c r="D120" s="1"/>
      <c r="E120" s="98" t="s">
        <v>59</v>
      </c>
      <c r="F120" s="1">
        <v>1076</v>
      </c>
      <c r="G120" s="78" t="s">
        <v>375</v>
      </c>
      <c r="H120" s="77" t="s">
        <v>376</v>
      </c>
      <c r="I120" s="77" t="s">
        <v>16</v>
      </c>
      <c r="J120" s="78" t="s">
        <v>236</v>
      </c>
      <c r="K120" s="92">
        <v>2</v>
      </c>
      <c r="L120" s="12" t="s">
        <v>17</v>
      </c>
      <c r="M120" s="42" t="str">
        <f>IF(L120&lt;&gt;"",VLOOKUP(L120,Keuzemogelijkheden!$A$2:$E$7,2,FALSE),"")</f>
        <v>Maak een keuze in de kolom 'Antwoord fase'</v>
      </c>
      <c r="N120" s="42" t="str">
        <f>IF(L120&lt;&gt;"",VLOOKUP(L120,Keuzemogelijkheden!$A$2:$E$7,3,FALSE),"")</f>
        <v>Maak een keuze in de kolom 'Antwoord fase'</v>
      </c>
      <c r="O120" s="42" t="str">
        <f>IF(L120&lt;&gt;"",VLOOKUP(L120,Keuzemogelijkheden!$A$2:$E$7,4,FALSE),"")</f>
        <v>Maak een keuze in de kolom 'Antwoord fase'</v>
      </c>
      <c r="P120" s="43" t="str">
        <f>IF(L120=Keuzemogelijkheden!$A$2,$K120*Keuzemogelijkheden!$E$2,IF(L120=Keuzemogelijkheden!$A$3,$K120*Keuzemogelijkheden!$E$3,IF(L120=Keuzemogelijkheden!$A$4,$K120*Keuzemogelijkheden!$E$4,IF(L120=Keuzemogelijkheden!$A$5,$K120*Keuzemogelijkheden!$E$5,IF(L120=Keuzemogelijkheden!$A$6,$K120*Keuzemogelijkheden!$E$6,"0")))))</f>
        <v>0</v>
      </c>
    </row>
    <row r="121" spans="1:16" ht="114.75" x14ac:dyDescent="0.2">
      <c r="A121" s="30"/>
      <c r="B121" s="1"/>
      <c r="C121" s="1"/>
      <c r="D121" s="1"/>
      <c r="E121" s="98" t="s">
        <v>296</v>
      </c>
      <c r="F121" s="1">
        <v>1086</v>
      </c>
      <c r="G121" s="79" t="s">
        <v>100</v>
      </c>
      <c r="H121" s="46" t="s">
        <v>101</v>
      </c>
      <c r="I121" s="80" t="s">
        <v>16</v>
      </c>
      <c r="J121" s="45" t="s">
        <v>56</v>
      </c>
      <c r="K121" s="89">
        <v>5</v>
      </c>
      <c r="L121" s="12" t="s">
        <v>17</v>
      </c>
      <c r="M121" s="42" t="str">
        <f>IF(L121&lt;&gt;"",VLOOKUP(L121,Keuzemogelijkheden!$A$2:$E$7,2,FALSE),"")</f>
        <v>Maak een keuze in de kolom 'Antwoord fase'</v>
      </c>
      <c r="N121" s="42" t="str">
        <f>IF(L121&lt;&gt;"",VLOOKUP(L121,Keuzemogelijkheden!$A$2:$E$7,3,FALSE),"")</f>
        <v>Maak een keuze in de kolom 'Antwoord fase'</v>
      </c>
      <c r="O121" s="42" t="str">
        <f>IF(L121&lt;&gt;"",VLOOKUP(L121,Keuzemogelijkheden!$A$2:$E$7,4,FALSE),"")</f>
        <v>Maak een keuze in de kolom 'Antwoord fase'</v>
      </c>
      <c r="P121" s="43" t="str">
        <f>IF(L121=Keuzemogelijkheden!$A$2,$K121*Keuzemogelijkheden!$E$2,IF(L121=Keuzemogelijkheden!$A$3,$K121*Keuzemogelijkheden!$E$3,IF(L121=Keuzemogelijkheden!$A$4,$K121*Keuzemogelijkheden!$E$4,IF(L121=Keuzemogelijkheden!$A$5,$K121*Keuzemogelijkheden!$E$5,IF(L121=Keuzemogelijkheden!$A$6,$K121*Keuzemogelijkheden!$E$6,"0")))))</f>
        <v>0</v>
      </c>
    </row>
    <row r="122" spans="1:16" ht="45" x14ac:dyDescent="0.2">
      <c r="A122" s="30"/>
      <c r="B122" s="1"/>
      <c r="C122" s="1"/>
      <c r="D122" s="1"/>
      <c r="E122" s="98" t="s">
        <v>270</v>
      </c>
      <c r="F122" s="1">
        <v>2729</v>
      </c>
      <c r="G122" s="79" t="s">
        <v>377</v>
      </c>
      <c r="H122" s="46" t="s">
        <v>378</v>
      </c>
      <c r="I122" s="80" t="s">
        <v>36</v>
      </c>
      <c r="J122" s="45" t="s">
        <v>236</v>
      </c>
      <c r="K122" s="89">
        <v>5</v>
      </c>
      <c r="L122" s="12" t="s">
        <v>17</v>
      </c>
      <c r="M122" s="42" t="str">
        <f>IF(L122&lt;&gt;"",VLOOKUP(L122,Keuzemogelijkheden!$A$2:$E$7,2,FALSE),"")</f>
        <v>Maak een keuze in de kolom 'Antwoord fase'</v>
      </c>
      <c r="N122" s="42" t="str">
        <f>IF(L122&lt;&gt;"",VLOOKUP(L122,Keuzemogelijkheden!$A$2:$E$7,3,FALSE),"")</f>
        <v>Maak een keuze in de kolom 'Antwoord fase'</v>
      </c>
      <c r="O122" s="42" t="str">
        <f>IF(L122&lt;&gt;"",VLOOKUP(L122,Keuzemogelijkheden!$A$2:$E$7,4,FALSE),"")</f>
        <v>Maak een keuze in de kolom 'Antwoord fase'</v>
      </c>
      <c r="P122" s="43" t="str">
        <f>IF(L122=Keuzemogelijkheden!$A$2,$K122*Keuzemogelijkheden!$E$2,IF(L122=Keuzemogelijkheden!$A$3,$K122*Keuzemogelijkheden!$E$3,IF(L122=Keuzemogelijkheden!$A$4,$K122*Keuzemogelijkheden!$E$4,IF(L122=Keuzemogelijkheden!$A$5,$K122*Keuzemogelijkheden!$E$5,IF(L122=Keuzemogelijkheden!$A$6,$K122*Keuzemogelijkheden!$E$6,"0")))))</f>
        <v>0</v>
      </c>
    </row>
    <row r="123" spans="1:16" ht="45" x14ac:dyDescent="0.2">
      <c r="A123" s="30"/>
      <c r="B123" s="1"/>
      <c r="C123" s="1"/>
      <c r="D123" s="1"/>
      <c r="E123" s="98" t="s">
        <v>299</v>
      </c>
      <c r="F123" s="1">
        <v>2730</v>
      </c>
      <c r="G123" s="79" t="s">
        <v>379</v>
      </c>
      <c r="H123" s="46" t="s">
        <v>380</v>
      </c>
      <c r="I123" s="80" t="s">
        <v>36</v>
      </c>
      <c r="J123" s="45" t="s">
        <v>303</v>
      </c>
      <c r="K123" s="89">
        <v>5</v>
      </c>
      <c r="L123" s="12" t="s">
        <v>17</v>
      </c>
      <c r="M123" s="42" t="str">
        <f>IF(L123&lt;&gt;"",VLOOKUP(L123,Keuzemogelijkheden!$A$2:$E$7,2,FALSE),"")</f>
        <v>Maak een keuze in de kolom 'Antwoord fase'</v>
      </c>
      <c r="N123" s="42" t="str">
        <f>IF(L123&lt;&gt;"",VLOOKUP(L123,Keuzemogelijkheden!$A$2:$E$7,3,FALSE),"")</f>
        <v>Maak een keuze in de kolom 'Antwoord fase'</v>
      </c>
      <c r="O123" s="42" t="str">
        <f>IF(L123&lt;&gt;"",VLOOKUP(L123,Keuzemogelijkheden!$A$2:$E$7,4,FALSE),"")</f>
        <v>Maak een keuze in de kolom 'Antwoord fase'</v>
      </c>
      <c r="P123" s="43" t="str">
        <f>IF(L123=Keuzemogelijkheden!$A$2,$K123*Keuzemogelijkheden!$E$2,IF(L123=Keuzemogelijkheden!$A$3,$K123*Keuzemogelijkheden!$E$3,IF(L123=Keuzemogelijkheden!$A$4,$K123*Keuzemogelijkheden!$E$4,IF(L123=Keuzemogelijkheden!$A$5,$K123*Keuzemogelijkheden!$E$5,IF(L123=Keuzemogelijkheden!$A$6,$K123*Keuzemogelijkheden!$E$6,"0")))))</f>
        <v>0</v>
      </c>
    </row>
    <row r="124" spans="1:16" ht="15" x14ac:dyDescent="0.2">
      <c r="A124" s="30"/>
      <c r="B124" s="2" t="s">
        <v>55</v>
      </c>
      <c r="C124" s="2" t="s">
        <v>381</v>
      </c>
      <c r="E124" s="98"/>
      <c r="G124" s="79"/>
      <c r="H124" s="46"/>
      <c r="I124" s="80"/>
      <c r="J124" s="45"/>
      <c r="L124" s="39"/>
      <c r="M124" s="40"/>
      <c r="N124" s="40"/>
      <c r="O124" s="40"/>
      <c r="P124" s="41"/>
    </row>
    <row r="125" spans="1:16" ht="75" x14ac:dyDescent="0.2">
      <c r="A125" s="81"/>
      <c r="B125" s="79"/>
      <c r="C125" s="82"/>
      <c r="D125" s="82"/>
      <c r="E125" s="99" t="s">
        <v>58</v>
      </c>
      <c r="F125" s="97">
        <v>2127</v>
      </c>
      <c r="G125" s="82" t="s">
        <v>382</v>
      </c>
      <c r="H125" s="83" t="s">
        <v>158</v>
      </c>
      <c r="I125" s="83" t="s">
        <v>16</v>
      </c>
      <c r="J125" s="82" t="s">
        <v>236</v>
      </c>
      <c r="K125" s="93">
        <v>5</v>
      </c>
      <c r="L125" s="12" t="s">
        <v>17</v>
      </c>
      <c r="M125" s="42" t="str">
        <f>IF(L125&lt;&gt;"",VLOOKUP(L125,Keuzemogelijkheden!$A$2:$E$7,2,FALSE),"")</f>
        <v>Maak een keuze in de kolom 'Antwoord fase'</v>
      </c>
      <c r="N125" s="42" t="str">
        <f>IF(L125&lt;&gt;"",VLOOKUP(L125,Keuzemogelijkheden!$A$2:$E$7,3,FALSE),"")</f>
        <v>Maak een keuze in de kolom 'Antwoord fase'</v>
      </c>
      <c r="O125" s="42" t="str">
        <f>IF(L125&lt;&gt;"",VLOOKUP(L125,Keuzemogelijkheden!$A$2:$E$7,4,FALSE),"")</f>
        <v>Maak een keuze in de kolom 'Antwoord fase'</v>
      </c>
      <c r="P125" s="43" t="str">
        <f>IF(L125=Keuzemogelijkheden!$A$2,$K125*Keuzemogelijkheden!$E$2,IF(L125=Keuzemogelijkheden!$A$3,$K125*Keuzemogelijkheden!$E$3,IF(L125=Keuzemogelijkheden!$A$4,$K125*Keuzemogelijkheden!$E$4,IF(L125=Keuzemogelijkheden!$A$5,$K125*Keuzemogelijkheden!$E$5,IF(L125=Keuzemogelijkheden!$A$6,$K125*Keuzemogelijkheden!$E$6,"0")))))</f>
        <v>0</v>
      </c>
    </row>
    <row r="126" spans="1:16" ht="105" x14ac:dyDescent="0.2">
      <c r="A126" s="84"/>
      <c r="B126" s="1"/>
      <c r="C126" s="45"/>
      <c r="D126" s="79"/>
      <c r="E126" s="100" t="s">
        <v>61</v>
      </c>
      <c r="F126" s="97">
        <v>2720</v>
      </c>
      <c r="G126" s="82" t="s">
        <v>188</v>
      </c>
      <c r="H126" s="83" t="s">
        <v>383</v>
      </c>
      <c r="I126" s="83" t="s">
        <v>16</v>
      </c>
      <c r="J126" s="82" t="s">
        <v>236</v>
      </c>
      <c r="K126" s="93">
        <v>10</v>
      </c>
      <c r="L126" s="12" t="s">
        <v>17</v>
      </c>
      <c r="M126" s="42" t="str">
        <f>IF(L126&lt;&gt;"",VLOOKUP(L126,Keuzemogelijkheden!$A$2:$E$7,2,FALSE),"")</f>
        <v>Maak een keuze in de kolom 'Antwoord fase'</v>
      </c>
      <c r="N126" s="42" t="str">
        <f>IF(L126&lt;&gt;"",VLOOKUP(L126,Keuzemogelijkheden!$A$2:$E$7,3,FALSE),"")</f>
        <v>Maak een keuze in de kolom 'Antwoord fase'</v>
      </c>
      <c r="O126" s="42" t="str">
        <f>IF(L126&lt;&gt;"",VLOOKUP(L126,Keuzemogelijkheden!$A$2:$E$7,4,FALSE),"")</f>
        <v>Maak een keuze in de kolom 'Antwoord fase'</v>
      </c>
      <c r="P126" s="43" t="str">
        <f>IF(L126=Keuzemogelijkheden!$A$2,$K126*Keuzemogelijkheden!$E$2,IF(L126=Keuzemogelijkheden!$A$3,$K126*Keuzemogelijkheden!$E$3,IF(L126=Keuzemogelijkheden!$A$4,$K126*Keuzemogelijkheden!$E$4,IF(L126=Keuzemogelijkheden!$A$5,$K126*Keuzemogelijkheden!$E$5,IF(L126=Keuzemogelijkheden!$A$6,$K126*Keuzemogelijkheden!$E$6,"0")))))</f>
        <v>0</v>
      </c>
    </row>
    <row r="127" spans="1:16" ht="15" x14ac:dyDescent="0.2">
      <c r="A127" s="84"/>
      <c r="B127" s="2" t="s">
        <v>247</v>
      </c>
      <c r="C127" s="2" t="s">
        <v>384</v>
      </c>
      <c r="E127" s="98"/>
      <c r="F127" s="45"/>
      <c r="G127" s="79"/>
      <c r="H127" s="46"/>
      <c r="I127" s="80"/>
      <c r="J127" s="45"/>
      <c r="L127" s="39"/>
      <c r="M127" s="40"/>
      <c r="N127" s="40"/>
      <c r="O127" s="40"/>
      <c r="P127" s="41"/>
    </row>
    <row r="128" spans="1:16" ht="75" x14ac:dyDescent="0.2">
      <c r="A128" s="84"/>
      <c r="B128" s="1"/>
      <c r="C128" s="45"/>
      <c r="D128" s="79"/>
      <c r="E128" s="100" t="s">
        <v>60</v>
      </c>
      <c r="F128" s="97">
        <v>1677</v>
      </c>
      <c r="G128" s="82" t="s">
        <v>385</v>
      </c>
      <c r="H128" s="83" t="s">
        <v>152</v>
      </c>
      <c r="I128" s="83" t="s">
        <v>36</v>
      </c>
      <c r="J128" s="82" t="s">
        <v>236</v>
      </c>
      <c r="K128" s="93">
        <v>10</v>
      </c>
      <c r="L128" s="12" t="s">
        <v>17</v>
      </c>
      <c r="M128" s="42" t="str">
        <f>IF(L128&lt;&gt;"",VLOOKUP(L128,Keuzemogelijkheden!$A$2:$E$7,2,FALSE),"")</f>
        <v>Maak een keuze in de kolom 'Antwoord fase'</v>
      </c>
      <c r="N128" s="42" t="str">
        <f>IF(L128&lt;&gt;"",VLOOKUP(L128,Keuzemogelijkheden!$A$2:$E$7,3,FALSE),"")</f>
        <v>Maak een keuze in de kolom 'Antwoord fase'</v>
      </c>
      <c r="O128" s="42" t="str">
        <f>IF(L128&lt;&gt;"",VLOOKUP(L128,Keuzemogelijkheden!$A$2:$E$7,4,FALSE),"")</f>
        <v>Maak een keuze in de kolom 'Antwoord fase'</v>
      </c>
      <c r="P128" s="43" t="str">
        <f>IF(L128=Keuzemogelijkheden!$A$2,$K128*Keuzemogelijkheden!$E$2,IF(L128=Keuzemogelijkheden!$A$3,$K128*Keuzemogelijkheden!$E$3,IF(L128=Keuzemogelijkheden!$A$4,$K128*Keuzemogelijkheden!$E$4,IF(L128=Keuzemogelijkheden!$A$5,$K128*Keuzemogelijkheden!$E$5,IF(L128=Keuzemogelijkheden!$A$6,$K128*Keuzemogelijkheden!$E$6,"0")))))</f>
        <v>0</v>
      </c>
    </row>
    <row r="129" spans="1:16" ht="75" x14ac:dyDescent="0.2">
      <c r="A129" s="84"/>
      <c r="B129" s="1"/>
      <c r="C129" s="45"/>
      <c r="D129" s="79"/>
      <c r="E129" s="100" t="s">
        <v>55</v>
      </c>
      <c r="F129" s="97">
        <v>1506</v>
      </c>
      <c r="G129" s="82" t="s">
        <v>386</v>
      </c>
      <c r="H129" s="83" t="s">
        <v>153</v>
      </c>
      <c r="I129" s="83" t="s">
        <v>16</v>
      </c>
      <c r="J129" s="82" t="s">
        <v>236</v>
      </c>
      <c r="K129" s="93">
        <v>1</v>
      </c>
      <c r="L129" s="12" t="s">
        <v>17</v>
      </c>
      <c r="M129" s="42" t="str">
        <f>IF(L129&lt;&gt;"",VLOOKUP(L129,Keuzemogelijkheden!$A$2:$E$7,2,FALSE),"")</f>
        <v>Maak een keuze in de kolom 'Antwoord fase'</v>
      </c>
      <c r="N129" s="42" t="str">
        <f>IF(L129&lt;&gt;"",VLOOKUP(L129,Keuzemogelijkheden!$A$2:$E$7,3,FALSE),"")</f>
        <v>Maak een keuze in de kolom 'Antwoord fase'</v>
      </c>
      <c r="O129" s="42" t="str">
        <f>IF(L129&lt;&gt;"",VLOOKUP(L129,Keuzemogelijkheden!$A$2:$E$7,4,FALSE),"")</f>
        <v>Maak een keuze in de kolom 'Antwoord fase'</v>
      </c>
      <c r="P129" s="43" t="str">
        <f>IF(L129=Keuzemogelijkheden!$A$2,$K129*Keuzemogelijkheden!$E$2,IF(L129=Keuzemogelijkheden!$A$3,$K129*Keuzemogelijkheden!$E$3,IF(L129=Keuzemogelijkheden!$A$4,$K129*Keuzemogelijkheden!$E$4,IF(L129=Keuzemogelijkheden!$A$5,$K129*Keuzemogelijkheden!$E$5,IF(L129=Keuzemogelijkheden!$A$6,$K129*Keuzemogelijkheden!$E$6,"0")))))</f>
        <v>0</v>
      </c>
    </row>
    <row r="130" spans="1:16" ht="45" x14ac:dyDescent="0.2">
      <c r="A130" s="84"/>
      <c r="B130" s="1"/>
      <c r="C130" s="45"/>
      <c r="D130" s="79"/>
      <c r="E130" s="100" t="s">
        <v>280</v>
      </c>
      <c r="F130" s="97">
        <v>1208</v>
      </c>
      <c r="G130" s="82" t="s">
        <v>387</v>
      </c>
      <c r="H130" s="83" t="s">
        <v>154</v>
      </c>
      <c r="I130" s="83" t="s">
        <v>16</v>
      </c>
      <c r="J130" s="82" t="s">
        <v>236</v>
      </c>
      <c r="K130" s="93">
        <v>2</v>
      </c>
      <c r="L130" s="12" t="s">
        <v>17</v>
      </c>
      <c r="M130" s="42" t="str">
        <f>IF(L130&lt;&gt;"",VLOOKUP(L130,Keuzemogelijkheden!$A$2:$E$7,2,FALSE),"")</f>
        <v>Maak een keuze in de kolom 'Antwoord fase'</v>
      </c>
      <c r="N130" s="42" t="str">
        <f>IF(L130&lt;&gt;"",VLOOKUP(L130,Keuzemogelijkheden!$A$2:$E$7,3,FALSE),"")</f>
        <v>Maak een keuze in de kolom 'Antwoord fase'</v>
      </c>
      <c r="O130" s="42" t="str">
        <f>IF(L130&lt;&gt;"",VLOOKUP(L130,Keuzemogelijkheden!$A$2:$E$7,4,FALSE),"")</f>
        <v>Maak een keuze in de kolom 'Antwoord fase'</v>
      </c>
      <c r="P130" s="43" t="str">
        <f>IF(L130=Keuzemogelijkheden!$A$2,$K130*Keuzemogelijkheden!$E$2,IF(L130=Keuzemogelijkheden!$A$3,$K130*Keuzemogelijkheden!$E$3,IF(L130=Keuzemogelijkheden!$A$4,$K130*Keuzemogelijkheden!$E$4,IF(L130=Keuzemogelijkheden!$A$5,$K130*Keuzemogelijkheden!$E$5,IF(L130=Keuzemogelijkheden!$A$6,$K130*Keuzemogelijkheden!$E$6,"0")))))</f>
        <v>0</v>
      </c>
    </row>
    <row r="131" spans="1:16" ht="105" x14ac:dyDescent="0.2">
      <c r="A131" s="84"/>
      <c r="B131" s="1"/>
      <c r="C131" s="45"/>
      <c r="D131" s="79"/>
      <c r="E131" s="100" t="s">
        <v>64</v>
      </c>
      <c r="F131" s="97">
        <v>2084</v>
      </c>
      <c r="G131" s="82" t="s">
        <v>189</v>
      </c>
      <c r="H131" s="83" t="s">
        <v>190</v>
      </c>
      <c r="I131" s="83" t="s">
        <v>36</v>
      </c>
      <c r="J131" s="82" t="s">
        <v>236</v>
      </c>
      <c r="K131" s="93">
        <v>5</v>
      </c>
      <c r="L131" s="12" t="s">
        <v>17</v>
      </c>
      <c r="M131" s="42" t="str">
        <f>IF(L131&lt;&gt;"",VLOOKUP(L131,Keuzemogelijkheden!$A$2:$E$7,2,FALSE),"")</f>
        <v>Maak een keuze in de kolom 'Antwoord fase'</v>
      </c>
      <c r="N131" s="42" t="str">
        <f>IF(L131&lt;&gt;"",VLOOKUP(L131,Keuzemogelijkheden!$A$2:$E$7,3,FALSE),"")</f>
        <v>Maak een keuze in de kolom 'Antwoord fase'</v>
      </c>
      <c r="O131" s="42" t="str">
        <f>IF(L131&lt;&gt;"",VLOOKUP(L131,Keuzemogelijkheden!$A$2:$E$7,4,FALSE),"")</f>
        <v>Maak een keuze in de kolom 'Antwoord fase'</v>
      </c>
      <c r="P131" s="43" t="str">
        <f>IF(L131=Keuzemogelijkheden!$A$2,$K131*Keuzemogelijkheden!$E$2,IF(L131=Keuzemogelijkheden!$A$3,$K131*Keuzemogelijkheden!$E$3,IF(L131=Keuzemogelijkheden!$A$4,$K131*Keuzemogelijkheden!$E$4,IF(L131=Keuzemogelijkheden!$A$5,$K131*Keuzemogelijkheden!$E$5,IF(L131=Keuzemogelijkheden!$A$6,$K131*Keuzemogelijkheden!$E$6,"0")))))</f>
        <v>0</v>
      </c>
    </row>
    <row r="132" spans="1:16" ht="165" x14ac:dyDescent="0.2">
      <c r="A132" s="84"/>
      <c r="B132" s="1"/>
      <c r="C132" s="45"/>
      <c r="D132" s="79"/>
      <c r="E132" s="100" t="s">
        <v>58</v>
      </c>
      <c r="F132" s="97">
        <v>1075</v>
      </c>
      <c r="G132" s="82" t="s">
        <v>388</v>
      </c>
      <c r="H132" s="83" t="s">
        <v>389</v>
      </c>
      <c r="I132" s="83" t="s">
        <v>16</v>
      </c>
      <c r="J132" s="82" t="s">
        <v>236</v>
      </c>
      <c r="K132" s="93">
        <v>3</v>
      </c>
      <c r="L132" s="12" t="s">
        <v>17</v>
      </c>
      <c r="M132" s="42" t="str">
        <f>IF(L132&lt;&gt;"",VLOOKUP(L132,Keuzemogelijkheden!$A$2:$E$7,2,FALSE),"")</f>
        <v>Maak een keuze in de kolom 'Antwoord fase'</v>
      </c>
      <c r="N132" s="42" t="str">
        <f>IF(L132&lt;&gt;"",VLOOKUP(L132,Keuzemogelijkheden!$A$2:$E$7,3,FALSE),"")</f>
        <v>Maak een keuze in de kolom 'Antwoord fase'</v>
      </c>
      <c r="O132" s="42" t="str">
        <f>IF(L132&lt;&gt;"",VLOOKUP(L132,Keuzemogelijkheden!$A$2:$E$7,4,FALSE),"")</f>
        <v>Maak een keuze in de kolom 'Antwoord fase'</v>
      </c>
      <c r="P132" s="43" t="str">
        <f>IF(L132=Keuzemogelijkheden!$A$2,$K132*Keuzemogelijkheden!$E$2,IF(L132=Keuzemogelijkheden!$A$3,$K132*Keuzemogelijkheden!$E$3,IF(L132=Keuzemogelijkheden!$A$4,$K132*Keuzemogelijkheden!$E$4,IF(L132=Keuzemogelijkheden!$A$5,$K132*Keuzemogelijkheden!$E$5,IF(L132=Keuzemogelijkheden!$A$6,$K132*Keuzemogelijkheden!$E$6,"0")))))</f>
        <v>0</v>
      </c>
    </row>
    <row r="133" spans="1:16" ht="15" x14ac:dyDescent="0.2">
      <c r="A133" s="84"/>
      <c r="B133" s="2" t="s">
        <v>54</v>
      </c>
      <c r="C133" s="81" t="s">
        <v>390</v>
      </c>
      <c r="E133" s="98"/>
      <c r="F133" s="97"/>
      <c r="G133" s="82"/>
      <c r="H133" s="83"/>
      <c r="I133" s="83"/>
      <c r="J133" s="82"/>
      <c r="K133" s="93"/>
      <c r="L133" s="39"/>
      <c r="M133" s="40"/>
      <c r="N133" s="40"/>
      <c r="O133" s="40"/>
      <c r="P133" s="41"/>
    </row>
    <row r="134" spans="1:16" ht="60" x14ac:dyDescent="0.2">
      <c r="A134" s="84"/>
      <c r="B134" s="1"/>
      <c r="C134" s="45"/>
      <c r="D134" s="79"/>
      <c r="E134" s="100" t="s">
        <v>63</v>
      </c>
      <c r="F134" s="97">
        <v>1490</v>
      </c>
      <c r="G134" s="82" t="s">
        <v>391</v>
      </c>
      <c r="H134" s="83" t="s">
        <v>392</v>
      </c>
      <c r="I134" s="83" t="s">
        <v>16</v>
      </c>
      <c r="J134" s="82" t="s">
        <v>236</v>
      </c>
      <c r="K134" s="93">
        <v>10</v>
      </c>
      <c r="L134" s="12" t="s">
        <v>17</v>
      </c>
      <c r="M134" s="42" t="str">
        <f>IF(L134&lt;&gt;"",VLOOKUP(L134,Keuzemogelijkheden!$A$2:$E$7,2,FALSE),"")</f>
        <v>Maak een keuze in de kolom 'Antwoord fase'</v>
      </c>
      <c r="N134" s="42" t="str">
        <f>IF(L134&lt;&gt;"",VLOOKUP(L134,Keuzemogelijkheden!$A$2:$E$7,3,FALSE),"")</f>
        <v>Maak een keuze in de kolom 'Antwoord fase'</v>
      </c>
      <c r="O134" s="42" t="str">
        <f>IF(L134&lt;&gt;"",VLOOKUP(L134,Keuzemogelijkheden!$A$2:$E$7,4,FALSE),"")</f>
        <v>Maak een keuze in de kolom 'Antwoord fase'</v>
      </c>
      <c r="P134" s="43" t="str">
        <f>IF(L134=Keuzemogelijkheden!$A$2,$K134*Keuzemogelijkheden!$E$2,IF(L134=Keuzemogelijkheden!$A$3,$K134*Keuzemogelijkheden!$E$3,IF(L134=Keuzemogelijkheden!$A$4,$K134*Keuzemogelijkheden!$E$4,IF(L134=Keuzemogelijkheden!$A$5,$K134*Keuzemogelijkheden!$E$5,IF(L134=Keuzemogelijkheden!$A$6,$K134*Keuzemogelijkheden!$E$6,"0")))))</f>
        <v>0</v>
      </c>
    </row>
    <row r="135" spans="1:16" ht="30" x14ac:dyDescent="0.2">
      <c r="A135" s="84"/>
      <c r="B135" s="1"/>
      <c r="C135" s="45"/>
      <c r="D135" s="79"/>
      <c r="E135" s="100" t="s">
        <v>247</v>
      </c>
      <c r="F135" s="97">
        <v>1502</v>
      </c>
      <c r="G135" s="82" t="s">
        <v>393</v>
      </c>
      <c r="H135" s="83" t="s">
        <v>109</v>
      </c>
      <c r="I135" s="83" t="s">
        <v>16</v>
      </c>
      <c r="J135" s="82" t="s">
        <v>236</v>
      </c>
      <c r="K135" s="93">
        <v>10</v>
      </c>
      <c r="L135" s="12" t="s">
        <v>17</v>
      </c>
      <c r="M135" s="42" t="str">
        <f>IF(L135&lt;&gt;"",VLOOKUP(L135,Keuzemogelijkheden!$A$2:$E$7,2,FALSE),"")</f>
        <v>Maak een keuze in de kolom 'Antwoord fase'</v>
      </c>
      <c r="N135" s="42" t="str">
        <f>IF(L135&lt;&gt;"",VLOOKUP(L135,Keuzemogelijkheden!$A$2:$E$7,3,FALSE),"")</f>
        <v>Maak een keuze in de kolom 'Antwoord fase'</v>
      </c>
      <c r="O135" s="42" t="str">
        <f>IF(L135&lt;&gt;"",VLOOKUP(L135,Keuzemogelijkheden!$A$2:$E$7,4,FALSE),"")</f>
        <v>Maak een keuze in de kolom 'Antwoord fase'</v>
      </c>
      <c r="P135" s="43" t="str">
        <f>IF(L135=Keuzemogelijkheden!$A$2,$K135*Keuzemogelijkheden!$E$2,IF(L135=Keuzemogelijkheden!$A$3,$K135*Keuzemogelijkheden!$E$3,IF(L135=Keuzemogelijkheden!$A$4,$K135*Keuzemogelijkheden!$E$4,IF(L135=Keuzemogelijkheden!$A$5,$K135*Keuzemogelijkheden!$E$5,IF(L135=Keuzemogelijkheden!$A$6,$K135*Keuzemogelijkheden!$E$6,"0")))))</f>
        <v>0</v>
      </c>
    </row>
    <row r="136" spans="1:16" ht="15" x14ac:dyDescent="0.2">
      <c r="A136" s="84" t="s">
        <v>64</v>
      </c>
      <c r="B136" s="2" t="s">
        <v>65</v>
      </c>
      <c r="C136" s="45"/>
      <c r="D136" s="79"/>
      <c r="E136" s="100"/>
      <c r="F136" s="97"/>
      <c r="G136" s="82"/>
      <c r="H136" s="83"/>
      <c r="I136" s="83"/>
      <c r="J136" s="82"/>
      <c r="K136" s="93"/>
      <c r="L136" s="39"/>
      <c r="M136" s="40"/>
      <c r="N136" s="40"/>
      <c r="O136" s="40"/>
      <c r="P136" s="41"/>
    </row>
    <row r="137" spans="1:16" ht="15" x14ac:dyDescent="0.2">
      <c r="A137" s="84"/>
      <c r="B137" s="2" t="s">
        <v>394</v>
      </c>
      <c r="C137" s="81" t="s">
        <v>395</v>
      </c>
      <c r="E137" s="98"/>
      <c r="F137" s="97"/>
      <c r="G137" s="82"/>
      <c r="H137" s="83"/>
      <c r="I137" s="83"/>
      <c r="J137" s="82"/>
      <c r="K137" s="93"/>
      <c r="L137" s="39"/>
      <c r="M137" s="40"/>
      <c r="N137" s="40"/>
      <c r="O137" s="40"/>
      <c r="P137" s="41"/>
    </row>
    <row r="138" spans="1:16" ht="60" x14ac:dyDescent="0.2">
      <c r="A138" s="84"/>
      <c r="B138" s="1"/>
      <c r="C138" s="45"/>
      <c r="D138" s="79"/>
      <c r="E138" s="100" t="s">
        <v>280</v>
      </c>
      <c r="F138" s="97">
        <v>2126</v>
      </c>
      <c r="G138" s="82" t="s">
        <v>396</v>
      </c>
      <c r="H138" s="83" t="s">
        <v>159</v>
      </c>
      <c r="I138" s="83" t="s">
        <v>16</v>
      </c>
      <c r="J138" s="82" t="s">
        <v>56</v>
      </c>
      <c r="K138" s="93">
        <v>1</v>
      </c>
      <c r="L138" s="12" t="s">
        <v>17</v>
      </c>
      <c r="M138" s="42" t="str">
        <f>IF(L138&lt;&gt;"",VLOOKUP(L138,Keuzemogelijkheden!$A$2:$E$7,2,FALSE),"")</f>
        <v>Maak een keuze in de kolom 'Antwoord fase'</v>
      </c>
      <c r="N138" s="42" t="str">
        <f>IF(L138&lt;&gt;"",VLOOKUP(L138,Keuzemogelijkheden!$A$2:$E$7,3,FALSE),"")</f>
        <v>Maak een keuze in de kolom 'Antwoord fase'</v>
      </c>
      <c r="O138" s="42" t="str">
        <f>IF(L138&lt;&gt;"",VLOOKUP(L138,Keuzemogelijkheden!$A$2:$E$7,4,FALSE),"")</f>
        <v>Maak een keuze in de kolom 'Antwoord fase'</v>
      </c>
      <c r="P138" s="43" t="str">
        <f>IF(L138=Keuzemogelijkheden!$A$2,$K138*Keuzemogelijkheden!$E$2,IF(L138=Keuzemogelijkheden!$A$3,$K138*Keuzemogelijkheden!$E$3,IF(L138=Keuzemogelijkheden!$A$4,$K138*Keuzemogelijkheden!$E$4,IF(L138=Keuzemogelijkheden!$A$5,$K138*Keuzemogelijkheden!$E$5,IF(L138=Keuzemogelijkheden!$A$6,$K138*Keuzemogelijkheden!$E$6,"0")))))</f>
        <v>0</v>
      </c>
    </row>
    <row r="139" spans="1:16" ht="60" x14ac:dyDescent="0.2">
      <c r="A139" s="84"/>
      <c r="B139" s="1"/>
      <c r="C139" s="45"/>
      <c r="D139" s="79"/>
      <c r="E139" s="100" t="s">
        <v>64</v>
      </c>
      <c r="F139" s="97">
        <v>1286</v>
      </c>
      <c r="G139" s="82" t="s">
        <v>397</v>
      </c>
      <c r="H139" s="83" t="s">
        <v>160</v>
      </c>
      <c r="I139" s="83" t="s">
        <v>36</v>
      </c>
      <c r="J139" s="82" t="s">
        <v>56</v>
      </c>
      <c r="K139" s="93">
        <v>2</v>
      </c>
      <c r="L139" s="12" t="s">
        <v>17</v>
      </c>
      <c r="M139" s="42" t="str">
        <f>IF(L139&lt;&gt;"",VLOOKUP(L139,Keuzemogelijkheden!$A$2:$E$7,2,FALSE),"")</f>
        <v>Maak een keuze in de kolom 'Antwoord fase'</v>
      </c>
      <c r="N139" s="42" t="str">
        <f>IF(L139&lt;&gt;"",VLOOKUP(L139,Keuzemogelijkheden!$A$2:$E$7,3,FALSE),"")</f>
        <v>Maak een keuze in de kolom 'Antwoord fase'</v>
      </c>
      <c r="O139" s="42" t="str">
        <f>IF(L139&lt;&gt;"",VLOOKUP(L139,Keuzemogelijkheden!$A$2:$E$7,4,FALSE),"")</f>
        <v>Maak een keuze in de kolom 'Antwoord fase'</v>
      </c>
      <c r="P139" s="43" t="str">
        <f>IF(L139=Keuzemogelijkheden!$A$2,$K139*Keuzemogelijkheden!$E$2,IF(L139=Keuzemogelijkheden!$A$3,$K139*Keuzemogelijkheden!$E$3,IF(L139=Keuzemogelijkheden!$A$4,$K139*Keuzemogelijkheden!$E$4,IF(L139=Keuzemogelijkheden!$A$5,$K139*Keuzemogelijkheden!$E$5,IF(L139=Keuzemogelijkheden!$A$6,$K139*Keuzemogelijkheden!$E$6,"0")))))</f>
        <v>0</v>
      </c>
    </row>
    <row r="140" spans="1:16" ht="75" x14ac:dyDescent="0.2">
      <c r="A140" s="84"/>
      <c r="B140" s="1"/>
      <c r="C140" s="45"/>
      <c r="D140" s="79"/>
      <c r="E140" s="100" t="s">
        <v>59</v>
      </c>
      <c r="F140" s="97">
        <v>1489</v>
      </c>
      <c r="G140" s="82" t="s">
        <v>398</v>
      </c>
      <c r="H140" s="83" t="s">
        <v>191</v>
      </c>
      <c r="I140" s="83" t="s">
        <v>36</v>
      </c>
      <c r="J140" s="82" t="s">
        <v>303</v>
      </c>
      <c r="K140" s="93">
        <v>2</v>
      </c>
      <c r="L140" s="12" t="s">
        <v>17</v>
      </c>
      <c r="M140" s="42" t="str">
        <f>IF(L140&lt;&gt;"",VLOOKUP(L140,Keuzemogelijkheden!$A$2:$E$7,2,FALSE),"")</f>
        <v>Maak een keuze in de kolom 'Antwoord fase'</v>
      </c>
      <c r="N140" s="42" t="str">
        <f>IF(L140&lt;&gt;"",VLOOKUP(L140,Keuzemogelijkheden!$A$2:$E$7,3,FALSE),"")</f>
        <v>Maak een keuze in de kolom 'Antwoord fase'</v>
      </c>
      <c r="O140" s="42" t="str">
        <f>IF(L140&lt;&gt;"",VLOOKUP(L140,Keuzemogelijkheden!$A$2:$E$7,4,FALSE),"")</f>
        <v>Maak een keuze in de kolom 'Antwoord fase'</v>
      </c>
      <c r="P140" s="43" t="str">
        <f>IF(L140=Keuzemogelijkheden!$A$2,$K140*Keuzemogelijkheden!$E$2,IF(L140=Keuzemogelijkheden!$A$3,$K140*Keuzemogelijkheden!$E$3,IF(L140=Keuzemogelijkheden!$A$4,$K140*Keuzemogelijkheden!$E$4,IF(L140=Keuzemogelijkheden!$A$5,$K140*Keuzemogelijkheden!$E$5,IF(L140=Keuzemogelijkheden!$A$6,$K140*Keuzemogelijkheden!$E$6,"0")))))</f>
        <v>0</v>
      </c>
    </row>
    <row r="141" spans="1:16" ht="45" x14ac:dyDescent="0.2">
      <c r="A141" s="84"/>
      <c r="B141" s="1"/>
      <c r="C141" s="45"/>
      <c r="D141" s="79"/>
      <c r="E141" s="100" t="s">
        <v>52</v>
      </c>
      <c r="F141" s="97">
        <v>1948</v>
      </c>
      <c r="G141" s="82" t="s">
        <v>399</v>
      </c>
      <c r="H141" s="83" t="s">
        <v>161</v>
      </c>
      <c r="I141" s="83" t="s">
        <v>16</v>
      </c>
      <c r="J141" s="82" t="s">
        <v>56</v>
      </c>
      <c r="K141" s="93">
        <v>1</v>
      </c>
      <c r="L141" s="12" t="s">
        <v>17</v>
      </c>
      <c r="M141" s="42" t="str">
        <f>IF(L141&lt;&gt;"",VLOOKUP(L141,Keuzemogelijkheden!$A$2:$E$7,2,FALSE),"")</f>
        <v>Maak een keuze in de kolom 'Antwoord fase'</v>
      </c>
      <c r="N141" s="42" t="str">
        <f>IF(L141&lt;&gt;"",VLOOKUP(L141,Keuzemogelijkheden!$A$2:$E$7,3,FALSE),"")</f>
        <v>Maak een keuze in de kolom 'Antwoord fase'</v>
      </c>
      <c r="O141" s="42" t="str">
        <f>IF(L141&lt;&gt;"",VLOOKUP(L141,Keuzemogelijkheden!$A$2:$E$7,4,FALSE),"")</f>
        <v>Maak een keuze in de kolom 'Antwoord fase'</v>
      </c>
      <c r="P141" s="43" t="str">
        <f>IF(L141=Keuzemogelijkheden!$A$2,$K141*Keuzemogelijkheden!$E$2,IF(L141=Keuzemogelijkheden!$A$3,$K141*Keuzemogelijkheden!$E$3,IF(L141=Keuzemogelijkheden!$A$4,$K141*Keuzemogelijkheden!$E$4,IF(L141=Keuzemogelijkheden!$A$5,$K141*Keuzemogelijkheden!$E$5,IF(L141=Keuzemogelijkheden!$A$6,$K141*Keuzemogelijkheden!$E$6,"0")))))</f>
        <v>0</v>
      </c>
    </row>
    <row r="142" spans="1:16" ht="105" x14ac:dyDescent="0.2">
      <c r="A142" s="84"/>
      <c r="B142" s="1"/>
      <c r="C142" s="45"/>
      <c r="D142" s="79"/>
      <c r="E142" s="100" t="s">
        <v>296</v>
      </c>
      <c r="F142" s="97">
        <v>1014</v>
      </c>
      <c r="G142" s="82" t="s">
        <v>162</v>
      </c>
      <c r="H142" s="83" t="s">
        <v>163</v>
      </c>
      <c r="I142" s="83" t="s">
        <v>16</v>
      </c>
      <c r="J142" s="82" t="s">
        <v>56</v>
      </c>
      <c r="K142" s="93">
        <v>5</v>
      </c>
      <c r="L142" s="12" t="s">
        <v>17</v>
      </c>
      <c r="M142" s="42" t="str">
        <f>IF(L142&lt;&gt;"",VLOOKUP(L142,Keuzemogelijkheden!$A$2:$E$7,2,FALSE),"")</f>
        <v>Maak een keuze in de kolom 'Antwoord fase'</v>
      </c>
      <c r="N142" s="42" t="str">
        <f>IF(L142&lt;&gt;"",VLOOKUP(L142,Keuzemogelijkheden!$A$2:$E$7,3,FALSE),"")</f>
        <v>Maak een keuze in de kolom 'Antwoord fase'</v>
      </c>
      <c r="O142" s="42" t="str">
        <f>IF(L142&lt;&gt;"",VLOOKUP(L142,Keuzemogelijkheden!$A$2:$E$7,4,FALSE),"")</f>
        <v>Maak een keuze in de kolom 'Antwoord fase'</v>
      </c>
      <c r="P142" s="43" t="str">
        <f>IF(L142=Keuzemogelijkheden!$A$2,$K142*Keuzemogelijkheden!$E$2,IF(L142=Keuzemogelijkheden!$A$3,$K142*Keuzemogelijkheden!$E$3,IF(L142=Keuzemogelijkheden!$A$4,$K142*Keuzemogelijkheden!$E$4,IF(L142=Keuzemogelijkheden!$A$5,$K142*Keuzemogelijkheden!$E$5,IF(L142=Keuzemogelijkheden!$A$6,$K142*Keuzemogelijkheden!$E$6,"0")))))</f>
        <v>0</v>
      </c>
    </row>
    <row r="143" spans="1:16" ht="15" x14ac:dyDescent="0.2">
      <c r="A143" s="84" t="s">
        <v>58</v>
      </c>
      <c r="B143" s="2" t="s">
        <v>22</v>
      </c>
      <c r="C143" s="45"/>
      <c r="D143" s="79"/>
      <c r="E143" s="100"/>
      <c r="F143" s="97"/>
      <c r="G143" s="82"/>
      <c r="H143" s="83"/>
      <c r="I143" s="83"/>
      <c r="J143" s="82"/>
      <c r="K143" s="93"/>
      <c r="L143" s="39"/>
      <c r="M143" s="40"/>
      <c r="N143" s="40"/>
      <c r="O143" s="40"/>
      <c r="P143" s="41"/>
    </row>
    <row r="144" spans="1:16" ht="15" x14ac:dyDescent="0.2">
      <c r="A144" s="84"/>
      <c r="B144" s="2" t="s">
        <v>53</v>
      </c>
      <c r="C144" s="81" t="s">
        <v>400</v>
      </c>
      <c r="E144" s="98"/>
      <c r="F144" s="97"/>
      <c r="G144" s="82"/>
      <c r="H144" s="83"/>
      <c r="I144" s="83"/>
      <c r="J144" s="82"/>
      <c r="K144" s="93"/>
      <c r="L144" s="39"/>
      <c r="M144" s="40"/>
      <c r="N144" s="40"/>
      <c r="O144" s="40"/>
      <c r="P144" s="41"/>
    </row>
    <row r="145" spans="1:16" ht="75" x14ac:dyDescent="0.2">
      <c r="A145" s="84"/>
      <c r="B145" s="1"/>
      <c r="C145" s="45"/>
      <c r="D145" s="79"/>
      <c r="E145" s="100" t="s">
        <v>60</v>
      </c>
      <c r="F145" s="97">
        <v>1346</v>
      </c>
      <c r="G145" s="82" t="s">
        <v>401</v>
      </c>
      <c r="H145" s="83" t="s">
        <v>402</v>
      </c>
      <c r="I145" s="83" t="s">
        <v>36</v>
      </c>
      <c r="J145" s="82" t="s">
        <v>56</v>
      </c>
      <c r="K145" s="93">
        <v>3</v>
      </c>
      <c r="L145" s="12" t="s">
        <v>17</v>
      </c>
      <c r="M145" s="42" t="str">
        <f>IF(L145&lt;&gt;"",VLOOKUP(L145,Keuzemogelijkheden!$A$2:$E$7,2,FALSE),"")</f>
        <v>Maak een keuze in de kolom 'Antwoord fase'</v>
      </c>
      <c r="N145" s="42" t="str">
        <f>IF(L145&lt;&gt;"",VLOOKUP(L145,Keuzemogelijkheden!$A$2:$E$7,3,FALSE),"")</f>
        <v>Maak een keuze in de kolom 'Antwoord fase'</v>
      </c>
      <c r="O145" s="42" t="str">
        <f>IF(L145&lt;&gt;"",VLOOKUP(L145,Keuzemogelijkheden!$A$2:$E$7,4,FALSE),"")</f>
        <v>Maak een keuze in de kolom 'Antwoord fase'</v>
      </c>
      <c r="P145" s="43" t="str">
        <f>IF(L145=Keuzemogelijkheden!$A$2,$K145*Keuzemogelijkheden!$E$2,IF(L145=Keuzemogelijkheden!$A$3,$K145*Keuzemogelijkheden!$E$3,IF(L145=Keuzemogelijkheden!$A$4,$K145*Keuzemogelijkheden!$E$4,IF(L145=Keuzemogelijkheden!$A$5,$K145*Keuzemogelijkheden!$E$5,IF(L145=Keuzemogelijkheden!$A$6,$K145*Keuzemogelijkheden!$E$6,"0")))))</f>
        <v>0</v>
      </c>
    </row>
    <row r="146" spans="1:16" ht="90" x14ac:dyDescent="0.2">
      <c r="A146" s="84"/>
      <c r="B146" s="1"/>
      <c r="C146" s="45"/>
      <c r="D146" s="79"/>
      <c r="E146" s="100" t="s">
        <v>55</v>
      </c>
      <c r="F146" s="97">
        <v>1343</v>
      </c>
      <c r="G146" s="82" t="s">
        <v>403</v>
      </c>
      <c r="H146" s="83" t="s">
        <v>404</v>
      </c>
      <c r="I146" s="83" t="s">
        <v>16</v>
      </c>
      <c r="J146" s="82" t="s">
        <v>56</v>
      </c>
      <c r="K146" s="93">
        <v>2</v>
      </c>
      <c r="L146" s="12" t="s">
        <v>17</v>
      </c>
      <c r="M146" s="42" t="str">
        <f>IF(L146&lt;&gt;"",VLOOKUP(L146,Keuzemogelijkheden!$A$2:$E$7,2,FALSE),"")</f>
        <v>Maak een keuze in de kolom 'Antwoord fase'</v>
      </c>
      <c r="N146" s="42" t="str">
        <f>IF(L146&lt;&gt;"",VLOOKUP(L146,Keuzemogelijkheden!$A$2:$E$7,3,FALSE),"")</f>
        <v>Maak een keuze in de kolom 'Antwoord fase'</v>
      </c>
      <c r="O146" s="42" t="str">
        <f>IF(L146&lt;&gt;"",VLOOKUP(L146,Keuzemogelijkheden!$A$2:$E$7,4,FALSE),"")</f>
        <v>Maak een keuze in de kolom 'Antwoord fase'</v>
      </c>
      <c r="P146" s="43" t="str">
        <f>IF(L146=Keuzemogelijkheden!$A$2,$K146*Keuzemogelijkheden!$E$2,IF(L146=Keuzemogelijkheden!$A$3,$K146*Keuzemogelijkheden!$E$3,IF(L146=Keuzemogelijkheden!$A$4,$K146*Keuzemogelijkheden!$E$4,IF(L146=Keuzemogelijkheden!$A$5,$K146*Keuzemogelijkheden!$E$5,IF(L146=Keuzemogelijkheden!$A$6,$K146*Keuzemogelijkheden!$E$6,"0")))))</f>
        <v>0</v>
      </c>
    </row>
    <row r="147" spans="1:16" ht="150" x14ac:dyDescent="0.2">
      <c r="A147" s="84"/>
      <c r="B147" s="1"/>
      <c r="C147" s="45"/>
      <c r="D147" s="79"/>
      <c r="E147" s="100" t="s">
        <v>247</v>
      </c>
      <c r="F147" s="97">
        <v>1464</v>
      </c>
      <c r="G147" s="82" t="s">
        <v>405</v>
      </c>
      <c r="H147" s="83" t="s">
        <v>406</v>
      </c>
      <c r="I147" s="83" t="s">
        <v>36</v>
      </c>
      <c r="J147" s="82" t="s">
        <v>56</v>
      </c>
      <c r="K147" s="93">
        <v>3</v>
      </c>
      <c r="L147" s="12" t="s">
        <v>17</v>
      </c>
      <c r="M147" s="42" t="str">
        <f>IF(L147&lt;&gt;"",VLOOKUP(L147,Keuzemogelijkheden!$A$2:$E$7,2,FALSE),"")</f>
        <v>Maak een keuze in de kolom 'Antwoord fase'</v>
      </c>
      <c r="N147" s="42" t="str">
        <f>IF(L147&lt;&gt;"",VLOOKUP(L147,Keuzemogelijkheden!$A$2:$E$7,3,FALSE),"")</f>
        <v>Maak een keuze in de kolom 'Antwoord fase'</v>
      </c>
      <c r="O147" s="42" t="str">
        <f>IF(L147&lt;&gt;"",VLOOKUP(L147,Keuzemogelijkheden!$A$2:$E$7,4,FALSE),"")</f>
        <v>Maak een keuze in de kolom 'Antwoord fase'</v>
      </c>
      <c r="P147" s="43" t="str">
        <f>IF(L147=Keuzemogelijkheden!$A$2,$K147*Keuzemogelijkheden!$E$2,IF(L147=Keuzemogelijkheden!$A$3,$K147*Keuzemogelijkheden!$E$3,IF(L147=Keuzemogelijkheden!$A$4,$K147*Keuzemogelijkheden!$E$4,IF(L147=Keuzemogelijkheden!$A$5,$K147*Keuzemogelijkheden!$E$5,IF(L147=Keuzemogelijkheden!$A$6,$K147*Keuzemogelijkheden!$E$6,"0")))))</f>
        <v>0</v>
      </c>
    </row>
    <row r="148" spans="1:16" ht="15" x14ac:dyDescent="0.2">
      <c r="A148" s="84"/>
      <c r="B148" s="2" t="s">
        <v>54</v>
      </c>
      <c r="C148" s="81" t="s">
        <v>407</v>
      </c>
      <c r="E148" s="98"/>
      <c r="F148" s="97"/>
      <c r="G148" s="82"/>
      <c r="H148" s="83"/>
      <c r="I148" s="83"/>
      <c r="J148" s="82"/>
      <c r="K148" s="93"/>
      <c r="L148" s="39"/>
      <c r="M148" s="40"/>
      <c r="N148" s="40"/>
      <c r="O148" s="40"/>
      <c r="P148" s="41"/>
    </row>
    <row r="149" spans="1:16" ht="225" x14ac:dyDescent="0.2">
      <c r="A149" s="84"/>
      <c r="B149" s="1"/>
      <c r="C149" s="45"/>
      <c r="D149" s="79"/>
      <c r="E149" s="100" t="s">
        <v>60</v>
      </c>
      <c r="F149" s="97">
        <v>2704</v>
      </c>
      <c r="G149" s="82" t="s">
        <v>408</v>
      </c>
      <c r="H149" s="83" t="s">
        <v>409</v>
      </c>
      <c r="I149" s="83" t="s">
        <v>36</v>
      </c>
      <c r="J149" s="82" t="s">
        <v>236</v>
      </c>
      <c r="K149" s="93">
        <v>3</v>
      </c>
      <c r="L149" s="12" t="s">
        <v>17</v>
      </c>
      <c r="M149" s="42" t="str">
        <f>IF(L149&lt;&gt;"",VLOOKUP(L149,Keuzemogelijkheden!$A$2:$E$7,2,FALSE),"")</f>
        <v>Maak een keuze in de kolom 'Antwoord fase'</v>
      </c>
      <c r="N149" s="42" t="str">
        <f>IF(L149&lt;&gt;"",VLOOKUP(L149,Keuzemogelijkheden!$A$2:$E$7,3,FALSE),"")</f>
        <v>Maak een keuze in de kolom 'Antwoord fase'</v>
      </c>
      <c r="O149" s="42" t="str">
        <f>IF(L149&lt;&gt;"",VLOOKUP(L149,Keuzemogelijkheden!$A$2:$E$7,4,FALSE),"")</f>
        <v>Maak een keuze in de kolom 'Antwoord fase'</v>
      </c>
      <c r="P149" s="43" t="str">
        <f>IF(L149=Keuzemogelijkheden!$A$2,$K149*Keuzemogelijkheden!$E$2,IF(L149=Keuzemogelijkheden!$A$3,$K149*Keuzemogelijkheden!$E$3,IF(L149=Keuzemogelijkheden!$A$4,$K149*Keuzemogelijkheden!$E$4,IF(L149=Keuzemogelijkheden!$A$5,$K149*Keuzemogelijkheden!$E$5,IF(L149=Keuzemogelijkheden!$A$6,$K149*Keuzemogelijkheden!$E$6,"0")))))</f>
        <v>0</v>
      </c>
    </row>
    <row r="150" spans="1:16" ht="225" x14ac:dyDescent="0.2">
      <c r="A150" s="84"/>
      <c r="B150" s="1"/>
      <c r="C150" s="45"/>
      <c r="D150" s="79"/>
      <c r="E150" s="100" t="s">
        <v>63</v>
      </c>
      <c r="F150" s="97">
        <v>2705</v>
      </c>
      <c r="G150" s="82" t="s">
        <v>410</v>
      </c>
      <c r="H150" s="83" t="s">
        <v>411</v>
      </c>
      <c r="I150" s="83" t="s">
        <v>36</v>
      </c>
      <c r="J150" s="82" t="s">
        <v>236</v>
      </c>
      <c r="K150" s="93">
        <v>3</v>
      </c>
      <c r="L150" s="12" t="s">
        <v>17</v>
      </c>
      <c r="M150" s="42" t="str">
        <f>IF(L150&lt;&gt;"",VLOOKUP(L150,Keuzemogelijkheden!$A$2:$E$7,2,FALSE),"")</f>
        <v>Maak een keuze in de kolom 'Antwoord fase'</v>
      </c>
      <c r="N150" s="42" t="str">
        <f>IF(L150&lt;&gt;"",VLOOKUP(L150,Keuzemogelijkheden!$A$2:$E$7,3,FALSE),"")</f>
        <v>Maak een keuze in de kolom 'Antwoord fase'</v>
      </c>
      <c r="O150" s="42" t="str">
        <f>IF(L150&lt;&gt;"",VLOOKUP(L150,Keuzemogelijkheden!$A$2:$E$7,4,FALSE),"")</f>
        <v>Maak een keuze in de kolom 'Antwoord fase'</v>
      </c>
      <c r="P150" s="43" t="str">
        <f>IF(L150=Keuzemogelijkheden!$A$2,$K150*Keuzemogelijkheden!$E$2,IF(L150=Keuzemogelijkheden!$A$3,$K150*Keuzemogelijkheden!$E$3,IF(L150=Keuzemogelijkheden!$A$4,$K150*Keuzemogelijkheden!$E$4,IF(L150=Keuzemogelijkheden!$A$5,$K150*Keuzemogelijkheden!$E$5,IF(L150=Keuzemogelijkheden!$A$6,$K150*Keuzemogelijkheden!$E$6,"0")))))</f>
        <v>0</v>
      </c>
    </row>
    <row r="151" spans="1:16" ht="15" x14ac:dyDescent="0.2">
      <c r="A151" s="84"/>
      <c r="B151" s="2" t="s">
        <v>58</v>
      </c>
      <c r="C151" s="81" t="s">
        <v>412</v>
      </c>
      <c r="E151" s="98"/>
      <c r="F151" s="97"/>
      <c r="G151" s="82"/>
      <c r="H151" s="83"/>
      <c r="I151" s="83"/>
      <c r="J151" s="82"/>
      <c r="K151" s="93"/>
      <c r="L151" s="39"/>
      <c r="M151" s="40"/>
      <c r="N151" s="40"/>
      <c r="O151" s="40"/>
      <c r="P151" s="41"/>
    </row>
    <row r="152" spans="1:16" ht="75" x14ac:dyDescent="0.2">
      <c r="A152" s="84"/>
      <c r="B152" s="1"/>
      <c r="C152" s="45"/>
      <c r="D152" s="79"/>
      <c r="E152" s="100" t="s">
        <v>60</v>
      </c>
      <c r="F152" s="97">
        <v>1679</v>
      </c>
      <c r="G152" s="82" t="s">
        <v>413</v>
      </c>
      <c r="H152" s="83" t="s">
        <v>170</v>
      </c>
      <c r="I152" s="83" t="s">
        <v>36</v>
      </c>
      <c r="J152" s="82" t="s">
        <v>303</v>
      </c>
      <c r="K152" s="93">
        <v>10</v>
      </c>
      <c r="L152" s="12" t="s">
        <v>17</v>
      </c>
      <c r="M152" s="42" t="str">
        <f>IF(L152&lt;&gt;"",VLOOKUP(L152,Keuzemogelijkheden!$A$2:$E$7,2,FALSE),"")</f>
        <v>Maak een keuze in de kolom 'Antwoord fase'</v>
      </c>
      <c r="N152" s="42" t="str">
        <f>IF(L152&lt;&gt;"",VLOOKUP(L152,Keuzemogelijkheden!$A$2:$E$7,3,FALSE),"")</f>
        <v>Maak een keuze in de kolom 'Antwoord fase'</v>
      </c>
      <c r="O152" s="42" t="str">
        <f>IF(L152&lt;&gt;"",VLOOKUP(L152,Keuzemogelijkheden!$A$2:$E$7,4,FALSE),"")</f>
        <v>Maak een keuze in de kolom 'Antwoord fase'</v>
      </c>
      <c r="P152" s="43" t="str">
        <f>IF(L152=Keuzemogelijkheden!$A$2,$K152*Keuzemogelijkheden!$E$2,IF(L152=Keuzemogelijkheden!$A$3,$K152*Keuzemogelijkheden!$E$3,IF(L152=Keuzemogelijkheden!$A$4,$K152*Keuzemogelijkheden!$E$4,IF(L152=Keuzemogelijkheden!$A$5,$K152*Keuzemogelijkheden!$E$5,IF(L152=Keuzemogelijkheden!$A$6,$K152*Keuzemogelijkheden!$E$6,"0")))))</f>
        <v>0</v>
      </c>
    </row>
    <row r="153" spans="1:16" ht="135" x14ac:dyDescent="0.2">
      <c r="A153" s="84"/>
      <c r="B153" s="1"/>
      <c r="C153" s="45"/>
      <c r="D153" s="79"/>
      <c r="E153" s="100" t="s">
        <v>54</v>
      </c>
      <c r="F153" s="97">
        <v>1685</v>
      </c>
      <c r="G153" s="82" t="s">
        <v>164</v>
      </c>
      <c r="H153" s="83" t="s">
        <v>165</v>
      </c>
      <c r="I153" s="83" t="s">
        <v>36</v>
      </c>
      <c r="J153" s="82" t="s">
        <v>303</v>
      </c>
      <c r="K153" s="93">
        <v>10</v>
      </c>
      <c r="L153" s="12" t="s">
        <v>17</v>
      </c>
      <c r="M153" s="42" t="str">
        <f>IF(L153&lt;&gt;"",VLOOKUP(L153,Keuzemogelijkheden!$A$2:$E$7,2,FALSE),"")</f>
        <v>Maak een keuze in de kolom 'Antwoord fase'</v>
      </c>
      <c r="N153" s="42" t="str">
        <f>IF(L153&lt;&gt;"",VLOOKUP(L153,Keuzemogelijkheden!$A$2:$E$7,3,FALSE),"")</f>
        <v>Maak een keuze in de kolom 'Antwoord fase'</v>
      </c>
      <c r="O153" s="42" t="str">
        <f>IF(L153&lt;&gt;"",VLOOKUP(L153,Keuzemogelijkheden!$A$2:$E$7,4,FALSE),"")</f>
        <v>Maak een keuze in de kolom 'Antwoord fase'</v>
      </c>
      <c r="P153" s="43" t="str">
        <f>IF(L153=Keuzemogelijkheden!$A$2,$K153*Keuzemogelijkheden!$E$2,IF(L153=Keuzemogelijkheden!$A$3,$K153*Keuzemogelijkheden!$E$3,IF(L153=Keuzemogelijkheden!$A$4,$K153*Keuzemogelijkheden!$E$4,IF(L153=Keuzemogelijkheden!$A$5,$K153*Keuzemogelijkheden!$E$5,IF(L153=Keuzemogelijkheden!$A$6,$K153*Keuzemogelijkheden!$E$6,"0")))))</f>
        <v>0</v>
      </c>
    </row>
    <row r="154" spans="1:16" ht="150" x14ac:dyDescent="0.2">
      <c r="A154" s="84"/>
      <c r="B154" s="1"/>
      <c r="C154" s="45"/>
      <c r="D154" s="79"/>
      <c r="E154" s="100" t="s">
        <v>280</v>
      </c>
      <c r="F154" s="97">
        <v>1686</v>
      </c>
      <c r="G154" s="82" t="s">
        <v>166</v>
      </c>
      <c r="H154" s="83" t="s">
        <v>414</v>
      </c>
      <c r="I154" s="83" t="s">
        <v>36</v>
      </c>
      <c r="J154" s="82" t="s">
        <v>303</v>
      </c>
      <c r="K154" s="93">
        <v>10</v>
      </c>
      <c r="L154" s="12" t="s">
        <v>17</v>
      </c>
      <c r="M154" s="42" t="str">
        <f>IF(L154&lt;&gt;"",VLOOKUP(L154,Keuzemogelijkheden!$A$2:$E$7,2,FALSE),"")</f>
        <v>Maak een keuze in de kolom 'Antwoord fase'</v>
      </c>
      <c r="N154" s="42" t="str">
        <f>IF(L154&lt;&gt;"",VLOOKUP(L154,Keuzemogelijkheden!$A$2:$E$7,3,FALSE),"")</f>
        <v>Maak een keuze in de kolom 'Antwoord fase'</v>
      </c>
      <c r="O154" s="42" t="str">
        <f>IF(L154&lt;&gt;"",VLOOKUP(L154,Keuzemogelijkheden!$A$2:$E$7,4,FALSE),"")</f>
        <v>Maak een keuze in de kolom 'Antwoord fase'</v>
      </c>
      <c r="P154" s="43" t="str">
        <f>IF(L154=Keuzemogelijkheden!$A$2,$K154*Keuzemogelijkheden!$E$2,IF(L154=Keuzemogelijkheden!$A$3,$K154*Keuzemogelijkheden!$E$3,IF(L154=Keuzemogelijkheden!$A$4,$K154*Keuzemogelijkheden!$E$4,IF(L154=Keuzemogelijkheden!$A$5,$K154*Keuzemogelijkheden!$E$5,IF(L154=Keuzemogelijkheden!$A$6,$K154*Keuzemogelijkheden!$E$6,"0")))))</f>
        <v>0</v>
      </c>
    </row>
    <row r="155" spans="1:16" ht="150" x14ac:dyDescent="0.2">
      <c r="A155" s="84"/>
      <c r="B155" s="1"/>
      <c r="C155" s="45"/>
      <c r="D155" s="79"/>
      <c r="E155" s="100" t="s">
        <v>64</v>
      </c>
      <c r="F155" s="97">
        <v>1689</v>
      </c>
      <c r="G155" s="82" t="s">
        <v>167</v>
      </c>
      <c r="H155" s="83" t="s">
        <v>168</v>
      </c>
      <c r="I155" s="83" t="s">
        <v>36</v>
      </c>
      <c r="J155" s="82" t="s">
        <v>303</v>
      </c>
      <c r="K155" s="93">
        <v>10</v>
      </c>
      <c r="L155" s="12" t="s">
        <v>17</v>
      </c>
      <c r="M155" s="42" t="str">
        <f>IF(L155&lt;&gt;"",VLOOKUP(L155,Keuzemogelijkheden!$A$2:$E$7,2,FALSE),"")</f>
        <v>Maak een keuze in de kolom 'Antwoord fase'</v>
      </c>
      <c r="N155" s="42" t="str">
        <f>IF(L155&lt;&gt;"",VLOOKUP(L155,Keuzemogelijkheden!$A$2:$E$7,3,FALSE),"")</f>
        <v>Maak een keuze in de kolom 'Antwoord fase'</v>
      </c>
      <c r="O155" s="42" t="str">
        <f>IF(L155&lt;&gt;"",VLOOKUP(L155,Keuzemogelijkheden!$A$2:$E$7,4,FALSE),"")</f>
        <v>Maak een keuze in de kolom 'Antwoord fase'</v>
      </c>
      <c r="P155" s="43" t="str">
        <f>IF(L155=Keuzemogelijkheden!$A$2,$K155*Keuzemogelijkheden!$E$2,IF(L155=Keuzemogelijkheden!$A$3,$K155*Keuzemogelijkheden!$E$3,IF(L155=Keuzemogelijkheden!$A$4,$K155*Keuzemogelijkheden!$E$4,IF(L155=Keuzemogelijkheden!$A$5,$K155*Keuzemogelijkheden!$E$5,IF(L155=Keuzemogelijkheden!$A$6,$K155*Keuzemogelijkheden!$E$6,"0")))))</f>
        <v>0</v>
      </c>
    </row>
    <row r="156" spans="1:16" ht="45" x14ac:dyDescent="0.2">
      <c r="A156" s="84"/>
      <c r="B156" s="1"/>
      <c r="C156" s="45"/>
      <c r="D156" s="79"/>
      <c r="E156" s="100" t="s">
        <v>59</v>
      </c>
      <c r="F156" s="97">
        <v>1690</v>
      </c>
      <c r="G156" s="82" t="s">
        <v>415</v>
      </c>
      <c r="H156" s="83" t="s">
        <v>169</v>
      </c>
      <c r="I156" s="83" t="s">
        <v>36</v>
      </c>
      <c r="J156" s="82" t="s">
        <v>303</v>
      </c>
      <c r="K156" s="93">
        <v>10</v>
      </c>
      <c r="L156" s="12" t="s">
        <v>17</v>
      </c>
      <c r="M156" s="42" t="str">
        <f>IF(L156&lt;&gt;"",VLOOKUP(L156,Keuzemogelijkheden!$A$2:$E$7,2,FALSE),"")</f>
        <v>Maak een keuze in de kolom 'Antwoord fase'</v>
      </c>
      <c r="N156" s="42" t="str">
        <f>IF(L156&lt;&gt;"",VLOOKUP(L156,Keuzemogelijkheden!$A$2:$E$7,3,FALSE),"")</f>
        <v>Maak een keuze in de kolom 'Antwoord fase'</v>
      </c>
      <c r="O156" s="42" t="str">
        <f>IF(L156&lt;&gt;"",VLOOKUP(L156,Keuzemogelijkheden!$A$2:$E$7,4,FALSE),"")</f>
        <v>Maak een keuze in de kolom 'Antwoord fase'</v>
      </c>
      <c r="P156" s="43" t="str">
        <f>IF(L156=Keuzemogelijkheden!$A$2,$K156*Keuzemogelijkheden!$E$2,IF(L156=Keuzemogelijkheden!$A$3,$K156*Keuzemogelijkheden!$E$3,IF(L156=Keuzemogelijkheden!$A$4,$K156*Keuzemogelijkheden!$E$4,IF(L156=Keuzemogelijkheden!$A$5,$K156*Keuzemogelijkheden!$E$5,IF(L156=Keuzemogelijkheden!$A$6,$K156*Keuzemogelijkheden!$E$6,"0")))))</f>
        <v>0</v>
      </c>
    </row>
    <row r="157" spans="1:16" ht="15" x14ac:dyDescent="0.2">
      <c r="A157" s="84" t="s">
        <v>61</v>
      </c>
      <c r="B157" s="2" t="s">
        <v>71</v>
      </c>
      <c r="C157" s="45"/>
      <c r="D157" s="79"/>
      <c r="E157" s="100"/>
      <c r="F157" s="97"/>
      <c r="G157" s="82"/>
      <c r="H157" s="83"/>
      <c r="I157" s="83"/>
      <c r="J157" s="82"/>
      <c r="K157" s="93"/>
      <c r="L157" s="39"/>
      <c r="M157" s="40"/>
      <c r="N157" s="40"/>
      <c r="O157" s="40"/>
      <c r="P157" s="41"/>
    </row>
    <row r="158" spans="1:16" ht="15" x14ac:dyDescent="0.2">
      <c r="A158" s="84"/>
      <c r="B158" s="2" t="s">
        <v>247</v>
      </c>
      <c r="C158" s="81" t="s">
        <v>416</v>
      </c>
      <c r="E158" s="98"/>
      <c r="F158" s="97"/>
      <c r="G158" s="82"/>
      <c r="H158" s="83"/>
      <c r="I158" s="83"/>
      <c r="J158" s="82"/>
      <c r="K158" s="93"/>
      <c r="L158" s="39"/>
      <c r="M158" s="40"/>
      <c r="N158" s="40"/>
      <c r="O158" s="40"/>
      <c r="P158" s="41"/>
    </row>
    <row r="159" spans="1:16" ht="89.25" x14ac:dyDescent="0.2">
      <c r="A159" s="84"/>
      <c r="B159" s="1"/>
      <c r="C159" s="1"/>
      <c r="D159" s="1"/>
      <c r="E159" s="98" t="s">
        <v>60</v>
      </c>
      <c r="F159" s="45">
        <v>1402</v>
      </c>
      <c r="G159" s="79" t="s">
        <v>106</v>
      </c>
      <c r="H159" s="46" t="s">
        <v>107</v>
      </c>
      <c r="I159" s="80" t="s">
        <v>36</v>
      </c>
      <c r="J159" s="45" t="s">
        <v>303</v>
      </c>
      <c r="K159" s="89">
        <v>10</v>
      </c>
      <c r="L159" s="12" t="s">
        <v>17</v>
      </c>
      <c r="M159" s="42" t="str">
        <f>IF(L159&lt;&gt;"",VLOOKUP(L159,Keuzemogelijkheden!$A$2:$E$7,2,FALSE),"")</f>
        <v>Maak een keuze in de kolom 'Antwoord fase'</v>
      </c>
      <c r="N159" s="42" t="str">
        <f>IF(L159&lt;&gt;"",VLOOKUP(L159,Keuzemogelijkheden!$A$2:$E$7,3,FALSE),"")</f>
        <v>Maak een keuze in de kolom 'Antwoord fase'</v>
      </c>
      <c r="O159" s="42" t="str">
        <f>IF(L159&lt;&gt;"",VLOOKUP(L159,Keuzemogelijkheden!$A$2:$E$7,4,FALSE),"")</f>
        <v>Maak een keuze in de kolom 'Antwoord fase'</v>
      </c>
      <c r="P159" s="43" t="str">
        <f>IF(L159=Keuzemogelijkheden!$A$2,$K159*Keuzemogelijkheden!$E$2,IF(L159=Keuzemogelijkheden!$A$3,$K159*Keuzemogelijkheden!$E$3,IF(L159=Keuzemogelijkheden!$A$4,$K159*Keuzemogelijkheden!$E$4,IF(L159=Keuzemogelijkheden!$A$5,$K159*Keuzemogelijkheden!$E$5,IF(L159=Keuzemogelijkheden!$A$6,$K159*Keuzemogelijkheden!$E$6,"0")))))</f>
        <v>0</v>
      </c>
    </row>
    <row r="160" spans="1:16" ht="180" x14ac:dyDescent="0.2">
      <c r="A160" s="84"/>
      <c r="B160" s="1"/>
      <c r="C160" s="45"/>
      <c r="D160" s="79"/>
      <c r="E160" s="100" t="s">
        <v>63</v>
      </c>
      <c r="F160" s="97">
        <v>2708</v>
      </c>
      <c r="G160" s="82" t="s">
        <v>417</v>
      </c>
      <c r="H160" s="83" t="s">
        <v>418</v>
      </c>
      <c r="I160" s="83" t="s">
        <v>36</v>
      </c>
      <c r="J160" s="82" t="s">
        <v>56</v>
      </c>
      <c r="K160" s="93">
        <v>10</v>
      </c>
      <c r="L160" s="12" t="s">
        <v>17</v>
      </c>
      <c r="M160" s="42" t="str">
        <f>IF(L160&lt;&gt;"",VLOOKUP(L160,Keuzemogelijkheden!$A$2:$E$7,2,FALSE),"")</f>
        <v>Maak een keuze in de kolom 'Antwoord fase'</v>
      </c>
      <c r="N160" s="42" t="str">
        <f>IF(L160&lt;&gt;"",VLOOKUP(L160,Keuzemogelijkheden!$A$2:$E$7,3,FALSE),"")</f>
        <v>Maak een keuze in de kolom 'Antwoord fase'</v>
      </c>
      <c r="O160" s="42" t="str">
        <f>IF(L160&lt;&gt;"",VLOOKUP(L160,Keuzemogelijkheden!$A$2:$E$7,4,FALSE),"")</f>
        <v>Maak een keuze in de kolom 'Antwoord fase'</v>
      </c>
      <c r="P160" s="43" t="str">
        <f>IF(L160=Keuzemogelijkheden!$A$2,$K160*Keuzemogelijkheden!$E$2,IF(L160=Keuzemogelijkheden!$A$3,$K160*Keuzemogelijkheden!$E$3,IF(L160=Keuzemogelijkheden!$A$4,$K160*Keuzemogelijkheden!$E$4,IF(L160=Keuzemogelijkheden!$A$5,$K160*Keuzemogelijkheden!$E$5,IF(L160=Keuzemogelijkheden!$A$6,$K160*Keuzemogelijkheden!$E$6,"0")))))</f>
        <v>0</v>
      </c>
    </row>
    <row r="161" spans="1:16" ht="15" x14ac:dyDescent="0.2">
      <c r="A161" s="85" t="s">
        <v>59</v>
      </c>
      <c r="B161" s="2" t="s">
        <v>237</v>
      </c>
      <c r="C161" s="1"/>
      <c r="D161" s="1"/>
      <c r="E161" s="98"/>
      <c r="F161" s="45"/>
      <c r="G161" s="79"/>
      <c r="H161" s="46"/>
      <c r="I161" s="80"/>
      <c r="J161" s="45"/>
      <c r="L161" s="39"/>
      <c r="M161" s="40"/>
      <c r="N161" s="40"/>
      <c r="O161" s="40"/>
      <c r="P161" s="41"/>
    </row>
    <row r="162" spans="1:16" ht="15" x14ac:dyDescent="0.2">
      <c r="A162" s="81"/>
      <c r="B162" s="81" t="s">
        <v>53</v>
      </c>
      <c r="C162" s="84" t="s">
        <v>241</v>
      </c>
      <c r="E162" s="98"/>
      <c r="F162" s="97"/>
      <c r="G162" s="82"/>
      <c r="H162" s="83"/>
      <c r="I162" s="83"/>
      <c r="J162" s="82"/>
      <c r="K162" s="93"/>
      <c r="L162" s="39"/>
      <c r="M162" s="40"/>
      <c r="N162" s="40"/>
      <c r="O162" s="40"/>
      <c r="P162" s="41"/>
    </row>
    <row r="163" spans="1:16" ht="150" x14ac:dyDescent="0.2">
      <c r="A163" s="84"/>
      <c r="B163" s="1"/>
      <c r="C163" s="45"/>
      <c r="D163" s="79"/>
      <c r="E163" s="100" t="s">
        <v>53</v>
      </c>
      <c r="F163" s="97">
        <v>2173</v>
      </c>
      <c r="G163" s="82" t="s">
        <v>419</v>
      </c>
      <c r="H163" s="83" t="s">
        <v>420</v>
      </c>
      <c r="I163" s="83" t="s">
        <v>36</v>
      </c>
      <c r="J163" s="82" t="s">
        <v>56</v>
      </c>
      <c r="K163" s="93">
        <v>1</v>
      </c>
      <c r="L163" s="12" t="s">
        <v>17</v>
      </c>
      <c r="M163" s="42" t="str">
        <f>IF(L163&lt;&gt;"",VLOOKUP(L163,Keuzemogelijkheden!$A$2:$E$7,2,FALSE),"")</f>
        <v>Maak een keuze in de kolom 'Antwoord fase'</v>
      </c>
      <c r="N163" s="42" t="str">
        <f>IF(L163&lt;&gt;"",VLOOKUP(L163,Keuzemogelijkheden!$A$2:$E$7,3,FALSE),"")</f>
        <v>Maak een keuze in de kolom 'Antwoord fase'</v>
      </c>
      <c r="O163" s="42" t="str">
        <f>IF(L163&lt;&gt;"",VLOOKUP(L163,Keuzemogelijkheden!$A$2:$E$7,4,FALSE),"")</f>
        <v>Maak een keuze in de kolom 'Antwoord fase'</v>
      </c>
      <c r="P163" s="43" t="str">
        <f>IF(L163=Keuzemogelijkheden!$A$2,$K163*Keuzemogelijkheden!$E$2,IF(L163=Keuzemogelijkheden!$A$3,$K163*Keuzemogelijkheden!$E$3,IF(L163=Keuzemogelijkheden!$A$4,$K163*Keuzemogelijkheden!$E$4,IF(L163=Keuzemogelijkheden!$A$5,$K163*Keuzemogelijkheden!$E$5,IF(L163=Keuzemogelijkheden!$A$6,$K163*Keuzemogelijkheden!$E$6,"0")))))</f>
        <v>0</v>
      </c>
    </row>
    <row r="164" spans="1:16" ht="15" x14ac:dyDescent="0.2">
      <c r="A164" s="85" t="s">
        <v>52</v>
      </c>
      <c r="B164" s="2" t="s">
        <v>421</v>
      </c>
      <c r="C164" s="1"/>
      <c r="D164" s="1"/>
      <c r="E164" s="98"/>
      <c r="F164" s="45"/>
      <c r="G164" s="79"/>
      <c r="H164" s="46"/>
      <c r="I164" s="80"/>
      <c r="J164" s="45"/>
      <c r="L164" s="39"/>
      <c r="M164" s="40"/>
      <c r="N164" s="40"/>
      <c r="O164" s="40"/>
      <c r="P164" s="41"/>
    </row>
    <row r="165" spans="1:16" ht="15" x14ac:dyDescent="0.2">
      <c r="A165" s="85"/>
      <c r="B165" s="2" t="s">
        <v>247</v>
      </c>
      <c r="C165" s="2" t="s">
        <v>422</v>
      </c>
      <c r="E165" s="98"/>
      <c r="F165" s="45"/>
      <c r="G165" s="79"/>
      <c r="H165" s="46"/>
      <c r="I165" s="80"/>
      <c r="J165" s="45"/>
      <c r="L165" s="39"/>
      <c r="M165" s="40"/>
      <c r="N165" s="40"/>
      <c r="O165" s="40"/>
      <c r="P165" s="41"/>
    </row>
    <row r="166" spans="1:16" ht="38.25" x14ac:dyDescent="0.2">
      <c r="A166" s="85"/>
      <c r="B166" s="1"/>
      <c r="C166" s="1"/>
      <c r="D166" s="1"/>
      <c r="E166" s="98" t="s">
        <v>60</v>
      </c>
      <c r="F166" s="45">
        <v>2630</v>
      </c>
      <c r="G166" s="79" t="s">
        <v>423</v>
      </c>
      <c r="H166" s="46" t="s">
        <v>424</v>
      </c>
      <c r="I166" s="80" t="s">
        <v>16</v>
      </c>
      <c r="J166" s="45" t="s">
        <v>263</v>
      </c>
      <c r="K166" s="89">
        <v>5</v>
      </c>
      <c r="L166" s="12" t="s">
        <v>17</v>
      </c>
      <c r="M166" s="42" t="str">
        <f>IF(L166&lt;&gt;"",VLOOKUP(L166,Keuzemogelijkheden!$A$2:$E$7,2,FALSE),"")</f>
        <v>Maak een keuze in de kolom 'Antwoord fase'</v>
      </c>
      <c r="N166" s="42" t="str">
        <f>IF(L166&lt;&gt;"",VLOOKUP(L166,Keuzemogelijkheden!$A$2:$E$7,3,FALSE),"")</f>
        <v>Maak een keuze in de kolom 'Antwoord fase'</v>
      </c>
      <c r="O166" s="42" t="str">
        <f>IF(L166&lt;&gt;"",VLOOKUP(L166,Keuzemogelijkheden!$A$2:$E$7,4,FALSE),"")</f>
        <v>Maak een keuze in de kolom 'Antwoord fase'</v>
      </c>
      <c r="P166" s="43" t="str">
        <f>IF(L166=Keuzemogelijkheden!$A$2,$K166*Keuzemogelijkheden!$E$2,IF(L166=Keuzemogelijkheden!$A$3,$K166*Keuzemogelijkheden!$E$3,IF(L166=Keuzemogelijkheden!$A$4,$K166*Keuzemogelijkheden!$E$4,IF(L166=Keuzemogelijkheden!$A$5,$K166*Keuzemogelijkheden!$E$5,IF(L166=Keuzemogelijkheden!$A$6,$K166*Keuzemogelijkheden!$E$6,"0")))))</f>
        <v>0</v>
      </c>
    </row>
    <row r="167" spans="1:16" ht="15" x14ac:dyDescent="0.2">
      <c r="A167" s="85"/>
      <c r="B167" s="2" t="s">
        <v>54</v>
      </c>
      <c r="C167" s="2" t="s">
        <v>425</v>
      </c>
      <c r="E167" s="98"/>
      <c r="F167" s="45"/>
      <c r="G167" s="79"/>
      <c r="H167" s="46"/>
      <c r="I167" s="80"/>
      <c r="J167" s="45"/>
      <c r="L167" s="39"/>
      <c r="M167" s="40"/>
      <c r="N167" s="40"/>
      <c r="O167" s="40"/>
      <c r="P167" s="41"/>
    </row>
    <row r="168" spans="1:16" ht="38.25" x14ac:dyDescent="0.2">
      <c r="A168" s="85"/>
      <c r="B168" s="1"/>
      <c r="C168" s="1"/>
      <c r="D168" s="1"/>
      <c r="E168" s="98" t="s">
        <v>54</v>
      </c>
      <c r="F168" s="45">
        <v>2211</v>
      </c>
      <c r="G168" s="79" t="s">
        <v>426</v>
      </c>
      <c r="H168" s="46" t="s">
        <v>211</v>
      </c>
      <c r="I168" s="80" t="s">
        <v>16</v>
      </c>
      <c r="J168" s="45" t="s">
        <v>236</v>
      </c>
      <c r="K168" s="89">
        <v>2</v>
      </c>
      <c r="L168" s="12" t="s">
        <v>17</v>
      </c>
      <c r="M168" s="42" t="str">
        <f>IF(L168&lt;&gt;"",VLOOKUP(L168,Keuzemogelijkheden!$A$2:$E$7,2,FALSE),"")</f>
        <v>Maak een keuze in de kolom 'Antwoord fase'</v>
      </c>
      <c r="N168" s="42" t="str">
        <f>IF(L168&lt;&gt;"",VLOOKUP(L168,Keuzemogelijkheden!$A$2:$E$7,3,FALSE),"")</f>
        <v>Maak een keuze in de kolom 'Antwoord fase'</v>
      </c>
      <c r="O168" s="42" t="str">
        <f>IF(L168&lt;&gt;"",VLOOKUP(L168,Keuzemogelijkheden!$A$2:$E$7,4,FALSE),"")</f>
        <v>Maak een keuze in de kolom 'Antwoord fase'</v>
      </c>
      <c r="P168" s="43" t="str">
        <f>IF(L168=Keuzemogelijkheden!$A$2,$K168*Keuzemogelijkheden!$E$2,IF(L168=Keuzemogelijkheden!$A$3,$K168*Keuzemogelijkheden!$E$3,IF(L168=Keuzemogelijkheden!$A$4,$K168*Keuzemogelijkheden!$E$4,IF(L168=Keuzemogelijkheden!$A$5,$K168*Keuzemogelijkheden!$E$5,IF(L168=Keuzemogelijkheden!$A$6,$K168*Keuzemogelijkheden!$E$6,"0")))))</f>
        <v>0</v>
      </c>
    </row>
    <row r="169" spans="1:16" ht="15" x14ac:dyDescent="0.2">
      <c r="A169" s="85" t="s">
        <v>296</v>
      </c>
      <c r="B169" s="2" t="s">
        <v>427</v>
      </c>
      <c r="C169" s="1"/>
      <c r="D169" s="1"/>
      <c r="E169" s="98"/>
      <c r="F169" s="45"/>
      <c r="G169" s="79"/>
      <c r="H169" s="46"/>
      <c r="I169" s="80"/>
      <c r="J169" s="45"/>
      <c r="L169" s="39"/>
      <c r="M169" s="40"/>
      <c r="N169" s="40"/>
      <c r="O169" s="40"/>
      <c r="P169" s="41"/>
    </row>
    <row r="170" spans="1:16" ht="15" x14ac:dyDescent="0.2">
      <c r="A170" s="85"/>
      <c r="B170" s="2" t="s">
        <v>63</v>
      </c>
      <c r="C170" s="2" t="s">
        <v>428</v>
      </c>
      <c r="E170" s="98"/>
      <c r="F170" s="45"/>
      <c r="G170" s="79"/>
      <c r="H170" s="46"/>
      <c r="I170" s="80"/>
      <c r="J170" s="45"/>
      <c r="L170" s="39"/>
      <c r="M170" s="40"/>
      <c r="N170" s="40"/>
      <c r="O170" s="40"/>
      <c r="P170" s="41"/>
    </row>
    <row r="171" spans="1:16" ht="89.25" x14ac:dyDescent="0.2">
      <c r="A171" s="85"/>
      <c r="B171" s="1"/>
      <c r="C171" s="1"/>
      <c r="D171" s="1"/>
      <c r="E171" s="98" t="s">
        <v>53</v>
      </c>
      <c r="F171" s="45">
        <v>2710</v>
      </c>
      <c r="G171" s="79" t="s">
        <v>429</v>
      </c>
      <c r="H171" s="46" t="s">
        <v>430</v>
      </c>
      <c r="I171" s="80" t="s">
        <v>16</v>
      </c>
      <c r="J171" s="45" t="s">
        <v>56</v>
      </c>
      <c r="K171" s="89">
        <v>3</v>
      </c>
      <c r="L171" s="12" t="s">
        <v>17</v>
      </c>
      <c r="M171" s="42" t="str">
        <f>IF(L171&lt;&gt;"",VLOOKUP(L171,Keuzemogelijkheden!$A$2:$E$7,2,FALSE),"")</f>
        <v>Maak een keuze in de kolom 'Antwoord fase'</v>
      </c>
      <c r="N171" s="42" t="str">
        <f>IF(L171&lt;&gt;"",VLOOKUP(L171,Keuzemogelijkheden!$A$2:$E$7,3,FALSE),"")</f>
        <v>Maak een keuze in de kolom 'Antwoord fase'</v>
      </c>
      <c r="O171" s="42" t="str">
        <f>IF(L171&lt;&gt;"",VLOOKUP(L171,Keuzemogelijkheden!$A$2:$E$7,4,FALSE),"")</f>
        <v>Maak een keuze in de kolom 'Antwoord fase'</v>
      </c>
      <c r="P171" s="43" t="str">
        <f>IF(L171=Keuzemogelijkheden!$A$2,$K171*Keuzemogelijkheden!$E$2,IF(L171=Keuzemogelijkheden!$A$3,$K171*Keuzemogelijkheden!$E$3,IF(L171=Keuzemogelijkheden!$A$4,$K171*Keuzemogelijkheden!$E$4,IF(L171=Keuzemogelijkheden!$A$5,$K171*Keuzemogelijkheden!$E$5,IF(L171=Keuzemogelijkheden!$A$6,$K171*Keuzemogelijkheden!$E$6,"0")))))</f>
        <v>0</v>
      </c>
    </row>
    <row r="172" spans="1:16" ht="89.25" x14ac:dyDescent="0.2">
      <c r="A172" s="85"/>
      <c r="B172" s="1"/>
      <c r="C172" s="1"/>
      <c r="D172" s="1"/>
      <c r="E172" s="98" t="s">
        <v>60</v>
      </c>
      <c r="F172" s="45">
        <v>2709</v>
      </c>
      <c r="G172" s="79" t="s">
        <v>431</v>
      </c>
      <c r="H172" s="46" t="s">
        <v>432</v>
      </c>
      <c r="I172" s="80" t="s">
        <v>16</v>
      </c>
      <c r="J172" s="45" t="s">
        <v>56</v>
      </c>
      <c r="K172" s="89">
        <v>3</v>
      </c>
      <c r="L172" s="12" t="s">
        <v>17</v>
      </c>
      <c r="M172" s="42" t="str">
        <f>IF(L172&lt;&gt;"",VLOOKUP(L172,Keuzemogelijkheden!$A$2:$E$7,2,FALSE),"")</f>
        <v>Maak een keuze in de kolom 'Antwoord fase'</v>
      </c>
      <c r="N172" s="42" t="str">
        <f>IF(L172&lt;&gt;"",VLOOKUP(L172,Keuzemogelijkheden!$A$2:$E$7,3,FALSE),"")</f>
        <v>Maak een keuze in de kolom 'Antwoord fase'</v>
      </c>
      <c r="O172" s="42" t="str">
        <f>IF(L172&lt;&gt;"",VLOOKUP(L172,Keuzemogelijkheden!$A$2:$E$7,4,FALSE),"")</f>
        <v>Maak een keuze in de kolom 'Antwoord fase'</v>
      </c>
      <c r="P172" s="43" t="str">
        <f>IF(L172=Keuzemogelijkheden!$A$2,$K172*Keuzemogelijkheden!$E$2,IF(L172=Keuzemogelijkheden!$A$3,$K172*Keuzemogelijkheden!$E$3,IF(L172=Keuzemogelijkheden!$A$4,$K172*Keuzemogelijkheden!$E$4,IF(L172=Keuzemogelijkheden!$A$5,$K172*Keuzemogelijkheden!$E$5,IF(L172=Keuzemogelijkheden!$A$6,$K172*Keuzemogelijkheden!$E$6,"0")))))</f>
        <v>0</v>
      </c>
    </row>
    <row r="173" spans="1:16" ht="15" x14ac:dyDescent="0.2">
      <c r="A173" s="85"/>
      <c r="B173" s="2" t="s">
        <v>55</v>
      </c>
      <c r="C173" s="2" t="s">
        <v>433</v>
      </c>
      <c r="E173" s="98"/>
      <c r="F173" s="45"/>
      <c r="G173" s="79"/>
      <c r="H173" s="46"/>
      <c r="I173" s="80"/>
      <c r="J173" s="45"/>
      <c r="L173" s="39"/>
      <c r="M173" s="40"/>
      <c r="N173" s="40"/>
      <c r="O173" s="40"/>
      <c r="P173" s="41"/>
    </row>
    <row r="174" spans="1:16" ht="89.25" x14ac:dyDescent="0.2">
      <c r="A174" s="85"/>
      <c r="B174" s="1"/>
      <c r="C174" s="1"/>
      <c r="D174" s="1"/>
      <c r="E174" s="98" t="s">
        <v>53</v>
      </c>
      <c r="F174" s="45">
        <v>1970</v>
      </c>
      <c r="G174" s="79" t="s">
        <v>177</v>
      </c>
      <c r="H174" s="46" t="s">
        <v>178</v>
      </c>
      <c r="I174" s="80" t="s">
        <v>36</v>
      </c>
      <c r="J174" s="45" t="s">
        <v>434</v>
      </c>
      <c r="K174" s="89">
        <v>5</v>
      </c>
      <c r="L174" s="12" t="s">
        <v>17</v>
      </c>
      <c r="M174" s="42" t="str">
        <f>IF(L174&lt;&gt;"",VLOOKUP(L174,Keuzemogelijkheden!$A$2:$E$7,2,FALSE),"")</f>
        <v>Maak een keuze in de kolom 'Antwoord fase'</v>
      </c>
      <c r="N174" s="42" t="str">
        <f>IF(L174&lt;&gt;"",VLOOKUP(L174,Keuzemogelijkheden!$A$2:$E$7,3,FALSE),"")</f>
        <v>Maak een keuze in de kolom 'Antwoord fase'</v>
      </c>
      <c r="O174" s="42" t="str">
        <f>IF(L174&lt;&gt;"",VLOOKUP(L174,Keuzemogelijkheden!$A$2:$E$7,4,FALSE),"")</f>
        <v>Maak een keuze in de kolom 'Antwoord fase'</v>
      </c>
      <c r="P174" s="43" t="str">
        <f>IF(L174=Keuzemogelijkheden!$A$2,$K174*Keuzemogelijkheden!$E$2,IF(L174=Keuzemogelijkheden!$A$3,$K174*Keuzemogelijkheden!$E$3,IF(L174=Keuzemogelijkheden!$A$4,$K174*Keuzemogelijkheden!$E$4,IF(L174=Keuzemogelijkheden!$A$5,$K174*Keuzemogelijkheden!$E$5,IF(L174=Keuzemogelijkheden!$A$6,$K174*Keuzemogelijkheden!$E$6,"0")))))</f>
        <v>0</v>
      </c>
    </row>
    <row r="175" spans="1:16" ht="15" x14ac:dyDescent="0.2">
      <c r="A175" s="85"/>
      <c r="B175" s="2" t="s">
        <v>247</v>
      </c>
      <c r="C175" s="2" t="s">
        <v>435</v>
      </c>
      <c r="E175" s="98"/>
      <c r="F175" s="45"/>
      <c r="G175" s="79"/>
      <c r="H175" s="46"/>
      <c r="I175" s="80"/>
      <c r="J175" s="45"/>
      <c r="L175" s="39"/>
      <c r="M175" s="40"/>
      <c r="N175" s="40"/>
      <c r="O175" s="40"/>
      <c r="P175" s="41"/>
    </row>
    <row r="176" spans="1:16" ht="102" x14ac:dyDescent="0.2">
      <c r="A176" s="85"/>
      <c r="B176" s="1"/>
      <c r="C176" s="1"/>
      <c r="D176" s="1"/>
      <c r="E176" s="98" t="s">
        <v>53</v>
      </c>
      <c r="F176" s="45">
        <v>2087</v>
      </c>
      <c r="G176" s="79" t="s">
        <v>181</v>
      </c>
      <c r="H176" s="46" t="s">
        <v>531</v>
      </c>
      <c r="I176" s="80" t="s">
        <v>16</v>
      </c>
      <c r="J176" s="45" t="s">
        <v>434</v>
      </c>
      <c r="K176" s="89">
        <v>2</v>
      </c>
      <c r="L176" s="12" t="s">
        <v>17</v>
      </c>
      <c r="M176" s="42" t="str">
        <f>IF(L176&lt;&gt;"",VLOOKUP(L176,Keuzemogelijkheden!$A$2:$E$7,2,FALSE),"")</f>
        <v>Maak een keuze in de kolom 'Antwoord fase'</v>
      </c>
      <c r="N176" s="42" t="str">
        <f>IF(L176&lt;&gt;"",VLOOKUP(L176,Keuzemogelijkheden!$A$2:$E$7,3,FALSE),"")</f>
        <v>Maak een keuze in de kolom 'Antwoord fase'</v>
      </c>
      <c r="O176" s="42" t="str">
        <f>IF(L176&lt;&gt;"",VLOOKUP(L176,Keuzemogelijkheden!$A$2:$E$7,4,FALSE),"")</f>
        <v>Maak een keuze in de kolom 'Antwoord fase'</v>
      </c>
      <c r="P176" s="43" t="str">
        <f>IF(L176=Keuzemogelijkheden!$A$2,$K176*Keuzemogelijkheden!$E$2,IF(L176=Keuzemogelijkheden!$A$3,$K176*Keuzemogelijkheden!$E$3,IF(L176=Keuzemogelijkheden!$A$4,$K176*Keuzemogelijkheden!$E$4,IF(L176=Keuzemogelijkheden!$A$5,$K176*Keuzemogelijkheden!$E$5,IF(L176=Keuzemogelijkheden!$A$6,$K176*Keuzemogelijkheden!$E$6,"0")))))</f>
        <v>0</v>
      </c>
    </row>
    <row r="177" spans="1:16" ht="15" x14ac:dyDescent="0.2">
      <c r="A177" s="85"/>
      <c r="B177" s="2" t="s">
        <v>54</v>
      </c>
      <c r="C177" s="2" t="s">
        <v>436</v>
      </c>
      <c r="E177" s="98"/>
      <c r="F177" s="45"/>
      <c r="G177" s="79"/>
      <c r="H177" s="46"/>
      <c r="I177" s="80"/>
      <c r="J177" s="45"/>
      <c r="L177" s="39"/>
      <c r="M177" s="40"/>
      <c r="N177" s="40"/>
      <c r="O177" s="40"/>
      <c r="P177" s="41"/>
    </row>
    <row r="178" spans="1:16" ht="63.75" x14ac:dyDescent="0.2">
      <c r="A178" s="85"/>
      <c r="B178" s="1"/>
      <c r="C178" s="1"/>
      <c r="D178" s="1"/>
      <c r="E178" s="98" t="s">
        <v>63</v>
      </c>
      <c r="F178" s="45">
        <v>1975</v>
      </c>
      <c r="G178" s="79" t="s">
        <v>437</v>
      </c>
      <c r="H178" s="46" t="s">
        <v>184</v>
      </c>
      <c r="I178" s="102" t="s">
        <v>36</v>
      </c>
      <c r="J178" s="45" t="s">
        <v>56</v>
      </c>
      <c r="K178" s="89">
        <v>1</v>
      </c>
      <c r="L178" s="12" t="s">
        <v>17</v>
      </c>
      <c r="M178" s="42" t="str">
        <f>IF(L178&lt;&gt;"",VLOOKUP(L178,Keuzemogelijkheden!$A$2:$E$7,2,FALSE),"")</f>
        <v>Maak een keuze in de kolom 'Antwoord fase'</v>
      </c>
      <c r="N178" s="42" t="str">
        <f>IF(L178&lt;&gt;"",VLOOKUP(L178,Keuzemogelijkheden!$A$2:$E$7,3,FALSE),"")</f>
        <v>Maak een keuze in de kolom 'Antwoord fase'</v>
      </c>
      <c r="O178" s="42" t="str">
        <f>IF(L178&lt;&gt;"",VLOOKUP(L178,Keuzemogelijkheden!$A$2:$E$7,4,FALSE),"")</f>
        <v>Maak een keuze in de kolom 'Antwoord fase'</v>
      </c>
      <c r="P178" s="43" t="str">
        <f>IF(L178=Keuzemogelijkheden!$A$2,$K178*Keuzemogelijkheden!$E$2,IF(L178=Keuzemogelijkheden!$A$3,$K178*Keuzemogelijkheden!$E$3,IF(L178=Keuzemogelijkheden!$A$4,$K178*Keuzemogelijkheden!$E$4,IF(L178=Keuzemogelijkheden!$A$5,$K178*Keuzemogelijkheden!$E$5,IF(L178=Keuzemogelijkheden!$A$6,$K178*Keuzemogelijkheden!$E$6,"0")))))</f>
        <v>0</v>
      </c>
    </row>
    <row r="179" spans="1:16" ht="76.5" x14ac:dyDescent="0.2">
      <c r="A179" s="85"/>
      <c r="B179" s="1"/>
      <c r="C179" s="1"/>
      <c r="D179" s="1"/>
      <c r="E179" s="98" t="s">
        <v>280</v>
      </c>
      <c r="F179" s="45">
        <v>1099</v>
      </c>
      <c r="G179" s="79" t="s">
        <v>182</v>
      </c>
      <c r="H179" s="46" t="s">
        <v>183</v>
      </c>
      <c r="I179" s="102" t="s">
        <v>16</v>
      </c>
      <c r="J179" s="45" t="s">
        <v>56</v>
      </c>
      <c r="K179" s="89">
        <v>5</v>
      </c>
      <c r="L179" s="12" t="s">
        <v>17</v>
      </c>
      <c r="M179" s="42" t="str">
        <f>IF(L179&lt;&gt;"",VLOOKUP(L179,Keuzemogelijkheden!$A$2:$E$7,2,FALSE),"")</f>
        <v>Maak een keuze in de kolom 'Antwoord fase'</v>
      </c>
      <c r="N179" s="42" t="str">
        <f>IF(L179&lt;&gt;"",VLOOKUP(L179,Keuzemogelijkheden!$A$2:$E$7,3,FALSE),"")</f>
        <v>Maak een keuze in de kolom 'Antwoord fase'</v>
      </c>
      <c r="O179" s="42" t="str">
        <f>IF(L179&lt;&gt;"",VLOOKUP(L179,Keuzemogelijkheden!$A$2:$E$7,4,FALSE),"")</f>
        <v>Maak een keuze in de kolom 'Antwoord fase'</v>
      </c>
      <c r="P179" s="43" t="str">
        <f>IF(L179=Keuzemogelijkheden!$A$2,$K179*Keuzemogelijkheden!$E$2,IF(L179=Keuzemogelijkheden!$A$3,$K179*Keuzemogelijkheden!$E$3,IF(L179=Keuzemogelijkheden!$A$4,$K179*Keuzemogelijkheden!$E$4,IF(L179=Keuzemogelijkheden!$A$5,$K179*Keuzemogelijkheden!$E$5,IF(L179=Keuzemogelijkheden!$A$6,$K179*Keuzemogelijkheden!$E$6,"0")))))</f>
        <v>0</v>
      </c>
    </row>
    <row r="180" spans="1:16" ht="15" x14ac:dyDescent="0.2">
      <c r="A180" s="85"/>
      <c r="B180" s="2" t="s">
        <v>280</v>
      </c>
      <c r="C180" s="2" t="s">
        <v>438</v>
      </c>
      <c r="E180" s="98"/>
      <c r="F180" s="45"/>
      <c r="G180" s="79"/>
      <c r="H180" s="46"/>
      <c r="I180" s="102"/>
      <c r="J180" s="45"/>
      <c r="L180" s="39"/>
      <c r="M180" s="40"/>
      <c r="N180" s="40"/>
      <c r="O180" s="40"/>
      <c r="P180" s="41"/>
    </row>
    <row r="181" spans="1:16" ht="76.5" x14ac:dyDescent="0.2">
      <c r="A181" s="85"/>
      <c r="B181" s="1"/>
      <c r="C181" s="1"/>
      <c r="D181" s="1"/>
      <c r="E181" s="98" t="s">
        <v>53</v>
      </c>
      <c r="F181" s="45">
        <v>1977</v>
      </c>
      <c r="G181" s="79" t="s">
        <v>439</v>
      </c>
      <c r="H181" s="46" t="s">
        <v>440</v>
      </c>
      <c r="I181" s="102" t="s">
        <v>36</v>
      </c>
      <c r="J181" s="45" t="s">
        <v>236</v>
      </c>
      <c r="K181" s="89">
        <v>5</v>
      </c>
      <c r="L181" s="12" t="s">
        <v>17</v>
      </c>
      <c r="M181" s="42" t="str">
        <f>IF(L181&lt;&gt;"",VLOOKUP(L181,Keuzemogelijkheden!$A$2:$E$7,2,FALSE),"")</f>
        <v>Maak een keuze in de kolom 'Antwoord fase'</v>
      </c>
      <c r="N181" s="42" t="str">
        <f>IF(L181&lt;&gt;"",VLOOKUP(L181,Keuzemogelijkheden!$A$2:$E$7,3,FALSE),"")</f>
        <v>Maak een keuze in de kolom 'Antwoord fase'</v>
      </c>
      <c r="O181" s="42" t="str">
        <f>IF(L181&lt;&gt;"",VLOOKUP(L181,Keuzemogelijkheden!$A$2:$E$7,4,FALSE),"")</f>
        <v>Maak een keuze in de kolom 'Antwoord fase'</v>
      </c>
      <c r="P181" s="43" t="str">
        <f>IF(L181=Keuzemogelijkheden!$A$2,$K181*Keuzemogelijkheden!$E$2,IF(L181=Keuzemogelijkheden!$A$3,$K181*Keuzemogelijkheden!$E$3,IF(L181=Keuzemogelijkheden!$A$4,$K181*Keuzemogelijkheden!$E$4,IF(L181=Keuzemogelijkheden!$A$5,$K181*Keuzemogelijkheden!$E$5,IF(L181=Keuzemogelijkheden!$A$6,$K181*Keuzemogelijkheden!$E$6,"0")))))</f>
        <v>0</v>
      </c>
    </row>
    <row r="182" spans="1:16" ht="15" x14ac:dyDescent="0.2">
      <c r="A182" s="85"/>
      <c r="B182" s="2" t="s">
        <v>57</v>
      </c>
      <c r="C182" s="2" t="s">
        <v>441</v>
      </c>
      <c r="E182" s="98"/>
      <c r="F182" s="45"/>
      <c r="G182" s="79"/>
      <c r="H182" s="46"/>
      <c r="I182" s="102"/>
      <c r="J182" s="45"/>
      <c r="L182" s="39"/>
      <c r="M182" s="40"/>
      <c r="N182" s="40"/>
      <c r="O182" s="40"/>
      <c r="P182" s="41"/>
    </row>
    <row r="183" spans="1:16" ht="178.5" x14ac:dyDescent="0.2">
      <c r="A183" s="85"/>
      <c r="B183" s="1"/>
      <c r="C183" s="1"/>
      <c r="D183" s="1"/>
      <c r="E183" s="98" t="s">
        <v>60</v>
      </c>
      <c r="F183" s="45">
        <v>2176</v>
      </c>
      <c r="G183" s="79" t="s">
        <v>179</v>
      </c>
      <c r="H183" s="46" t="s">
        <v>180</v>
      </c>
      <c r="I183" s="102" t="s">
        <v>36</v>
      </c>
      <c r="J183" s="45" t="s">
        <v>56</v>
      </c>
      <c r="K183" s="89">
        <v>5</v>
      </c>
      <c r="L183" s="12" t="s">
        <v>17</v>
      </c>
      <c r="M183" s="42" t="str">
        <f>IF(L183&lt;&gt;"",VLOOKUP(L183,Keuzemogelijkheden!$A$2:$E$7,2,FALSE),"")</f>
        <v>Maak een keuze in de kolom 'Antwoord fase'</v>
      </c>
      <c r="N183" s="42" t="str">
        <f>IF(L183&lt;&gt;"",VLOOKUP(L183,Keuzemogelijkheden!$A$2:$E$7,3,FALSE),"")</f>
        <v>Maak een keuze in de kolom 'Antwoord fase'</v>
      </c>
      <c r="O183" s="42" t="str">
        <f>IF(L183&lt;&gt;"",VLOOKUP(L183,Keuzemogelijkheden!$A$2:$E$7,4,FALSE),"")</f>
        <v>Maak een keuze in de kolom 'Antwoord fase'</v>
      </c>
      <c r="P183" s="43" t="str">
        <f>IF(L183=Keuzemogelijkheden!$A$2,$K183*Keuzemogelijkheden!$E$2,IF(L183=Keuzemogelijkheden!$A$3,$K183*Keuzemogelijkheden!$E$3,IF(L183=Keuzemogelijkheden!$A$4,$K183*Keuzemogelijkheden!$E$4,IF(L183=Keuzemogelijkheden!$A$5,$K183*Keuzemogelijkheden!$E$5,IF(L183=Keuzemogelijkheden!$A$6,$K183*Keuzemogelijkheden!$E$6,"0")))))</f>
        <v>0</v>
      </c>
    </row>
    <row r="184" spans="1:16" ht="15" x14ac:dyDescent="0.2">
      <c r="A184" s="85"/>
      <c r="B184" s="2" t="s">
        <v>64</v>
      </c>
      <c r="C184" s="2" t="s">
        <v>442</v>
      </c>
      <c r="E184" s="98"/>
      <c r="F184" s="45"/>
      <c r="G184" s="79"/>
      <c r="H184" s="46"/>
      <c r="I184" s="102"/>
      <c r="J184" s="45"/>
      <c r="L184" s="39"/>
      <c r="M184" s="40"/>
      <c r="N184" s="40"/>
      <c r="O184" s="40"/>
      <c r="P184" s="41"/>
    </row>
    <row r="185" spans="1:16" ht="89.25" x14ac:dyDescent="0.2">
      <c r="A185" s="85"/>
      <c r="B185" s="1"/>
      <c r="C185" s="1"/>
      <c r="D185" s="1"/>
      <c r="E185" s="98" t="s">
        <v>247</v>
      </c>
      <c r="F185" s="45">
        <v>2139</v>
      </c>
      <c r="G185" s="79" t="s">
        <v>443</v>
      </c>
      <c r="H185" s="46" t="s">
        <v>176</v>
      </c>
      <c r="I185" s="102" t="s">
        <v>16</v>
      </c>
      <c r="J185" s="45" t="s">
        <v>236</v>
      </c>
      <c r="K185" s="89">
        <v>2</v>
      </c>
      <c r="L185" s="12" t="s">
        <v>17</v>
      </c>
      <c r="M185" s="42" t="str">
        <f>IF(L185&lt;&gt;"",VLOOKUP(L185,Keuzemogelijkheden!$A$2:$E$7,2,FALSE),"")</f>
        <v>Maak een keuze in de kolom 'Antwoord fase'</v>
      </c>
      <c r="N185" s="42" t="str">
        <f>IF(L185&lt;&gt;"",VLOOKUP(L185,Keuzemogelijkheden!$A$2:$E$7,3,FALSE),"")</f>
        <v>Maak een keuze in de kolom 'Antwoord fase'</v>
      </c>
      <c r="O185" s="42" t="str">
        <f>IF(L185&lt;&gt;"",VLOOKUP(L185,Keuzemogelijkheden!$A$2:$E$7,4,FALSE),"")</f>
        <v>Maak een keuze in de kolom 'Antwoord fase'</v>
      </c>
      <c r="P185" s="43" t="str">
        <f>IF(L185=Keuzemogelijkheden!$A$2,$K185*Keuzemogelijkheden!$E$2,IF(L185=Keuzemogelijkheden!$A$3,$K185*Keuzemogelijkheden!$E$3,IF(L185=Keuzemogelijkheden!$A$4,$K185*Keuzemogelijkheden!$E$4,IF(L185=Keuzemogelijkheden!$A$5,$K185*Keuzemogelijkheden!$E$5,IF(L185=Keuzemogelijkheden!$A$6,$K185*Keuzemogelijkheden!$E$6,"0")))))</f>
        <v>0</v>
      </c>
    </row>
    <row r="186" spans="1:16" ht="15" x14ac:dyDescent="0.2">
      <c r="A186" s="85"/>
      <c r="B186" s="2" t="s">
        <v>58</v>
      </c>
      <c r="C186" s="2" t="s">
        <v>444</v>
      </c>
      <c r="E186" s="98"/>
      <c r="F186" s="45"/>
      <c r="G186" s="79"/>
      <c r="H186" s="46"/>
      <c r="I186" s="102"/>
      <c r="J186" s="45"/>
      <c r="L186" s="39"/>
      <c r="M186" s="40"/>
      <c r="N186" s="40"/>
      <c r="O186" s="40"/>
      <c r="P186" s="41"/>
    </row>
    <row r="187" spans="1:16" ht="76.5" x14ac:dyDescent="0.2">
      <c r="A187" s="85"/>
      <c r="B187" s="1"/>
      <c r="C187" s="1"/>
      <c r="D187" s="1"/>
      <c r="E187" s="98" t="s">
        <v>60</v>
      </c>
      <c r="F187" s="45">
        <v>2090</v>
      </c>
      <c r="G187" s="79" t="s">
        <v>445</v>
      </c>
      <c r="H187" s="46" t="s">
        <v>532</v>
      </c>
      <c r="I187" s="102" t="s">
        <v>36</v>
      </c>
      <c r="J187" s="45" t="s">
        <v>56</v>
      </c>
      <c r="K187" s="89">
        <v>2</v>
      </c>
      <c r="L187" s="12" t="s">
        <v>17</v>
      </c>
      <c r="M187" s="42" t="str">
        <f>IF(L187&lt;&gt;"",VLOOKUP(L187,Keuzemogelijkheden!$A$2:$E$7,2,FALSE),"")</f>
        <v>Maak een keuze in de kolom 'Antwoord fase'</v>
      </c>
      <c r="N187" s="42" t="str">
        <f>IF(L187&lt;&gt;"",VLOOKUP(L187,Keuzemogelijkheden!$A$2:$E$7,3,FALSE),"")</f>
        <v>Maak een keuze in de kolom 'Antwoord fase'</v>
      </c>
      <c r="O187" s="42" t="str">
        <f>IF(L187&lt;&gt;"",VLOOKUP(L187,Keuzemogelijkheden!$A$2:$E$7,4,FALSE),"")</f>
        <v>Maak een keuze in de kolom 'Antwoord fase'</v>
      </c>
      <c r="P187" s="43" t="str">
        <f>IF(L187=Keuzemogelijkheden!$A$2,$K187*Keuzemogelijkheden!$E$2,IF(L187=Keuzemogelijkheden!$A$3,$K187*Keuzemogelijkheden!$E$3,IF(L187=Keuzemogelijkheden!$A$4,$K187*Keuzemogelijkheden!$E$4,IF(L187=Keuzemogelijkheden!$A$5,$K187*Keuzemogelijkheden!$E$5,IF(L187=Keuzemogelijkheden!$A$6,$K187*Keuzemogelijkheden!$E$6,"0")))))</f>
        <v>0</v>
      </c>
    </row>
    <row r="188" spans="1:16" ht="15" x14ac:dyDescent="0.2">
      <c r="A188" s="85" t="s">
        <v>270</v>
      </c>
      <c r="B188" s="2" t="s">
        <v>446</v>
      </c>
      <c r="C188" s="1"/>
      <c r="D188" s="1"/>
      <c r="E188" s="98"/>
      <c r="F188" s="45"/>
      <c r="G188" s="79"/>
      <c r="H188" s="46"/>
      <c r="I188" s="102"/>
      <c r="J188" s="45"/>
      <c r="L188" s="39"/>
      <c r="M188" s="40"/>
      <c r="N188" s="40"/>
      <c r="O188" s="40"/>
      <c r="P188" s="41"/>
    </row>
    <row r="189" spans="1:16" ht="15" x14ac:dyDescent="0.2">
      <c r="A189" s="85"/>
      <c r="B189" s="2" t="s">
        <v>247</v>
      </c>
      <c r="C189" s="2" t="s">
        <v>447</v>
      </c>
      <c r="E189" s="98"/>
      <c r="F189" s="45"/>
      <c r="G189" s="79"/>
      <c r="H189" s="46"/>
      <c r="I189" s="102"/>
      <c r="J189" s="45"/>
      <c r="L189" s="39"/>
      <c r="M189" s="40"/>
      <c r="N189" s="40"/>
      <c r="O189" s="40"/>
      <c r="P189" s="41"/>
    </row>
    <row r="190" spans="1:16" ht="102" x14ac:dyDescent="0.2">
      <c r="A190" s="85"/>
      <c r="B190" s="1"/>
      <c r="C190" s="1"/>
      <c r="D190" s="1"/>
      <c r="E190" s="98" t="s">
        <v>283</v>
      </c>
      <c r="F190" s="45">
        <v>1168</v>
      </c>
      <c r="G190" s="79" t="s">
        <v>216</v>
      </c>
      <c r="H190" s="46" t="s">
        <v>217</v>
      </c>
      <c r="I190" s="102" t="s">
        <v>16</v>
      </c>
      <c r="J190" s="45" t="s">
        <v>236</v>
      </c>
      <c r="K190" s="89">
        <v>2</v>
      </c>
      <c r="L190" s="12" t="s">
        <v>17</v>
      </c>
      <c r="M190" s="42" t="str">
        <f>IF(L190&lt;&gt;"",VLOOKUP(L190,Keuzemogelijkheden!$A$2:$E$7,2,FALSE),"")</f>
        <v>Maak een keuze in de kolom 'Antwoord fase'</v>
      </c>
      <c r="N190" s="42" t="str">
        <f>IF(L190&lt;&gt;"",VLOOKUP(L190,Keuzemogelijkheden!$A$2:$E$7,3,FALSE),"")</f>
        <v>Maak een keuze in de kolom 'Antwoord fase'</v>
      </c>
      <c r="O190" s="42" t="str">
        <f>IF(L190&lt;&gt;"",VLOOKUP(L190,Keuzemogelijkheden!$A$2:$E$7,4,FALSE),"")</f>
        <v>Maak een keuze in de kolom 'Antwoord fase'</v>
      </c>
      <c r="P190" s="43" t="str">
        <f>IF(L190=Keuzemogelijkheden!$A$2,$K190*Keuzemogelijkheden!$E$2,IF(L190=Keuzemogelijkheden!$A$3,$K190*Keuzemogelijkheden!$E$3,IF(L190=Keuzemogelijkheden!$A$4,$K190*Keuzemogelijkheden!$E$4,IF(L190=Keuzemogelijkheden!$A$5,$K190*Keuzemogelijkheden!$E$5,IF(L190=Keuzemogelijkheden!$A$6,$K190*Keuzemogelijkheden!$E$6,"0")))))</f>
        <v>0</v>
      </c>
    </row>
    <row r="191" spans="1:16" ht="409.5" x14ac:dyDescent="0.2">
      <c r="A191" s="85"/>
      <c r="B191" s="1"/>
      <c r="C191" s="1"/>
      <c r="D191" s="1"/>
      <c r="E191" s="98" t="s">
        <v>304</v>
      </c>
      <c r="F191" s="45">
        <v>2134</v>
      </c>
      <c r="G191" s="79" t="s">
        <v>448</v>
      </c>
      <c r="H191" s="46" t="s">
        <v>449</v>
      </c>
      <c r="I191" s="102" t="s">
        <v>16</v>
      </c>
      <c r="J191" s="45" t="s">
        <v>236</v>
      </c>
      <c r="K191" s="89">
        <v>5</v>
      </c>
      <c r="L191" s="12" t="s">
        <v>17</v>
      </c>
      <c r="M191" s="42" t="str">
        <f>IF(L191&lt;&gt;"",VLOOKUP(L191,Keuzemogelijkheden!$A$2:$E$7,2,FALSE),"")</f>
        <v>Maak een keuze in de kolom 'Antwoord fase'</v>
      </c>
      <c r="N191" s="42" t="str">
        <f>IF(L191&lt;&gt;"",VLOOKUP(L191,Keuzemogelijkheden!$A$2:$E$7,3,FALSE),"")</f>
        <v>Maak een keuze in de kolom 'Antwoord fase'</v>
      </c>
      <c r="O191" s="42" t="str">
        <f>IF(L191&lt;&gt;"",VLOOKUP(L191,Keuzemogelijkheden!$A$2:$E$7,4,FALSE),"")</f>
        <v>Maak een keuze in de kolom 'Antwoord fase'</v>
      </c>
      <c r="P191" s="43" t="str">
        <f>IF(L191=Keuzemogelijkheden!$A$2,$K191*Keuzemogelijkheden!$E$2,IF(L191=Keuzemogelijkheden!$A$3,$K191*Keuzemogelijkheden!$E$3,IF(L191=Keuzemogelijkheden!$A$4,$K191*Keuzemogelijkheden!$E$4,IF(L191=Keuzemogelijkheden!$A$5,$K191*Keuzemogelijkheden!$E$5,IF(L191=Keuzemogelijkheden!$A$6,$K191*Keuzemogelijkheden!$E$6,"0")))))</f>
        <v>0</v>
      </c>
    </row>
    <row r="192" spans="1:16" ht="63.75" x14ac:dyDescent="0.2">
      <c r="A192" s="85"/>
      <c r="B192" s="1"/>
      <c r="C192" s="1"/>
      <c r="D192" s="1"/>
      <c r="E192" s="98" t="s">
        <v>450</v>
      </c>
      <c r="F192" s="45">
        <v>1189</v>
      </c>
      <c r="G192" s="79" t="s">
        <v>451</v>
      </c>
      <c r="H192" s="46" t="s">
        <v>215</v>
      </c>
      <c r="I192" s="102" t="s">
        <v>16</v>
      </c>
      <c r="J192" s="45" t="s">
        <v>236</v>
      </c>
      <c r="K192" s="89">
        <v>3</v>
      </c>
      <c r="L192" s="12" t="s">
        <v>17</v>
      </c>
      <c r="M192" s="42" t="str">
        <f>IF(L192&lt;&gt;"",VLOOKUP(L192,Keuzemogelijkheden!$A$2:$E$7,2,FALSE),"")</f>
        <v>Maak een keuze in de kolom 'Antwoord fase'</v>
      </c>
      <c r="N192" s="42" t="str">
        <f>IF(L192&lt;&gt;"",VLOOKUP(L192,Keuzemogelijkheden!$A$2:$E$7,3,FALSE),"")</f>
        <v>Maak een keuze in de kolom 'Antwoord fase'</v>
      </c>
      <c r="O192" s="42" t="str">
        <f>IF(L192&lt;&gt;"",VLOOKUP(L192,Keuzemogelijkheden!$A$2:$E$7,4,FALSE),"")</f>
        <v>Maak een keuze in de kolom 'Antwoord fase'</v>
      </c>
      <c r="P192" s="43" t="str">
        <f>IF(L192=Keuzemogelijkheden!$A$2,$K192*Keuzemogelijkheden!$E$2,IF(L192=Keuzemogelijkheden!$A$3,$K192*Keuzemogelijkheden!$E$3,IF(L192=Keuzemogelijkheden!$A$4,$K192*Keuzemogelijkheden!$E$4,IF(L192=Keuzemogelijkheden!$A$5,$K192*Keuzemogelijkheden!$E$5,IF(L192=Keuzemogelijkheden!$A$6,$K192*Keuzemogelijkheden!$E$6,"0")))))</f>
        <v>0</v>
      </c>
    </row>
    <row r="193" spans="1:16" ht="15" x14ac:dyDescent="0.2">
      <c r="A193" s="81" t="s">
        <v>63</v>
      </c>
      <c r="B193" s="81" t="s">
        <v>66</v>
      </c>
      <c r="C193" s="84"/>
      <c r="D193" s="84"/>
      <c r="E193" s="101"/>
      <c r="F193" s="96"/>
      <c r="G193" s="86"/>
      <c r="H193" s="103"/>
      <c r="I193" s="104"/>
      <c r="J193" s="104"/>
      <c r="K193" s="94"/>
      <c r="L193" s="39"/>
      <c r="M193" s="40"/>
      <c r="N193" s="40"/>
      <c r="O193" s="40"/>
      <c r="P193" s="41"/>
    </row>
    <row r="194" spans="1:16" ht="15" x14ac:dyDescent="0.2">
      <c r="A194" s="84"/>
      <c r="B194" s="81" t="s">
        <v>63</v>
      </c>
      <c r="C194" s="81" t="s">
        <v>93</v>
      </c>
      <c r="D194" s="84"/>
      <c r="E194" s="101"/>
      <c r="F194" s="96"/>
      <c r="G194" s="86"/>
      <c r="H194" s="103"/>
      <c r="I194" s="104"/>
      <c r="J194" s="104"/>
      <c r="K194" s="94"/>
      <c r="L194" s="39"/>
      <c r="M194" s="40"/>
      <c r="N194" s="40"/>
      <c r="O194" s="40"/>
      <c r="P194" s="41"/>
    </row>
    <row r="195" spans="1:16" ht="90" x14ac:dyDescent="0.2">
      <c r="A195" s="84"/>
      <c r="B195" s="84"/>
      <c r="E195" s="100" t="s">
        <v>452</v>
      </c>
      <c r="F195" s="96" t="s">
        <v>453</v>
      </c>
      <c r="G195" s="87" t="s">
        <v>479</v>
      </c>
      <c r="H195" s="102" t="s">
        <v>480</v>
      </c>
      <c r="I195" s="45" t="s">
        <v>36</v>
      </c>
      <c r="J195" s="105" t="s">
        <v>228</v>
      </c>
      <c r="K195" s="91">
        <v>5</v>
      </c>
      <c r="L195" s="12" t="s">
        <v>17</v>
      </c>
      <c r="M195" s="42" t="str">
        <f>IF(L195&lt;&gt;"",VLOOKUP(L195,Keuzemogelijkheden!$A$2:$E$7,2,FALSE),"")</f>
        <v>Maak een keuze in de kolom 'Antwoord fase'</v>
      </c>
      <c r="N195" s="42" t="str">
        <f>IF(L195&lt;&gt;"",VLOOKUP(L195,Keuzemogelijkheden!$A$2:$E$7,3,FALSE),"")</f>
        <v>Maak een keuze in de kolom 'Antwoord fase'</v>
      </c>
      <c r="O195" s="42" t="str">
        <f>IF(L195&lt;&gt;"",VLOOKUP(L195,Keuzemogelijkheden!$A$2:$E$7,4,FALSE),"")</f>
        <v>Maak een keuze in de kolom 'Antwoord fase'</v>
      </c>
      <c r="P195" s="43" t="str">
        <f>IF(L195=Keuzemogelijkheden!$A$2,$K195*Keuzemogelijkheden!$E$2,IF(L195=Keuzemogelijkheden!$A$3,$K195*Keuzemogelijkheden!$E$3,IF(L195=Keuzemogelijkheden!$A$4,$K195*Keuzemogelijkheden!$E$4,IF(L195=Keuzemogelijkheden!$A$5,$K195*Keuzemogelijkheden!$E$5,IF(L195=Keuzemogelijkheden!$A$6,$K195*Keuzemogelijkheden!$E$6,"0")))))</f>
        <v>0</v>
      </c>
    </row>
    <row r="196" spans="1:16" ht="15" x14ac:dyDescent="0.2">
      <c r="A196" s="84"/>
      <c r="B196" s="81" t="s">
        <v>54</v>
      </c>
      <c r="C196" s="81" t="s">
        <v>454</v>
      </c>
      <c r="D196" s="84"/>
      <c r="E196" s="101"/>
      <c r="F196" s="96"/>
      <c r="G196" s="86"/>
      <c r="H196" s="103"/>
      <c r="I196" s="104"/>
      <c r="J196" s="104"/>
      <c r="K196" s="94"/>
      <c r="L196" s="39"/>
      <c r="M196" s="40"/>
      <c r="N196" s="40"/>
      <c r="O196" s="40"/>
      <c r="P196" s="41"/>
    </row>
    <row r="197" spans="1:16" ht="60" x14ac:dyDescent="0.2">
      <c r="A197" s="84"/>
      <c r="B197" s="84"/>
      <c r="E197" s="100" t="s">
        <v>54</v>
      </c>
      <c r="F197" s="96" t="s">
        <v>455</v>
      </c>
      <c r="G197" s="87" t="s">
        <v>481</v>
      </c>
      <c r="H197" s="102" t="s">
        <v>482</v>
      </c>
      <c r="I197" s="45" t="s">
        <v>36</v>
      </c>
      <c r="J197" s="105" t="s">
        <v>81</v>
      </c>
      <c r="K197" s="91">
        <v>5</v>
      </c>
      <c r="L197" s="12" t="s">
        <v>17</v>
      </c>
      <c r="M197" s="42" t="str">
        <f>IF(L197&lt;&gt;"",VLOOKUP(L197,Keuzemogelijkheden!$A$2:$E$7,2,FALSE),"")</f>
        <v>Maak een keuze in de kolom 'Antwoord fase'</v>
      </c>
      <c r="N197" s="42" t="str">
        <f>IF(L197&lt;&gt;"",VLOOKUP(L197,Keuzemogelijkheden!$A$2:$E$7,3,FALSE),"")</f>
        <v>Maak een keuze in de kolom 'Antwoord fase'</v>
      </c>
      <c r="O197" s="42" t="str">
        <f>IF(L197&lt;&gt;"",VLOOKUP(L197,Keuzemogelijkheden!$A$2:$E$7,4,FALSE),"")</f>
        <v>Maak een keuze in de kolom 'Antwoord fase'</v>
      </c>
      <c r="P197" s="43" t="str">
        <f>IF(L197=Keuzemogelijkheden!$A$2,$K197*Keuzemogelijkheden!$E$2,IF(L197=Keuzemogelijkheden!$A$3,$K197*Keuzemogelijkheden!$E$3,IF(L197=Keuzemogelijkheden!$A$4,$K197*Keuzemogelijkheden!$E$4,IF(L197=Keuzemogelijkheden!$A$5,$K197*Keuzemogelijkheden!$E$5,IF(L197=Keuzemogelijkheden!$A$6,$K197*Keuzemogelijkheden!$E$6,"0")))))</f>
        <v>0</v>
      </c>
    </row>
    <row r="198" spans="1:16" ht="105" x14ac:dyDescent="0.2">
      <c r="A198" s="84"/>
      <c r="B198" s="84"/>
      <c r="E198" s="100" t="s">
        <v>52</v>
      </c>
      <c r="F198" s="96" t="s">
        <v>456</v>
      </c>
      <c r="G198" s="87" t="s">
        <v>483</v>
      </c>
      <c r="H198" s="102" t="s">
        <v>484</v>
      </c>
      <c r="I198" s="45" t="s">
        <v>16</v>
      </c>
      <c r="J198" s="105" t="s">
        <v>228</v>
      </c>
      <c r="K198" s="91">
        <v>3</v>
      </c>
      <c r="L198" s="12" t="s">
        <v>17</v>
      </c>
      <c r="M198" s="42" t="str">
        <f>IF(L198&lt;&gt;"",VLOOKUP(L198,Keuzemogelijkheden!$A$2:$E$7,2,FALSE),"")</f>
        <v>Maak een keuze in de kolom 'Antwoord fase'</v>
      </c>
      <c r="N198" s="42" t="str">
        <f>IF(L198&lt;&gt;"",VLOOKUP(L198,Keuzemogelijkheden!$A$2:$E$7,3,FALSE),"")</f>
        <v>Maak een keuze in de kolom 'Antwoord fase'</v>
      </c>
      <c r="O198" s="42" t="str">
        <f>IF(L198&lt;&gt;"",VLOOKUP(L198,Keuzemogelijkheden!$A$2:$E$7,4,FALSE),"")</f>
        <v>Maak een keuze in de kolom 'Antwoord fase'</v>
      </c>
      <c r="P198" s="43" t="str">
        <f>IF(L198=Keuzemogelijkheden!$A$2,$K198*Keuzemogelijkheden!$E$2,IF(L198=Keuzemogelijkheden!$A$3,$K198*Keuzemogelijkheden!$E$3,IF(L198=Keuzemogelijkheden!$A$4,$K198*Keuzemogelijkheden!$E$4,IF(L198=Keuzemogelijkheden!$A$5,$K198*Keuzemogelijkheden!$E$5,IF(L198=Keuzemogelijkheden!$A$6,$K198*Keuzemogelijkheden!$E$6,"0")))))</f>
        <v>0</v>
      </c>
    </row>
    <row r="199" spans="1:16" ht="75" x14ac:dyDescent="0.2">
      <c r="A199" s="84"/>
      <c r="B199" s="84"/>
      <c r="E199" s="100" t="s">
        <v>231</v>
      </c>
      <c r="F199" s="96" t="s">
        <v>457</v>
      </c>
      <c r="G199" s="87" t="s">
        <v>485</v>
      </c>
      <c r="H199" s="102" t="s">
        <v>486</v>
      </c>
      <c r="I199" s="45" t="s">
        <v>16</v>
      </c>
      <c r="J199" s="105" t="s">
        <v>80</v>
      </c>
      <c r="K199" s="91">
        <v>3</v>
      </c>
      <c r="L199" s="12" t="s">
        <v>17</v>
      </c>
      <c r="M199" s="42" t="str">
        <f>IF(L199&lt;&gt;"",VLOOKUP(L199,Keuzemogelijkheden!$A$2:$E$7,2,FALSE),"")</f>
        <v>Maak een keuze in de kolom 'Antwoord fase'</v>
      </c>
      <c r="N199" s="42" t="str">
        <f>IF(L199&lt;&gt;"",VLOOKUP(L199,Keuzemogelijkheden!$A$2:$E$7,3,FALSE),"")</f>
        <v>Maak een keuze in de kolom 'Antwoord fase'</v>
      </c>
      <c r="O199" s="42" t="str">
        <f>IF(L199&lt;&gt;"",VLOOKUP(L199,Keuzemogelijkheden!$A$2:$E$7,4,FALSE),"")</f>
        <v>Maak een keuze in de kolom 'Antwoord fase'</v>
      </c>
      <c r="P199" s="43" t="str">
        <f>IF(L199=Keuzemogelijkheden!$A$2,$K199*Keuzemogelijkheden!$E$2,IF(L199=Keuzemogelijkheden!$A$3,$K199*Keuzemogelijkheden!$E$3,IF(L199=Keuzemogelijkheden!$A$4,$K199*Keuzemogelijkheden!$E$4,IF(L199=Keuzemogelijkheden!$A$5,$K199*Keuzemogelijkheden!$E$5,IF(L199=Keuzemogelijkheden!$A$6,$K199*Keuzemogelijkheden!$E$6,"0")))))</f>
        <v>0</v>
      </c>
    </row>
    <row r="200" spans="1:16" ht="15" x14ac:dyDescent="0.2">
      <c r="A200" s="84"/>
      <c r="B200" s="81" t="s">
        <v>59</v>
      </c>
      <c r="C200" s="81" t="s">
        <v>67</v>
      </c>
      <c r="D200" s="84"/>
      <c r="E200" s="101"/>
      <c r="F200" s="96"/>
      <c r="G200" s="86"/>
      <c r="H200" s="103"/>
      <c r="I200" s="104"/>
      <c r="J200" s="104"/>
      <c r="K200" s="94"/>
      <c r="L200" s="39"/>
      <c r="M200" s="40"/>
      <c r="N200" s="40"/>
      <c r="O200" s="40"/>
      <c r="P200" s="41"/>
    </row>
    <row r="201" spans="1:16" ht="45" x14ac:dyDescent="0.2">
      <c r="A201" s="84"/>
      <c r="B201" s="84"/>
      <c r="E201" s="100" t="s">
        <v>59</v>
      </c>
      <c r="F201" s="96" t="s">
        <v>82</v>
      </c>
      <c r="G201" s="87" t="s">
        <v>94</v>
      </c>
      <c r="H201" s="102" t="s">
        <v>83</v>
      </c>
      <c r="I201" s="45" t="s">
        <v>16</v>
      </c>
      <c r="J201" s="105" t="s">
        <v>80</v>
      </c>
      <c r="K201" s="91">
        <v>3</v>
      </c>
      <c r="L201" s="12" t="s">
        <v>17</v>
      </c>
      <c r="M201" s="42" t="str">
        <f>IF(L201&lt;&gt;"",VLOOKUP(L201,Keuzemogelijkheden!$A$2:$E$7,2,FALSE),"")</f>
        <v>Maak een keuze in de kolom 'Antwoord fase'</v>
      </c>
      <c r="N201" s="42" t="str">
        <f>IF(L201&lt;&gt;"",VLOOKUP(L201,Keuzemogelijkheden!$A$2:$E$7,3,FALSE),"")</f>
        <v>Maak een keuze in de kolom 'Antwoord fase'</v>
      </c>
      <c r="O201" s="42" t="str">
        <f>IF(L201&lt;&gt;"",VLOOKUP(L201,Keuzemogelijkheden!$A$2:$E$7,4,FALSE),"")</f>
        <v>Maak een keuze in de kolom 'Antwoord fase'</v>
      </c>
      <c r="P201" s="43" t="str">
        <f>IF(L201=Keuzemogelijkheden!$A$2,$K201*Keuzemogelijkheden!$E$2,IF(L201=Keuzemogelijkheden!$A$3,$K201*Keuzemogelijkheden!$E$3,IF(L201=Keuzemogelijkheden!$A$4,$K201*Keuzemogelijkheden!$E$4,IF(L201=Keuzemogelijkheden!$A$5,$K201*Keuzemogelijkheden!$E$5,IF(L201=Keuzemogelijkheden!$A$6,$K201*Keuzemogelijkheden!$E$6,"0")))))</f>
        <v>0</v>
      </c>
    </row>
    <row r="202" spans="1:16" ht="15" x14ac:dyDescent="0.2">
      <c r="A202" s="84"/>
      <c r="B202" s="81" t="s">
        <v>62</v>
      </c>
      <c r="C202" s="81" t="s">
        <v>458</v>
      </c>
      <c r="D202" s="84"/>
      <c r="E202" s="101"/>
      <c r="F202" s="96"/>
      <c r="G202" s="86"/>
      <c r="H202" s="103"/>
      <c r="I202" s="104"/>
      <c r="J202" s="104"/>
      <c r="K202" s="94"/>
      <c r="L202" s="39"/>
      <c r="M202" s="40"/>
      <c r="N202" s="40"/>
      <c r="O202" s="40"/>
      <c r="P202" s="41"/>
    </row>
    <row r="203" spans="1:16" ht="75" x14ac:dyDescent="0.2">
      <c r="A203" s="85"/>
      <c r="B203" s="84"/>
      <c r="E203" s="100" t="s">
        <v>62</v>
      </c>
      <c r="F203" s="96" t="s">
        <v>459</v>
      </c>
      <c r="G203" s="87" t="s">
        <v>487</v>
      </c>
      <c r="H203" s="102" t="s">
        <v>488</v>
      </c>
      <c r="I203" s="45" t="s">
        <v>16</v>
      </c>
      <c r="J203" s="105" t="s">
        <v>81</v>
      </c>
      <c r="K203" s="91">
        <v>2</v>
      </c>
      <c r="L203" s="12" t="s">
        <v>17</v>
      </c>
      <c r="M203" s="42" t="str">
        <f>IF(L203&lt;&gt;"",VLOOKUP(L203,Keuzemogelijkheden!$A$2:$E$7,2,FALSE),"")</f>
        <v>Maak een keuze in de kolom 'Antwoord fase'</v>
      </c>
      <c r="N203" s="42" t="str">
        <f>IF(L203&lt;&gt;"",VLOOKUP(L203,Keuzemogelijkheden!$A$2:$E$7,3,FALSE),"")</f>
        <v>Maak een keuze in de kolom 'Antwoord fase'</v>
      </c>
      <c r="O203" s="42" t="str">
        <f>IF(L203&lt;&gt;"",VLOOKUP(L203,Keuzemogelijkheden!$A$2:$E$7,4,FALSE),"")</f>
        <v>Maak een keuze in de kolom 'Antwoord fase'</v>
      </c>
      <c r="P203" s="43" t="str">
        <f>IF(L203=Keuzemogelijkheden!$A$2,$K203*Keuzemogelijkheden!$E$2,IF(L203=Keuzemogelijkheden!$A$3,$K203*Keuzemogelijkheden!$E$3,IF(L203=Keuzemogelijkheden!$A$4,$K203*Keuzemogelijkheden!$E$4,IF(L203=Keuzemogelijkheden!$A$5,$K203*Keuzemogelijkheden!$E$5,IF(L203=Keuzemogelijkheden!$A$6,$K203*Keuzemogelijkheden!$E$6,"0")))))</f>
        <v>0</v>
      </c>
    </row>
    <row r="204" spans="1:16" ht="15" x14ac:dyDescent="0.2">
      <c r="A204" s="81" t="s">
        <v>55</v>
      </c>
      <c r="B204" s="81" t="s">
        <v>20</v>
      </c>
      <c r="C204" s="84"/>
      <c r="D204" s="84"/>
      <c r="E204" s="101"/>
      <c r="F204" s="96"/>
      <c r="G204" s="86"/>
      <c r="H204" s="103"/>
      <c r="I204" s="104"/>
      <c r="J204" s="104"/>
      <c r="K204" s="94"/>
      <c r="L204" s="39"/>
      <c r="M204" s="40"/>
      <c r="N204" s="40"/>
      <c r="O204" s="40"/>
      <c r="P204" s="41"/>
    </row>
    <row r="205" spans="1:16" ht="15" x14ac:dyDescent="0.2">
      <c r="A205" s="84"/>
      <c r="B205" s="81" t="s">
        <v>55</v>
      </c>
      <c r="C205" s="81" t="s">
        <v>290</v>
      </c>
      <c r="D205" s="84"/>
      <c r="E205" s="101"/>
      <c r="F205" s="96"/>
      <c r="G205" s="86"/>
      <c r="H205" s="103"/>
      <c r="I205" s="104"/>
      <c r="J205" s="104"/>
      <c r="K205" s="94"/>
      <c r="L205" s="39"/>
      <c r="M205" s="40"/>
      <c r="N205" s="40"/>
      <c r="O205" s="40"/>
      <c r="P205" s="41"/>
    </row>
    <row r="206" spans="1:16" ht="45" x14ac:dyDescent="0.2">
      <c r="A206" s="84"/>
      <c r="B206" s="84"/>
      <c r="E206" s="100" t="s">
        <v>452</v>
      </c>
      <c r="F206" s="96" t="s">
        <v>460</v>
      </c>
      <c r="G206" s="87" t="s">
        <v>489</v>
      </c>
      <c r="H206" s="102" t="s">
        <v>490</v>
      </c>
      <c r="I206" s="45" t="s">
        <v>16</v>
      </c>
      <c r="J206" s="105" t="s">
        <v>81</v>
      </c>
      <c r="K206" s="91">
        <v>5</v>
      </c>
      <c r="L206" s="12" t="s">
        <v>17</v>
      </c>
      <c r="M206" s="42" t="str">
        <f>IF(L206&lt;&gt;"",VLOOKUP(L206,Keuzemogelijkheden!$A$2:$E$7,2,FALSE),"")</f>
        <v>Maak een keuze in de kolom 'Antwoord fase'</v>
      </c>
      <c r="N206" s="42" t="str">
        <f>IF(L206&lt;&gt;"",VLOOKUP(L206,Keuzemogelijkheden!$A$2:$E$7,3,FALSE),"")</f>
        <v>Maak een keuze in de kolom 'Antwoord fase'</v>
      </c>
      <c r="O206" s="42" t="str">
        <f>IF(L206&lt;&gt;"",VLOOKUP(L206,Keuzemogelijkheden!$A$2:$E$7,4,FALSE),"")</f>
        <v>Maak een keuze in de kolom 'Antwoord fase'</v>
      </c>
      <c r="P206" s="43" t="str">
        <f>IF(L206=Keuzemogelijkheden!$A$2,$K206*Keuzemogelijkheden!$E$2,IF(L206=Keuzemogelijkheden!$A$3,$K206*Keuzemogelijkheden!$E$3,IF(L206=Keuzemogelijkheden!$A$4,$K206*Keuzemogelijkheden!$E$4,IF(L206=Keuzemogelijkheden!$A$5,$K206*Keuzemogelijkheden!$E$5,IF(L206=Keuzemogelijkheden!$A$6,$K206*Keuzemogelijkheden!$E$6,"0")))))</f>
        <v>0</v>
      </c>
    </row>
    <row r="207" spans="1:16" ht="15" x14ac:dyDescent="0.2">
      <c r="A207" s="84"/>
      <c r="B207" s="81" t="s">
        <v>52</v>
      </c>
      <c r="C207" s="81" t="s">
        <v>21</v>
      </c>
      <c r="D207" s="84"/>
      <c r="E207" s="101"/>
      <c r="F207" s="96"/>
      <c r="G207" s="86"/>
      <c r="H207" s="103"/>
      <c r="I207" s="104"/>
      <c r="J207" s="104"/>
      <c r="K207" s="94"/>
      <c r="L207" s="39"/>
      <c r="M207" s="40"/>
      <c r="N207" s="40"/>
      <c r="O207" s="40"/>
      <c r="P207" s="41"/>
    </row>
    <row r="208" spans="1:16" ht="105" x14ac:dyDescent="0.2">
      <c r="A208" s="84"/>
      <c r="B208" s="84"/>
      <c r="E208" s="100" t="s">
        <v>61</v>
      </c>
      <c r="F208" s="96" t="s">
        <v>219</v>
      </c>
      <c r="G208" s="87" t="s">
        <v>491</v>
      </c>
      <c r="H208" s="102" t="s">
        <v>492</v>
      </c>
      <c r="I208" s="45" t="s">
        <v>16</v>
      </c>
      <c r="J208" s="105" t="s">
        <v>81</v>
      </c>
      <c r="K208" s="91">
        <v>3</v>
      </c>
      <c r="L208" s="12" t="s">
        <v>17</v>
      </c>
      <c r="M208" s="42" t="str">
        <f>IF(L208&lt;&gt;"",VLOOKUP(L208,Keuzemogelijkheden!$A$2:$E$7,2,FALSE),"")</f>
        <v>Maak een keuze in de kolom 'Antwoord fase'</v>
      </c>
      <c r="N208" s="42" t="str">
        <f>IF(L208&lt;&gt;"",VLOOKUP(L208,Keuzemogelijkheden!$A$2:$E$7,3,FALSE),"")</f>
        <v>Maak een keuze in de kolom 'Antwoord fase'</v>
      </c>
      <c r="O208" s="42" t="str">
        <f>IF(L208&lt;&gt;"",VLOOKUP(L208,Keuzemogelijkheden!$A$2:$E$7,4,FALSE),"")</f>
        <v>Maak een keuze in de kolom 'Antwoord fase'</v>
      </c>
      <c r="P208" s="43" t="str">
        <f>IF(L208=Keuzemogelijkheden!$A$2,$K208*Keuzemogelijkheden!$E$2,IF(L208=Keuzemogelijkheden!$A$3,$K208*Keuzemogelijkheden!$E$3,IF(L208=Keuzemogelijkheden!$A$4,$K208*Keuzemogelijkheden!$E$4,IF(L208=Keuzemogelijkheden!$A$5,$K208*Keuzemogelijkheden!$E$5,IF(L208=Keuzemogelijkheden!$A$6,$K208*Keuzemogelijkheden!$E$6,"0")))))</f>
        <v>0</v>
      </c>
    </row>
    <row r="209" spans="1:16" ht="75" x14ac:dyDescent="0.2">
      <c r="A209" s="85"/>
      <c r="B209" s="84"/>
      <c r="E209" s="99"/>
      <c r="F209" s="96" t="s">
        <v>461</v>
      </c>
      <c r="G209" s="87" t="s">
        <v>493</v>
      </c>
      <c r="H209" s="102" t="s">
        <v>494</v>
      </c>
      <c r="I209" s="45" t="s">
        <v>36</v>
      </c>
      <c r="J209" s="105" t="s">
        <v>81</v>
      </c>
      <c r="K209" s="91">
        <v>3</v>
      </c>
      <c r="L209" s="12" t="s">
        <v>17</v>
      </c>
      <c r="M209" s="42" t="str">
        <f>IF(L209&lt;&gt;"",VLOOKUP(L209,Keuzemogelijkheden!$A$2:$E$7,2,FALSE),"")</f>
        <v>Maak een keuze in de kolom 'Antwoord fase'</v>
      </c>
      <c r="N209" s="42" t="str">
        <f>IF(L209&lt;&gt;"",VLOOKUP(L209,Keuzemogelijkheden!$A$2:$E$7,3,FALSE),"")</f>
        <v>Maak een keuze in de kolom 'Antwoord fase'</v>
      </c>
      <c r="O209" s="42" t="str">
        <f>IF(L209&lt;&gt;"",VLOOKUP(L209,Keuzemogelijkheden!$A$2:$E$7,4,FALSE),"")</f>
        <v>Maak een keuze in de kolom 'Antwoord fase'</v>
      </c>
      <c r="P209" s="43" t="str">
        <f>IF(L209=Keuzemogelijkheden!$A$2,$K209*Keuzemogelijkheden!$E$2,IF(L209=Keuzemogelijkheden!$A$3,$K209*Keuzemogelijkheden!$E$3,IF(L209=Keuzemogelijkheden!$A$4,$K209*Keuzemogelijkheden!$E$4,IF(L209=Keuzemogelijkheden!$A$5,$K209*Keuzemogelijkheden!$E$5,IF(L209=Keuzemogelijkheden!$A$6,$K209*Keuzemogelijkheden!$E$6,"0")))))</f>
        <v>0</v>
      </c>
    </row>
    <row r="210" spans="1:16" ht="15" x14ac:dyDescent="0.2">
      <c r="A210" s="81" t="s">
        <v>280</v>
      </c>
      <c r="B210" s="81" t="s">
        <v>462</v>
      </c>
      <c r="C210" s="84"/>
      <c r="D210" s="84"/>
      <c r="E210" s="101"/>
      <c r="F210" s="96"/>
      <c r="G210" s="86"/>
      <c r="H210" s="103"/>
      <c r="I210" s="104"/>
      <c r="J210" s="104"/>
      <c r="K210" s="94"/>
      <c r="L210" s="39"/>
      <c r="M210" s="40"/>
      <c r="N210" s="40"/>
      <c r="O210" s="40"/>
      <c r="P210" s="41"/>
    </row>
    <row r="211" spans="1:16" ht="15" x14ac:dyDescent="0.2">
      <c r="A211" s="84"/>
      <c r="B211" s="81" t="s">
        <v>53</v>
      </c>
      <c r="C211" s="81" t="s">
        <v>463</v>
      </c>
      <c r="D211" s="84"/>
      <c r="E211" s="101"/>
      <c r="F211" s="96"/>
      <c r="G211" s="86"/>
      <c r="H211" s="103"/>
      <c r="I211" s="104"/>
      <c r="J211" s="104"/>
      <c r="K211" s="94"/>
      <c r="L211" s="39"/>
      <c r="M211" s="40"/>
      <c r="N211" s="40"/>
      <c r="O211" s="40"/>
      <c r="P211" s="41"/>
    </row>
    <row r="212" spans="1:16" ht="135" x14ac:dyDescent="0.2">
      <c r="A212" s="84"/>
      <c r="B212" s="84"/>
      <c r="E212" s="100" t="s">
        <v>53</v>
      </c>
      <c r="F212" s="96" t="s">
        <v>464</v>
      </c>
      <c r="G212" s="87" t="s">
        <v>495</v>
      </c>
      <c r="H212" s="102" t="s">
        <v>496</v>
      </c>
      <c r="I212" s="45" t="s">
        <v>16</v>
      </c>
      <c r="J212" s="105" t="s">
        <v>56</v>
      </c>
      <c r="K212" s="91">
        <v>9</v>
      </c>
      <c r="L212" s="12" t="s">
        <v>17</v>
      </c>
      <c r="M212" s="42" t="str">
        <f>IF(L212&lt;&gt;"",VLOOKUP(L212,Keuzemogelijkheden!$A$2:$E$7,2,FALSE),"")</f>
        <v>Maak een keuze in de kolom 'Antwoord fase'</v>
      </c>
      <c r="N212" s="42" t="str">
        <f>IF(L212&lt;&gt;"",VLOOKUP(L212,Keuzemogelijkheden!$A$2:$E$7,3,FALSE),"")</f>
        <v>Maak een keuze in de kolom 'Antwoord fase'</v>
      </c>
      <c r="O212" s="42" t="str">
        <f>IF(L212&lt;&gt;"",VLOOKUP(L212,Keuzemogelijkheden!$A$2:$E$7,4,FALSE),"")</f>
        <v>Maak een keuze in de kolom 'Antwoord fase'</v>
      </c>
      <c r="P212" s="43" t="str">
        <f>IF(L212=Keuzemogelijkheden!$A$2,$K212*Keuzemogelijkheden!$E$2,IF(L212=Keuzemogelijkheden!$A$3,$K212*Keuzemogelijkheden!$E$3,IF(L212=Keuzemogelijkheden!$A$4,$K212*Keuzemogelijkheden!$E$4,IF(L212=Keuzemogelijkheden!$A$5,$K212*Keuzemogelijkheden!$E$5,IF(L212=Keuzemogelijkheden!$A$6,$K212*Keuzemogelijkheden!$E$6,"0")))))</f>
        <v>0</v>
      </c>
    </row>
    <row r="213" spans="1:16" ht="135" x14ac:dyDescent="0.2">
      <c r="A213" s="85"/>
      <c r="B213" s="84"/>
      <c r="E213" s="99"/>
      <c r="F213" s="96" t="s">
        <v>465</v>
      </c>
      <c r="G213" s="87" t="s">
        <v>497</v>
      </c>
      <c r="H213" s="102" t="s">
        <v>498</v>
      </c>
      <c r="I213" s="45" t="s">
        <v>16</v>
      </c>
      <c r="J213" s="105" t="s">
        <v>56</v>
      </c>
      <c r="K213" s="91">
        <v>9</v>
      </c>
      <c r="L213" s="12" t="s">
        <v>17</v>
      </c>
      <c r="M213" s="42" t="str">
        <f>IF(L213&lt;&gt;"",VLOOKUP(L213,Keuzemogelijkheden!$A$2:$E$7,2,FALSE),"")</f>
        <v>Maak een keuze in de kolom 'Antwoord fase'</v>
      </c>
      <c r="N213" s="42" t="str">
        <f>IF(L213&lt;&gt;"",VLOOKUP(L213,Keuzemogelijkheden!$A$2:$E$7,3,FALSE),"")</f>
        <v>Maak een keuze in de kolom 'Antwoord fase'</v>
      </c>
      <c r="O213" s="42" t="str">
        <f>IF(L213&lt;&gt;"",VLOOKUP(L213,Keuzemogelijkheden!$A$2:$E$7,4,FALSE),"")</f>
        <v>Maak een keuze in de kolom 'Antwoord fase'</v>
      </c>
      <c r="P213" s="43" t="str">
        <f>IF(L213=Keuzemogelijkheden!$A$2,$K213*Keuzemogelijkheden!$E$2,IF(L213=Keuzemogelijkheden!$A$3,$K213*Keuzemogelijkheden!$E$3,IF(L213=Keuzemogelijkheden!$A$4,$K213*Keuzemogelijkheden!$E$4,IF(L213=Keuzemogelijkheden!$A$5,$K213*Keuzemogelijkheden!$E$5,IF(L213=Keuzemogelijkheden!$A$6,$K213*Keuzemogelijkheden!$E$6,"0")))))</f>
        <v>0</v>
      </c>
    </row>
    <row r="214" spans="1:16" ht="15" x14ac:dyDescent="0.2">
      <c r="A214" s="81" t="s">
        <v>57</v>
      </c>
      <c r="B214" s="81" t="s">
        <v>68</v>
      </c>
      <c r="C214" s="84"/>
      <c r="D214" s="84"/>
      <c r="E214" s="101"/>
      <c r="F214" s="96"/>
      <c r="G214" s="86"/>
      <c r="H214" s="103"/>
      <c r="I214" s="104"/>
      <c r="J214" s="104"/>
      <c r="K214" s="94"/>
      <c r="L214" s="39"/>
      <c r="M214" s="40"/>
      <c r="N214" s="40"/>
      <c r="O214" s="40"/>
      <c r="P214" s="41"/>
    </row>
    <row r="215" spans="1:16" ht="15" x14ac:dyDescent="0.2">
      <c r="A215" s="84"/>
      <c r="B215" s="81" t="s">
        <v>63</v>
      </c>
      <c r="C215" s="81" t="s">
        <v>69</v>
      </c>
      <c r="D215" s="84"/>
      <c r="E215" s="101"/>
      <c r="F215" s="96"/>
      <c r="G215" s="86"/>
      <c r="H215" s="103"/>
      <c r="I215" s="104"/>
      <c r="J215" s="104"/>
      <c r="K215" s="94"/>
      <c r="L215" s="39"/>
      <c r="M215" s="40"/>
      <c r="N215" s="40"/>
      <c r="O215" s="40"/>
      <c r="P215" s="41"/>
    </row>
    <row r="216" spans="1:16" ht="90" x14ac:dyDescent="0.2">
      <c r="A216" s="84"/>
      <c r="B216" s="84"/>
      <c r="E216" s="100" t="s">
        <v>63</v>
      </c>
      <c r="F216" s="96" t="s">
        <v>220</v>
      </c>
      <c r="G216" s="87" t="s">
        <v>499</v>
      </c>
      <c r="H216" s="102" t="s">
        <v>221</v>
      </c>
      <c r="I216" s="45" t="s">
        <v>16</v>
      </c>
      <c r="J216" s="105" t="s">
        <v>81</v>
      </c>
      <c r="K216" s="91">
        <v>9</v>
      </c>
      <c r="L216" s="12" t="s">
        <v>17</v>
      </c>
      <c r="M216" s="42" t="str">
        <f>IF(L216&lt;&gt;"",VLOOKUP(L216,Keuzemogelijkheden!$A$2:$E$7,2,FALSE),"")</f>
        <v>Maak een keuze in de kolom 'Antwoord fase'</v>
      </c>
      <c r="N216" s="42" t="str">
        <f>IF(L216&lt;&gt;"",VLOOKUP(L216,Keuzemogelijkheden!$A$2:$E$7,3,FALSE),"")</f>
        <v>Maak een keuze in de kolom 'Antwoord fase'</v>
      </c>
      <c r="O216" s="42" t="str">
        <f>IF(L216&lt;&gt;"",VLOOKUP(L216,Keuzemogelijkheden!$A$2:$E$7,4,FALSE),"")</f>
        <v>Maak een keuze in de kolom 'Antwoord fase'</v>
      </c>
      <c r="P216" s="43" t="str">
        <f>IF(L216=Keuzemogelijkheden!$A$2,$K216*Keuzemogelijkheden!$E$2,IF(L216=Keuzemogelijkheden!$A$3,$K216*Keuzemogelijkheden!$E$3,IF(L216=Keuzemogelijkheden!$A$4,$K216*Keuzemogelijkheden!$E$4,IF(L216=Keuzemogelijkheden!$A$5,$K216*Keuzemogelijkheden!$E$5,IF(L216=Keuzemogelijkheden!$A$6,$K216*Keuzemogelijkheden!$E$6,"0")))))</f>
        <v>0</v>
      </c>
    </row>
    <row r="217" spans="1:16" ht="75" x14ac:dyDescent="0.2">
      <c r="A217" s="84"/>
      <c r="B217" s="84"/>
      <c r="E217" s="99"/>
      <c r="F217" s="96" t="s">
        <v>84</v>
      </c>
      <c r="G217" s="87" t="s">
        <v>500</v>
      </c>
      <c r="H217" s="102" t="s">
        <v>85</v>
      </c>
      <c r="I217" s="45" t="s">
        <v>16</v>
      </c>
      <c r="J217" s="105" t="s">
        <v>80</v>
      </c>
      <c r="K217" s="91">
        <v>3</v>
      </c>
      <c r="L217" s="12" t="s">
        <v>17</v>
      </c>
      <c r="M217" s="42" t="str">
        <f>IF(L217&lt;&gt;"",VLOOKUP(L217,Keuzemogelijkheden!$A$2:$E$7,2,FALSE),"")</f>
        <v>Maak een keuze in de kolom 'Antwoord fase'</v>
      </c>
      <c r="N217" s="42" t="str">
        <f>IF(L217&lt;&gt;"",VLOOKUP(L217,Keuzemogelijkheden!$A$2:$E$7,3,FALSE),"")</f>
        <v>Maak een keuze in de kolom 'Antwoord fase'</v>
      </c>
      <c r="O217" s="42" t="str">
        <f>IF(L217&lt;&gt;"",VLOOKUP(L217,Keuzemogelijkheden!$A$2:$E$7,4,FALSE),"")</f>
        <v>Maak een keuze in de kolom 'Antwoord fase'</v>
      </c>
      <c r="P217" s="43" t="str">
        <f>IF(L217=Keuzemogelijkheden!$A$2,$K217*Keuzemogelijkheden!$E$2,IF(L217=Keuzemogelijkheden!$A$3,$K217*Keuzemogelijkheden!$E$3,IF(L217=Keuzemogelijkheden!$A$4,$K217*Keuzemogelijkheden!$E$4,IF(L217=Keuzemogelijkheden!$A$5,$K217*Keuzemogelijkheden!$E$5,IF(L217=Keuzemogelijkheden!$A$6,$K217*Keuzemogelijkheden!$E$6,"0")))))</f>
        <v>0</v>
      </c>
    </row>
    <row r="218" spans="1:16" ht="60" x14ac:dyDescent="0.2">
      <c r="A218" s="85"/>
      <c r="B218" s="84"/>
      <c r="E218" s="99"/>
      <c r="F218" s="96" t="s">
        <v>86</v>
      </c>
      <c r="G218" s="87" t="s">
        <v>76</v>
      </c>
      <c r="H218" s="102" t="s">
        <v>87</v>
      </c>
      <c r="I218" s="45" t="s">
        <v>16</v>
      </c>
      <c r="J218" s="105" t="s">
        <v>56</v>
      </c>
      <c r="K218" s="91">
        <v>9</v>
      </c>
      <c r="L218" s="12" t="s">
        <v>17</v>
      </c>
      <c r="M218" s="42" t="str">
        <f>IF(L218&lt;&gt;"",VLOOKUP(L218,Keuzemogelijkheden!$A$2:$E$7,2,FALSE),"")</f>
        <v>Maak een keuze in de kolom 'Antwoord fase'</v>
      </c>
      <c r="N218" s="42" t="str">
        <f>IF(L218&lt;&gt;"",VLOOKUP(L218,Keuzemogelijkheden!$A$2:$E$7,3,FALSE),"")</f>
        <v>Maak een keuze in de kolom 'Antwoord fase'</v>
      </c>
      <c r="O218" s="42" t="str">
        <f>IF(L218&lt;&gt;"",VLOOKUP(L218,Keuzemogelijkheden!$A$2:$E$7,4,FALSE),"")</f>
        <v>Maak een keuze in de kolom 'Antwoord fase'</v>
      </c>
      <c r="P218" s="43" t="str">
        <f>IF(L218=Keuzemogelijkheden!$A$2,$K218*Keuzemogelijkheden!$E$2,IF(L218=Keuzemogelijkheden!$A$3,$K218*Keuzemogelijkheden!$E$3,IF(L218=Keuzemogelijkheden!$A$4,$K218*Keuzemogelijkheden!$E$4,IF(L218=Keuzemogelijkheden!$A$5,$K218*Keuzemogelijkheden!$E$5,IF(L218=Keuzemogelijkheden!$A$6,$K218*Keuzemogelijkheden!$E$6,"0")))))</f>
        <v>0</v>
      </c>
    </row>
    <row r="219" spans="1:16" ht="15" x14ac:dyDescent="0.2">
      <c r="A219" s="81" t="s">
        <v>64</v>
      </c>
      <c r="B219" s="81" t="s">
        <v>65</v>
      </c>
      <c r="C219" s="84"/>
      <c r="D219" s="84"/>
      <c r="E219" s="101"/>
      <c r="F219" s="96"/>
      <c r="G219" s="86"/>
      <c r="H219" s="103"/>
      <c r="I219" s="104"/>
      <c r="J219" s="104"/>
      <c r="K219" s="94"/>
      <c r="L219" s="39"/>
      <c r="M219" s="40"/>
      <c r="N219" s="40"/>
      <c r="O219" s="40"/>
      <c r="P219" s="41"/>
    </row>
    <row r="220" spans="1:16" ht="15" x14ac:dyDescent="0.2">
      <c r="A220" s="84"/>
      <c r="B220" s="81" t="s">
        <v>222</v>
      </c>
      <c r="C220" s="81" t="s">
        <v>223</v>
      </c>
      <c r="D220" s="84"/>
      <c r="E220" s="101"/>
      <c r="F220" s="96"/>
      <c r="G220" s="86"/>
      <c r="H220" s="103"/>
      <c r="I220" s="104"/>
      <c r="J220" s="104"/>
      <c r="K220" s="94"/>
      <c r="L220" s="39"/>
      <c r="M220" s="40"/>
      <c r="N220" s="40"/>
      <c r="O220" s="40"/>
      <c r="P220" s="41"/>
    </row>
    <row r="221" spans="1:16" ht="45" x14ac:dyDescent="0.2">
      <c r="A221" s="84"/>
      <c r="B221" s="84"/>
      <c r="E221" s="100" t="s">
        <v>52</v>
      </c>
      <c r="F221" s="96" t="s">
        <v>224</v>
      </c>
      <c r="G221" s="87" t="s">
        <v>501</v>
      </c>
      <c r="H221" s="102" t="s">
        <v>225</v>
      </c>
      <c r="I221" s="45" t="s">
        <v>16</v>
      </c>
      <c r="J221" s="105" t="s">
        <v>80</v>
      </c>
      <c r="K221" s="91">
        <v>3</v>
      </c>
      <c r="L221" s="12" t="s">
        <v>17</v>
      </c>
      <c r="M221" s="42" t="str">
        <f>IF(L221&lt;&gt;"",VLOOKUP(L221,Keuzemogelijkheden!$A$2:$E$7,2,FALSE),"")</f>
        <v>Maak een keuze in de kolom 'Antwoord fase'</v>
      </c>
      <c r="N221" s="42" t="str">
        <f>IF(L221&lt;&gt;"",VLOOKUP(L221,Keuzemogelijkheden!$A$2:$E$7,3,FALSE),"")</f>
        <v>Maak een keuze in de kolom 'Antwoord fase'</v>
      </c>
      <c r="O221" s="42" t="str">
        <f>IF(L221&lt;&gt;"",VLOOKUP(L221,Keuzemogelijkheden!$A$2:$E$7,4,FALSE),"")</f>
        <v>Maak een keuze in de kolom 'Antwoord fase'</v>
      </c>
      <c r="P221" s="43" t="str">
        <f>IF(L221=Keuzemogelijkheden!$A$2,$K221*Keuzemogelijkheden!$E$2,IF(L221=Keuzemogelijkheden!$A$3,$K221*Keuzemogelijkheden!$E$3,IF(L221=Keuzemogelijkheden!$A$4,$K221*Keuzemogelijkheden!$E$4,IF(L221=Keuzemogelijkheden!$A$5,$K221*Keuzemogelijkheden!$E$5,IF(L221=Keuzemogelijkheden!$A$6,$K221*Keuzemogelijkheden!$E$6,"0")))))</f>
        <v>0</v>
      </c>
    </row>
    <row r="222" spans="1:16" ht="15" x14ac:dyDescent="0.2">
      <c r="A222" s="84"/>
      <c r="B222" s="81" t="s">
        <v>394</v>
      </c>
      <c r="C222" s="81" t="s">
        <v>395</v>
      </c>
      <c r="D222" s="84"/>
      <c r="E222" s="101"/>
      <c r="F222" s="96"/>
      <c r="G222" s="86"/>
      <c r="H222" s="103"/>
      <c r="I222" s="104"/>
      <c r="J222" s="104"/>
      <c r="K222" s="94"/>
      <c r="L222" s="39"/>
      <c r="M222" s="40"/>
      <c r="N222" s="40"/>
      <c r="O222" s="40"/>
      <c r="P222" s="41"/>
    </row>
    <row r="223" spans="1:16" ht="30" x14ac:dyDescent="0.2">
      <c r="A223" s="85"/>
      <c r="B223" s="84"/>
      <c r="E223" s="100" t="s">
        <v>61</v>
      </c>
      <c r="F223" s="96" t="s">
        <v>466</v>
      </c>
      <c r="G223" s="87" t="s">
        <v>502</v>
      </c>
      <c r="H223" s="102" t="s">
        <v>503</v>
      </c>
      <c r="I223" s="45" t="s">
        <v>16</v>
      </c>
      <c r="J223" s="105" t="s">
        <v>81</v>
      </c>
      <c r="K223" s="91">
        <v>5</v>
      </c>
      <c r="L223" s="12" t="s">
        <v>17</v>
      </c>
      <c r="M223" s="42" t="str">
        <f>IF(L223&lt;&gt;"",VLOOKUP(L223,Keuzemogelijkheden!$A$2:$E$7,2,FALSE),"")</f>
        <v>Maak een keuze in de kolom 'Antwoord fase'</v>
      </c>
      <c r="N223" s="42" t="str">
        <f>IF(L223&lt;&gt;"",VLOOKUP(L223,Keuzemogelijkheden!$A$2:$E$7,3,FALSE),"")</f>
        <v>Maak een keuze in de kolom 'Antwoord fase'</v>
      </c>
      <c r="O223" s="42" t="str">
        <f>IF(L223&lt;&gt;"",VLOOKUP(L223,Keuzemogelijkheden!$A$2:$E$7,4,FALSE),"")</f>
        <v>Maak een keuze in de kolom 'Antwoord fase'</v>
      </c>
      <c r="P223" s="43" t="str">
        <f>IF(L223=Keuzemogelijkheden!$A$2,$K223*Keuzemogelijkheden!$E$2,IF(L223=Keuzemogelijkheden!$A$3,$K223*Keuzemogelijkheden!$E$3,IF(L223=Keuzemogelijkheden!$A$4,$K223*Keuzemogelijkheden!$E$4,IF(L223=Keuzemogelijkheden!$A$5,$K223*Keuzemogelijkheden!$E$5,IF(L223=Keuzemogelijkheden!$A$6,$K223*Keuzemogelijkheden!$E$6,"0")))))</f>
        <v>0</v>
      </c>
    </row>
    <row r="224" spans="1:16" ht="15" x14ac:dyDescent="0.2">
      <c r="A224" s="81" t="s">
        <v>58</v>
      </c>
      <c r="B224" s="81" t="s">
        <v>22</v>
      </c>
      <c r="C224" s="84"/>
      <c r="D224" s="84"/>
      <c r="E224" s="101"/>
      <c r="F224" s="96"/>
      <c r="G224" s="86"/>
      <c r="H224" s="103"/>
      <c r="I224" s="104"/>
      <c r="J224" s="104"/>
      <c r="K224" s="94"/>
      <c r="L224" s="39"/>
      <c r="M224" s="40"/>
      <c r="N224" s="40"/>
      <c r="O224" s="40"/>
      <c r="P224" s="41"/>
    </row>
    <row r="225" spans="1:16" ht="15" x14ac:dyDescent="0.2">
      <c r="A225" s="84"/>
      <c r="B225" s="81" t="s">
        <v>54</v>
      </c>
      <c r="C225" s="81" t="s">
        <v>407</v>
      </c>
      <c r="D225" s="84"/>
      <c r="E225" s="101"/>
      <c r="F225" s="96"/>
      <c r="G225" s="86"/>
      <c r="H225" s="103"/>
      <c r="I225" s="104"/>
      <c r="J225" s="104"/>
      <c r="K225" s="94"/>
      <c r="L225" s="39"/>
      <c r="M225" s="40"/>
      <c r="N225" s="40"/>
      <c r="O225" s="40"/>
      <c r="P225" s="41"/>
    </row>
    <row r="226" spans="1:16" ht="45" x14ac:dyDescent="0.2">
      <c r="A226" s="84"/>
      <c r="B226" s="84"/>
      <c r="E226" s="100" t="s">
        <v>55</v>
      </c>
      <c r="F226" s="96" t="s">
        <v>467</v>
      </c>
      <c r="G226" s="87" t="s">
        <v>504</v>
      </c>
      <c r="H226" s="102" t="s">
        <v>505</v>
      </c>
      <c r="I226" s="45" t="s">
        <v>16</v>
      </c>
      <c r="J226" s="105" t="s">
        <v>80</v>
      </c>
      <c r="K226" s="91">
        <v>3</v>
      </c>
      <c r="L226" s="12" t="s">
        <v>17</v>
      </c>
      <c r="M226" s="42" t="str">
        <f>IF(L226&lt;&gt;"",VLOOKUP(L226,Keuzemogelijkheden!$A$2:$E$7,2,FALSE),"")</f>
        <v>Maak een keuze in de kolom 'Antwoord fase'</v>
      </c>
      <c r="N226" s="42" t="str">
        <f>IF(L226&lt;&gt;"",VLOOKUP(L226,Keuzemogelijkheden!$A$2:$E$7,3,FALSE),"")</f>
        <v>Maak een keuze in de kolom 'Antwoord fase'</v>
      </c>
      <c r="O226" s="42" t="str">
        <f>IF(L226&lt;&gt;"",VLOOKUP(L226,Keuzemogelijkheden!$A$2:$E$7,4,FALSE),"")</f>
        <v>Maak een keuze in de kolom 'Antwoord fase'</v>
      </c>
      <c r="P226" s="43" t="str">
        <f>IF(L226=Keuzemogelijkheden!$A$2,$K226*Keuzemogelijkheden!$E$2,IF(L226=Keuzemogelijkheden!$A$3,$K226*Keuzemogelijkheden!$E$3,IF(L226=Keuzemogelijkheden!$A$4,$K226*Keuzemogelijkheden!$E$4,IF(L226=Keuzemogelijkheden!$A$5,$K226*Keuzemogelijkheden!$E$5,IF(L226=Keuzemogelijkheden!$A$6,$K226*Keuzemogelijkheden!$E$6,"0")))))</f>
        <v>0</v>
      </c>
    </row>
    <row r="227" spans="1:16" ht="15" x14ac:dyDescent="0.2">
      <c r="A227" s="84"/>
      <c r="B227" s="81" t="s">
        <v>57</v>
      </c>
      <c r="C227" s="81" t="s">
        <v>468</v>
      </c>
      <c r="D227" s="84"/>
      <c r="E227" s="101"/>
      <c r="F227" s="96"/>
      <c r="G227" s="86"/>
      <c r="H227" s="103"/>
      <c r="I227" s="104"/>
      <c r="J227" s="104"/>
      <c r="K227" s="94"/>
      <c r="L227" s="39"/>
      <c r="M227" s="40"/>
      <c r="N227" s="40"/>
      <c r="O227" s="40"/>
      <c r="P227" s="41"/>
    </row>
    <row r="228" spans="1:16" ht="51" x14ac:dyDescent="0.2">
      <c r="A228" s="84"/>
      <c r="B228" s="84"/>
      <c r="E228" s="100" t="s">
        <v>54</v>
      </c>
      <c r="F228" s="96" t="s">
        <v>469</v>
      </c>
      <c r="G228" s="87" t="s">
        <v>506</v>
      </c>
      <c r="H228" s="102" t="s">
        <v>507</v>
      </c>
      <c r="I228" s="45" t="s">
        <v>16</v>
      </c>
      <c r="J228" s="105" t="s">
        <v>81</v>
      </c>
      <c r="K228" s="91">
        <v>2</v>
      </c>
      <c r="L228" s="12" t="s">
        <v>17</v>
      </c>
      <c r="M228" s="42" t="str">
        <f>IF(L228&lt;&gt;"",VLOOKUP(L228,Keuzemogelijkheden!$A$2:$E$7,2,FALSE),"")</f>
        <v>Maak een keuze in de kolom 'Antwoord fase'</v>
      </c>
      <c r="N228" s="42" t="str">
        <f>IF(L228&lt;&gt;"",VLOOKUP(L228,Keuzemogelijkheden!$A$2:$E$7,3,FALSE),"")</f>
        <v>Maak een keuze in de kolom 'Antwoord fase'</v>
      </c>
      <c r="O228" s="42" t="str">
        <f>IF(L228&lt;&gt;"",VLOOKUP(L228,Keuzemogelijkheden!$A$2:$E$7,4,FALSE),"")</f>
        <v>Maak een keuze in de kolom 'Antwoord fase'</v>
      </c>
      <c r="P228" s="43" t="str">
        <f>IF(L228=Keuzemogelijkheden!$A$2,$K228*Keuzemogelijkheden!$E$2,IF(L228=Keuzemogelijkheden!$A$3,$K228*Keuzemogelijkheden!$E$3,IF(L228=Keuzemogelijkheden!$A$4,$K228*Keuzemogelijkheden!$E$4,IF(L228=Keuzemogelijkheden!$A$5,$K228*Keuzemogelijkheden!$E$5,IF(L228=Keuzemogelijkheden!$A$6,$K228*Keuzemogelijkheden!$E$6,"0")))))</f>
        <v>0</v>
      </c>
    </row>
    <row r="229" spans="1:16" ht="15" x14ac:dyDescent="0.2">
      <c r="A229" s="84"/>
      <c r="B229" s="81" t="s">
        <v>61</v>
      </c>
      <c r="C229" s="81" t="s">
        <v>70</v>
      </c>
      <c r="D229" s="84"/>
      <c r="E229" s="101"/>
      <c r="F229" s="96"/>
      <c r="G229" s="86"/>
      <c r="H229" s="103"/>
      <c r="I229" s="104"/>
      <c r="J229" s="104"/>
      <c r="K229" s="94"/>
      <c r="L229" s="39"/>
      <c r="M229" s="40"/>
      <c r="N229" s="40"/>
      <c r="O229" s="40"/>
      <c r="P229" s="41"/>
    </row>
    <row r="230" spans="1:16" ht="30" x14ac:dyDescent="0.2">
      <c r="A230" s="85"/>
      <c r="B230" s="84"/>
      <c r="E230" s="100" t="s">
        <v>64</v>
      </c>
      <c r="F230" s="96" t="s">
        <v>88</v>
      </c>
      <c r="G230" s="87" t="s">
        <v>77</v>
      </c>
      <c r="H230" s="102" t="s">
        <v>89</v>
      </c>
      <c r="I230" s="45" t="s">
        <v>16</v>
      </c>
      <c r="J230" s="105" t="s">
        <v>81</v>
      </c>
      <c r="K230" s="91">
        <v>9</v>
      </c>
      <c r="L230" s="12" t="s">
        <v>17</v>
      </c>
      <c r="M230" s="42" t="str">
        <f>IF(L230&lt;&gt;"",VLOOKUP(L230,Keuzemogelijkheden!$A$2:$E$7,2,FALSE),"")</f>
        <v>Maak een keuze in de kolom 'Antwoord fase'</v>
      </c>
      <c r="N230" s="42" t="str">
        <f>IF(L230&lt;&gt;"",VLOOKUP(L230,Keuzemogelijkheden!$A$2:$E$7,3,FALSE),"")</f>
        <v>Maak een keuze in de kolom 'Antwoord fase'</v>
      </c>
      <c r="O230" s="42" t="str">
        <f>IF(L230&lt;&gt;"",VLOOKUP(L230,Keuzemogelijkheden!$A$2:$E$7,4,FALSE),"")</f>
        <v>Maak een keuze in de kolom 'Antwoord fase'</v>
      </c>
      <c r="P230" s="43" t="str">
        <f>IF(L230=Keuzemogelijkheden!$A$2,$K230*Keuzemogelijkheden!$E$2,IF(L230=Keuzemogelijkheden!$A$3,$K230*Keuzemogelijkheden!$E$3,IF(L230=Keuzemogelijkheden!$A$4,$K230*Keuzemogelijkheden!$E$4,IF(L230=Keuzemogelijkheden!$A$5,$K230*Keuzemogelijkheden!$E$5,IF(L230=Keuzemogelijkheden!$A$6,$K230*Keuzemogelijkheden!$E$6,"0")))))</f>
        <v>0</v>
      </c>
    </row>
    <row r="231" spans="1:16" ht="15" x14ac:dyDescent="0.2">
      <c r="A231" s="81" t="s">
        <v>61</v>
      </c>
      <c r="B231" s="81" t="s">
        <v>71</v>
      </c>
      <c r="C231" s="84"/>
      <c r="D231" s="84"/>
      <c r="E231" s="101"/>
      <c r="F231" s="96"/>
      <c r="G231" s="86"/>
      <c r="H231" s="103"/>
      <c r="I231" s="104"/>
      <c r="J231" s="104"/>
      <c r="K231" s="94"/>
      <c r="L231" s="39"/>
      <c r="M231" s="40"/>
      <c r="N231" s="40"/>
      <c r="O231" s="40"/>
      <c r="P231" s="41"/>
    </row>
    <row r="232" spans="1:16" ht="15" x14ac:dyDescent="0.2">
      <c r="A232" s="84"/>
      <c r="B232" s="81" t="s">
        <v>53</v>
      </c>
      <c r="C232" s="81" t="s">
        <v>470</v>
      </c>
      <c r="D232" s="84"/>
      <c r="E232" s="101"/>
      <c r="F232" s="96"/>
      <c r="G232" s="86"/>
      <c r="H232" s="103"/>
      <c r="I232" s="104"/>
      <c r="J232" s="104"/>
      <c r="K232" s="94"/>
      <c r="L232" s="39"/>
      <c r="M232" s="40"/>
      <c r="N232" s="40"/>
      <c r="O232" s="40"/>
      <c r="P232" s="41"/>
    </row>
    <row r="233" spans="1:16" ht="75" x14ac:dyDescent="0.2">
      <c r="A233" s="84"/>
      <c r="B233" s="84"/>
      <c r="E233" s="100" t="s">
        <v>53</v>
      </c>
      <c r="F233" s="96" t="s">
        <v>471</v>
      </c>
      <c r="G233" s="87" t="s">
        <v>508</v>
      </c>
      <c r="H233" s="102" t="s">
        <v>509</v>
      </c>
      <c r="I233" s="45" t="s">
        <v>16</v>
      </c>
      <c r="J233" s="105" t="s">
        <v>81</v>
      </c>
      <c r="K233" s="91">
        <v>9</v>
      </c>
      <c r="L233" s="12" t="s">
        <v>17</v>
      </c>
      <c r="M233" s="42" t="str">
        <f>IF(L233&lt;&gt;"",VLOOKUP(L233,Keuzemogelijkheden!$A$2:$E$7,2,FALSE),"")</f>
        <v>Maak een keuze in de kolom 'Antwoord fase'</v>
      </c>
      <c r="N233" s="42" t="str">
        <f>IF(L233&lt;&gt;"",VLOOKUP(L233,Keuzemogelijkheden!$A$2:$E$7,3,FALSE),"")</f>
        <v>Maak een keuze in de kolom 'Antwoord fase'</v>
      </c>
      <c r="O233" s="42" t="str">
        <f>IF(L233&lt;&gt;"",VLOOKUP(L233,Keuzemogelijkheden!$A$2:$E$7,4,FALSE),"")</f>
        <v>Maak een keuze in de kolom 'Antwoord fase'</v>
      </c>
      <c r="P233" s="43" t="str">
        <f>IF(L233=Keuzemogelijkheden!$A$2,$K233*Keuzemogelijkheden!$E$2,IF(L233=Keuzemogelijkheden!$A$3,$K233*Keuzemogelijkheden!$E$3,IF(L233=Keuzemogelijkheden!$A$4,$K233*Keuzemogelijkheden!$E$4,IF(L233=Keuzemogelijkheden!$A$5,$K233*Keuzemogelijkheden!$E$5,IF(L233=Keuzemogelijkheden!$A$6,$K233*Keuzemogelijkheden!$E$6,"0")))))</f>
        <v>0</v>
      </c>
    </row>
    <row r="234" spans="1:16" ht="15" x14ac:dyDescent="0.2">
      <c r="A234" s="84"/>
      <c r="B234" s="81" t="s">
        <v>63</v>
      </c>
      <c r="C234" s="81" t="s">
        <v>72</v>
      </c>
      <c r="D234" s="84"/>
      <c r="E234" s="101"/>
      <c r="F234" s="96"/>
      <c r="G234" s="86"/>
      <c r="H234" s="103"/>
      <c r="I234" s="104"/>
      <c r="J234" s="104"/>
      <c r="K234" s="94"/>
      <c r="L234" s="39"/>
      <c r="M234" s="40"/>
      <c r="N234" s="40"/>
      <c r="O234" s="40"/>
      <c r="P234" s="41"/>
    </row>
    <row r="235" spans="1:16" ht="75" x14ac:dyDescent="0.2">
      <c r="A235" s="84"/>
      <c r="B235" s="84"/>
      <c r="E235" s="100" t="s">
        <v>63</v>
      </c>
      <c r="F235" s="96" t="s">
        <v>226</v>
      </c>
      <c r="G235" s="87" t="s">
        <v>510</v>
      </c>
      <c r="H235" s="102" t="s">
        <v>227</v>
      </c>
      <c r="I235" s="45" t="s">
        <v>16</v>
      </c>
      <c r="J235" s="105" t="s">
        <v>228</v>
      </c>
      <c r="K235" s="91">
        <v>9</v>
      </c>
      <c r="L235" s="12" t="s">
        <v>17</v>
      </c>
      <c r="M235" s="42" t="str">
        <f>IF(L235&lt;&gt;"",VLOOKUP(L235,Keuzemogelijkheden!$A$2:$E$7,2,FALSE),"")</f>
        <v>Maak een keuze in de kolom 'Antwoord fase'</v>
      </c>
      <c r="N235" s="42" t="str">
        <f>IF(L235&lt;&gt;"",VLOOKUP(L235,Keuzemogelijkheden!$A$2:$E$7,3,FALSE),"")</f>
        <v>Maak een keuze in de kolom 'Antwoord fase'</v>
      </c>
      <c r="O235" s="42" t="str">
        <f>IF(L235&lt;&gt;"",VLOOKUP(L235,Keuzemogelijkheden!$A$2:$E$7,4,FALSE),"")</f>
        <v>Maak een keuze in de kolom 'Antwoord fase'</v>
      </c>
      <c r="P235" s="43" t="str">
        <f>IF(L235=Keuzemogelijkheden!$A$2,$K235*Keuzemogelijkheden!$E$2,IF(L235=Keuzemogelijkheden!$A$3,$K235*Keuzemogelijkheden!$E$3,IF(L235=Keuzemogelijkheden!$A$4,$K235*Keuzemogelijkheden!$E$4,IF(L235=Keuzemogelijkheden!$A$5,$K235*Keuzemogelijkheden!$E$5,IF(L235=Keuzemogelijkheden!$A$6,$K235*Keuzemogelijkheden!$E$6,"0")))))</f>
        <v>0</v>
      </c>
    </row>
    <row r="236" spans="1:16" ht="75" x14ac:dyDescent="0.2">
      <c r="A236" s="84"/>
      <c r="B236" s="84"/>
      <c r="E236" s="99"/>
      <c r="F236" s="96" t="s">
        <v>229</v>
      </c>
      <c r="G236" s="87" t="s">
        <v>511</v>
      </c>
      <c r="H236" s="102" t="s">
        <v>230</v>
      </c>
      <c r="I236" s="45" t="s">
        <v>16</v>
      </c>
      <c r="J236" s="105" t="s">
        <v>228</v>
      </c>
      <c r="K236" s="91">
        <v>2</v>
      </c>
      <c r="L236" s="12" t="s">
        <v>17</v>
      </c>
      <c r="M236" s="42" t="str">
        <f>IF(L236&lt;&gt;"",VLOOKUP(L236,Keuzemogelijkheden!$A$2:$E$7,2,FALSE),"")</f>
        <v>Maak een keuze in de kolom 'Antwoord fase'</v>
      </c>
      <c r="N236" s="42" t="str">
        <f>IF(L236&lt;&gt;"",VLOOKUP(L236,Keuzemogelijkheden!$A$2:$E$7,3,FALSE),"")</f>
        <v>Maak een keuze in de kolom 'Antwoord fase'</v>
      </c>
      <c r="O236" s="42" t="str">
        <f>IF(L236&lt;&gt;"",VLOOKUP(L236,Keuzemogelijkheden!$A$2:$E$7,4,FALSE),"")</f>
        <v>Maak een keuze in de kolom 'Antwoord fase'</v>
      </c>
      <c r="P236" s="43" t="str">
        <f>IF(L236=Keuzemogelijkheden!$A$2,$K236*Keuzemogelijkheden!$E$2,IF(L236=Keuzemogelijkheden!$A$3,$K236*Keuzemogelijkheden!$E$3,IF(L236=Keuzemogelijkheden!$A$4,$K236*Keuzemogelijkheden!$E$4,IF(L236=Keuzemogelijkheden!$A$5,$K236*Keuzemogelijkheden!$E$5,IF(L236=Keuzemogelijkheden!$A$6,$K236*Keuzemogelijkheden!$E$6,"0")))))</f>
        <v>0</v>
      </c>
    </row>
    <row r="237" spans="1:16" ht="60" x14ac:dyDescent="0.2">
      <c r="A237" s="84"/>
      <c r="B237" s="84"/>
      <c r="E237" s="99"/>
      <c r="F237" s="96" t="s">
        <v>90</v>
      </c>
      <c r="G237" s="87" t="s">
        <v>512</v>
      </c>
      <c r="H237" s="102" t="s">
        <v>91</v>
      </c>
      <c r="I237" s="45" t="s">
        <v>16</v>
      </c>
      <c r="J237" s="105" t="s">
        <v>80</v>
      </c>
      <c r="K237" s="91">
        <v>2</v>
      </c>
      <c r="L237" s="12" t="s">
        <v>17</v>
      </c>
      <c r="M237" s="42" t="str">
        <f>IF(L237&lt;&gt;"",VLOOKUP(L237,Keuzemogelijkheden!$A$2:$E$7,2,FALSE),"")</f>
        <v>Maak een keuze in de kolom 'Antwoord fase'</v>
      </c>
      <c r="N237" s="42" t="str">
        <f>IF(L237&lt;&gt;"",VLOOKUP(L237,Keuzemogelijkheden!$A$2:$E$7,3,FALSE),"")</f>
        <v>Maak een keuze in de kolom 'Antwoord fase'</v>
      </c>
      <c r="O237" s="42" t="str">
        <f>IF(L237&lt;&gt;"",VLOOKUP(L237,Keuzemogelijkheden!$A$2:$E$7,4,FALSE),"")</f>
        <v>Maak een keuze in de kolom 'Antwoord fase'</v>
      </c>
      <c r="P237" s="43" t="str">
        <f>IF(L237=Keuzemogelijkheden!$A$2,$K237*Keuzemogelijkheden!$E$2,IF(L237=Keuzemogelijkheden!$A$3,$K237*Keuzemogelijkheden!$E$3,IF(L237=Keuzemogelijkheden!$A$4,$K237*Keuzemogelijkheden!$E$4,IF(L237=Keuzemogelijkheden!$A$5,$K237*Keuzemogelijkheden!$E$5,IF(L237=Keuzemogelijkheden!$A$6,$K237*Keuzemogelijkheden!$E$6,"0")))))</f>
        <v>0</v>
      </c>
    </row>
    <row r="238" spans="1:16" ht="15" x14ac:dyDescent="0.2">
      <c r="A238" s="84"/>
      <c r="B238" s="81" t="s">
        <v>55</v>
      </c>
      <c r="C238" s="81" t="s">
        <v>73</v>
      </c>
      <c r="D238" s="84"/>
      <c r="E238" s="101"/>
      <c r="F238" s="96"/>
      <c r="G238" s="86"/>
      <c r="H238" s="103"/>
      <c r="I238" s="104"/>
      <c r="J238" s="104"/>
      <c r="K238" s="94"/>
      <c r="L238" s="39"/>
      <c r="M238" s="40"/>
      <c r="N238" s="40"/>
      <c r="O238" s="40"/>
      <c r="P238" s="41"/>
    </row>
    <row r="239" spans="1:16" ht="345" x14ac:dyDescent="0.2">
      <c r="A239" s="84"/>
      <c r="B239" s="84"/>
      <c r="E239" s="100" t="s">
        <v>55</v>
      </c>
      <c r="F239" s="96" t="s">
        <v>472</v>
      </c>
      <c r="G239" s="87" t="s">
        <v>513</v>
      </c>
      <c r="H239" s="102" t="s">
        <v>514</v>
      </c>
      <c r="I239" s="45" t="s">
        <v>16</v>
      </c>
      <c r="J239" s="105" t="s">
        <v>80</v>
      </c>
      <c r="K239" s="91">
        <v>3</v>
      </c>
      <c r="L239" s="12" t="s">
        <v>17</v>
      </c>
      <c r="M239" s="42" t="str">
        <f>IF(L239&lt;&gt;"",VLOOKUP(L239,Keuzemogelijkheden!$A$2:$E$7,2,FALSE),"")</f>
        <v>Maak een keuze in de kolom 'Antwoord fase'</v>
      </c>
      <c r="N239" s="42" t="str">
        <f>IF(L239&lt;&gt;"",VLOOKUP(L239,Keuzemogelijkheden!$A$2:$E$7,3,FALSE),"")</f>
        <v>Maak een keuze in de kolom 'Antwoord fase'</v>
      </c>
      <c r="O239" s="42" t="str">
        <f>IF(L239&lt;&gt;"",VLOOKUP(L239,Keuzemogelijkheden!$A$2:$E$7,4,FALSE),"")</f>
        <v>Maak een keuze in de kolom 'Antwoord fase'</v>
      </c>
      <c r="P239" s="43" t="str">
        <f>IF(L239=Keuzemogelijkheden!$A$2,$K239*Keuzemogelijkheden!$E$2,IF(L239=Keuzemogelijkheden!$A$3,$K239*Keuzemogelijkheden!$E$3,IF(L239=Keuzemogelijkheden!$A$4,$K239*Keuzemogelijkheden!$E$4,IF(L239=Keuzemogelijkheden!$A$5,$K239*Keuzemogelijkheden!$E$5,IF(L239=Keuzemogelijkheden!$A$6,$K239*Keuzemogelijkheden!$E$6,"0")))))</f>
        <v>0</v>
      </c>
    </row>
    <row r="240" spans="1:16" ht="195" x14ac:dyDescent="0.2">
      <c r="A240" s="85"/>
      <c r="B240" s="84"/>
      <c r="E240" s="99"/>
      <c r="F240" s="96" t="s">
        <v>92</v>
      </c>
      <c r="G240" s="87" t="s">
        <v>515</v>
      </c>
      <c r="H240" s="102" t="s">
        <v>516</v>
      </c>
      <c r="I240" s="45" t="s">
        <v>16</v>
      </c>
      <c r="J240" s="105" t="s">
        <v>80</v>
      </c>
      <c r="K240" s="91">
        <v>2</v>
      </c>
      <c r="L240" s="12" t="s">
        <v>17</v>
      </c>
      <c r="M240" s="42" t="str">
        <f>IF(L240&lt;&gt;"",VLOOKUP(L240,Keuzemogelijkheden!$A$2:$E$7,2,FALSE),"")</f>
        <v>Maak een keuze in de kolom 'Antwoord fase'</v>
      </c>
      <c r="N240" s="42" t="str">
        <f>IF(L240&lt;&gt;"",VLOOKUP(L240,Keuzemogelijkheden!$A$2:$E$7,3,FALSE),"")</f>
        <v>Maak een keuze in de kolom 'Antwoord fase'</v>
      </c>
      <c r="O240" s="42" t="str">
        <f>IF(L240&lt;&gt;"",VLOOKUP(L240,Keuzemogelijkheden!$A$2:$E$7,4,FALSE),"")</f>
        <v>Maak een keuze in de kolom 'Antwoord fase'</v>
      </c>
      <c r="P240" s="43" t="str">
        <f>IF(L240=Keuzemogelijkheden!$A$2,$K240*Keuzemogelijkheden!$E$2,IF(L240=Keuzemogelijkheden!$A$3,$K240*Keuzemogelijkheden!$E$3,IF(L240=Keuzemogelijkheden!$A$4,$K240*Keuzemogelijkheden!$E$4,IF(L240=Keuzemogelijkheden!$A$5,$K240*Keuzemogelijkheden!$E$5,IF(L240=Keuzemogelijkheden!$A$6,$K240*Keuzemogelijkheden!$E$6,"0")))))</f>
        <v>0</v>
      </c>
    </row>
    <row r="241" spans="1:16" ht="15" x14ac:dyDescent="0.2">
      <c r="A241" s="81" t="s">
        <v>59</v>
      </c>
      <c r="B241" s="81" t="s">
        <v>237</v>
      </c>
      <c r="C241" s="84"/>
      <c r="D241" s="84"/>
      <c r="E241" s="101"/>
      <c r="F241" s="96"/>
      <c r="G241" s="86"/>
      <c r="H241" s="103"/>
      <c r="I241" s="104"/>
      <c r="J241" s="104"/>
      <c r="K241" s="94"/>
      <c r="L241" s="39"/>
      <c r="M241" s="40"/>
      <c r="N241" s="40"/>
      <c r="O241" s="40"/>
      <c r="P241" s="41"/>
    </row>
    <row r="242" spans="1:16" ht="15" x14ac:dyDescent="0.2">
      <c r="A242" s="84"/>
      <c r="B242" s="81" t="s">
        <v>53</v>
      </c>
      <c r="C242" s="81" t="s">
        <v>241</v>
      </c>
      <c r="D242" s="84"/>
      <c r="E242" s="101"/>
      <c r="F242" s="96"/>
      <c r="G242" s="86"/>
      <c r="H242" s="103"/>
      <c r="I242" s="104"/>
      <c r="J242" s="104"/>
      <c r="K242" s="94"/>
      <c r="L242" s="39"/>
      <c r="M242" s="40"/>
      <c r="N242" s="40"/>
      <c r="O242" s="40"/>
      <c r="P242" s="41"/>
    </row>
    <row r="243" spans="1:16" ht="270" x14ac:dyDescent="0.2">
      <c r="A243" s="84"/>
      <c r="B243" s="84"/>
      <c r="E243" s="100" t="s">
        <v>53</v>
      </c>
      <c r="F243" s="96" t="s">
        <v>242</v>
      </c>
      <c r="G243" s="87" t="s">
        <v>517</v>
      </c>
      <c r="H243" s="102" t="s">
        <v>518</v>
      </c>
      <c r="I243" s="45" t="s">
        <v>16</v>
      </c>
      <c r="J243" s="105" t="s">
        <v>80</v>
      </c>
      <c r="K243" s="91">
        <v>2</v>
      </c>
      <c r="L243" s="12" t="s">
        <v>17</v>
      </c>
      <c r="M243" s="42" t="str">
        <f>IF(L243&lt;&gt;"",VLOOKUP(L243,Keuzemogelijkheden!$A$2:$E$7,2,FALSE),"")</f>
        <v>Maak een keuze in de kolom 'Antwoord fase'</v>
      </c>
      <c r="N243" s="42" t="str">
        <f>IF(L243&lt;&gt;"",VLOOKUP(L243,Keuzemogelijkheden!$A$2:$E$7,3,FALSE),"")</f>
        <v>Maak een keuze in de kolom 'Antwoord fase'</v>
      </c>
      <c r="O243" s="42" t="str">
        <f>IF(L243&lt;&gt;"",VLOOKUP(L243,Keuzemogelijkheden!$A$2:$E$7,4,FALSE),"")</f>
        <v>Maak een keuze in de kolom 'Antwoord fase'</v>
      </c>
      <c r="P243" s="43" t="str">
        <f>IF(L243=Keuzemogelijkheden!$A$2,$K243*Keuzemogelijkheden!$E$2,IF(L243=Keuzemogelijkheden!$A$3,$K243*Keuzemogelijkheden!$E$3,IF(L243=Keuzemogelijkheden!$A$4,$K243*Keuzemogelijkheden!$E$4,IF(L243=Keuzemogelijkheden!$A$5,$K243*Keuzemogelijkheden!$E$5,IF(L243=Keuzemogelijkheden!$A$6,$K243*Keuzemogelijkheden!$E$6,"0")))))</f>
        <v>0</v>
      </c>
    </row>
    <row r="244" spans="1:16" ht="60" x14ac:dyDescent="0.2">
      <c r="A244" s="84"/>
      <c r="B244" s="84"/>
      <c r="E244" s="99"/>
      <c r="F244" s="96" t="s">
        <v>243</v>
      </c>
      <c r="G244" s="87" t="s">
        <v>519</v>
      </c>
      <c r="H244" s="102" t="s">
        <v>244</v>
      </c>
      <c r="I244" s="45" t="s">
        <v>16</v>
      </c>
      <c r="J244" s="105" t="s">
        <v>80</v>
      </c>
      <c r="K244" s="91">
        <v>2</v>
      </c>
      <c r="L244" s="12" t="s">
        <v>17</v>
      </c>
      <c r="M244" s="42" t="str">
        <f>IF(L244&lt;&gt;"",VLOOKUP(L244,Keuzemogelijkheden!$A$2:$E$7,2,FALSE),"")</f>
        <v>Maak een keuze in de kolom 'Antwoord fase'</v>
      </c>
      <c r="N244" s="42" t="str">
        <f>IF(L244&lt;&gt;"",VLOOKUP(L244,Keuzemogelijkheden!$A$2:$E$7,3,FALSE),"")</f>
        <v>Maak een keuze in de kolom 'Antwoord fase'</v>
      </c>
      <c r="O244" s="42" t="str">
        <f>IF(L244&lt;&gt;"",VLOOKUP(L244,Keuzemogelijkheden!$A$2:$E$7,4,FALSE),"")</f>
        <v>Maak een keuze in de kolom 'Antwoord fase'</v>
      </c>
      <c r="P244" s="43" t="str">
        <f>IF(L244=Keuzemogelijkheden!$A$2,$K244*Keuzemogelijkheden!$E$2,IF(L244=Keuzemogelijkheden!$A$3,$K244*Keuzemogelijkheden!$E$3,IF(L244=Keuzemogelijkheden!$A$4,$K244*Keuzemogelijkheden!$E$4,IF(L244=Keuzemogelijkheden!$A$5,$K244*Keuzemogelijkheden!$E$5,IF(L244=Keuzemogelijkheden!$A$6,$K244*Keuzemogelijkheden!$E$6,"0")))))</f>
        <v>0</v>
      </c>
    </row>
    <row r="245" spans="1:16" ht="15" x14ac:dyDescent="0.2">
      <c r="A245" s="84"/>
      <c r="B245" s="81" t="s">
        <v>60</v>
      </c>
      <c r="C245" s="81" t="s">
        <v>238</v>
      </c>
      <c r="D245" s="84"/>
      <c r="E245" s="101"/>
      <c r="F245" s="96"/>
      <c r="G245" s="86"/>
      <c r="H245" s="103"/>
      <c r="I245" s="104"/>
      <c r="J245" s="104"/>
      <c r="K245" s="94"/>
      <c r="L245" s="39"/>
      <c r="M245" s="40"/>
      <c r="N245" s="40"/>
      <c r="O245" s="40"/>
      <c r="P245" s="41"/>
    </row>
    <row r="246" spans="1:16" ht="90" x14ac:dyDescent="0.2">
      <c r="A246" s="85"/>
      <c r="B246" s="84"/>
      <c r="E246" s="100" t="s">
        <v>63</v>
      </c>
      <c r="F246" s="96" t="s">
        <v>239</v>
      </c>
      <c r="G246" s="87" t="s">
        <v>520</v>
      </c>
      <c r="H246" s="102" t="s">
        <v>240</v>
      </c>
      <c r="I246" s="45" t="s">
        <v>16</v>
      </c>
      <c r="J246" s="105" t="s">
        <v>81</v>
      </c>
      <c r="K246" s="91">
        <v>2</v>
      </c>
      <c r="L246" s="12" t="s">
        <v>17</v>
      </c>
      <c r="M246" s="42" t="str">
        <f>IF(L246&lt;&gt;"",VLOOKUP(L246,Keuzemogelijkheden!$A$2:$E$7,2,FALSE),"")</f>
        <v>Maak een keuze in de kolom 'Antwoord fase'</v>
      </c>
      <c r="N246" s="42" t="str">
        <f>IF(L246&lt;&gt;"",VLOOKUP(L246,Keuzemogelijkheden!$A$2:$E$7,3,FALSE),"")</f>
        <v>Maak een keuze in de kolom 'Antwoord fase'</v>
      </c>
      <c r="O246" s="42" t="str">
        <f>IF(L246&lt;&gt;"",VLOOKUP(L246,Keuzemogelijkheden!$A$2:$E$7,4,FALSE),"")</f>
        <v>Maak een keuze in de kolom 'Antwoord fase'</v>
      </c>
      <c r="P246" s="43" t="str">
        <f>IF(L246=Keuzemogelijkheden!$A$2,$K246*Keuzemogelijkheden!$E$2,IF(L246=Keuzemogelijkheden!$A$3,$K246*Keuzemogelijkheden!$E$3,IF(L246=Keuzemogelijkheden!$A$4,$K246*Keuzemogelijkheden!$E$4,IF(L246=Keuzemogelijkheden!$A$5,$K246*Keuzemogelijkheden!$E$5,IF(L246=Keuzemogelijkheden!$A$6,$K246*Keuzemogelijkheden!$E$6,"0")))))</f>
        <v>0</v>
      </c>
    </row>
    <row r="247" spans="1:16" ht="15" x14ac:dyDescent="0.2">
      <c r="A247" s="81" t="s">
        <v>62</v>
      </c>
      <c r="B247" s="81" t="s">
        <v>245</v>
      </c>
      <c r="C247" s="84"/>
      <c r="D247" s="84"/>
      <c r="E247" s="101"/>
      <c r="F247" s="96"/>
      <c r="G247" s="86"/>
      <c r="H247" s="103"/>
      <c r="I247" s="104"/>
      <c r="J247" s="104"/>
      <c r="K247" s="94"/>
      <c r="L247" s="39"/>
      <c r="M247" s="40"/>
      <c r="N247" s="40"/>
      <c r="O247" s="40"/>
      <c r="P247" s="41"/>
    </row>
    <row r="248" spans="1:16" ht="15" x14ac:dyDescent="0.2">
      <c r="A248" s="84"/>
      <c r="B248" s="81" t="s">
        <v>53</v>
      </c>
      <c r="C248" s="81" t="s">
        <v>246</v>
      </c>
      <c r="D248" s="84"/>
      <c r="E248" s="101"/>
      <c r="F248" s="96"/>
      <c r="G248" s="86"/>
      <c r="H248" s="103"/>
      <c r="I248" s="104"/>
      <c r="J248" s="104"/>
      <c r="K248" s="94"/>
      <c r="L248" s="39"/>
      <c r="M248" s="40"/>
      <c r="N248" s="40"/>
      <c r="O248" s="40"/>
      <c r="P248" s="41"/>
    </row>
    <row r="249" spans="1:16" ht="60" x14ac:dyDescent="0.2">
      <c r="A249" s="85"/>
      <c r="B249" s="84"/>
      <c r="E249" s="100" t="s">
        <v>53</v>
      </c>
      <c r="F249" s="96" t="s">
        <v>248</v>
      </c>
      <c r="G249" s="87" t="s">
        <v>249</v>
      </c>
      <c r="H249" s="102" t="s">
        <v>250</v>
      </c>
      <c r="I249" s="45" t="s">
        <v>16</v>
      </c>
      <c r="J249" s="105" t="s">
        <v>80</v>
      </c>
      <c r="K249" s="91">
        <v>9</v>
      </c>
      <c r="L249" s="12" t="s">
        <v>17</v>
      </c>
      <c r="M249" s="42" t="str">
        <f>IF(L249&lt;&gt;"",VLOOKUP(L249,Keuzemogelijkheden!$A$2:$E$7,2,FALSE),"")</f>
        <v>Maak een keuze in de kolom 'Antwoord fase'</v>
      </c>
      <c r="N249" s="42" t="str">
        <f>IF(L249&lt;&gt;"",VLOOKUP(L249,Keuzemogelijkheden!$A$2:$E$7,3,FALSE),"")</f>
        <v>Maak een keuze in de kolom 'Antwoord fase'</v>
      </c>
      <c r="O249" s="42" t="str">
        <f>IF(L249&lt;&gt;"",VLOOKUP(L249,Keuzemogelijkheden!$A$2:$E$7,4,FALSE),"")</f>
        <v>Maak een keuze in de kolom 'Antwoord fase'</v>
      </c>
      <c r="P249" s="43" t="str">
        <f>IF(L249=Keuzemogelijkheden!$A$2,$K249*Keuzemogelijkheden!$E$2,IF(L249=Keuzemogelijkheden!$A$3,$K249*Keuzemogelijkheden!$E$3,IF(L249=Keuzemogelijkheden!$A$4,$K249*Keuzemogelijkheden!$E$4,IF(L249=Keuzemogelijkheden!$A$5,$K249*Keuzemogelijkheden!$E$5,IF(L249=Keuzemogelijkheden!$A$6,$K249*Keuzemogelijkheden!$E$6,"0")))))</f>
        <v>0</v>
      </c>
    </row>
    <row r="250" spans="1:16" ht="15" x14ac:dyDescent="0.2">
      <c r="A250" s="81" t="s">
        <v>231</v>
      </c>
      <c r="B250" s="81" t="s">
        <v>232</v>
      </c>
      <c r="C250" s="84"/>
      <c r="D250" s="84"/>
      <c r="E250" s="101"/>
      <c r="F250" s="96"/>
      <c r="G250" s="86"/>
      <c r="H250" s="103"/>
      <c r="I250" s="104"/>
      <c r="J250" s="104"/>
      <c r="K250" s="94"/>
      <c r="L250" s="39"/>
      <c r="M250" s="40"/>
      <c r="N250" s="40"/>
      <c r="O250" s="40"/>
      <c r="P250" s="41"/>
    </row>
    <row r="251" spans="1:16" ht="15" x14ac:dyDescent="0.2">
      <c r="A251" s="84"/>
      <c r="B251" s="81" t="s">
        <v>55</v>
      </c>
      <c r="C251" s="81" t="s">
        <v>233</v>
      </c>
      <c r="D251" s="84"/>
      <c r="E251" s="101"/>
      <c r="F251" s="96"/>
      <c r="G251" s="86"/>
      <c r="H251" s="103"/>
      <c r="I251" s="104"/>
      <c r="J251" s="104"/>
      <c r="K251" s="94"/>
      <c r="L251" s="39"/>
      <c r="M251" s="40"/>
      <c r="N251" s="40"/>
      <c r="O251" s="40"/>
      <c r="P251" s="41"/>
    </row>
    <row r="252" spans="1:16" ht="90" x14ac:dyDescent="0.2">
      <c r="A252" s="85"/>
      <c r="B252" s="84"/>
      <c r="E252" s="100" t="s">
        <v>55</v>
      </c>
      <c r="F252" s="96" t="s">
        <v>234</v>
      </c>
      <c r="G252" s="87" t="s">
        <v>521</v>
      </c>
      <c r="H252" s="102" t="s">
        <v>235</v>
      </c>
      <c r="I252" s="45" t="s">
        <v>16</v>
      </c>
      <c r="J252" s="105" t="s">
        <v>236</v>
      </c>
      <c r="K252" s="91">
        <v>9</v>
      </c>
      <c r="L252" s="12" t="s">
        <v>17</v>
      </c>
      <c r="M252" s="42" t="str">
        <f>IF(L252&lt;&gt;"",VLOOKUP(L252,Keuzemogelijkheden!$A$2:$E$7,2,FALSE),"")</f>
        <v>Maak een keuze in de kolom 'Antwoord fase'</v>
      </c>
      <c r="N252" s="42" t="str">
        <f>IF(L252&lt;&gt;"",VLOOKUP(L252,Keuzemogelijkheden!$A$2:$E$7,3,FALSE),"")</f>
        <v>Maak een keuze in de kolom 'Antwoord fase'</v>
      </c>
      <c r="O252" s="42" t="str">
        <f>IF(L252&lt;&gt;"",VLOOKUP(L252,Keuzemogelijkheden!$A$2:$E$7,4,FALSE),"")</f>
        <v>Maak een keuze in de kolom 'Antwoord fase'</v>
      </c>
      <c r="P252" s="43" t="str">
        <f>IF(L252=Keuzemogelijkheden!$A$2,$K252*Keuzemogelijkheden!$E$2,IF(L252=Keuzemogelijkheden!$A$3,$K252*Keuzemogelijkheden!$E$3,IF(L252=Keuzemogelijkheden!$A$4,$K252*Keuzemogelijkheden!$E$4,IF(L252=Keuzemogelijkheden!$A$5,$K252*Keuzemogelijkheden!$E$5,IF(L252=Keuzemogelijkheden!$A$6,$K252*Keuzemogelijkheden!$E$6,"0")))))</f>
        <v>0</v>
      </c>
    </row>
    <row r="253" spans="1:16" ht="15" x14ac:dyDescent="0.2">
      <c r="A253" s="81" t="s">
        <v>296</v>
      </c>
      <c r="B253" s="81" t="s">
        <v>427</v>
      </c>
      <c r="C253" s="84"/>
      <c r="D253" s="84"/>
      <c r="E253" s="101"/>
      <c r="F253" s="96"/>
      <c r="G253" s="86"/>
      <c r="H253" s="103"/>
      <c r="I253" s="104"/>
      <c r="J253" s="104"/>
      <c r="K253" s="94"/>
      <c r="L253" s="39"/>
      <c r="M253" s="40"/>
      <c r="N253" s="40"/>
      <c r="O253" s="40"/>
      <c r="P253" s="41"/>
    </row>
    <row r="254" spans="1:16" ht="15" x14ac:dyDescent="0.2">
      <c r="A254" s="84"/>
      <c r="B254" s="81" t="s">
        <v>53</v>
      </c>
      <c r="C254" s="81" t="s">
        <v>473</v>
      </c>
      <c r="D254" s="84"/>
      <c r="E254" s="101"/>
      <c r="F254" s="96"/>
      <c r="G254" s="86"/>
      <c r="H254" s="103"/>
      <c r="I254" s="104"/>
      <c r="J254" s="104"/>
      <c r="K254" s="94"/>
      <c r="L254" s="39"/>
      <c r="M254" s="40"/>
      <c r="N254" s="40"/>
      <c r="O254" s="40"/>
      <c r="P254" s="41"/>
    </row>
    <row r="255" spans="1:16" ht="30" x14ac:dyDescent="0.2">
      <c r="A255" s="84"/>
      <c r="B255" s="84"/>
      <c r="E255" s="100" t="s">
        <v>53</v>
      </c>
      <c r="F255" s="96" t="s">
        <v>474</v>
      </c>
      <c r="G255" s="87" t="s">
        <v>522</v>
      </c>
      <c r="H255" s="102" t="s">
        <v>523</v>
      </c>
      <c r="I255" s="45" t="s">
        <v>16</v>
      </c>
      <c r="J255" s="105" t="s">
        <v>56</v>
      </c>
      <c r="K255" s="91">
        <v>3</v>
      </c>
      <c r="L255" s="12" t="s">
        <v>17</v>
      </c>
      <c r="M255" s="42" t="str">
        <f>IF(L255&lt;&gt;"",VLOOKUP(L255,Keuzemogelijkheden!$A$2:$E$7,2,FALSE),"")</f>
        <v>Maak een keuze in de kolom 'Antwoord fase'</v>
      </c>
      <c r="N255" s="42" t="str">
        <f>IF(L255&lt;&gt;"",VLOOKUP(L255,Keuzemogelijkheden!$A$2:$E$7,3,FALSE),"")</f>
        <v>Maak een keuze in de kolom 'Antwoord fase'</v>
      </c>
      <c r="O255" s="42" t="str">
        <f>IF(L255&lt;&gt;"",VLOOKUP(L255,Keuzemogelijkheden!$A$2:$E$7,4,FALSE),"")</f>
        <v>Maak een keuze in de kolom 'Antwoord fase'</v>
      </c>
      <c r="P255" s="43" t="str">
        <f>IF(L255=Keuzemogelijkheden!$A$2,$K255*Keuzemogelijkheden!$E$2,IF(L255=Keuzemogelijkheden!$A$3,$K255*Keuzemogelijkheden!$E$3,IF(L255=Keuzemogelijkheden!$A$4,$K255*Keuzemogelijkheden!$E$4,IF(L255=Keuzemogelijkheden!$A$5,$K255*Keuzemogelijkheden!$E$5,IF(L255=Keuzemogelijkheden!$A$6,$K255*Keuzemogelijkheden!$E$6,"0")))))</f>
        <v>0</v>
      </c>
    </row>
    <row r="256" spans="1:16" ht="15" x14ac:dyDescent="0.2">
      <c r="A256" s="84"/>
      <c r="B256" s="81" t="s">
        <v>58</v>
      </c>
      <c r="C256" s="81" t="s">
        <v>444</v>
      </c>
      <c r="D256" s="84"/>
      <c r="E256" s="101"/>
      <c r="F256" s="96"/>
      <c r="G256" s="86"/>
      <c r="H256" s="103"/>
      <c r="I256" s="104"/>
      <c r="J256" s="104"/>
      <c r="K256" s="94"/>
      <c r="L256" s="39"/>
      <c r="M256" s="40"/>
      <c r="N256" s="40"/>
      <c r="O256" s="40"/>
      <c r="P256" s="41"/>
    </row>
    <row r="257" spans="1:17" ht="30" x14ac:dyDescent="0.2">
      <c r="A257" s="84"/>
      <c r="B257" s="84"/>
      <c r="E257" s="100" t="s">
        <v>475</v>
      </c>
      <c r="F257" s="96" t="s">
        <v>476</v>
      </c>
      <c r="G257" s="87" t="s">
        <v>524</v>
      </c>
      <c r="H257" s="102" t="s">
        <v>525</v>
      </c>
      <c r="I257" s="45" t="s">
        <v>36</v>
      </c>
      <c r="J257" s="105" t="s">
        <v>81</v>
      </c>
      <c r="K257" s="91">
        <v>5</v>
      </c>
      <c r="L257" s="12" t="s">
        <v>17</v>
      </c>
      <c r="M257" s="42" t="str">
        <f>IF(L257&lt;&gt;"",VLOOKUP(L257,Keuzemogelijkheden!$A$2:$E$7,2,FALSE),"")</f>
        <v>Maak een keuze in de kolom 'Antwoord fase'</v>
      </c>
      <c r="N257" s="42" t="str">
        <f>IF(L257&lt;&gt;"",VLOOKUP(L257,Keuzemogelijkheden!$A$2:$E$7,3,FALSE),"")</f>
        <v>Maak een keuze in de kolom 'Antwoord fase'</v>
      </c>
      <c r="O257" s="42" t="str">
        <f>IF(L257&lt;&gt;"",VLOOKUP(L257,Keuzemogelijkheden!$A$2:$E$7,4,FALSE),"")</f>
        <v>Maak een keuze in de kolom 'Antwoord fase'</v>
      </c>
      <c r="P257" s="43" t="str">
        <f>IF(L257=Keuzemogelijkheden!$A$2,$K257*Keuzemogelijkheden!$E$2,IF(L257=Keuzemogelijkheden!$A$3,$K257*Keuzemogelijkheden!$E$3,IF(L257=Keuzemogelijkheden!$A$4,$K257*Keuzemogelijkheden!$E$4,IF(L257=Keuzemogelijkheden!$A$5,$K257*Keuzemogelijkheden!$E$5,IF(L257=Keuzemogelijkheden!$A$6,$K257*Keuzemogelijkheden!$E$6,"0")))))</f>
        <v>0</v>
      </c>
    </row>
    <row r="258" spans="1:17" ht="30" x14ac:dyDescent="0.2">
      <c r="A258" s="85"/>
      <c r="B258" s="84"/>
      <c r="E258" s="100" t="s">
        <v>477</v>
      </c>
      <c r="F258" s="96" t="s">
        <v>478</v>
      </c>
      <c r="G258" s="87" t="s">
        <v>526</v>
      </c>
      <c r="H258" s="102" t="s">
        <v>527</v>
      </c>
      <c r="I258" s="45" t="s">
        <v>36</v>
      </c>
      <c r="J258" s="105" t="s">
        <v>81</v>
      </c>
      <c r="K258" s="91">
        <v>2</v>
      </c>
      <c r="L258" s="12" t="s">
        <v>17</v>
      </c>
      <c r="M258" s="42" t="str">
        <f>IF(L258&lt;&gt;"",VLOOKUP(L258,Keuzemogelijkheden!$A$2:$E$7,2,FALSE),"")</f>
        <v>Maak een keuze in de kolom 'Antwoord fase'</v>
      </c>
      <c r="N258" s="42" t="str">
        <f>IF(L258&lt;&gt;"",VLOOKUP(L258,Keuzemogelijkheden!$A$2:$E$7,3,FALSE),"")</f>
        <v>Maak een keuze in de kolom 'Antwoord fase'</v>
      </c>
      <c r="O258" s="42" t="str">
        <f>IF(L258&lt;&gt;"",VLOOKUP(L258,Keuzemogelijkheden!$A$2:$E$7,4,FALSE),"")</f>
        <v>Maak een keuze in de kolom 'Antwoord fase'</v>
      </c>
      <c r="P258" s="43" t="str">
        <f>IF(L258=Keuzemogelijkheden!$A$2,$K258*Keuzemogelijkheden!$E$2,IF(L258=Keuzemogelijkheden!$A$3,$K258*Keuzemogelijkheden!$E$3,IF(L258=Keuzemogelijkheden!$A$4,$K258*Keuzemogelijkheden!$E$4,IF(L258=Keuzemogelijkheden!$A$5,$K258*Keuzemogelijkheden!$E$5,IF(L258=Keuzemogelijkheden!$A$6,$K258*Keuzemogelijkheden!$E$6,"0")))))</f>
        <v>0</v>
      </c>
    </row>
    <row r="259" spans="1:17" ht="26.25" thickBot="1" x14ac:dyDescent="0.25">
      <c r="A259" s="44"/>
      <c r="B259" s="45"/>
      <c r="C259" s="45"/>
      <c r="D259" s="45"/>
      <c r="E259" s="45"/>
      <c r="F259" s="45"/>
      <c r="G259" s="46"/>
      <c r="H259" s="46"/>
      <c r="I259" s="46"/>
      <c r="J259" s="46" t="s">
        <v>46</v>
      </c>
      <c r="K259" s="95">
        <f>SUM(K4:K258)*Keuzemogelijkheden!E2</f>
        <v>4626</v>
      </c>
      <c r="M259" s="11"/>
      <c r="N259" s="11"/>
      <c r="O259" s="11" t="s">
        <v>29</v>
      </c>
      <c r="P259" s="69">
        <f>SUM(P4:P258)</f>
        <v>0</v>
      </c>
      <c r="Q259" s="11"/>
    </row>
    <row r="260" spans="1:17" ht="13.5" thickBot="1" x14ac:dyDescent="0.25">
      <c r="A260" s="44"/>
      <c r="B260" s="44"/>
      <c r="C260" s="44"/>
      <c r="D260" s="44"/>
      <c r="E260" s="45"/>
      <c r="F260" s="45"/>
      <c r="G260" s="46"/>
      <c r="H260" s="46"/>
      <c r="I260" s="46"/>
      <c r="J260" s="46"/>
      <c r="M260" s="11"/>
      <c r="N260" s="11"/>
      <c r="O260" s="70" t="s">
        <v>218</v>
      </c>
      <c r="P260" s="71">
        <f>(300/K259)*P259</f>
        <v>0</v>
      </c>
      <c r="Q260" s="11"/>
    </row>
    <row r="261" spans="1:17" x14ac:dyDescent="0.2">
      <c r="A261" s="44"/>
      <c r="B261" s="44"/>
      <c r="C261" s="44"/>
      <c r="D261" s="44"/>
      <c r="E261" s="45"/>
      <c r="F261" s="45"/>
      <c r="G261" s="46"/>
      <c r="H261" s="46"/>
      <c r="I261" s="46"/>
      <c r="J261" s="46"/>
      <c r="M261" s="11"/>
      <c r="Q261" s="11"/>
    </row>
    <row r="262" spans="1:17" x14ac:dyDescent="0.2">
      <c r="P262" s="1"/>
    </row>
    <row r="263" spans="1:17" x14ac:dyDescent="0.2">
      <c r="A263" s="52" t="s">
        <v>30</v>
      </c>
      <c r="B263" s="53"/>
      <c r="C263" s="53"/>
      <c r="D263" s="54"/>
      <c r="E263" s="54"/>
      <c r="F263" s="54"/>
      <c r="G263" s="64"/>
      <c r="H263" s="64"/>
    </row>
    <row r="264" spans="1:17" x14ac:dyDescent="0.2">
      <c r="A264" s="52" t="s">
        <v>19</v>
      </c>
      <c r="B264" s="53"/>
      <c r="C264" s="53"/>
      <c r="D264" s="54"/>
      <c r="E264" s="9"/>
      <c r="F264" s="10"/>
      <c r="G264" s="65"/>
      <c r="H264" s="72"/>
    </row>
    <row r="265" spans="1:17" x14ac:dyDescent="0.2">
      <c r="A265" s="52" t="s">
        <v>31</v>
      </c>
      <c r="B265" s="53"/>
      <c r="C265" s="53"/>
      <c r="D265" s="54"/>
      <c r="E265" s="9"/>
      <c r="F265" s="10"/>
      <c r="G265" s="65"/>
      <c r="H265" s="72"/>
    </row>
    <row r="266" spans="1:17" x14ac:dyDescent="0.2">
      <c r="A266" s="52" t="s">
        <v>32</v>
      </c>
      <c r="B266" s="53"/>
      <c r="C266" s="53"/>
      <c r="D266" s="54"/>
      <c r="E266" s="9"/>
      <c r="F266" s="10"/>
      <c r="G266" s="65"/>
      <c r="H266" s="72"/>
    </row>
    <row r="267" spans="1:17" x14ac:dyDescent="0.2">
      <c r="A267" s="55" t="s">
        <v>33</v>
      </c>
      <c r="B267" s="56"/>
      <c r="C267" s="56"/>
      <c r="D267" s="57"/>
      <c r="E267" s="3"/>
      <c r="F267" s="4"/>
      <c r="G267" s="66"/>
      <c r="H267" s="73"/>
    </row>
    <row r="268" spans="1:17" x14ac:dyDescent="0.2">
      <c r="A268" s="58"/>
      <c r="B268" s="59"/>
      <c r="C268" s="59"/>
      <c r="D268" s="60"/>
      <c r="E268" s="5"/>
      <c r="F268" s="6"/>
      <c r="G268" s="67"/>
      <c r="H268" s="74"/>
    </row>
    <row r="269" spans="1:17" x14ac:dyDescent="0.2">
      <c r="A269" s="58"/>
      <c r="B269" s="59"/>
      <c r="C269" s="59"/>
      <c r="D269" s="60"/>
      <c r="E269" s="5"/>
      <c r="F269" s="6"/>
      <c r="G269" s="67"/>
      <c r="H269" s="74"/>
    </row>
    <row r="270" spans="1:17" x14ac:dyDescent="0.2">
      <c r="A270" s="61"/>
      <c r="B270" s="62"/>
      <c r="C270" s="62"/>
      <c r="D270" s="63"/>
      <c r="E270" s="7"/>
      <c r="F270" s="8"/>
      <c r="G270" s="68"/>
      <c r="H270" s="75"/>
    </row>
    <row r="271" spans="1:17" x14ac:dyDescent="0.2">
      <c r="A271" s="47" t="s">
        <v>34</v>
      </c>
      <c r="B271" s="47"/>
      <c r="C271" s="47"/>
      <c r="D271" s="47"/>
      <c r="E271" s="9"/>
      <c r="F271" s="10"/>
      <c r="G271" s="65"/>
      <c r="H271" s="72"/>
    </row>
  </sheetData>
  <sheetProtection algorithmName="SHA-512" hashValue="uhRFxEXu7WR39BR3ZZf7SekjpwyAyT5y8OW3r3MWXRDPpLrBmdyH6y0B3LGzNO7sfTYlA0gFCOW7Sz5ZZNVd+w==" saltValue="MK506zaMvl1QBsaqXEDMsg==" spinCount="100000" sheet="1" autoFilter="0"/>
  <autoFilter ref="A3:P258" xr:uid="{00000000-0001-0000-0000-000000000000}"/>
  <phoneticPr fontId="0" type="noConversion"/>
  <dataValidations count="1">
    <dataValidation type="list" allowBlank="1" showInputMessage="1" showErrorMessage="1" sqref="L151 L161:L162 L256 L188:L189 L133 L127 L136:L137 L82 L10 L164:L165 L167 L169:L170 L173 L175 L177 L180 L182 L184 L186 L4:L5 L8 L13 L15 L17 L19:L20 L25 L28 L40 L49 L51 L62 L66 L71 L79 L85 L88 L96 L101 L103 L108:L109 L111:L112 L116 L124 L143:L144 L148 L157:L158 L193:L194 L196 L200 L202 L204:L205 L207 L210:L211 L214:L215 L219:L220 L222 L224:L225 L227 L229 L231:L232 L234 L238 L241:L242 L245 L247:L248 L250:L251 L253:L254" xr:uid="{36E9C142-27D1-4E54-909F-1974563D1F4F}">
      <formula1>#REF!</formula1>
    </dataValidation>
  </dataValidations>
  <pageMargins left="0.78740157480314965" right="0.39370078740157483" top="0.82677165354330717" bottom="0.98425196850393704" header="0.55118110236220474" footer="0.51181102362204722"/>
  <pageSetup paperSize="9" orientation="portrait" r:id="rId1"/>
  <headerFooter alignWithMargins="0">
    <oddHeader>&amp;C&amp;F blad &amp;A&amp;R&amp;8Afgedrukt: &amp;D</oddHeader>
    <oddFooter>&amp;L© Ingenieursbureau BeheerWijzer&amp;R&amp;8Blad &amp;P van &amp;N</oddFooter>
  </headerFooter>
  <extLst>
    <ext xmlns:x14="http://schemas.microsoft.com/office/spreadsheetml/2009/9/main" uri="{78C0D931-6437-407d-A8EE-F0AAD7539E65}">
      <x14:conditionalFormattings>
        <x14:conditionalFormatting xmlns:xm="http://schemas.microsoft.com/office/excel/2006/main">
          <x14:cfRule type="expression" priority="32" id="{C8B25342-DBD9-4613-9F32-EC6517A993E3}">
            <xm:f>$L6=Keuzemogelijkheden!$A$5</xm:f>
            <x14:dxf>
              <font>
                <color auto="1"/>
              </font>
              <fill>
                <patternFill>
                  <bgColor theme="9" tint="0.39994506668294322"/>
                </patternFill>
              </fill>
            </x14:dxf>
          </x14:cfRule>
          <x14:cfRule type="expression" priority="33" id="{DDD483CB-4E20-427B-8DCA-83050CD34D42}">
            <xm:f>$L6=Keuzemogelijkheden!$A$4</xm:f>
            <x14:dxf>
              <font>
                <color auto="1"/>
              </font>
              <fill>
                <patternFill>
                  <bgColor theme="6" tint="0.39994506668294322"/>
                </patternFill>
              </fill>
            </x14:dxf>
          </x14:cfRule>
          <x14:cfRule type="expression" priority="34" id="{815D838F-E856-42F3-A47C-7E68BBADE0C2}">
            <xm:f>$L6=Keuzemogelijkheden!$A$3</xm:f>
            <x14:dxf>
              <font>
                <color theme="0"/>
              </font>
              <fill>
                <patternFill>
                  <bgColor theme="6" tint="-0.24994659260841701"/>
                </patternFill>
              </fill>
            </x14:dxf>
          </x14:cfRule>
          <x14:cfRule type="expression" priority="35" id="{B975B46F-D131-4932-AFC8-4BDE0630A33B}">
            <xm:f>$L6=Keuzemogelijkheden!$A$2</xm:f>
            <x14:dxf>
              <font>
                <color theme="0"/>
              </font>
              <fill>
                <patternFill>
                  <bgColor theme="6" tint="-0.499984740745262"/>
                </patternFill>
              </fill>
            </x14:dxf>
          </x14:cfRule>
          <xm:sqref>G6:J124 J6:K127 I125:J192 H125:I258</xm:sqref>
        </x14:conditionalFormatting>
        <x14:conditionalFormatting xmlns:xm="http://schemas.microsoft.com/office/excel/2006/main">
          <x14:cfRule type="expression" priority="31" id="{2FFF37B3-3179-4ACE-B1AB-8EC05135D3B4}">
            <xm:f>$L6=Keuzemogelijkheden!$A$6</xm:f>
            <x14:dxf>
              <font>
                <color theme="0"/>
              </font>
              <fill>
                <patternFill>
                  <bgColor theme="8" tint="0.59996337778862885"/>
                </patternFill>
              </fill>
            </x14:dxf>
          </x14:cfRule>
          <xm:sqref>I125:J192 J6:K127 G6:J124 H125:I258</xm:sqref>
        </x14:conditionalFormatting>
        <x14:conditionalFormatting xmlns:xm="http://schemas.microsoft.com/office/excel/2006/main">
          <x14:cfRule type="expression" priority="6" id="{EC4AF3DA-30E3-4278-B449-E00D57FD622D}">
            <xm:f>$L128=Keuzemogelijkheden!$A$6</xm:f>
            <x14:dxf>
              <font>
                <color theme="0"/>
              </font>
              <fill>
                <patternFill>
                  <bgColor theme="8" tint="0.59996337778862885"/>
                </patternFill>
              </fill>
            </x14:dxf>
          </x14:cfRule>
          <x14:cfRule type="expression" priority="7" id="{B4F95831-1903-4696-AA54-C78E239FE78E}">
            <xm:f>$L128=Keuzemogelijkheden!$A$5</xm:f>
            <x14:dxf>
              <font>
                <color auto="1"/>
              </font>
              <fill>
                <patternFill>
                  <bgColor theme="9" tint="0.39994506668294322"/>
                </patternFill>
              </fill>
            </x14:dxf>
          </x14:cfRule>
          <x14:cfRule type="expression" priority="8" id="{2B7377A0-C946-41E7-A33C-19D214D9AF97}">
            <xm:f>$L128=Keuzemogelijkheden!$A$4</xm:f>
            <x14:dxf>
              <font>
                <color auto="1"/>
              </font>
              <fill>
                <patternFill>
                  <bgColor theme="6" tint="0.39994506668294322"/>
                </patternFill>
              </fill>
            </x14:dxf>
          </x14:cfRule>
          <x14:cfRule type="expression" priority="9" id="{6FF15DC4-CE15-4244-B809-AE101DDA894F}">
            <xm:f>$L128=Keuzemogelijkheden!$A$3</xm:f>
            <x14:dxf>
              <font>
                <color theme="0"/>
              </font>
              <fill>
                <patternFill>
                  <bgColor theme="6" tint="-0.24994659260841701"/>
                </patternFill>
              </fill>
            </x14:dxf>
          </x14:cfRule>
          <x14:cfRule type="expression" priority="10" id="{5942A1D2-8199-447B-8E06-6D2D11BBF255}">
            <xm:f>$L128=Keuzemogelijkheden!$A$2</xm:f>
            <x14:dxf>
              <font>
                <color theme="0"/>
              </font>
              <fill>
                <patternFill>
                  <bgColor theme="6" tint="-0.499984740745262"/>
                </patternFill>
              </fill>
            </x14:dxf>
          </x14:cfRule>
          <xm:sqref>J128:P258</xm:sqref>
        </x14:conditionalFormatting>
        <x14:conditionalFormatting xmlns:xm="http://schemas.microsoft.com/office/excel/2006/main">
          <x14:cfRule type="expression" priority="1" id="{0D557BFB-4E27-4251-8A38-A30B01AF403C}">
            <xm:f>$L4=Keuzemogelijkheden!$A$6</xm:f>
            <x14:dxf>
              <font>
                <color theme="0"/>
              </font>
              <fill>
                <patternFill>
                  <bgColor theme="8" tint="0.59996337778862885"/>
                </patternFill>
              </fill>
            </x14:dxf>
          </x14:cfRule>
          <x14:cfRule type="expression" priority="2" id="{8B73691A-3867-4459-9563-D3F73BFBF352}">
            <xm:f>$L4=Keuzemogelijkheden!$A$5</xm:f>
            <x14:dxf>
              <font>
                <color auto="1"/>
              </font>
              <fill>
                <patternFill>
                  <bgColor theme="9" tint="0.39994506668294322"/>
                </patternFill>
              </fill>
            </x14:dxf>
          </x14:cfRule>
          <x14:cfRule type="expression" priority="3" id="{2A7B62EE-AFC6-4345-968E-E496E6E955E5}">
            <xm:f>$L4=Keuzemogelijkheden!$A$4</xm:f>
            <x14:dxf>
              <font>
                <color auto="1"/>
              </font>
              <fill>
                <patternFill>
                  <bgColor theme="6" tint="0.39994506668294322"/>
                </patternFill>
              </fill>
            </x14:dxf>
          </x14:cfRule>
          <x14:cfRule type="expression" priority="4" id="{F583DD1F-C639-4AB6-8ABA-54C949E87BE7}">
            <xm:f>$L4=Keuzemogelijkheden!$A$3</xm:f>
            <x14:dxf>
              <font>
                <color theme="0"/>
              </font>
              <fill>
                <patternFill>
                  <bgColor theme="6" tint="-0.24994659260841701"/>
                </patternFill>
              </fill>
            </x14:dxf>
          </x14:cfRule>
          <x14:cfRule type="expression" priority="5" id="{08E14EAF-28DF-40B4-A541-5AD81D969A8F}">
            <xm:f>$L4=Keuzemogelijkheden!$A$2</xm:f>
            <x14:dxf>
              <font>
                <color theme="0"/>
              </font>
              <fill>
                <patternFill>
                  <bgColor theme="6" tint="-0.499984740745262"/>
                </patternFill>
              </fill>
            </x14:dxf>
          </x14:cfRule>
          <xm:sqref>K4:P127</xm:sqref>
        </x14:conditionalFormatting>
        <x14:conditionalFormatting xmlns:xm="http://schemas.microsoft.com/office/excel/2006/main">
          <x14:cfRule type="expression" priority="181" id="{53F18A1C-B9F8-42CD-99BB-E30FA42AC538}">
            <xm:f>$L4=Keuzemogelijkheden!$A$7</xm:f>
            <x14:dxf>
              <font>
                <color theme="0"/>
              </font>
              <fill>
                <patternFill>
                  <bgColor rgb="FFFF0000"/>
                </patternFill>
              </fill>
            </x14:dxf>
          </x14:cfRule>
          <xm:sqref>L4:L258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1059EE8-FD44-4997-B966-B6D086979820}">
          <x14:formula1>
            <xm:f>Keuzemogelijkheden!$A$2:$A$7</xm:f>
          </x14:formula1>
          <xm:sqref>L138:L142 L152:L156 L257:L258 L134:L135 L159:L160 L11:L12 L83:L84 L128:L132 L163 L166 L168 L171:L172 L174 L176 L178:L179 L181 L183 L185 L187 L6:L7 L9 L14 L16 L18 L21:L24 L26:L27 L29:L39 L41:L48 L50 L52:L61 L63:L65 L67:L70 L72:L78 L80:L81 L86:L87 L89:L95 L97:L100 L102 L104:L107 L110 L113:L115 L117:L123 L125:L126 L145:L147 L149:L150 L190:L192 L195 L197:L199 L201 L203 L206 L208:L209 L212:L213 L216:L218 L221 L223 L226 L228 L230 L233 L235:L237 L239:L240 L243:L244 L246 L249 L252 L255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ECA8D69F835046B5A9943FEB319B42" ma:contentTypeVersion="4" ma:contentTypeDescription="Een nieuw document maken." ma:contentTypeScope="" ma:versionID="52c4241cbeece25aab20629b82bdbd2f">
  <xsd:schema xmlns:xsd="http://www.w3.org/2001/XMLSchema" xmlns:xs="http://www.w3.org/2001/XMLSchema" xmlns:p="http://schemas.microsoft.com/office/2006/metadata/properties" xmlns:ns2="439f3e81-54b0-4b68-a36b-f68892151f1f" targetNamespace="http://schemas.microsoft.com/office/2006/metadata/properties" ma:root="true" ma:fieldsID="1299062834beb98fb4d4dfbe92d362f9" ns2:_="">
    <xsd:import namespace="439f3e81-54b0-4b68-a36b-f68892151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9f3e81-54b0-4b68-a36b-f68892151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11E21B-0F2E-4E64-9FD9-46F2F374B90C}">
  <ds:schemaRefs>
    <ds:schemaRef ds:uri="http://schemas.microsoft.com/sharepoint/v3/contenttype/forms"/>
  </ds:schemaRefs>
</ds:datastoreItem>
</file>

<file path=customXml/itemProps2.xml><?xml version="1.0" encoding="utf-8"?>
<ds:datastoreItem xmlns:ds="http://schemas.openxmlformats.org/officeDocument/2006/customXml" ds:itemID="{285FF243-96F7-4209-A862-5685625A6004}">
  <ds:schemaRefs>
    <ds:schemaRef ds:uri="http://schemas.microsoft.com/office/2006/documentManagement/types"/>
    <ds:schemaRef ds:uri="http://purl.org/dc/dcmitype/"/>
    <ds:schemaRef ds:uri="http://purl.org/dc/elements/1.1/"/>
    <ds:schemaRef ds:uri="http://www.w3.org/XML/1998/namespace"/>
    <ds:schemaRef ds:uri="6abac1e8-4ee8-42ed-95ce-1ff0df68efec"/>
    <ds:schemaRef ds:uri="http://schemas.microsoft.com/office/infopath/2007/PartnerControls"/>
    <ds:schemaRef ds:uri="http://schemas.openxmlformats.org/package/2006/metadata/core-properties"/>
    <ds:schemaRef ds:uri="c6c81c28-5f41-4f70-8f4d-e85e2a7c7bf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E0E3A92-35D9-4F05-8FAE-A8B848BCD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9f3e81-54b0-4b68-a36b-f68892151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Toelichting</vt:lpstr>
      <vt:lpstr>Keuzemogelijkheden</vt:lpstr>
      <vt:lpstr>Wensen</vt:lpstr>
      <vt:lpstr>Wensen!Afdrukbereik</vt:lpstr>
      <vt:lpstr>Wensen!Afdruktitels</vt:lpstr>
    </vt:vector>
  </TitlesOfParts>
  <Manager/>
  <Company>InArea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Wensen functionaliteit</dc:title>
  <dc:subject>BeheerwijzerWensen</dc:subject>
  <dc:creator>Alfons Schuurmans</dc:creator>
  <cp:keywords/>
  <dc:description/>
  <cp:lastModifiedBy>Alfons Schuurmans - Beheerwijzer</cp:lastModifiedBy>
  <cp:revision>1</cp:revision>
  <cp:lastPrinted>2024-07-18T19:42:39Z</cp:lastPrinted>
  <dcterms:created xsi:type="dcterms:W3CDTF">2000-06-10T15:19:57Z</dcterms:created>
  <dcterms:modified xsi:type="dcterms:W3CDTF">2025-10-22T12:21:22Z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0x01010036ECA8D69F835046B5A9943FEB319B42</vt:lpwstr>
  </property>
</Properties>
</file>