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updateLinks="never"/>
  <mc:AlternateContent xmlns:mc="http://schemas.openxmlformats.org/markup-compatibility/2006">
    <mc:Choice Requires="x15">
      <x15ac:absPath xmlns:x15ac="http://schemas.microsoft.com/office/spreadsheetml/2010/11/ac" url="https://aevesbv.sharepoint.com/teams/BUZuidNIC/Gedeelde documenten/General/04 Projecten/Projecten 2025 Zuid/LBIO Alimentatie/05. Marktconsultatie/Uploaden TenderNed/"/>
    </mc:Choice>
  </mc:AlternateContent>
  <xr:revisionPtr revIDLastSave="176" documentId="8_{6B0027D1-C5F8-4521-BA0E-041D6C93B6F2}" xr6:coauthVersionLast="47" xr6:coauthVersionMax="47" xr10:uidLastSave="{311F61AF-BA76-408D-B207-20E3A9DB7283}"/>
  <bookViews>
    <workbookView xWindow="-120" yWindow="-120" windowWidth="29040" windowHeight="15720" tabRatio="846" xr2:uid="{00000000-000D-0000-FFFF-FFFF00000000}"/>
  </bookViews>
  <sheets>
    <sheet name="Voorblad" sheetId="1" r:id="rId1"/>
    <sheet name="1 Alg." sheetId="2" r:id="rId2"/>
    <sheet name="2 ICT" sheetId="3" r:id="rId3"/>
    <sheet name="3 Gebruiksvriendelijkheid" sheetId="18" r:id="rId4"/>
    <sheet name="4 IB en Privacy" sheetId="17" r:id="rId5"/>
    <sheet name="12 Ondersteuning" sheetId="22" r:id="rId6"/>
    <sheet name="13 Interventie" sheetId="23" r:id="rId7"/>
    <sheet name="14 Inning" sheetId="24" r:id="rId8"/>
    <sheet name="15 Inning Internationaal" sheetId="26" r:id="rId9"/>
    <sheet name="16 Allimentatie-rekenen" sheetId="27" r:id="rId10"/>
    <sheet name="17 FEZ" sheetId="28" r:id="rId11"/>
  </sheets>
  <definedNames>
    <definedName name="_xlnm._FilterDatabase" localSheetId="9" hidden="1">'16 Allimentatie-rekenen'!$B$32:$C$35</definedName>
    <definedName name="_xlnm.Print_Area" localSheetId="1">'1 Alg.'!$A$1:$I$55</definedName>
    <definedName name="_xlnm.Print_Area" localSheetId="5">'12 Ondersteuning'!$A$1:$G$42</definedName>
    <definedName name="_xlnm.Print_Area" localSheetId="6">'13 Interventie'!$A$1:$G$37</definedName>
    <definedName name="_xlnm.Print_Area" localSheetId="7">'14 Inning'!$A$1:$G$27</definedName>
    <definedName name="_xlnm.Print_Area" localSheetId="8">'15 Inning Internationaal'!$A$1:$G$34</definedName>
    <definedName name="_xlnm.Print_Area" localSheetId="9">'16 Allimentatie-rekenen'!$A$1:$G$30</definedName>
    <definedName name="_xlnm.Print_Area" localSheetId="2">'2 ICT'!$A$1:$I$71</definedName>
    <definedName name="_xlnm.Print_Area" localSheetId="3">Tabel11214[#All]</definedName>
    <definedName name="_xlnm.Print_Area" localSheetId="4">'4 IB en Privacy'!$A$1:$I$35</definedName>
    <definedName name="_xlnm.Print_Area" localSheetId="0">Voorblad!$A$1:$I$63</definedName>
    <definedName name="_xlnm.Print_Titles" localSheetId="1">'1 Alg.'!$1:$1</definedName>
    <definedName name="_xlnm.Print_Titles" localSheetId="5">'12 Ondersteuning'!$1:$1</definedName>
    <definedName name="_xlnm.Print_Titles" localSheetId="6">'13 Interventie'!$1:$1</definedName>
    <definedName name="_xlnm.Print_Titles" localSheetId="7">'14 Inning'!$1:$1</definedName>
    <definedName name="_xlnm.Print_Titles" localSheetId="8">'15 Inning Internationaal'!$1:$1</definedName>
    <definedName name="_xlnm.Print_Titles" localSheetId="9">'16 Allimentatie-rekenen'!$1:$1</definedName>
    <definedName name="_xlnm.Print_Titles" localSheetId="2">'2 ICT'!$1:$1</definedName>
    <definedName name="_xlnm.Print_Titles" localSheetId="3">'3 Gebruiksvriendelijkheid'!$1:$1</definedName>
    <definedName name="_xlnm.Print_Titles" localSheetId="4">'4 IB en Privacy'!$1:$1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2" l="1"/>
  <c r="C59" i="2"/>
  <c r="C58" i="2"/>
  <c r="C57" i="2"/>
  <c r="C37" i="17"/>
  <c r="C38" i="17"/>
  <c r="C39" i="17"/>
  <c r="C40" i="17"/>
  <c r="J35" i="17"/>
  <c r="C36" i="26"/>
  <c r="C39" i="26"/>
  <c r="C38" i="26"/>
  <c r="C37" i="26"/>
  <c r="C41" i="26"/>
  <c r="C42" i="26"/>
  <c r="A34" i="26"/>
  <c r="A33" i="26"/>
  <c r="A2" i="26"/>
  <c r="A4" i="26"/>
  <c r="A5" i="26"/>
  <c r="A6" i="26"/>
  <c r="A7" i="26"/>
  <c r="A8" i="26"/>
  <c r="A9" i="26"/>
  <c r="A10" i="26"/>
  <c r="A11" i="26"/>
  <c r="A12" i="26"/>
  <c r="A13" i="26"/>
  <c r="A14" i="26"/>
  <c r="A15" i="26"/>
  <c r="A16" i="26"/>
  <c r="A17" i="26"/>
  <c r="A18" i="26"/>
  <c r="A19" i="26"/>
  <c r="A20" i="26"/>
  <c r="A21" i="26"/>
  <c r="A22" i="26"/>
  <c r="A23" i="26"/>
  <c r="A24" i="26"/>
  <c r="A25" i="26"/>
  <c r="A26" i="26"/>
  <c r="A27" i="26"/>
  <c r="A28" i="26"/>
  <c r="A29" i="26"/>
  <c r="A30" i="26"/>
  <c r="A31" i="26"/>
  <c r="A32" i="26"/>
  <c r="C35" i="24"/>
  <c r="C30" i="24"/>
  <c r="C31" i="24"/>
  <c r="C32" i="24"/>
  <c r="C29" i="24"/>
  <c r="C34" i="24"/>
  <c r="A27" i="24"/>
  <c r="A2" i="24"/>
  <c r="A4" i="24"/>
  <c r="A5" i="24"/>
  <c r="A6" i="24"/>
  <c r="A7" i="24"/>
  <c r="A8" i="24"/>
  <c r="A9" i="24"/>
  <c r="A10" i="24"/>
  <c r="A11" i="24"/>
  <c r="A12" i="24"/>
  <c r="A13" i="24"/>
  <c r="A14" i="24"/>
  <c r="A15" i="24"/>
  <c r="A16" i="24"/>
  <c r="A17" i="24"/>
  <c r="A18" i="24"/>
  <c r="A19" i="24"/>
  <c r="A20" i="24"/>
  <c r="A21" i="24"/>
  <c r="A22" i="24"/>
  <c r="A23" i="24"/>
  <c r="A24" i="24"/>
  <c r="A25" i="24"/>
  <c r="A26" i="24"/>
  <c r="J71" i="3"/>
  <c r="J70" i="3"/>
  <c r="J69" i="3"/>
  <c r="J68" i="3"/>
  <c r="J67" i="3"/>
  <c r="J66" i="3"/>
  <c r="H23" i="24"/>
  <c r="J65" i="3"/>
  <c r="J34" i="17"/>
  <c r="C39" i="23"/>
  <c r="C42" i="23"/>
  <c r="C41" i="23"/>
  <c r="C40" i="23"/>
  <c r="C45" i="23"/>
  <c r="C24" i="18"/>
  <c r="C23" i="18"/>
  <c r="C25" i="18"/>
  <c r="C26" i="18"/>
  <c r="H33" i="23" l="1"/>
  <c r="C44" i="23"/>
  <c r="C38" i="27"/>
  <c r="C37" i="27"/>
  <c r="C33" i="27"/>
  <c r="C34" i="27"/>
  <c r="C35" i="27"/>
  <c r="C32" i="27"/>
  <c r="C45" i="22"/>
  <c r="C46" i="22"/>
  <c r="C47" i="22"/>
  <c r="C44" i="22"/>
  <c r="C51" i="22"/>
  <c r="C50" i="22"/>
  <c r="J33" i="17"/>
  <c r="H4" i="22"/>
  <c r="H20" i="24"/>
  <c r="H37" i="22"/>
  <c r="H38" i="22"/>
  <c r="H39" i="22"/>
  <c r="H40" i="22"/>
  <c r="J64" i="3"/>
  <c r="J63" i="3"/>
  <c r="J62" i="3"/>
  <c r="J61" i="3"/>
  <c r="J60" i="3"/>
  <c r="J59" i="3"/>
  <c r="J58" i="3"/>
  <c r="J57" i="3"/>
  <c r="J56" i="3"/>
  <c r="J55" i="3"/>
  <c r="H30" i="27"/>
  <c r="H29" i="27"/>
  <c r="H28" i="27"/>
  <c r="H27" i="27"/>
  <c r="H26" i="27"/>
  <c r="H24" i="27"/>
  <c r="H23" i="27"/>
  <c r="H22" i="27"/>
  <c r="H20" i="27"/>
  <c r="H19" i="27"/>
  <c r="H18" i="27"/>
  <c r="H17" i="27"/>
  <c r="H16" i="27"/>
  <c r="H15" i="27"/>
  <c r="H11" i="27"/>
  <c r="H9" i="27"/>
  <c r="H8" i="27"/>
  <c r="H7" i="27"/>
  <c r="H6" i="27"/>
  <c r="H5" i="27"/>
  <c r="H4" i="27"/>
  <c r="H31" i="27" l="1"/>
  <c r="H30" i="26"/>
  <c r="H29" i="26"/>
  <c r="H28" i="26"/>
  <c r="H27" i="26"/>
  <c r="H26" i="26"/>
  <c r="H25" i="26"/>
  <c r="H24" i="26"/>
  <c r="H23" i="26"/>
  <c r="H22" i="26"/>
  <c r="H21" i="26"/>
  <c r="H20" i="26"/>
  <c r="H18" i="26"/>
  <c r="H17" i="26"/>
  <c r="H16" i="26"/>
  <c r="H15" i="26"/>
  <c r="H11" i="26"/>
  <c r="H14" i="26"/>
  <c r="H13" i="26"/>
  <c r="H10" i="26"/>
  <c r="H9" i="26"/>
  <c r="H8" i="26"/>
  <c r="H7" i="26"/>
  <c r="H6" i="26"/>
  <c r="H5" i="26"/>
  <c r="H4" i="26"/>
  <c r="H24" i="24"/>
  <c r="H22" i="24"/>
  <c r="H21" i="24"/>
  <c r="H19" i="24"/>
  <c r="H18" i="24"/>
  <c r="H17" i="24"/>
  <c r="H16" i="24"/>
  <c r="H15" i="24"/>
  <c r="H14" i="24"/>
  <c r="H13" i="24"/>
  <c r="H12" i="24"/>
  <c r="H11" i="24"/>
  <c r="H8" i="24"/>
  <c r="H7" i="24"/>
  <c r="H6" i="24"/>
  <c r="H5" i="24"/>
  <c r="H4" i="24"/>
  <c r="H31" i="23"/>
  <c r="H32" i="23"/>
  <c r="H34" i="23"/>
  <c r="H35" i="23"/>
  <c r="H36" i="23"/>
  <c r="H37" i="23"/>
  <c r="H4" i="23"/>
  <c r="H6" i="23"/>
  <c r="H7" i="23"/>
  <c r="H8" i="23"/>
  <c r="H9" i="23"/>
  <c r="H10" i="23"/>
  <c r="H14" i="23"/>
  <c r="H15" i="23"/>
  <c r="H16" i="23"/>
  <c r="H17" i="23"/>
  <c r="H19" i="23"/>
  <c r="H20" i="23"/>
  <c r="H21" i="23"/>
  <c r="H22" i="23"/>
  <c r="H23" i="23"/>
  <c r="H24" i="23"/>
  <c r="H25" i="23"/>
  <c r="H26" i="23"/>
  <c r="H27" i="23"/>
  <c r="H28" i="23"/>
  <c r="H30" i="23"/>
  <c r="H5" i="22"/>
  <c r="H6" i="22"/>
  <c r="H7" i="22"/>
  <c r="H8" i="22"/>
  <c r="H9" i="22"/>
  <c r="H13" i="22"/>
  <c r="H14" i="22"/>
  <c r="H15" i="22"/>
  <c r="H16" i="22"/>
  <c r="H17" i="22"/>
  <c r="H19" i="22"/>
  <c r="H20" i="22"/>
  <c r="H21" i="22"/>
  <c r="H22" i="22"/>
  <c r="H24" i="22"/>
  <c r="H25" i="22"/>
  <c r="H26" i="22"/>
  <c r="H27" i="22"/>
  <c r="H28" i="22"/>
  <c r="H30" i="22"/>
  <c r="H31" i="22"/>
  <c r="H32" i="22"/>
  <c r="H33" i="22"/>
  <c r="H34" i="22"/>
  <c r="H35" i="22"/>
  <c r="H36" i="22"/>
  <c r="H42" i="22"/>
  <c r="H2" i="23"/>
  <c r="J3" i="2"/>
  <c r="J4" i="2"/>
  <c r="J5" i="2"/>
  <c r="J6" i="2"/>
  <c r="J7" i="2"/>
  <c r="J8" i="2"/>
  <c r="J9" i="2"/>
  <c r="J10" i="2"/>
  <c r="J11" i="2"/>
  <c r="J12" i="2"/>
  <c r="J14" i="2"/>
  <c r="J15" i="2"/>
  <c r="J16" i="2"/>
  <c r="J17" i="2"/>
  <c r="J18" i="2"/>
  <c r="J19" i="2"/>
  <c r="J20" i="2"/>
  <c r="J21" i="2"/>
  <c r="J22" i="2"/>
  <c r="J23" i="2"/>
  <c r="J24" i="2"/>
  <c r="J25" i="2"/>
  <c r="J26" i="2"/>
  <c r="J27" i="2"/>
  <c r="J28" i="2"/>
  <c r="J29" i="2"/>
  <c r="J30" i="2"/>
  <c r="J31" i="2"/>
  <c r="J32" i="2"/>
  <c r="J33" i="2"/>
  <c r="J34" i="2"/>
  <c r="J35" i="2"/>
  <c r="J2" i="2"/>
  <c r="J2" i="3"/>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3" i="17"/>
  <c r="J4" i="17"/>
  <c r="J5" i="17"/>
  <c r="J6" i="17"/>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2" i="17"/>
  <c r="H3" i="18"/>
  <c r="H4" i="18"/>
  <c r="H5" i="18"/>
  <c r="H6" i="18"/>
  <c r="H7" i="18"/>
  <c r="H8" i="18"/>
  <c r="H9" i="18"/>
  <c r="H10" i="18"/>
  <c r="H11" i="18"/>
  <c r="H12" i="18"/>
  <c r="H13" i="18"/>
  <c r="H14" i="18"/>
  <c r="H15" i="18"/>
  <c r="H16" i="18"/>
  <c r="H2" i="18"/>
  <c r="H25" i="24" l="1"/>
  <c r="H43" i="22"/>
  <c r="C76" i="3"/>
  <c r="C75" i="3"/>
  <c r="C74" i="3"/>
  <c r="C73" i="3"/>
</calcChain>
</file>

<file path=xl/sharedStrings.xml><?xml version="1.0" encoding="utf-8"?>
<sst xmlns="http://schemas.openxmlformats.org/spreadsheetml/2006/main" count="1431" uniqueCount="997">
  <si>
    <t>Uitleg:</t>
  </si>
  <si>
    <t>Dit Programma van Eisen en Wensen dient u digitaal in te vullen en aan te leveren als onderdeel van de Inschrijving. 
U kunt op ieder volgend tabblad per eis/wens kiezen voor "Ja"  of "Nee"</t>
  </si>
  <si>
    <t>MoSCoW staat voor:</t>
  </si>
  <si>
    <t xml:space="preserve">Must have </t>
  </si>
  <si>
    <t>deze eis moet in het eindresultaat terugkomen, en wordt beschouwd als een knock-out criterium.</t>
  </si>
  <si>
    <t>Gelieve hieronder uw gegevens in te vullen:</t>
  </si>
  <si>
    <t>Should have</t>
  </si>
  <si>
    <t>deze eis is zeer gewenst,</t>
  </si>
  <si>
    <t xml:space="preserve">Could have </t>
  </si>
  <si>
    <t>deze eis mag alleen aan bod komen als er tijd genoeg is</t>
  </si>
  <si>
    <t>Naam:</t>
  </si>
  <si>
    <t xml:space="preserve">Would have </t>
  </si>
  <si>
    <t>deze eis zal nu niet aan bod komen maar kan in de toekomst interessant zijn (wens)</t>
  </si>
  <si>
    <t>Functie:</t>
  </si>
  <si>
    <t>Onderneming:</t>
  </si>
  <si>
    <t>Datum invulling:</t>
  </si>
  <si>
    <t>Vraag</t>
  </si>
  <si>
    <t>Beschrijving</t>
  </si>
  <si>
    <t>Antwoorden</t>
  </si>
  <si>
    <t>1. Achtergrond Inschrijver</t>
  </si>
  <si>
    <t>Vermeld de contactgegevens van uw organisatie.</t>
  </si>
  <si>
    <t>Bedrijfsnaam</t>
  </si>
  <si>
    <t>Adres</t>
  </si>
  <si>
    <t>Postcode</t>
  </si>
  <si>
    <t>Land</t>
  </si>
  <si>
    <t>Telefoon</t>
  </si>
  <si>
    <t>E-mailadres</t>
  </si>
  <si>
    <t>Hoeveel medewerkers in Nederland ondersteunen uw ERP-oplossing?</t>
  </si>
  <si>
    <t>Zijn er claims of rechtszaken tegen uw bedrijf geweest in de afgelopen vijf jaar?</t>
  </si>
  <si>
    <t>Wij ontvangen graag de jaarrekeningen van de jaren 2022, 2023 en 2024 voor de entiteiten waar"LBIO" mee te maken heeft, die door een accountant zijn afgetekend. Deze moeten ten minste een balans en winst- en verliesrekening bevatten.</t>
  </si>
  <si>
    <t>Geef de eindejaars solvabiliteit, liquiditeit, ROIC en verkoopinformatie (specifiek voor het product dat u voorstelt) van uw organisatie per jaar voor de jaren 2022, 2023 en 2024.</t>
  </si>
  <si>
    <t>Solvabiliteit %</t>
  </si>
  <si>
    <t>Liquiditeit %</t>
  </si>
  <si>
    <t>ROIC</t>
  </si>
  <si>
    <t>Kasstroomoverzicht</t>
  </si>
  <si>
    <t>Omzet</t>
  </si>
  <si>
    <t>Welke certificeringen heeft uw bedrijf en hoe worden deze aangetoond?</t>
  </si>
  <si>
    <t xml:space="preserve">    </t>
  </si>
  <si>
    <t>2. Visie</t>
  </si>
  <si>
    <t>Hoe goed voldoet uw software aan de gestelde eisen? Geef per eis/wens aan:
1. Standaardfunctionaliteit, operationeel aanwezig bij inschrijving
2. Roadmap-functionaliteit, operationeel aanwezig bij Go-Live datum
3. Maatwerk</t>
  </si>
  <si>
    <t>Hoe werken de verschillende elementen van uw oplossing samen?</t>
  </si>
  <si>
    <t>Welke modules van uw oplossing kunnen afzonderlijk worden gebruikt?</t>
  </si>
  <si>
    <t>Wat is uw strategie voor software releases?
• Hoe vaak worden grote release en kleine updates gedaan?
• Hoe wordt documentatie van releases/upgrades beschikbaar gesteld aan "LBIO"?</t>
  </si>
  <si>
    <t xml:space="preserve">Welke functionaliteiten biedt uw oplossing voor verschillende apparaten? 
• Indien mobiele apps te gebruiken zijn, geef aan met welke mobiele OS deze apps compatibel zijn (bijv. iOS, Android, e.d.). 
• Zijn updates met nieuwe functionaliteit voor desktop versie van de applicatie tegelijk beschikbaar op mobiele apps? </t>
  </si>
  <si>
    <t>Wat is uw visie op data-integratie, data-cleaning en data-migratie? Wat is in uw optiek de best-practise?</t>
  </si>
  <si>
    <t>Geef drie relevante referenties van vergelijkbare bedrijven in Nederland</t>
  </si>
  <si>
    <t>1.                                                 2.                                              3.</t>
  </si>
  <si>
    <t>Bij welke referenties is een bezoek mogelijk? Naam, adres en telefoonnummer per referentie, bij voorkeur fysiek bezoek. Indien dit niet mogelijk is, graag telefonisch of via Teams.</t>
  </si>
  <si>
    <t>Waar wordt uw SaaS-oplossing gehost en waar worden de gegevens opgeslagen?</t>
  </si>
  <si>
    <t>Heeft uw software AI-functionaliteiten? Zo ja, geef dan enkele voorbeelden van toegepaste AI-functionaliteit. Vermeld ook eventuele toekomstplannen voor de integratie van AI in uw oplossing.</t>
  </si>
  <si>
    <t>Biedt uw bedrijf ook middleware aan om te integreren tussen uw SaaS-oplossing en andere organisaties? Indien ja, voeg dan een korte beschrijving toe van uw middleware-oplossing.</t>
  </si>
  <si>
    <t>3. Beheer &amp; ondersteuning</t>
  </si>
  <si>
    <t>Welk deel van de totale oplossing (applicatie, database, OS en/of hardware) ondersteunt u? En welke partij(en) ondersteunen de delen van de oplossing (stack) die u niet ondersteunt?</t>
  </si>
  <si>
    <t>Voor het aanbod moet een service level overeenkomst (SLA) worden gesloten. Welke serviceniveaus kunt u bieden? Geef een overzicht van de mogelijke opties.</t>
  </si>
  <si>
    <t>Hoe is uw helpdeskvoorziening georganiseerd?</t>
  </si>
  <si>
    <t>Wat is de beschikbaarheid van 2e en 3e lijns ondersteuning?</t>
  </si>
  <si>
    <t>Waar zijn uw ondersteunende functies gevestigd? Heeft het bedrijf plannen om deze ondersteunende functies de komende 5 jaar naar een andere locatie (buiten Nederland) te verplaatsen?</t>
  </si>
  <si>
    <t>4. Kwaliteit van implementatie aanpak</t>
  </si>
  <si>
    <t xml:space="preserve">Kan uw bedrijf de voorgestelde oplossing zelf implementeren, of werkt u samen met partners voor de implementatie? In het laatste geval, welke top 3 partners kunt u aanraden en hoe ziet de rolverdeling eruit tussen u en de implementatiepartner?  </t>
  </si>
  <si>
    <t xml:space="preserve">Gezien de aard van het bedrijf en de vereisten van "LBIO", welke implementatiepartner (uit uw top 3) zou u aanbevelen? </t>
  </si>
  <si>
    <t>Wat is uw standaard implementatie aanpak? Beschrijf in detail de implementatiemethode, inclusief risicobeheersing en mijlpaalplanning van ontwerp tot ondersteuning na de livegang in de operationele fase.</t>
  </si>
  <si>
    <t>"LBIO" is geïnteresseerd in potentiële kansen die onze organisatie nog beter in staat stellen om onze doelen te bereiken. Graag verzoeken wij de Inschrijver dan ook om mogelijke kansen te identificeren en te delen.</t>
  </si>
  <si>
    <t xml:space="preserve">5. Prijs </t>
  </si>
  <si>
    <t>Beschrijf uw prijsmodel en de opties daarin.</t>
  </si>
  <si>
    <t>Wat is de impact op kosten bij opschalen of afschalen?</t>
  </si>
  <si>
    <t>Geef een prijsindicatie op basis van de scope van "LBIO".</t>
  </si>
  <si>
    <t>Wat zijn de kosten voor combinanten indien zij gebruik maken (temporly) van ons ERP systeem?</t>
  </si>
  <si>
    <t>Wat zijn de onderhoudskosten voor integraties?</t>
  </si>
  <si>
    <t>Geef een overzicht van de kosten per SLA optie.</t>
  </si>
  <si>
    <t>Volgnr.</t>
  </si>
  <si>
    <t>Beschrijving: Algemeen</t>
  </si>
  <si>
    <t>MoSCoW-methode</t>
  </si>
  <si>
    <t>Commentaar key-users:</t>
  </si>
  <si>
    <t>Standaardfunctionaliteit, operationeel aanwezig bij inschrijving</t>
  </si>
  <si>
    <t>Roadmap-functionaliteit, operationeel aanwezig bij Go-Live datum</t>
  </si>
  <si>
    <t>Maatwerk</t>
  </si>
  <si>
    <t>Toelichting Leverancier</t>
  </si>
  <si>
    <t>Kolom10</t>
  </si>
  <si>
    <t>1.1</t>
  </si>
  <si>
    <t>Het systeem dient primair Nederlandstalig te zijn</t>
  </si>
  <si>
    <t>Must-have</t>
  </si>
  <si>
    <t>1.2</t>
  </si>
  <si>
    <t>Het systeem dient secundair Engelstalig.</t>
  </si>
  <si>
    <t>Should-have</t>
  </si>
  <si>
    <t>1.3</t>
  </si>
  <si>
    <t>De ondersteuning (helpdesk) dient Nederlandstalig te zijn.</t>
  </si>
  <si>
    <t>1.4</t>
  </si>
  <si>
    <t>Voor gebruikers heeft het systeem een actuele help-functie.</t>
  </si>
  <si>
    <t>1.5</t>
  </si>
  <si>
    <t>1.6</t>
  </si>
  <si>
    <r>
      <rPr>
        <b/>
        <sz val="10"/>
        <color theme="1"/>
        <rFont val="Calibri"/>
        <family val="2"/>
      </rPr>
      <t>*Standaard goede (real-time) integratie met software van derden:</t>
    </r>
    <r>
      <rPr>
        <sz val="10"/>
        <color theme="1"/>
        <rFont val="Calibri"/>
        <family val="2"/>
      </rPr>
      <t xml:space="preserve">
• Gehele Microsoft 365 suite (waaronder Teams, SharePoint Online, OneDrive, e.d.);</t>
    </r>
  </si>
  <si>
    <t>1.7</t>
  </si>
  <si>
    <r>
      <t xml:space="preserve">* Integratie met software van derden, zeer gewenst:
</t>
    </r>
    <r>
      <rPr>
        <sz val="10"/>
        <rFont val="Calibri"/>
        <family val="2"/>
      </rPr>
      <t xml:space="preserve">• Mijnoverheid.nl
</t>
    </r>
    <r>
      <rPr>
        <b/>
        <sz val="10"/>
        <rFont val="Calibri"/>
        <family val="2"/>
      </rPr>
      <t xml:space="preserve">• </t>
    </r>
    <r>
      <rPr>
        <sz val="10"/>
        <rFont val="Calibri"/>
        <family val="2"/>
      </rPr>
      <t>Compet&amp;T</t>
    </r>
    <r>
      <rPr>
        <b/>
        <sz val="10"/>
        <rFont val="Calibri"/>
        <family val="2"/>
      </rPr>
      <t xml:space="preserve">
</t>
    </r>
    <r>
      <rPr>
        <sz val="10"/>
        <rFont val="Calibri"/>
        <family val="2"/>
      </rPr>
      <t xml:space="preserve">• Overheids organisaties zoals: UWV, Gemeente, RDW, KAD, KVK, BRP, </t>
    </r>
    <r>
      <rPr>
        <b/>
        <sz val="10"/>
        <rFont val="Calibri"/>
        <family val="2"/>
      </rPr>
      <t xml:space="preserve">
• </t>
    </r>
    <r>
      <rPr>
        <sz val="10"/>
        <rFont val="Calibri"/>
        <family val="2"/>
      </rPr>
      <t>WSNP uitlezen</t>
    </r>
  </si>
  <si>
    <t>ASB is geen software van derden. is onderdeel van nieuw systeem. Koppeling Mijnoverheid.nl, Compet&amp;T</t>
  </si>
  <si>
    <t>1.8</t>
  </si>
  <si>
    <r>
      <rPr>
        <b/>
        <sz val="10"/>
        <rFont val="Calibri"/>
        <family val="2"/>
      </rPr>
      <t>* Integratie met software van derden, indien nodig:</t>
    </r>
    <r>
      <rPr>
        <sz val="10"/>
        <rFont val="Calibri"/>
        <family val="2"/>
      </rPr>
      <t xml:space="preserve">
• Zivver
• KAUW (uren registratie systeem)</t>
    </r>
  </si>
  <si>
    <t xml:space="preserve"> ZIVVER of andere beveiligde mailkoppeling c.q. berichtenbox Mijnoverheid.nl. </t>
  </si>
  <si>
    <t>1.9</t>
  </si>
  <si>
    <t xml:space="preserve">Het systeem dat ingericht wordt, is een geïntegreerde totaaloplossing, waarbij alle modules voldoen aan het principe 'eenmalige invoer/opslag en meervoudig gebruik'. </t>
  </si>
  <si>
    <t>1.10</t>
  </si>
  <si>
    <t>Het systeem moet accountantsproof zijn qua audit-trail. Het systeem ondersteunt een audit-trail en logging functionaliteit voor Financiële administratie. Het systeem dient de audit trail te exporteren.</t>
  </si>
  <si>
    <t>1.11</t>
  </si>
  <si>
    <t>Het systeem moet gemakkelijk inzicht kunnen bieden in de vastgestelde autorisatiestructuur en verleende autorisaties, inclusief een audit trail.</t>
  </si>
  <si>
    <t>1.12</t>
  </si>
  <si>
    <t>Het systeem moet zo in te richten zijn dat als een nieuwe dienst wordt geboden deze eenvoudig in het systeem verwerkt kan worden.</t>
  </si>
  <si>
    <t>BES eilanden zouden bijvoorbeeld toegevoegd moeten worden</t>
  </si>
  <si>
    <t>1.13</t>
  </si>
  <si>
    <t>Het systeem moet AVG compliant zijn</t>
  </si>
  <si>
    <t>1.14</t>
  </si>
  <si>
    <t>Mogelijkheid om velden en tabellen toe te kunnen voegen die niet standaard meegeleverd zijn. Deze dienen meegenomen te kunnen worden in rapportages en signaleringen.</t>
  </si>
  <si>
    <t>1.15</t>
  </si>
  <si>
    <t>Het systeem kan een mailbox automatisch uitlezen.</t>
  </si>
  <si>
    <t>1.16</t>
  </si>
  <si>
    <t>Het systeem kan minimaal 2 mailboxen uitlezen.</t>
  </si>
  <si>
    <t>1.17</t>
  </si>
  <si>
    <t>Indien niet mogelijk aangeven welke onderdelen dit wel kunnen zijn.</t>
  </si>
  <si>
    <t>1.18</t>
  </si>
  <si>
    <t>U heeft in de periode na definitieve gunning tot en met 2 maanden na de go-live datum een team van professionals klaar staan om de implementatie en nazorgperiode te begeleiden en dienen alle eventuele restpunten verholpen te zijn. En u kunt capaciteit bij- of afschakelen indien dit nodig blijkt.</t>
  </si>
  <si>
    <t>1.19</t>
  </si>
  <si>
    <t>(Eind) gebruikershandleidingen en trainingsmateriaal zijn digitaal aanwezig in de Nederlandse en/of Engelse taal.</t>
  </si>
  <si>
    <t>1.20</t>
  </si>
  <si>
    <t>Binnen de implementatie worden voor zowel de (eind)gebruikers als de key-users trainingen aangeboden.</t>
  </si>
  <si>
    <t>1.21</t>
  </si>
  <si>
    <t>Inschrijver levert een SLA (Service Level Agreement) en DAP (Dossier van Afspraken en Procedures) waarin eisen die gesteld worden terugkomen.</t>
  </si>
  <si>
    <t>1.22</t>
  </si>
  <si>
    <t>Het systeem biedt een workflow-functionaliteit voor taken en documenten, inclusief de mogelijkheid voor het vastleggen van goedkeuringen en meldingen van de uit te voeren taken aan gebruikers.</t>
  </si>
  <si>
    <t>1.23</t>
  </si>
  <si>
    <t>De Inschrijver biedt een data verwerkingsovereenkomst die voldoet aan AVG standaarden en andere relevante en geldende wet en regelgeving.</t>
  </si>
  <si>
    <t>1.24</t>
  </si>
  <si>
    <t>Door middel van 1 overzicht  moeten gebruikers geïnformeerd kunnen worden welke acties ze moeten uitvoeren (workflow acties)</t>
  </si>
  <si>
    <t>1.25</t>
  </si>
  <si>
    <r>
      <t xml:space="preserve">Het systeem beschikt over de functionaliteit om stamgegevens centraal te beheren en waarbij data lokaal kan worden aangepast en centrale administratie lokale data niet automatisch overschrijft. </t>
    </r>
    <r>
      <rPr>
        <u/>
        <sz val="10"/>
        <color theme="1"/>
        <rFont val="Aptos Narrow"/>
        <family val="2"/>
        <scheme val="minor"/>
      </rPr>
      <t>Principe:</t>
    </r>
    <r>
      <rPr>
        <sz val="10"/>
        <color theme="1"/>
        <rFont val="Aptos Narrow"/>
        <family val="2"/>
        <scheme val="minor"/>
      </rPr>
      <t xml:space="preserve"> Single Source of Truth</t>
    </r>
    <r>
      <rPr>
        <sz val="10"/>
        <color theme="1"/>
        <rFont val="Calibri"/>
        <family val="2"/>
      </rPr>
      <t xml:space="preserve"> </t>
    </r>
  </si>
  <si>
    <t>1.26</t>
  </si>
  <si>
    <t>Standaard rapportages zijn in het systeem aanwezig en eenvoudig qua layout aan te passen</t>
  </si>
  <si>
    <t>Dag/week/maand rapportages</t>
  </si>
  <si>
    <t>1.27</t>
  </si>
  <si>
    <t>Het systeem moet volledig SaaS zijn en werken op moderne, algemeen geaccepteerde browsers zoals Microsoft Edge, Safari, Firefox en Chrome.</t>
  </si>
  <si>
    <t>Daarmee sluiten we on-premise uit?</t>
  </si>
  <si>
    <t>1.28</t>
  </si>
  <si>
    <t>Het systeem dient uitgerust te kunnen worden met de AI welke is goedgekeurd door de overheid</t>
  </si>
  <si>
    <t>Systeem moet AI funct.hebben</t>
  </si>
  <si>
    <t>1.29</t>
  </si>
  <si>
    <t>Het systeem moet embedded kunnen worden binnen het Microsoft landschap van "LBIO".</t>
  </si>
  <si>
    <t>1.30</t>
  </si>
  <si>
    <t>Gebruikers hebben toegang tot hun documenten en bedrijfsinformatie vanaf elke locatie en op elk apparaat (laptop, tablet, smartphone, e.d.), zolang ze een internetverbinding hebben. Een VPN-verbinding is hierbij niet nodig.</t>
  </si>
  <si>
    <t>2FA moet actief zijn</t>
  </si>
  <si>
    <t>1.31</t>
  </si>
  <si>
    <t>Het systeem moet zelfstandig documenten kunnen genereren en deze documenten worden opgeslagen en gekoppeld aan het dossier</t>
  </si>
  <si>
    <t>1.32</t>
  </si>
  <si>
    <t>Het systeem is in staat om documenten te kunnen genereren in een door "LBIO" gewenste huisstijl. Lay-out en huisstijl aanpassingen zijn door "LBIO" zelf configureerbaar / aanpasbaar.</t>
  </si>
  <si>
    <t>1.33</t>
  </si>
  <si>
    <t>Het systeem biedt gebruiksvriendelijke en snelle functionaliteit voor ad-hoc data-extracties t.b.v. overzichten en analyses voor individuele gebruikers, incl. filter- en slice &amp; dice mogelijkheden op alle stamdata en transactionele data die wordt vastgelegd.</t>
  </si>
  <si>
    <t>1.34</t>
  </si>
  <si>
    <t>Het systeem biedt de mogelijkheid om operationele rapportages te bouwen in een vaststaand format, incl. filter- en slice &amp; dice mogelijheden.</t>
  </si>
  <si>
    <t>Systeem moet rapportagemogelijkheden hebben</t>
  </si>
  <si>
    <t>1.35</t>
  </si>
  <si>
    <t>Communicatie met klanten moet via berichtenbox mogelijk zijn</t>
  </si>
  <si>
    <t>Zie 1.8</t>
  </si>
  <si>
    <t>1.36</t>
  </si>
  <si>
    <t>Beveiliging / verrificatie van inloggen voor klanten moet via DigiD</t>
  </si>
  <si>
    <t>1.37</t>
  </si>
  <si>
    <t>Het systeem moet de mogelijkheid bieden om tijd te schrijven</t>
  </si>
  <si>
    <t>1.38</t>
  </si>
  <si>
    <t>Poststuk omzetten naar een andere medewerker via een dropdownlist oid makkelijker uit te voeren</t>
  </si>
  <si>
    <t>1.39</t>
  </si>
  <si>
    <t>Bij zaken met 18+ dient het systeem goed om te gaan met afronding van financiele gegevens.</t>
  </si>
  <si>
    <t>Er mag geen (0,01 is al te veel) verschil zijn.</t>
  </si>
  <si>
    <t>1.40</t>
  </si>
  <si>
    <t>Zaak betrokkenen moet gearchiveerd kunnen worden zonder dat de inhoud van de zaak wordt aangepast.</t>
  </si>
  <si>
    <t>1.41</t>
  </si>
  <si>
    <t>Zaak betrokkenen moet kunnen worden losgekoppeld zonder dat de inhoud van de zaak wordt aangepast.</t>
  </si>
  <si>
    <t>Bijvoorbeeld bij wijziging werkgever.</t>
  </si>
  <si>
    <t>1.42</t>
  </si>
  <si>
    <t>Het systeem moet de stilliggers kunnen rapporteren</t>
  </si>
  <si>
    <t>Het gaat hier om de "zaken/ Dossiers" die al een x aantal dagen/ weken niet zijn aangeraakt.</t>
  </si>
  <si>
    <t>1.43</t>
  </si>
  <si>
    <t>Het systeem moet Maand rapportages kunnen maken welke direct bruikbaar zijn, zonder tussenkomst van derden (Excel/access).</t>
  </si>
  <si>
    <t>1.44</t>
  </si>
  <si>
    <t>Het systeem moet kwaliteits rapportages kunnen maken</t>
  </si>
  <si>
    <t>1.45</t>
  </si>
  <si>
    <t>Het systeem moet op basis van een zaak status rapportgage maken</t>
  </si>
  <si>
    <t>1.46</t>
  </si>
  <si>
    <t>Het sysstem moet kunnen rapporten op doorlooptijden van zaken/ dossiers</t>
  </si>
  <si>
    <t>1.47</t>
  </si>
  <si>
    <t>Het systeem moet kunnen rapporteren op het innings resultaat</t>
  </si>
  <si>
    <t>Manier van innen moet worden vastgelegd</t>
  </si>
  <si>
    <t>1.48</t>
  </si>
  <si>
    <t>Het systeem moet kunnen rapporteren op de manier van bestemmen</t>
  </si>
  <si>
    <t>Botsende beslagen</t>
  </si>
  <si>
    <t>1.49</t>
  </si>
  <si>
    <t>Het systeem moet de mogelijkheid hebben om op Audittrails te rapporteren</t>
  </si>
  <si>
    <t>1.50</t>
  </si>
  <si>
    <t>Het systeem moet de OPK rapportage kunnen leveren</t>
  </si>
  <si>
    <t>OPK zijn de brieven/ acties die uitgevoerd zijn welke doorgestuurd dienen te worden naar het ministerie. Zie hiervoor de huidige rapportage(s)
Zaak gegevens: algemeen, aanmaakdatum, etc zie lijst met gegevens.
Uitgaande documenten: verstuurde brieven, herinneringen
Vastgelegde gegevens: Telefoon notities</t>
  </si>
  <si>
    <t>1.51</t>
  </si>
  <si>
    <t>Het systeem moet kunnen rapporteren op aantal communicatiemomenten, brieven, e-mails ontvangen/ verstuurd, telefonisch contact in/uit</t>
  </si>
  <si>
    <t>1.52</t>
  </si>
  <si>
    <t>KPI rapportages</t>
  </si>
  <si>
    <t>1.53</t>
  </si>
  <si>
    <t>Management rapportages</t>
  </si>
  <si>
    <t>1.54</t>
  </si>
  <si>
    <t>Rapportages dienen in een dashboard zicht te zijn</t>
  </si>
  <si>
    <t>Could-have</t>
  </si>
  <si>
    <t>Would-have</t>
  </si>
  <si>
    <t>Beschrijving: ICT</t>
  </si>
  <si>
    <t>Kolom1</t>
  </si>
  <si>
    <t>2.1</t>
  </si>
  <si>
    <t>Het systeem moet automatisch releases kunnen uitvoeren zonder down-time.</t>
  </si>
  <si>
    <t>2.2</t>
  </si>
  <si>
    <t>Het systeem moet volledig als SaaS-oplossing worden aangeboden</t>
  </si>
  <si>
    <t>Data moet in NL worden gehost. EA: dat betekent CLoud oplossing en geen On-Premise? zie mijn opmerking bij 1.27 Dan Should have.</t>
  </si>
  <si>
    <t>2.3</t>
  </si>
  <si>
    <r>
      <rPr>
        <sz val="10"/>
        <color rgb="FF000000"/>
        <rFont val="Calibri"/>
      </rPr>
      <t xml:space="preserve">Inschrijver biedt "LBIO" de mogelijkheid om instellingen en koppelingen te testen in een realistische, representatieve omgeving, waarbij deze testen op geen enkele wijze invloed kunnen hebben op de beschikbaarheid en performance van de productie-omgeving. Het systeem stelt de volgende omgevingen beschikbaar: Ontwikkel </t>
    </r>
    <r>
      <rPr>
        <strike/>
        <sz val="10"/>
        <color rgb="FF000000"/>
        <rFont val="Calibri"/>
      </rPr>
      <t>Test</t>
    </r>
    <r>
      <rPr>
        <sz val="10"/>
        <color rgb="FF000000"/>
        <rFont val="Calibri"/>
      </rPr>
      <t>, Acceptatie, Productieomgeving</t>
    </r>
  </si>
  <si>
    <t>Waarbij ontwikkel- en acceptatieomgeving van nieuw systeem voldoende is</t>
  </si>
  <si>
    <t>2.4</t>
  </si>
  <si>
    <t xml:space="preserve">Key-users van het systeem moeten minimaal de volgende zes zaken zelfstandig kunnen regelen:
1 workflows en dashboards creëren en aanpassen
2 autorisatierollen creeëren,  wijzigen en koppelen.
3 documenten ontwerpen en beschikbaar stellen
4 persoonlijke instellingen aanpassen
5 nieuwe rapportages aanmaken
6 nieuwe gebruikers aanmaken </t>
  </si>
  <si>
    <t>aanvulling: 1&gt;(maatwerk)tabellen kunnen raadplegen, muteren. 2&gt; koppelingen kunnen raadplegen, inrichten, beheren. 3&gt; inplanning batchprogramma's</t>
  </si>
  <si>
    <t>2.5</t>
  </si>
  <si>
    <t>Inschrijver is verantwoordelijk voor het technisch beheer en applicatiebeheer van het systeem. Hieronder vallen ten minste de volgende  onderdelen:
• Installatie van aanbevolen updates
• Informatiebeveiliging
• Bewaken en controleren van de infrastructuur
• Incidentmanagement; inclusief gebruikersondersteuning conform overeengekomen KPI’s en servicelevels 
• Configuratiemanagement 
• Beheer van opslagcapaciteit.</t>
  </si>
  <si>
    <t>2.6</t>
  </si>
  <si>
    <t>Regulier onderhoud (op test- en productie-omgeving) waar "LBIO" hinder van ondervindt dient te worden uitgevoerd buiten kantoortijden (18.00-6.00u).</t>
  </si>
  <si>
    <t>Tijdvak i.o.m. FAB</t>
  </si>
  <si>
    <t>2.7</t>
  </si>
  <si>
    <t xml:space="preserve">Het is mogelijk om gegevens uit te wisselen met diverse Nederlandse overheidsinstellignen waarbij gebruik wordt gemaakt van standaarden. </t>
  </si>
  <si>
    <t>2.8</t>
  </si>
  <si>
    <t>Het systeem bevordert het gebruiksgemak door toepassing van responsive design, waarbij de gehele applicatie in staat is om zich automatisch optimaal aan te passen aan het apparaat (laptop, tablet, smartphone) en de resolutie van het beeldscherm van de gebruiker.</t>
  </si>
  <si>
    <t>2.9</t>
  </si>
  <si>
    <t>"LBIO" kan autorisaties inrichten op basis van de organisatiestructuur, functiegroepen en zelf te bepalen aan de hand van vrij aan te maken rollen in autorisatiegroepen.</t>
  </si>
  <si>
    <t>2.10</t>
  </si>
  <si>
    <t>Het toekennen van autorisaties gebeurt op één centrale plaats in het systeem en geldt voor de gehele applicatie.</t>
  </si>
  <si>
    <t>2.11</t>
  </si>
  <si>
    <t>Het systeem maakt gebruik van een eenduidige, open en centrale database, met beschikking over alle data in het systeem.</t>
  </si>
  <si>
    <t>2.12</t>
  </si>
  <si>
    <t>Het proces voor importeren en exporteren van gegevens geeft, bij het optreden van fouten, een foutmelding en foutlog informatie.</t>
  </si>
  <si>
    <t>2.13</t>
  </si>
  <si>
    <t xml:space="preserve">Bij gebruik van Office plug ins, moeten deze compatible zijn met Microsoft Office 365. </t>
  </si>
  <si>
    <t>2.14</t>
  </si>
  <si>
    <t>De Servicedesk van Inschrijver is beschikbaar op werkdagen (maandag t/m vrijdag) minimaal van 09.00 uur tot 17.00 uur, Nederlandse tijd. Een uitzondering hierop vormen in Nederland algemeen erkende feestdagen. Buiten het Servicewindow is het, met uitzondering van telefonisch contact, uiteraard wel gewoon mogelijk om via de diverse kanalen meldingen aan te maken.</t>
  </si>
  <si>
    <t>Voertaal NL</t>
  </si>
  <si>
    <t>2.15</t>
  </si>
  <si>
    <t xml:space="preserve">Het systeem biedt de mogelijkheid om in te stellen welke documentformaten geüpload mogen worden. Onveilige uitvoerbare bestanden zoals exe, com, bat kunnen uitgesloten worden. </t>
  </si>
  <si>
    <t>2.16</t>
  </si>
  <si>
    <t xml:space="preserve">Inschrijver verstrekt in haar digitale documentatie het actuele functionele datamodel ten behoeve van interne rapportages. </t>
  </si>
  <si>
    <t>2.17</t>
  </si>
  <si>
    <t>"LBIO" moet minimaal 4 weken voordat een update/upgrade/regulier onderhoud plaatsvindt, met functionele impact voor gebruikers, geïnformeerd worden over de datum, tijd en inhoud, zodat "LBIO" voldoende tijd heeft om dit intern te communiceren.</t>
  </si>
  <si>
    <t>2.18</t>
  </si>
  <si>
    <t>Het systeem beschikt voor alle modules over een identieke layout (indeling, snelknoppen, vormgeving schermen etc.).</t>
  </si>
  <si>
    <t>2.19</t>
  </si>
  <si>
    <t>Het is mogelijk om gegevens vanuit de FIV (aanvraag formulier) te importeren in het systeem.</t>
  </si>
  <si>
    <t>Of een geheel nieuw formulier ontwikkelen</t>
  </si>
  <si>
    <t>2.20</t>
  </si>
  <si>
    <t>Het systeem moet kunnen integreren met het integratieplatform Azure-suite van Microsoft.</t>
  </si>
  <si>
    <t>2.21</t>
  </si>
  <si>
    <r>
      <t xml:space="preserve">Het systeem moet minimaal kunnen integreren met de applicaties zoals benoemd </t>
    </r>
    <r>
      <rPr>
        <b/>
        <sz val="10"/>
        <rFont val="Calibri"/>
        <family val="2"/>
      </rPr>
      <t>1.6</t>
    </r>
    <r>
      <rPr>
        <sz val="10"/>
        <rFont val="Calibri"/>
        <family val="2"/>
      </rPr>
      <t xml:space="preserve"> en</t>
    </r>
    <r>
      <rPr>
        <b/>
        <sz val="10"/>
        <rFont val="Calibri"/>
        <family val="2"/>
      </rPr>
      <t xml:space="preserve"> 1.7</t>
    </r>
  </si>
  <si>
    <t>2.22</t>
  </si>
  <si>
    <t>De Inschrijver dient inzicht te geven in welke API-verbindingen mogelijk zijn (en welk maatwerk hierin mogelijk is).</t>
  </si>
  <si>
    <t>2.23</t>
  </si>
  <si>
    <t>Het systeem beschikt over standaard integratiemogelijkheden volgens de standaarden bij de overheid.</t>
  </si>
  <si>
    <t>2.24</t>
  </si>
  <si>
    <t>Het systeem moet de verplichting van gegevensvelden in de vastlegging van data kunnen afdwingen.</t>
  </si>
  <si>
    <t>2.25</t>
  </si>
  <si>
    <t>Het systeem beschikt over een data cleaning/anonimisatie functionaliteit o.b.v. regels (bijv. vanuit AVG).</t>
  </si>
  <si>
    <t>Archivering</t>
  </si>
  <si>
    <t>2.26</t>
  </si>
  <si>
    <t>Data wordt in een EEG (Europese Economische Gemeenschap) land opgeslagen.</t>
  </si>
  <si>
    <t>Bij voorkeur in NL of in eigen DC van LBIO</t>
  </si>
  <si>
    <t>2.27</t>
  </si>
  <si>
    <t>Dataopslag wordt redundant uitgevoerd.</t>
  </si>
  <si>
    <t>2.28</t>
  </si>
  <si>
    <t>De data uit ERP dient volgens een nader over een te komen back-up schema te worden ge-backupt. Back-ups dienen volledig te zijn en dienen alle mutaties (met de delta t.o.v. de vorige back-up) te bevatten incl. logging en audit trails. Back-ups dienen versleuteld te worden opgeslagen. Opslag locatie van de back-ups is gescheiden van de opslaglocatie van de productie data.</t>
  </si>
  <si>
    <t>2.29</t>
  </si>
  <si>
    <t xml:space="preserve">Het systeem biedt de mogelijkheid om retentie beheer in te richten en uit te voeren. Hierbij moet kunnen worden voldaan aan wettelijk gestelde eisen, bewaar en verwijder termijnen. </t>
  </si>
  <si>
    <t>2.30</t>
  </si>
  <si>
    <t>Het systeem moet kunnen werken met Windows-besturingssystemen.</t>
  </si>
  <si>
    <t>2.31</t>
  </si>
  <si>
    <t>Het systeem moet automatisch gebruikers kunnen blokkeren na einddatum, met evenredige afschaling van kosten.</t>
  </si>
  <si>
    <t>2.32</t>
  </si>
  <si>
    <t>De Inschrijver moet een roadmap kunnen bieden voor ontwikkelingen.</t>
  </si>
  <si>
    <t>2.33</t>
  </si>
  <si>
    <t>Het systeem moet een release-strategie bieden, inclusief het gemiddelde en maximale aantal releases en hotfixes per jaar.</t>
  </si>
  <si>
    <t>2.34</t>
  </si>
  <si>
    <t>Het systeem moet alle releases en hotfixes kunnen leveren met release notes die duidelijk alle wijzigingen en voorwaarden beschrijven.</t>
  </si>
  <si>
    <t>2.35</t>
  </si>
  <si>
    <t>Het systeem moet testprotocollen en testresultaten kunnen bieden voor alle releases en hotfixes.</t>
  </si>
  <si>
    <t>2.36</t>
  </si>
  <si>
    <t>Het systeem biedt de mogelijkheid om te werken met automatische test functionaliteit / test scripts.</t>
  </si>
  <si>
    <t>2.37</t>
  </si>
  <si>
    <t>Het systeem stelt "LBIO" in staat om binnen de “update-window” het moment van in gebruik name zelf bepalen.​</t>
  </si>
  <si>
    <t>2.38</t>
  </si>
  <si>
    <t>Ondersteuning moet worden geboden volgens de afgesproken servicewindows door de systeem Inschrijver.</t>
  </si>
  <si>
    <t>Technisch en/of functioneel?</t>
  </si>
  <si>
    <t>2.39</t>
  </si>
  <si>
    <t>De Inschrijver kan aantonen dat penetratietests worden uitgevoerd op externe portals die door de Inschrijver worden geleverd.</t>
  </si>
  <si>
    <t>2.40</t>
  </si>
  <si>
    <t>Het systeem moet een eenduidige en overkoepelende autorisatiestructuur kunnen bieden, waarmee rollen/rechten kunnen worden verleend op data-, veld-, rol- en schermniveau.</t>
  </si>
  <si>
    <t>2.41</t>
  </si>
  <si>
    <t>Het systeem biedt de mogelijkheid voor het customizen van rollen/rechten o.b.v. de hiërarchie binnen de "LBIO"-organisatie.</t>
  </si>
  <si>
    <t>2.42</t>
  </si>
  <si>
    <t>Het systeem moet de mogelijkheid bieden om einddata voor rollen/rechten in te stellen, met een signaleringsfunctie voor de afloop.</t>
  </si>
  <si>
    <t>2.43</t>
  </si>
  <si>
    <t>Het systeem biedt de mogelijkheid om externe medewerkers en relaties zonder "LBIO" account toegang te geven en rollen/rechten toe te kennen.</t>
  </si>
  <si>
    <t>2.44</t>
  </si>
  <si>
    <t>Het systeem moet een single sign-on, MFA en gebruikersprovisionering functionaliteit mogelijk maken via Entra ID.</t>
  </si>
  <si>
    <t>2.45</t>
  </si>
  <si>
    <t>Het systeem moet mogelijkheden bieden voor disaster en backup recovery capability.</t>
  </si>
  <si>
    <t>2.46</t>
  </si>
  <si>
    <t>Voor het systeem geldt het volgende: een RTO van 48 uur en een RPO van 4 uur.</t>
  </si>
  <si>
    <t>2.47</t>
  </si>
  <si>
    <t>De Inschrijver en eventuele onderaannemers hebben certificeringen en 3rd party verklaringen met betrekking tot cybersecurity en interne controle (ISO 27001 en ISO 27002).</t>
  </si>
  <si>
    <t>2.48</t>
  </si>
  <si>
    <t>Het systeem moet kunnen integreren met Microsoft IAM (Identity and Access Management) oplossingen.</t>
  </si>
  <si>
    <t>2.49</t>
  </si>
  <si>
    <t>Beschrijf welke diensten er zijn op het gebied van beveiliging (bijv. logging, rapportage en afhandeling van incidenten).</t>
  </si>
  <si>
    <t>2.50</t>
  </si>
  <si>
    <t>Het systeem moet een versleutelde verbinding kunnen bieden naar de oplossing (SSL).</t>
  </si>
  <si>
    <t>2.51</t>
  </si>
  <si>
    <t>De Inschrijver biedt beschikbaarheidsgarantie en responsetijden op incident management.</t>
  </si>
  <si>
    <t>2.52</t>
  </si>
  <si>
    <t>De archiveringsstrategie van de Inschrijver in relatie tot performance is inzichtelijk.</t>
  </si>
  <si>
    <t>Beheer Signaleren</t>
  </si>
  <si>
    <t>2.53</t>
  </si>
  <si>
    <t xml:space="preserve">Het systeem biedt minimaal de drie volgende mogelijkheden van signaleren: - E-mail naar eindgebruiker; - E-mail naar de manager; - de signalen zijn flexibel en per gebruiker in te stellen door functioneel beheer. </t>
  </si>
  <si>
    <t xml:space="preserve">Functioneel Beheer </t>
  </si>
  <si>
    <t>2.54</t>
  </si>
  <si>
    <t>Mogelijkheid om velden en tabellen  toe te kunnen voegen die niet standaard meegeleverd zijn. Deze dienen meegenomen te kunnen worden in rapportages en signaleringen.</t>
  </si>
  <si>
    <t>2.55</t>
  </si>
  <si>
    <r>
      <t xml:space="preserve">Functioneel beheerders van het systeem moeten minimaal de volgende zeven zaken zelfstandig kunnen regelen:
1 workflows  en dashboards creëren en aanpassen  </t>
    </r>
    <r>
      <rPr>
        <b/>
        <sz val="10"/>
        <color rgb="FF000000"/>
        <rFont val="Calibri"/>
        <family val="2"/>
      </rPr>
      <t xml:space="preserve">in alle functionele modules zoals benoemd in eis 1.5
</t>
    </r>
    <r>
      <rPr>
        <sz val="10"/>
        <color rgb="FF000000"/>
        <rFont val="Calibri"/>
        <family val="2"/>
      </rPr>
      <t xml:space="preserve">2 autorisatierollen creeëren,  wijzigen en koppelen.
3 formulieren ontwerpen en beschikbaar stellen
4 persoonlijke instellingen aanpassen </t>
    </r>
    <r>
      <rPr>
        <b/>
        <sz val="10"/>
        <color rgb="FF000000"/>
        <rFont val="Calibri"/>
        <family val="2"/>
      </rPr>
      <t xml:space="preserve">in alle functionele modules zoals benoemd in eis 1.5
</t>
    </r>
    <r>
      <rPr>
        <sz val="10"/>
        <color rgb="FF000000"/>
        <rFont val="Calibri"/>
        <family val="2"/>
      </rPr>
      <t xml:space="preserve">5 nieuwe rapportages aanmaken
6 nieuwe gebruikers aanmaken  
7 signaalfuncties </t>
    </r>
    <r>
      <rPr>
        <b/>
        <sz val="10"/>
        <color rgb="FF000000"/>
        <rFont val="Calibri"/>
        <family val="2"/>
      </rPr>
      <t>in alle functionele modules zoals benoemd in eis 1.5</t>
    </r>
  </si>
  <si>
    <t>2.56</t>
  </si>
  <si>
    <t>Functioneel beheer kan autorisaties inrichten op basis van de organisatiestructuur, functiegroepen en zelf te bepalen aan de hand van vrij aan te maken rollen in autorisatiegroepen.</t>
  </si>
  <si>
    <t>2.57</t>
  </si>
  <si>
    <t>Rollen (en de daarbij horende rechten/permissies) moeten overgenomen worden vanuit de Active Directory (of Entra ID)</t>
  </si>
  <si>
    <t>2.58</t>
  </si>
  <si>
    <t>2.59</t>
  </si>
  <si>
    <t>Op autorisatierolniveau moet per medewerker een einddatum opgegeven kunnen worden</t>
  </si>
  <si>
    <t>2.60</t>
  </si>
  <si>
    <t>Bij verlof en verzuim van taakeigenaar moet een taak via "autorisatieroute" bij vervanger komen.</t>
  </si>
  <si>
    <t>2.61</t>
  </si>
  <si>
    <t>Bij beëindiging van het dienstverband worden autorisaties automatisch beëindigd door het systeem.</t>
  </si>
  <si>
    <t>2.62</t>
  </si>
  <si>
    <t>Het systeem moet een mogelijkheid hebben voor zaakbetrokkene om een veilige omgeving te hebben voor het upoaden van documenten, deze moeten direct aan de zaak gekoppeld kunnen worden.</t>
  </si>
  <si>
    <t>Beschrijving: Gebruiksvriendelijkheid</t>
  </si>
  <si>
    <t>Commentaar key-user:</t>
  </si>
  <si>
    <t>Gebruiksvriendelijkheid  ( * Wordt niet meegenomen in de beoordeling qua gunning).</t>
  </si>
  <si>
    <t>Het systeem moet een intuitieve en uniforme gebruikersinterface bieden, waarbij de bruikbaarheid en leesbaarheid wordt aangepast aan het type apparaat waarop het systeem wordt gebruikt.</t>
  </si>
  <si>
    <t xml:space="preserve"> </t>
  </si>
  <si>
    <t>De formuliervelden communiceren duidelijk wat ze verlangen, of het een verplicht veld is, en wat het formaat dient te zijn.</t>
  </si>
  <si>
    <t>Het systeem is intuitief wat blijkt uit dat de gebruiker gemakkelijk door het systeem navigeert en snel de juiste schermen weet te vinden.</t>
  </si>
  <si>
    <t>De zoekfunctionaliteit werkt consistent</t>
  </si>
  <si>
    <t>zoekfunctionaliteit Betrokkenen, dossiers, zaken</t>
  </si>
  <si>
    <t>Het is eenvoudig te herkennen hoe functies werken en het doel is duidelijk</t>
  </si>
  <si>
    <t>Basis navigatie en selectie binnen lijsten is duidelijk en consistent</t>
  </si>
  <si>
    <t>Nieuwe rapportages zijn eenvoudig te ontwikkelen binnen het systeem</t>
  </si>
  <si>
    <r>
      <rPr>
        <u/>
        <sz val="10"/>
        <color theme="1"/>
        <rFont val="Calibri"/>
        <family val="2"/>
      </rPr>
      <t>Het systeem moet "snel" werken, wat wordt verstaan onder "snel":</t>
    </r>
    <r>
      <rPr>
        <sz val="10"/>
        <color theme="1"/>
        <rFont val="Calibri"/>
        <family val="2"/>
      </rPr>
      <t xml:space="preserve">
</t>
    </r>
    <r>
      <rPr>
        <b/>
        <sz val="10"/>
        <color theme="1"/>
        <rFont val="Calibri"/>
        <family val="2"/>
      </rPr>
      <t>- Laadtijd</t>
    </r>
    <r>
      <rPr>
        <sz val="10"/>
        <color theme="1"/>
        <rFont val="Calibri"/>
        <family val="2"/>
      </rPr>
      <t xml:space="preserve">: Gebruikers verwachten dat pagina’s en functies binnen enkele seconden laden, binnen 2-3 seconden.
</t>
    </r>
    <r>
      <rPr>
        <b/>
        <sz val="10"/>
        <color theme="1"/>
        <rFont val="Calibri"/>
        <family val="2"/>
      </rPr>
      <t>- Responsiviteit</t>
    </r>
    <r>
      <rPr>
        <sz val="10"/>
        <color theme="1"/>
        <rFont val="Calibri"/>
        <family val="2"/>
      </rPr>
      <t xml:space="preserve">: De applicatie moet snel reageren op gebruikersacties, zoals klikken, typen of navigeren, zonder merkbare vertraging.
</t>
    </r>
    <r>
      <rPr>
        <b/>
        <sz val="10"/>
        <color theme="1"/>
        <rFont val="Calibri"/>
        <family val="2"/>
      </rPr>
      <t>- Schaalbaarheid</t>
    </r>
    <r>
      <rPr>
        <sz val="10"/>
        <color theme="1"/>
        <rFont val="Calibri"/>
        <family val="2"/>
      </rPr>
      <t xml:space="preserve">: De mogelijkheid om snel op te schalen om een groot aantal gelijktijdige gebruikers te ondersteunen zonder prestatieverlies.
</t>
    </r>
    <r>
      <rPr>
        <b/>
        <sz val="10"/>
        <color theme="1"/>
        <rFont val="Calibri"/>
        <family val="2"/>
      </rPr>
      <t>- Dataoverdracht</t>
    </r>
    <r>
      <rPr>
        <sz val="10"/>
        <color theme="1"/>
        <rFont val="Calibri"/>
        <family val="2"/>
      </rPr>
      <t>: Snelle en efficiënte verwerking en overdracht van gegevens, vooral bij grote hoeveelheden data.</t>
    </r>
  </si>
  <si>
    <t>waarbij geen verschil is tussen werken op kantoor of remote werken</t>
  </si>
  <si>
    <t>Het systeem moet functionaliteit bieden voor een online gebruikershandleiding / 'walk-through'.</t>
  </si>
  <si>
    <t>Het systeem biedt de mogelijkheid om handelingen met zo min mogelijk schermwisselingen uit te voeren.</t>
  </si>
  <si>
    <t>Het systeem moet het gebruik van standaard Windows-printmechanismen mogelijk maken.</t>
  </si>
  <si>
    <t>LBIO maakt gebruik van Ricoh printers</t>
  </si>
  <si>
    <t>Het systeem moet het gebruik van externe invoersupport applicaties mogelijk maken (bijv. KvK).</t>
  </si>
  <si>
    <t>Het systeem biedt een gebruiksvriendelijke click performance.</t>
  </si>
  <si>
    <t>Het systeem biedt een "undo" functionaliteit binnen de toegestane gebruikersrechten.</t>
  </si>
  <si>
    <t>Zaakbetrokkene aanmaken sneller dan zoveel geklik, geldt ook voor de andere opties minder geklik om bij de doel te komen.</t>
  </si>
  <si>
    <t>Het systeem biedt de functionaliteit om groter lettertype/ beter leesbaar te maken.</t>
  </si>
  <si>
    <t>i.v.m. slechtziende medewerkers</t>
  </si>
  <si>
    <t>Kan jullie systeem vervolgzaken automatisch op volgorde tonen?</t>
  </si>
  <si>
    <t>Automatiseert de volgorde van gerelateerde zaken voor beter overzicht.</t>
  </si>
  <si>
    <t>Het systeem kan eenvoudig brief templates bekijken zonder deze direct onder een een zaak te openen.</t>
  </si>
  <si>
    <t>Zonder deze brief aan te hoeven leggen in een zaak.</t>
  </si>
  <si>
    <t>Het systeem kan geautomatiseerd documenten uitlezen en invullen</t>
  </si>
  <si>
    <r>
      <rPr>
        <sz val="10"/>
        <color rgb="FF000000"/>
        <rFont val="Calibri"/>
      </rPr>
      <t xml:space="preserve">Bijvoorbeeld van de Grosse, Welke rechtbank, adres gegevens, datum beschikking. </t>
    </r>
    <r>
      <rPr>
        <b/>
        <sz val="10"/>
        <color rgb="FF000000"/>
        <rFont val="Calibri"/>
      </rPr>
      <t>EA: BRP, UWV bericht</t>
    </r>
  </si>
  <si>
    <t>Beschrijving: IB en Privacy</t>
  </si>
  <si>
    <t>Security</t>
  </si>
  <si>
    <t>Interne beveiligingsorganisatie van de Inschrijver</t>
  </si>
  <si>
    <t>4.1</t>
  </si>
  <si>
    <t>Inschrijver heeft een beveiligingsorganisatie ingericht of zal deze inrichten voor de live-gang.</t>
  </si>
  <si>
    <t>4.2</t>
  </si>
  <si>
    <t xml:space="preserve">De Inschrijver is gecertificeerd voor ISO27001. </t>
  </si>
  <si>
    <t>4.3</t>
  </si>
  <si>
    <t>De VvT (Verklaring van toepasselijkheid) behorend bij de ISO 27001 is voor LBIO inzichtelijk (na voorlopige gunning toesturen).</t>
  </si>
  <si>
    <t>4.4</t>
  </si>
  <si>
    <t>Inschrijver besteedt aandacht aan IB&amp;Privacy-bewustzijn. Medewerkers worden door middel van een doorlopend programma geïnstrueerd over het belang van een goede informatiebeveiliging (IB) en naleving van de privacywetgeving (P) en worden daarbij gewezen op hun verantwoordelijkheden.</t>
  </si>
  <si>
    <t>4.5</t>
  </si>
  <si>
    <t>Er zijn maatregelen genomen dat alleen bevoegd personeel toegang heeft tot het netwerk, de applicaties en data. Functiescheiding is doorgevoerd in de autorisatiestructuur. Hieronder wordt ook toegang tot de source code verstaan.</t>
  </si>
  <si>
    <t>4.6</t>
  </si>
  <si>
    <t>Voor toegang tot de applicatie wordt gebruik gemaakt van multi-factor authenticatie (MFA) met de Microsoft Authenticator. Dit geldt voor alle gebruikers, dus ook beheerders.</t>
  </si>
  <si>
    <t>4.7</t>
  </si>
  <si>
    <t>Inschrijver biedt een koppeling aan voor uitwisseling van rollen en rechten (Entra ID van Microsoft).</t>
  </si>
  <si>
    <t>4.8</t>
  </si>
  <si>
    <t>E-mailverkeer dat namens LBIO plaatsvindt (intern dan wel extern) voldoet blijvend aan aanvullende beveiligingsmaatregelen als SPF, DKIM en DMARC.</t>
  </si>
  <si>
    <t>4.9</t>
  </si>
  <si>
    <t>Er is een back-up beleid waarin de eisen voor het bewaren en beschermen zijn gedefinieerd en vastgesteld.</t>
  </si>
  <si>
    <t>4.10</t>
  </si>
  <si>
    <t>Inschrijver beschikt over een sluitend en betrouwbaar back-up en restoreproces. Hierbij zijn minimaal de volgende zeven eisen van toepassing:
- De back-up en restore procedures zijn ingericht en worden tenminste jaarlijks getest;
- Er wordt dagelijks een incrementele back-up gemaakt;
- Wekelijks en maandelijks wordt een full back-up gemaakt;
- De week- en maandback-ups worden op een externe (offline) locatie bewaard;
- De maandback-up wordt zes maanden bewaard;
- De weekback-ups worden 1 maand bewaard. 
- De procedures voor back-up en recovery worden tenminste jaarlijks getest door middel van een restore. Over het resultaat wordt aan LBIO gerapporteerd.</t>
  </si>
  <si>
    <t>4.11</t>
  </si>
  <si>
    <t>Wijzigingsbeheer vindt plaats op basis van een algemeen geaccepteerd beheerframework zoals ITIL.</t>
  </si>
  <si>
    <t>4.12</t>
  </si>
  <si>
    <t>In de procedure voor wijzigingenbeheer is minimaal aandacht besteed aan: 
- het administreren van wijzigingen; 
- risicoafweging van mogelijke gevolgen van de wijzigingen; 
- goedkeuringsprocedure voor wijzigingen.</t>
  </si>
  <si>
    <t>4.13</t>
  </si>
  <si>
    <t>De gangbare principes rondom Security by design en Privacy by Design/Default zijn uitgangspunt voor de ontwikkeling van software en systemen.</t>
  </si>
  <si>
    <t>4.14</t>
  </si>
  <si>
    <t>Voor acceptatietesten van systemen worden gestructureerde testmethodieken gebruikt. De testen worden bij voorkeur geautomatiseerd uitgevoerd.</t>
  </si>
  <si>
    <t>4.15</t>
  </si>
  <si>
    <t>Van de testresultaten wordt verslag gemaakt.</t>
  </si>
  <si>
    <t>4.16</t>
  </si>
  <si>
    <t>Systeemontwikkelomgevingen worden passend beveiligd op basis van een expliciete risicoafweging.</t>
  </si>
  <si>
    <t>4.17</t>
  </si>
  <si>
    <t>LBIO kan beschikken over een acceptatietestomgeving.</t>
  </si>
  <si>
    <t>4.18</t>
  </si>
  <si>
    <t>Er is een meldloket waar beveiligingsincidenten kunnen worden gemeld.</t>
  </si>
  <si>
    <t>4.19</t>
  </si>
  <si>
    <t>Er is een meldprocedure waarin de taken en verantwoordelijkheden van het meldloket staan beschreven.</t>
  </si>
  <si>
    <t>4.20</t>
  </si>
  <si>
    <t>De opvolging van bevindingen is gedocumenteerd en wordt behandeld als beveiligingsincident.</t>
  </si>
  <si>
    <t>4.21</t>
  </si>
  <si>
    <t>Incidenten worden zo snel mogelijk, maar in ieder geval binnen 24 uur na bekendwording, intern gemeld.</t>
  </si>
  <si>
    <t>4.22</t>
  </si>
  <si>
    <t>De opvolging van incidenten wordt maandelijks gerapporteerd aan de verantwoordelijke.</t>
  </si>
  <si>
    <t>4.23</t>
  </si>
  <si>
    <t>Tijdens de inrichting van de overeenkomst wordt in het DAP een incidentmanagementprocedure uitgewerkt, waarin in ieder geval, maar niet uitsluitend, aandacht is voor het rapporteren over beveiligingsincidenten.</t>
  </si>
  <si>
    <t>4.24</t>
  </si>
  <si>
    <t>Inschrijver werkt bij beveiligingsincidenten volledig mee aan forensisch onderzoek, zorgt ervoor dat alle noodzakelijke onderzoeksgegevens gereed zijn voor het snel en succesvol kunnen starten met een forensisch onderzoek en stelt bewijzen veilig.</t>
  </si>
  <si>
    <t>4.25</t>
  </si>
  <si>
    <t>De leverancier beschermt logfaciliteiten en informatie in logbestanden tegen vervalsing en onbevoegde toegang.</t>
  </si>
  <si>
    <t>4.26</t>
  </si>
  <si>
    <t>De leverancier legt activiteiten van systeembeheerders en -operators vast en beoordeelt ze regelmatig.</t>
  </si>
  <si>
    <t>4.27</t>
  </si>
  <si>
    <t>De leverancier gebruikt één referentietijdbron waarmee alle relevante informatie verwerkende systemen worden gesynchroniseerd, zodat de nauwkeurigheid van logbestanden gewaarborgd is.</t>
  </si>
  <si>
    <t>4.28</t>
  </si>
  <si>
    <t>De leverancier levert aan LBIO, met een nader overeen te komen regelmaat,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</si>
  <si>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4.29</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</si>
  <si>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LBIO. </t>
  </si>
  <si>
    <t>4.30</t>
  </si>
  <si>
    <t>Gebruikers dienen alleen de eigen gegevens kunnen zien</t>
  </si>
  <si>
    <t>Alirek behoort bijvoorbeeld niet in inniningszaken te kunnen, ook behoren ze geen rechten te hebben op zaken zoals rekeningnummer(s) of BSN.</t>
  </si>
  <si>
    <t>4.31</t>
  </si>
  <si>
    <t xml:space="preserve">Kan jullie systeem documenten annonimiseren. Bijvoorbeeld bij inzage verzoeken van "tegen" partij. </t>
  </si>
  <si>
    <t>Het systeem moet de mogelijkheid hebben om een "VIP" klant te beschermen voor ongeoorloofd openen van de zaak</t>
  </si>
  <si>
    <t>Beschrijving: Afdeling Ondersteuning</t>
  </si>
  <si>
    <t>Afdeling ondersteuning verbeterpunten nieuwe systeem</t>
  </si>
  <si>
    <t>Gegevensverwerking en Dossiervorming</t>
  </si>
  <si>
    <t>12.1</t>
  </si>
  <si>
    <t>De inschijver moet er voor zorgen dat het systeem direct gekoppeld wordt aan het webformulier (FIV)</t>
  </si>
  <si>
    <t>Bij de aanvraag dienen de gegevens direct overgenomen te worden op een "nieuwe" klant kaart en eenvoudig te worden verwerkt tot een nieuwe zaak.</t>
  </si>
  <si>
    <t>12.2</t>
  </si>
  <si>
    <t>Kunt u originele documenten koppelen aan het klantdossier, zodat deze op één centrale plek worden opgeslagen?</t>
  </si>
  <si>
    <r>
      <rPr>
        <b/>
        <sz val="10"/>
        <rFont val="Calibri"/>
        <family val="2"/>
      </rPr>
      <t>Origineel documenten</t>
    </r>
    <r>
      <rPr>
        <sz val="10"/>
        <rFont val="Calibri"/>
        <family val="2"/>
      </rPr>
      <t xml:space="preserve"> (convenant/ouderschapsplan/(vaststellings)overeenkomst) opslaan in dossier i.p.v. elke nieuwe zaak.
</t>
    </r>
    <r>
      <rPr>
        <b/>
        <sz val="10"/>
        <rFont val="Calibri"/>
        <family val="2"/>
      </rPr>
      <t>Documenten koppelen:</t>
    </r>
    <r>
      <rPr>
        <sz val="10"/>
        <rFont val="Calibri"/>
        <family val="2"/>
      </rPr>
      <t xml:space="preserve"> LBIO wil dat originele documenten zoals convenanten en ouderschapsplannen aan het dossier worden gekoppeld in plaats van aan de zaak. Dit zou het proces efficiënter maken.</t>
    </r>
  </si>
  <si>
    <t>12.3</t>
  </si>
  <si>
    <t>Zouden jullie één veld voor telefoonnummer bij persoonsgegevens kunnen toevoegen?</t>
  </si>
  <si>
    <r>
      <t xml:space="preserve">Key-user stelt voor om één veld voor telefoonnummers toe te voegen bij persoonsgegevens. Dit zou ervoor zorgen dat zowel mobiele als vaste nummers correct worden opgeslagen. Automatische correctie niet toepassen bij adreswijzigingen.
</t>
    </r>
    <r>
      <rPr>
        <b/>
        <sz val="10"/>
        <rFont val="Calibri"/>
        <family val="2"/>
      </rPr>
      <t>Huidige problemen:</t>
    </r>
    <r>
      <rPr>
        <sz val="10"/>
        <rFont val="Calibri"/>
        <family val="2"/>
      </rPr>
      <t xml:space="preserve"> LBIO legt uit dat het huidige systeem telefoonnummers overschrijft of verwijderd bij adreswijzigingen als hiermee het netnummer veranderd. Ook als dit een mobiel nummer is, wat leidt tot verlies van belangrijke contactinformatie.</t>
    </r>
  </si>
  <si>
    <t>12.4</t>
  </si>
  <si>
    <t>E-mailadres automatisch toevoegen en verifiëren (OG/meerderjarig kind) als op de FIV de optie communicatie per mail is aangevinkt.</t>
  </si>
  <si>
    <t xml:space="preserve">Als er een mail binnenkomt (van een natuurlijk persoon) en gekoppeld wordt aan systeem gelijk mail adres toevoegen en op geverifieerd zetten?
</t>
  </si>
  <si>
    <t>12.5</t>
  </si>
  <si>
    <t>De inschrijver moet er voor zorgen dat het e-mailadres automatisch wordt toegevoegd en op een goede manier kan worden geverifieerd (BP)</t>
  </si>
  <si>
    <t>De inschrijver dient een veilige manier van verrificatie met BP en e-mail adres voor te stellen.</t>
  </si>
  <si>
    <t>12.6</t>
  </si>
  <si>
    <t>Het systeem moet meerdere betrokkenen kunnen aanmaken bij het starten van een zaak, overname van het FIV.</t>
  </si>
  <si>
    <t>Kinderen direct aanmaken bij een nieuw verzoek.</t>
  </si>
  <si>
    <t>12.7</t>
  </si>
  <si>
    <t>Het systeem moet per gerbuiker een eigen persoonlijke voorkeuren kunnen instellen. Waar bij filtering en volgorde van weergave mogelijk moet zijn.</t>
  </si>
  <si>
    <t xml:space="preserve">Verzoek is om kinderen altijd de oudste boven aan te zetten en niet op moment van aanmaken.
</t>
  </si>
  <si>
    <t>12.8</t>
  </si>
  <si>
    <t>Het systeem moet kunnen beordelen of een betrokken al bekend is, als deze al bekend is dan zal deze direct te koppelen zijn.</t>
  </si>
  <si>
    <t>Dat de gegevens gelijk worden ingevuld dat er alleen nog maar gecontroleerd moet worden of alles klopt.</t>
  </si>
  <si>
    <t>Automatisering en Efficiëntie</t>
  </si>
  <si>
    <t>12.9</t>
  </si>
  <si>
    <t>De inschrijver kan een koppeling met RDW (Rijksdienst voor het Wegverkeer) realiseren</t>
  </si>
  <si>
    <t>de wens is om koppelingen te leggen tussen de verschillende overheidsinstellingen zodat dit automatisch zichtbaar wordt.
Dit moet afgeschermd worden middels autorisatie matrix en voldoen aan voorwaardes die zijn gesteld. Waaronder de zaak status.</t>
  </si>
  <si>
    <t>12.10</t>
  </si>
  <si>
    <t>De inschrijver kan een koppeling met KAD (Kadstraal inkomen) realiseren</t>
  </si>
  <si>
    <t>12.11</t>
  </si>
  <si>
    <t>Kan er een koppeling geraliseerd worden met de KVK (Kamer van Koophandel)</t>
  </si>
  <si>
    <t>12.12</t>
  </si>
  <si>
    <t>Kan uw systeem de zaak automatisch sluiten bij niet-ontvankelijkheid?</t>
  </si>
  <si>
    <t>Automatische zaaksluiting: key-user stelt voor dat zaken automatisch worden beëindigd als er geen reactie komt. Dit zou gepaard gaan met het automatisch versturen van een brief</t>
  </si>
  <si>
    <t>12.13</t>
  </si>
  <si>
    <t>Kan uw systeem het UWV-antwoord automatisch verwerken inclusief het aanleggen van de WG met loonheffingnummer, toevoegen aan de zaak</t>
  </si>
  <si>
    <t xml:space="preserve">Key-user wil dat UWV-antwoorden automatisch worden gelezen en betrokkenen automatisch aan de zaak worden gekoppeld. De gegevens worden nu verzameld en handmatig en achteraf gekoppeld. </t>
  </si>
  <si>
    <t>12.14</t>
  </si>
  <si>
    <t>Kan uw systeem geaotomatiseerd loonbeslag leggen?</t>
  </si>
  <si>
    <t xml:space="preserve">Dit mag alleen gedaan worden als er aan bepaalde voorwaarde is voldaan.waaronder de status op loonbeslag staat en ook beslagvrijevoet geautomatiseerd kan.
</t>
  </si>
  <si>
    <t>12.15</t>
  </si>
  <si>
    <t>Kan er een automatisering toegepast worden bij een briefontvanger op basis van FIV</t>
  </si>
  <si>
    <t>Briefontvanger (nieuwe of bestaande betrokken) van SEL04 bepalen o.b.v. de FIV inning.
Automatische keuze briefontvanger: Juiste brief ontvanger moet automatisch gekozen worden. De aanvraag kan ook door een 18 plus worden gedaan en deze dient dan de brief te ontvangen.</t>
  </si>
  <si>
    <t>12.16</t>
  </si>
  <si>
    <t>Kan jullie systeem onderscheid maken in diverse briefontvangers op basis van rol i.p.v. partnertype</t>
  </si>
  <si>
    <t>Sturing van briefontvanger en personen in de brief op basis van rol i.p.v. partnertype.
Briefontvangers op Basis van Rol: Key-user wil dat brieven worden gestuurd op basis van de rol van de persoon in plaats van het partnertype. Dit zou de nauwkeurigheid van de communicatie verbeteren.
Huidige situatie: Key-user legt uit dat het huidige systeem brieven stuurt op basis van het partnertype, wat niet altijd synchroon loopt met de rol van de persoon in de zaak.</t>
  </si>
  <si>
    <t>12.17</t>
  </si>
  <si>
    <t>Kan jullie systeem automatisch een agenda-punt aanmaken voor ZB wanneer een ontvangstzaak op selectie wordt gezet?”</t>
  </si>
  <si>
    <t>een zaak wordt omgezet dat er een “seintje” (afspraak) wordt gemaakt naar de volgende afdeling dat ze aan de slag kunnen/moeten.</t>
  </si>
  <si>
    <t>12.18</t>
  </si>
  <si>
    <t>Kan jullie systeem automatisch een bevestiging sturen bij een aanvraagzaak (A verzoek) naar OG?</t>
  </si>
  <si>
    <t>Als een aanvraagzaak (A verzoek) op selectie wordt gezet (dus zaak is compleet en gaat door naar interventie) automatisch een ontvangstbevestiging van de fysieke stukken laten mailen/post naar de aanvrager van het verzoek.
Automatische bevestiging: Key-user stelt voor om automatisch een bevestiging te sturen naar de aanvrager wanneer een zaak compleet is en naar interventie gaat. Dit zou de communicatie verbeteren.</t>
  </si>
  <si>
    <t>Communicatie en Postverwerking</t>
  </si>
  <si>
    <t>12.19</t>
  </si>
  <si>
    <t>Kan jullie systeem in- en uitgaande post verwerken via een externe partij of Berichtenbox?</t>
  </si>
  <si>
    <t xml:space="preserve">In- en uitgaande post via externe partij of berichtenbox (mijn Overheid)
</t>
  </si>
  <si>
    <t>12.20</t>
  </si>
  <si>
    <t>Kan jullie systeem aangetekende brieven per e-mail versturen?</t>
  </si>
  <si>
    <t>Kunnen brieven aangetekende per mail worden verstuurd? (bijvoorbeeld SEL07/LBS04)
Aangetekende Brieven per Mail: Key-user vraagt of de mogelijkheid er is om brieven aangetekend per mail te versturen. Dit zou veel tijd besparen en de efficiëntie verhogen. Ook op andere afdelingen die dit doen.</t>
  </si>
  <si>
    <t>12.21</t>
  </si>
  <si>
    <t>Kan jullie systeem e-mailbijlagen scannen op zaaknummer?</t>
  </si>
  <si>
    <t>Scannen op Zaaknummer: Key-user stelt voor om inkomende e-mails inclusief de bijlage en fysieke post te scannen op zaaknummer, zodat deze “brieven” automatisch aan de juiste zaak kunnen worden gekoppeld.</t>
  </si>
  <si>
    <t>12.22</t>
  </si>
  <si>
    <t>Kan jullie systeem inkomende post scannen op zaaknummer of afzender?</t>
  </si>
  <si>
    <r>
      <t xml:space="preserve">Inkomende post scannen op zaaknummer/afzender.
Scannen op Zaaknummer: idem als punt </t>
    </r>
    <r>
      <rPr>
        <sz val="10"/>
        <color rgb="FFFF0000"/>
        <rFont val="Calibri"/>
        <family val="2"/>
      </rPr>
      <t>12.21</t>
    </r>
  </si>
  <si>
    <t>12.23</t>
  </si>
  <si>
    <t>Is jullie systeem in staat een extra pop-up in te stellen bij het verzenden van een brief dat je bevestigd of je de juiste ontvanger hebt gekozen?</t>
  </si>
  <si>
    <t>Extra Controle Brief Alimentatieplichtige: Key-user stelt voor om een extra controle in te bouwen bij het versturen van brieven naar de alimentatieplichtige, om fouten te voorkomen. Een bevestiging pup-up voor de brief wordt uitgestuurd is het idee.</t>
  </si>
  <si>
    <t>Gebruiksvriendelijkheid en Toegankelijkheid</t>
  </si>
  <si>
    <t>12.24</t>
  </si>
  <si>
    <t>Is er de mogelijkheid tot het inloggen via mobiele app?</t>
  </si>
  <si>
    <t>Inlog in systeem via mobiele app
Inloggen via Mobiele App: Key-user stelt voor om te kunnen werken in het systeem via een mobiele app, zodat medewerkers ook via hun telefoon kunnen werken. Dit verbeterd het remote werken.</t>
  </si>
  <si>
    <t>12.25</t>
  </si>
  <si>
    <t>Kan de inschrijver het FIV formulier mobielvriendelijk maken?</t>
  </si>
  <si>
    <t>Key-user hoort vaak klachten terug dat het huidige formulier moeilijk in te vullen is op een mobiele telefoon en stelt voor om dit mobielvriendelijker te maken</t>
  </si>
  <si>
    <t>12.26</t>
  </si>
  <si>
    <t>Kan de inschrijver er voor zorgen dat er een postcodecheck voor buitenlandse adressen wordt uitgevoerd?</t>
  </si>
  <si>
    <t xml:space="preserve"> Key-user vraagt of er een postcodecheck kan worden toegevoegd voor buitenlandse adressen, omdat deze vaak onjuist worden ingevuld.</t>
  </si>
  <si>
    <t>12.27</t>
  </si>
  <si>
    <t>Kan uw systeem bij de receptie telefoonnummers herkennen en aangeven aan welke zaken ze gekoppeld zijn, zodat ze zien we er belt?</t>
  </si>
  <si>
    <t xml:space="preserve">Key-user wil dat telefoonnummers automatisch worden herkend en gekoppeld aan zaken, zodat de receptie efficiënter kan werken.
</t>
  </si>
  <si>
    <t>12.28</t>
  </si>
  <si>
    <t>Kan het systeem bij een klik direct alle gegevens open van de betrokkenen?</t>
  </si>
  <si>
    <t>Key-user bespreekt de wens om minder te hoeven klikken in het systeem om wijzigingen door te voeren, bij het openen van een betrokkenen direct te kunnen bewerken is de wens. dit is alleen mogelijk met de juiste rechten, iemand die geen bewerkings rechten heeft moet dit niet kunnen.</t>
  </si>
  <si>
    <t>12.29</t>
  </si>
  <si>
    <t>Werkt julie systeem gebruiksvriendelijk, zodat er minder handelingen hoeven gedaan te worden?</t>
  </si>
  <si>
    <t>Key-user benadrukt dat de gebruiksvriendelijkheid van de applicatie verbeterd moet worden, zodat medewerkers sneller en efficiënter kunnen werken.</t>
  </si>
  <si>
    <t>12.30</t>
  </si>
  <si>
    <t>Biedt het systeem een duidelijk overzicht van lopende zaken in één oogopslag?</t>
  </si>
  <si>
    <t>Key-user wil dat het systeem in één oogopslag toont of een persoon meerdere lopende zaken heeft, zodat dit sneller inzichtelijk is. Waarbij het belangrijk is wat de status van de zaak(en) zijn.</t>
  </si>
  <si>
    <t>12.31</t>
  </si>
  <si>
    <t>Kunnen er bestemmings blokkades worden ingevoerd bij de betrokken dat je deze in 1 keer kan selecteren (en niet 1 voor 1)</t>
  </si>
  <si>
    <t>Keuze, vinkje menu om makkelijker blokkades aan te leggen/ op te heffen.</t>
  </si>
  <si>
    <t>12.32</t>
  </si>
  <si>
    <t>Is er de mogelijkheid om in de werklijst handmatig te zoeken bij twijfel over de hits die gevonden zijn.</t>
  </si>
  <si>
    <t>12.33</t>
  </si>
  <si>
    <t>Biedt het systeem de mogelijkheid om een uitgebreidere zoekfuncties in de werklijst?</t>
  </si>
  <si>
    <t>12.34</t>
  </si>
  <si>
    <t>Als we iets aanpassen op de voorgrond dat dit gelijk te zien is in het dossier?</t>
  </si>
  <si>
    <t xml:space="preserve">Real-time verwerking van aanpassingen.
</t>
  </si>
  <si>
    <t>Systeemfouten en Correcties</t>
  </si>
  <si>
    <t>12.35</t>
  </si>
  <si>
    <t>Biedt het systeem ook een functie voor controle BP gegevens via BRP op FIV.</t>
  </si>
  <si>
    <t>key-user stelt voor om een adrescontrole voor de alimentatieplichtige direct op het formulier te doen. Dit zou het proces versnellen echter is bij de aanvrager het adres niet altijd bekend. Wellicht kan dit door het toevoegen van een BSN veld voor BP op de FIV. Dit moet een niet verplicht veld zijn.</t>
  </si>
  <si>
    <t>Ja</t>
  </si>
  <si>
    <t>Nee</t>
  </si>
  <si>
    <t>Beschrijving: Afdeling Interventie</t>
  </si>
  <si>
    <t>Afdeling oInterventie verbeterpunten nieuwe systeem</t>
  </si>
  <si>
    <t>Zaakopstart en overname</t>
  </si>
  <si>
    <t>13.1</t>
  </si>
  <si>
    <t>Biedt jullie systeem de mogelijkheid om automatisch recidive over te nemen</t>
  </si>
  <si>
    <t xml:space="preserve">Let op bij terug gedraaide zaken is de termijn niet anders. </t>
  </si>
  <si>
    <t>13.2</t>
  </si>
  <si>
    <t>Kan het systeem automatisch de ASB invullen</t>
  </si>
  <si>
    <t>Koppeling met ASB</t>
  </si>
  <si>
    <t>13.3</t>
  </si>
  <si>
    <t>Kan jullie systeem automatich uitrekenen wat de einddatum PA is</t>
  </si>
  <si>
    <t>Rekening houden met AOW leeftijd</t>
  </si>
  <si>
    <t>13.4</t>
  </si>
  <si>
    <t>Biedt jullie systeem de mogelijkheid om termijn PA automatisch overnemen bij herhaalde zaken?</t>
  </si>
  <si>
    <t>13.5</t>
  </si>
  <si>
    <t>Kan jullie systeem automatisch betrokkenen toevoegen bij een statuswijziging van selectie naar inning/loonbeslag?</t>
  </si>
  <si>
    <t>Koppelingen maken op basis van statussen</t>
  </si>
  <si>
    <t>13.6</t>
  </si>
  <si>
    <t>Kan jullie systeem ASB-gegevens automatisch overnemen naar inning?</t>
  </si>
  <si>
    <t>13.7</t>
  </si>
  <si>
    <t>Kan jullie systeem de uitspraakregel automatisch invullen?</t>
  </si>
  <si>
    <t>Uitlezen van de grosse/uitspraak</t>
  </si>
  <si>
    <t>13.8</t>
  </si>
  <si>
    <t>Blijft de eerder ingevulde recidive behouden bij een statuswijziging?</t>
  </si>
  <si>
    <t>13.9</t>
  </si>
  <si>
    <t>Kan jullie systeem automatisch de juiste bestemmingsgerechtigde (OG/KND/gemeente) kiezen?</t>
  </si>
  <si>
    <t>Handmatig kunnen aanpassen of tijdens de zaak wel kunnen aanpassen.</t>
  </si>
  <si>
    <t>Zaaksluiting</t>
  </si>
  <si>
    <t>13.10</t>
  </si>
  <si>
    <t>Kan jullie systeem automatisch ophalen welke originele stukken retour moeten?</t>
  </si>
  <si>
    <t xml:space="preserve">Vink lijstje, met ook een optie als een stuk al eerder is terug/ weg gestuurd is. </t>
  </si>
  <si>
    <t>13.11</t>
  </si>
  <si>
    <t>Biedt jullie systeem de mogelijkheid om meerdere originele stukken eenvoudig in een brief te vermelden?</t>
  </si>
  <si>
    <t>Koppelen aan de hand van vorige punt bij het opstellen van de brief.</t>
  </si>
  <si>
    <t>13.12</t>
  </si>
  <si>
    <t>Kan jullie systeem automatisch sluitbrieven aanmaken bij de status ‘beëindigd’?</t>
  </si>
  <si>
    <t>13.13</t>
  </si>
  <si>
    <t>Kan jullie systeem een sluitbrief klaarzetten voor controle vóór verzending?</t>
  </si>
  <si>
    <t>Automatisch verzenden is niet de wens, het moet gecontrolleerd kunnen worden voor verzending.</t>
  </si>
  <si>
    <t xml:space="preserve"> Brieven en Communicatie</t>
  </si>
  <si>
    <t>13.14</t>
  </si>
  <si>
    <t>Heeft jullie systeem spellingscontrole bij het opstellen van brieven?</t>
  </si>
  <si>
    <t>13.15</t>
  </si>
  <si>
    <t>Kan jullie systeem brieven sneller aanleggen met minder handmatige stappen?</t>
  </si>
  <si>
    <t>13.16</t>
  </si>
  <si>
    <t xml:space="preserve">Heeft jullie systeem een zoekfunctie of code-invoer voor veelgebruikte brieven? </t>
  </si>
  <si>
    <t>Dit helpt bij het selecteren van de juiste brief</t>
  </si>
  <si>
    <t>13.17</t>
  </si>
  <si>
    <t>Kan jullie systeem brieven tegelijk per post én per e-mail versturen?</t>
  </si>
  <si>
    <t>13.18</t>
  </si>
  <si>
    <t>Kan jullie systeem één brief naar meerdere betrokkenen tegelijk sturen?</t>
  </si>
  <si>
    <t>Meerdere adressen/ ontvangers selecteren bij zelfde brief.</t>
  </si>
  <si>
    <t>13.19</t>
  </si>
  <si>
    <t>Kan jullie systeem automatisch een ontvangstbevestiging versturen bij de overgang van aanvraag naar selectie?</t>
  </si>
  <si>
    <t>Updates versturen naar zaak betrokken</t>
  </si>
  <si>
    <t>13.20</t>
  </si>
  <si>
    <t>Kan jullie systeem automatisch herinneringsbrieven versturen bij geen reactie van OG/BP, inclusief opnieuw op agenda zetten?</t>
  </si>
  <si>
    <t>13.21</t>
  </si>
  <si>
    <t>Kan jullie systeem betaalbewijzen van OG automatisch verwerken?</t>
  </si>
  <si>
    <t>Dit gaat over het overnemen van de gegevens. Controle zal er altijd moeten zij net als de mogelijkheid tot aanpassen.</t>
  </si>
  <si>
    <t>13.22</t>
  </si>
  <si>
    <t>Kan jullie systeem automatisch een brief genereren bij een 18+ verklaring KND, inclusief het kiezen van de juiste KND?</t>
  </si>
  <si>
    <t>13.23</t>
  </si>
  <si>
    <t>Kan jullie systeem automatisch het rekeningnummer invullen en controleren na een 18+/21+ verklaring?</t>
  </si>
  <si>
    <t>Algemene Functionaliteiten</t>
  </si>
  <si>
    <t>13.24</t>
  </si>
  <si>
    <t>Heeft jullie systeem een herstelknop (undo)</t>
  </si>
  <si>
    <t>13.25</t>
  </si>
  <si>
    <t>Kan jullie systeem telefoonnotities sneller aanleggen via spraak-naar-tekst?</t>
  </si>
  <si>
    <t>Koppeling met telefooncentrale</t>
  </si>
  <si>
    <t>13.26</t>
  </si>
  <si>
    <t>Kan jullie systeem een éénklik-actie aanbieden voor het vastleggen van een telefoonnotitie</t>
  </si>
  <si>
    <t>13.27</t>
  </si>
  <si>
    <t>Geeft jullie systeem inzicht in wie de laatste wijziging in ASB heeft gedaan?</t>
  </si>
  <si>
    <t>Logging moet in meerdere plekken zichtbaar kunnen zijn.</t>
  </si>
  <si>
    <t>13.28</t>
  </si>
  <si>
    <t>Kan jullie systeem meerdere acties tegelijk in één zaak uitvoeren (bijv. brief en ASB)?</t>
  </si>
  <si>
    <t>Meerdere schermen kunnen openen.</t>
  </si>
  <si>
    <t>13.29</t>
  </si>
  <si>
    <t>Voert jullie systeem automatisch een maandelijkse update van ASB uit?</t>
  </si>
  <si>
    <t>13.30</t>
  </si>
  <si>
    <t>Kun je in jullie systeem zoeken, kopiëren en plakken in PDF-documenten (bijv. grosse)?</t>
  </si>
  <si>
    <t>13.31</t>
  </si>
  <si>
    <t>Kan jullie systeem gekoppeld worden aan de telefooncentrale voor klik-om-te-bellen?</t>
  </si>
  <si>
    <t>Beschrijving: Afdeling Inning</t>
  </si>
  <si>
    <t>Afdeling Inning verbeterpunten nieuwe systeem</t>
  </si>
  <si>
    <t>Kan jullie systeem statussen koppelen aan de zaak (Inning, Loonbeslag, Deurwaarder, Geen verhaal)?</t>
  </si>
  <si>
    <t>Kan jullie systeem substatussen koppelen aan de zaak?</t>
  </si>
  <si>
    <t>Onder “geen verhaal”, extra zaak statussen zoals, SHV, WSNP, FAIL
Onder “inning”, Loonbeslag, Deurwaarder</t>
  </si>
  <si>
    <t>Kan jullie systeem extra statussen aanmaken?</t>
  </si>
  <si>
    <t>Kun je een telefoonnotitie tussentijds makkelijk opslaan terwijl je iets anders in de zaak bekijkt?</t>
  </si>
  <si>
    <t>Nu wordt de zaak 2 keer geopend, om door de zaak heen te gaan en tegelijk de telefoon notitie te schrijven. 
Bewerken van een telefonie notitie, aanvullen zou fijn zijn.</t>
  </si>
  <si>
    <t>Kan jullie systeem automatisch een verjaringmelding op de agenda plaatsen bij geen-verhaalzaken?</t>
  </si>
  <si>
    <t>Trigger melding door het systeem zodat de zaak niet verjaard.
Flexibele trigger “op agenda”, bij alle zaken elk met zijn eigen tijd en reden.</t>
  </si>
  <si>
    <t>Kun je op één plek/scherm de juiste overzichten zien?</t>
  </si>
  <si>
    <t>Het zou fijn zijn als het saldo overzicht op een plek (voor welke afdeling/ status dan ook) snel, gemakkelijk en compleet te zien is. Eventuuel delen afschermen via rechten.</t>
  </si>
  <si>
    <t>Kan er een verschil worden weergegeven tussen niet-per-vooruitbetaling en wel-per-vooruitbetaling?</t>
  </si>
  <si>
    <t>Standaard alle zaken op voorruit betaling, als in de Grosse staat dat dit anders is, dat het aanpassen mogelijk is door een vinkje.</t>
  </si>
  <si>
    <t>Kun je sneller zien bij een betaling en rekeningnummer welke persoon of organisatie daarbij hoort?</t>
  </si>
  <si>
    <t>Meerdere velden/ kolommen moeten te zien zijn zoals het Rekeningnummer en te naam stelling, eventueel ook nog de omschrijving van de betaling.</t>
  </si>
  <si>
    <t>Kan jullie systeem in brieftemplates meer gebruik maken van bekende velden?</t>
  </si>
  <si>
    <t>Voor veel brieven moeten nog gegevens worden aangevuld, deze zijn vaak al (ergens) bekend in het systeem en moeten handmatig worden ingevuld. Templates zijn aanwezig.</t>
  </si>
  <si>
    <t>Kunnen BP’s uit verschillende zaken automatisch aan één zaakbehandelaar gekoppeld worden?</t>
  </si>
  <si>
    <t>Zodra er een BP al een zaak heeft en er komt een tweede zaak, dat deze zaak bij dezelfde behandelaar wordt gezet.
Dit liever niet bij een gearchiveerde zaak.</t>
  </si>
  <si>
    <t>Is er geen tijdslimiet bij het maken van brieven, zodat je inactief kunt zijn zonder dat het document verdwijnt?</t>
  </si>
  <si>
    <t>Is er een overzicht van welke beslagen zijn gelegd en opgeheven?</t>
  </si>
  <si>
    <t>Geeft het systeem een melding bij beëindiging van een loonbeslag?</t>
  </si>
  <si>
    <t>Wanneer een loonbeslag wordt beëindigd terwijl er nog een botsend beslag actief is.</t>
  </si>
  <si>
    <t>Heeft jullie systeem spellingscontrole in documenten?</t>
  </si>
  <si>
    <t>Spellingscontrole toevoegen aan brieven, telefoonnotities en zakennoties.</t>
  </si>
  <si>
    <t>Kan een tweede verzoek worden aangemaakt zonder annulering van overname?</t>
  </si>
  <si>
    <t>Aanvullend verzoekscherm aan maken zonder dat de overname van de eerste vordering geannuleerd hoeft te worden.</t>
  </si>
  <si>
    <t>Kan jullie systeem automatisch een GBA-opvraging uitvoeren bij geen reactie op een KND18-brief?</t>
  </si>
  <si>
    <t>Automatische GBA-opvraging wanneer er geen reactie komt op de 18-plus brief. Note, let op mogelijk met extra kosten.</t>
  </si>
  <si>
    <t>Kan een vinkje voor beslag op een woning worden gezet bij zaaksluiting?</t>
  </si>
  <si>
    <t>Het zou fijn zijn als er een optie is waarbij een zaak niet gesloten kan worden als er nog een beslag op een woning lig. Wellicht inclusief een waarschuwingsmelding.</t>
  </si>
  <si>
    <t>Wordt de verdeelpost geautomatiseerd verwerkt bij afwezigheid?</t>
  </si>
  <si>
    <t>Verdeelpost automatisch of in ieder geval makkelijker te verdelen is bij afwezigheid van medewerkers</t>
  </si>
  <si>
    <t>Kun je een tweede valuta aanpassen of koppelen in een uitspraak?</t>
  </si>
  <si>
    <t>Een tweede valuta koppelen of aan te passen in de uitspraak.</t>
  </si>
  <si>
    <t>Wordt het adres automatisch gekoppeld en verwerkt voor OG?</t>
  </si>
  <si>
    <t>De wens is om automatisch adresgegevens van OG bij te werken, inclusief signalering bij verhuizing, nieuw huwelijk of overlijden in partneralimentatiezaken.
Indien niet mogelijk dan via mijn overheid of het LBIO bij PostNL laten opnemen in de verhuis service.
LBIO heeft hier geen autorisatie voor, dit zal moeten worden aangevraagd als een koppeling mogelijk is.</t>
  </si>
  <si>
    <t>Wordt het adres automatisch gekoppeld en verwerkt voor BP?</t>
  </si>
  <si>
    <t>De wens is om automatisch adresgegevens van BP bij te werken, inclusief signalering bij verhuizing, nieuw huwelijk of overlijden in partneralimentatiezaken.
Indien niet mogelijk dan via mijn overheid of het LBIO bij PostNL laten opnemen in de verhuis service.</t>
  </si>
  <si>
    <t>Kan het systeem een apparte bestemmingssoort blokkade krijgen per alimitatiesoort.</t>
  </si>
  <si>
    <t>Datum van aanpassen moet zichtbaar zijn.</t>
  </si>
  <si>
    <t>Het systeem moet bij terugwerkdende zaken alleen het deel berekenen over de gekozen datum.</t>
  </si>
  <si>
    <t>Bij het bestemmen van botsend beslag dient op de juiste manier verdeeld te kunnen worden op dezelde deurwaarde</t>
  </si>
  <si>
    <t>Beschrijving: Afdeling Inning Internationaal</t>
  </si>
  <si>
    <t>Afdeling Inning Internationaal verbeterpunten nieuwe systeem</t>
  </si>
  <si>
    <r>
      <t>T</t>
    </r>
    <r>
      <rPr>
        <sz val="11"/>
        <color theme="1"/>
        <rFont val="Aptos Narrow"/>
        <family val="2"/>
        <scheme val="minor"/>
      </rPr>
      <t xml:space="preserve">elefoonnotitie: makkelijk klikken op wie belt dus persoon uit zaak of overige standaard optie waarom ze bellen. Bijv saldo overzicht/ svz en dan ben je vrij om verder notitie te maken. </t>
    </r>
  </si>
  <si>
    <t>Keuze menu waarmee je snel kan zien waarvoor is gebeld</t>
  </si>
  <si>
    <t>Kan het systeem snelle zoek- en verstuurfunctionaliteit voor brieven bieden?</t>
  </si>
  <si>
    <t>Vanuit een overzicht een brief selecteren, welke dan ook.</t>
  </si>
  <si>
    <t>Kan het systeem betalingen sneller invoeren en boeken, zonder dat dit één voor één hoeft te gebeuren?</t>
  </si>
  <si>
    <t>Betaling van BP aan OG die om LBIO heen gaan, deze moeten in het saldo verwerkt worden.</t>
  </si>
  <si>
    <t>Kan het systeem ingebouwde vertaalfunctionaliteit in een dossier aanbieden?</t>
  </si>
  <si>
    <t>Kan het systeem landeninformatie koppelen aan een land in het dossier, inclusief toepasselijke regels, wetgeving en eisen?</t>
  </si>
  <si>
    <t>Aan de de hand van keuzes komen opties/ verplichte velden of documenten naar voren</t>
  </si>
  <si>
    <t>Kan het systeem verdragen verwerken bij EAV/HAV/VNY-zaken, zonder gebruik te hoeven maken van losse Word-bestanden?</t>
  </si>
  <si>
    <t>Idem als punt hierboven</t>
  </si>
  <si>
    <t>Kan landeninformatie in het systeem gekoppeld worden aan checkboxen?</t>
  </si>
  <si>
    <t>Kan onder een landkeuze in het systeem ook een verdrag worden geselecteerd waaronder de zaak valt (en dus niet alleen het land)?</t>
  </si>
  <si>
    <t>Zowel Land als verdrag aangeven in de zaak. Automatisch het "standaard" verdrag kiezen maar wel een mogelijkheid hebben om dit aan te passen</t>
  </si>
  <si>
    <t>Kan het systeem bij meerdere betrokkenen (WG/DRW/GEM/VDI etc.) de keuze open laten staan naar wie een brief gestuurd wordt, zodat de gebruiker dit zelf kan selecteren in plaats van dat standaard de oudste wordt gekozen?</t>
  </si>
  <si>
    <t>Ales er meerdere opties zijn dan veld leeg laten en zelf kiezen.</t>
  </si>
  <si>
    <t>Kan het systeem rekeningnummers van internetbanken (bijv. Revolut) verwerken?</t>
  </si>
  <si>
    <t>Momenteel kunnen rekeningnummers van internet banken niet verwerkt worden in Tresa. Kan dit meegenomen worden? Voorbeeld hiervan zijn Revolut rekeningen. 
11-proef</t>
  </si>
  <si>
    <t>Kan de valuta in een zaak worden aangepast zonder dat hiervoor een nieuwe zaak moet worden aangemaakt</t>
  </si>
  <si>
    <t>Meerde valuat aan de zaak kunnen koppelen</t>
  </si>
  <si>
    <t>Kan een VDI uit een zaak worden verwijderd?</t>
  </si>
  <si>
    <t>Goed duidelijk zien dat de persoon is verhuisd naar ander land/ verdrag. Het oude mag zicht baar zijn maar niet meer zomaar gekozen worden.</t>
  </si>
  <si>
    <t>Kan bij het aanmaken van een brief eenvoudig worden gewijzigd naar wie de brief wordt gestuurd, zonder dat de brief opnieuw moet worden aangemaakt?</t>
  </si>
  <si>
    <t>Achteraf de ontvanger nog aanpassen op het moment je een foutje hebt gemaakt.</t>
  </si>
  <si>
    <t>Kan bij afsluiting van een IIA-zaak het systeem automatisch de koppeling met UWV/BRP verwijderen, op dezelfde manier als bij nationale zaken?</t>
  </si>
  <si>
    <t>Omdat er meerdere zaken bij een betrokkenen kunnen lopen, zal de laatste zaak dit automatisch moeten sluiten.</t>
  </si>
  <si>
    <t>Kan het systeem een zoekfunctie bieden voor inkomende en uitgaande brieven?</t>
  </si>
  <si>
    <t>Goede zoek functie in het algemeen.</t>
  </si>
  <si>
    <t>Kan het systeem bij inkomende telefoongesprekken automatisch het telefoonnummer van de beller tonen?</t>
  </si>
  <si>
    <t>Koppeling met de telefoon centrale.</t>
  </si>
  <si>
    <t>Kan vanuit het systeem direct op een persoon worden geklikt om te bellen, zonder dat hiervoor een externe tool (zoals Snapper) nodig is?</t>
  </si>
  <si>
    <t>Kan het systeem bij het openen van een zaak de belangrijkste punten ter attentie tonen (bijvoorbeeld memo’s of notities), inclusief de laatste actie en wie deze heeft uitgevoerd?</t>
  </si>
  <si>
    <t xml:space="preserve">Dus bijv: let op og niet te woord staan alleen door medewerker x. Dus in elke zaak een soort memo: wie heeft de laatste actie gedaan, of een notitie voor jezelf dat naar voor komt. Of bijv let op BP staat onder bewind. </t>
  </si>
  <si>
    <t>Kan het systeem een duidelijk chronologisch overzicht tonen van de verzending van een zaak naar andere landen, zonder dat alle correspondentie moet worden doorgelopen?</t>
  </si>
  <si>
    <t>Goede samenvating van zaak statussen/ wanneer een brief is verzonden, waarbij je kunt aan/uitvinken of je een actie wilt kunnen zien filter net als in excel</t>
  </si>
  <si>
    <t>Kan het systeem verificatie-e-mails sneller versturen?</t>
  </si>
  <si>
    <t>Goede mogelijkheid om verificatie te doen zodat correspondentie kan via e-mail of berichten box. Dit om porto kosten te verlagen, communicatie per e-mail ipv brief.</t>
  </si>
  <si>
    <r>
      <t>1</t>
    </r>
    <r>
      <rPr>
        <vertAlign val="superscript"/>
        <sz val="11"/>
        <color theme="1"/>
        <rFont val="Aptos Narrow"/>
        <family val="2"/>
        <scheme val="minor"/>
      </rPr>
      <t>e</t>
    </r>
    <r>
      <rPr>
        <sz val="11"/>
        <color theme="1"/>
        <rFont val="Aptos Narrow"/>
        <family val="2"/>
        <scheme val="minor"/>
      </rPr>
      <t xml:space="preserve"> aanschrijving EAV automatiseren. Uitspraak overnemen, kinderen overnemen en land en valuta. à er is enkel een standaard brief voor EAV met uitspraak. EAV zonder uitspraak, dus vaststelling is een lege brief en maken wij elke keer zelf. à standaard brief. </t>
    </r>
  </si>
  <si>
    <t>Bij het selecteren van een brief meer geautomatiseerd wordt ingevuld.</t>
  </si>
  <si>
    <r>
      <t>2</t>
    </r>
    <r>
      <rPr>
        <vertAlign val="superscript"/>
        <sz val="11"/>
        <color theme="1"/>
        <rFont val="Aptos Narrow"/>
        <family val="2"/>
        <scheme val="minor"/>
      </rPr>
      <t>e</t>
    </r>
    <r>
      <rPr>
        <sz val="11"/>
        <color theme="1"/>
        <rFont val="Aptos Narrow"/>
        <family val="2"/>
        <scheme val="minor"/>
      </rPr>
      <t xml:space="preserve"> aanschrijving aanpassen en uitspraak overnemen uit 1</t>
    </r>
    <r>
      <rPr>
        <vertAlign val="superscript"/>
        <sz val="11"/>
        <color theme="1"/>
        <rFont val="Aptos Narrow"/>
        <family val="2"/>
        <scheme val="minor"/>
      </rPr>
      <t>e</t>
    </r>
    <r>
      <rPr>
        <sz val="11"/>
        <color theme="1"/>
        <rFont val="Aptos Narrow"/>
        <family val="2"/>
        <scheme val="minor"/>
      </rPr>
      <t xml:space="preserve"> aanschrijving. à gegevens overnemen uit dossier. Bijv achterstand. </t>
    </r>
  </si>
  <si>
    <r>
      <rPr>
        <sz val="11"/>
        <color theme="1"/>
        <rFont val="Aptos Narrow"/>
        <family val="2"/>
        <scheme val="minor"/>
      </rPr>
      <t>1</t>
    </r>
    <r>
      <rPr>
        <vertAlign val="superscript"/>
        <sz val="11"/>
        <color theme="1"/>
        <rFont val="Aptos Narrow"/>
        <family val="2"/>
        <scheme val="minor"/>
      </rPr>
      <t>e</t>
    </r>
    <r>
      <rPr>
        <sz val="11"/>
        <color theme="1"/>
        <rFont val="Aptos Narrow"/>
        <family val="2"/>
        <scheme val="minor"/>
      </rPr>
      <t xml:space="preserve"> aanschrijving HAV is een lege brief. Moet standaard brief worden met 2 opties namelijk vaststelling en uitspraak. </t>
    </r>
  </si>
  <si>
    <t>Moet een standaard brief worden, er is nu nog niets.</t>
  </si>
  <si>
    <t>Kan het systeem in het boekhoud systeem vorderingen gesplitst worden tussen KA / PA</t>
  </si>
  <si>
    <t>Koppeling met boekhouding</t>
  </si>
  <si>
    <t>Kan in de ASB een extra veld worden toegevoegd</t>
  </si>
  <si>
    <t>Bij het invullen extra regel met de juiste omschrijving  moeten komen. "standaard" omschrijvingen vastleggen</t>
  </si>
  <si>
    <t>Kan het systeem op basis van de landcode automatisch de bijbehorende taal herkennen</t>
  </si>
  <si>
    <t>Dit om te koppelen aan de brieven. Zodat deze in de juiste taal wordt verzonden.</t>
  </si>
  <si>
    <t>Kan het systeem gegevens uit andere locaties automatisch herkennen en verwerken?</t>
  </si>
  <si>
    <t>Bijvoorbeeld de indexering welke al is ingvuld in de "bron"</t>
  </si>
  <si>
    <t>Het systeem moet automatisch de zaken met aangepaste vreemde valuta worden berekend</t>
  </si>
  <si>
    <t>Dit moet vanaf de koers wijzigings datum ( 1 keer maand)</t>
  </si>
  <si>
    <t xml:space="preserve">Het systeem moet gekoppeld worden aan de valuta bron (ministerie van…) </t>
  </si>
  <si>
    <t>Het systeem moet bij terugwerkdende zaken alleen het deel berekenen over de gekozen datum inclusief de juiste koers</t>
  </si>
  <si>
    <t>Het systeem moet bij het opnieuw berekenen rekening houden met de koers mutaties van dat moment.</t>
  </si>
  <si>
    <t>Beschrijving: Afdeling Allimentatie-rekenen</t>
  </si>
  <si>
    <t>Afdeling Allimitatie -rekenen verbeterpunten nieuwe systeem</t>
  </si>
  <si>
    <t>16.1</t>
  </si>
  <si>
    <t>Kan het systeem eigen brieven ondersteunen?</t>
  </si>
  <si>
    <t>Template moet anders zijn dan die van Inning (geen bankrekening nummer)</t>
  </si>
  <si>
    <t>16.2</t>
  </si>
  <si>
    <t>Kan het systeem AVG-proof brieven versturen?</t>
  </si>
  <si>
    <t>Brief/e-mail moet in BCC</t>
  </si>
  <si>
    <t>16.3</t>
  </si>
  <si>
    <t>Kan het systeem brieven aanpassen vóór verzending?</t>
  </si>
  <si>
    <t>Dit moet overal in de brief kunnen</t>
  </si>
  <si>
    <t>16.4</t>
  </si>
  <si>
    <t>Wordt de huisstijl eenduidig toegepast in het systeem?</t>
  </si>
  <si>
    <t>Bij aanpassen, zelfde lettertype/ formaat</t>
  </si>
  <si>
    <t>16.5</t>
  </si>
  <si>
    <t>Kan het systeem de status van een berekening laten zien?</t>
  </si>
  <si>
    <t>Status van het dossier</t>
  </si>
  <si>
    <t>16.6</t>
  </si>
  <si>
    <t>Kan het systeem gekoppeld worden met INA?</t>
  </si>
  <si>
    <t>Berekening blijft in INA, opslaan van de berekening.</t>
  </si>
  <si>
    <t>16.7</t>
  </si>
  <si>
    <t>Kan de berekening welke in INA wordt gemaakt automatisch worden ingelezen in het systeem?</t>
  </si>
  <si>
    <t>De berekening wordt nu lokaal opgelsagen en vervolgens in het huidige systeem als bijlage toegevoegd.</t>
  </si>
  <si>
    <t>16.8</t>
  </si>
  <si>
    <t>Kan het systeem dossier-uitgangspunten vastleggen?</t>
  </si>
  <si>
    <t>Standaard onderdelen afvinken/ aanvullen waarom je tot een berekening bent gekomen/ wat de reden zijn waarom.</t>
  </si>
  <si>
    <t>16.9</t>
  </si>
  <si>
    <t>Kan het systeem gekoppeld worden aan de telefooncentrale en AI gebruiken voor tekstverwerking</t>
  </si>
  <si>
    <t>Telefoon notities kunnen worden verwerkt.</t>
  </si>
  <si>
    <t>16.10</t>
  </si>
  <si>
    <t>Is het systeem onafhankelijk te gebruiken voor deze afdeling</t>
  </si>
  <si>
    <t>Afschermen met rechten</t>
  </si>
  <si>
    <t>16.11</t>
  </si>
  <si>
    <t>Kunnen dossiers gesloten worden zonder afhankelijkheid van andere afdelingen?</t>
  </si>
  <si>
    <t>16.12</t>
  </si>
  <si>
    <t>Is het systeem flexibel genoeg om dossiers van enkel naar tweezijdig verzoek aan te passen?</t>
  </si>
  <si>
    <t>16.13</t>
  </si>
  <si>
    <t>Kan het systeem dossiers koppelen op basis van de rol van OG of BP?</t>
  </si>
  <si>
    <t>BP en OG kan verschillend zijn ten op zichte van een innings zaak.</t>
  </si>
  <si>
    <t>16.14</t>
  </si>
  <si>
    <t>Kan het systeem geautomatiseerde acties uitvoeren op basis van een status?</t>
  </si>
  <si>
    <t>Automatische brieven kunnen soms de verkeerde reactie opwekken, dus niet altijd direct versturen, hier moet goed overna gedacht worden.</t>
  </si>
  <si>
    <t>16.15</t>
  </si>
  <si>
    <t>Biedt jullie system de mogelijkheid om brieven ook in het Engels te versturen?</t>
  </si>
  <si>
    <t>Keuze of een brief in nl of engels moet worden gestuurd, de medw moet de brief in het NL kunnen aanleggen</t>
  </si>
  <si>
    <t>16.16</t>
  </si>
  <si>
    <t>Kan in het systeem een checklist worden gezet met te ontvangen stukken</t>
  </si>
  <si>
    <t>Zie checklist</t>
  </si>
  <si>
    <t>16.17</t>
  </si>
  <si>
    <t>Kan het systeem een brief klaar zetten met nog te ontvangen stukken.</t>
  </si>
  <si>
    <t>16.18</t>
  </si>
  <si>
    <t>Kan het syeteem een veilige omgeving bieden voor het uploaden van documenten</t>
  </si>
  <si>
    <t>Koppeling met DigiD of ander veilige verrificatie is een eis.</t>
  </si>
  <si>
    <t>16.19</t>
  </si>
  <si>
    <t>Kan het systeem zo worden gemaakt dat bij het uploaden tussentijd kan worden opgeslagen</t>
  </si>
  <si>
    <t>16.20</t>
  </si>
  <si>
    <t>Kan het systeem een "verzend"-knop tonen zodra alle benodigde documenten zijn geüpload?</t>
  </si>
  <si>
    <t>Om te zorgen dat er tussentijds geen vragen komen</t>
  </si>
  <si>
    <t>16.21</t>
  </si>
  <si>
    <t>Kan het systeem aan de aanvrager tonen welke documenten wel en niet zijn geüpload?</t>
  </si>
  <si>
    <t>16.22</t>
  </si>
  <si>
    <t>Kan het systeem automatisch de actuele status zichtbaar maken op de persoonlijke inlogpagina van de aanvrager?</t>
  </si>
  <si>
    <t>Het eigen dossier kunnen zien.</t>
  </si>
  <si>
    <t>16.23</t>
  </si>
  <si>
    <t>Kan het systeem automatisch een e-mail sturen naar BP en OG zodra alle stukken zijn ontvangen?</t>
  </si>
  <si>
    <t>eventueel met tussenkomst medewerker voor controle</t>
  </si>
  <si>
    <t>16.24</t>
  </si>
  <si>
    <t>Kan het systeem automatisch een e-mail sturen naar BP en OG zodra alle stukken door de afdeling zijn goedgekeurd?</t>
  </si>
  <si>
    <t>16.25</t>
  </si>
  <si>
    <t>Kan het systeem automatisch de doorlooptijd in een informatiebrief aanpassen op basis van de actuele workload?</t>
  </si>
  <si>
    <t>16.26</t>
  </si>
  <si>
    <t>Kan het systeem automatisch de historische doorlooptijd van een zaak registreren en bijhouden?</t>
  </si>
  <si>
    <t>16.27</t>
  </si>
  <si>
    <t>Kan het systeem waarborgen dat de geüploade stukken niet door onbevoegde derden kunnen worden ingezien?</t>
  </si>
  <si>
    <t>BP en OG mogen de geuploaden stukken niet van elkaar kunnen zien.</t>
  </si>
  <si>
    <t>Aandachtspunt marktpartij</t>
  </si>
  <si>
    <t>Aandachtspunt Marktpartij</t>
  </si>
  <si>
    <t xml:space="preserve">Het systeem ondersteunt minimaal de volgende functionele modules:
* Financiële administratie (waaronder onderstaande sub-modules)
• Debiteuren 
• Crediteuren 
• Financieel Beheer en Financial Control 
* Klantrelatiebeheer (CRM), "LBIO" maakt gebruik van Tresa, dit moet worden vervangen.
* Telefooncentrale, "LBIO" maakt gebruik van Microsoft Skype for Business / Mitell icm MS Teams, daar moet een koppeling mee gemaakt worden.
</t>
  </si>
  <si>
    <t xml:space="preserve">De implementatie van het gehele systeem is per 31 december 2026 gereed. </t>
  </si>
  <si>
    <t>3.1</t>
  </si>
  <si>
    <t>3.2</t>
  </si>
  <si>
    <t>3.3</t>
  </si>
  <si>
    <t>3.4</t>
  </si>
  <si>
    <t>3.5</t>
  </si>
  <si>
    <t>3.6</t>
  </si>
  <si>
    <t>3.7</t>
  </si>
  <si>
    <t>3.8</t>
  </si>
  <si>
    <t>3.9</t>
  </si>
  <si>
    <t>3.10</t>
  </si>
  <si>
    <t>3.11</t>
  </si>
  <si>
    <t>3.12</t>
  </si>
  <si>
    <t>3.13</t>
  </si>
  <si>
    <t>3.14</t>
  </si>
  <si>
    <t>3.15</t>
  </si>
  <si>
    <t>3.16</t>
  </si>
  <si>
    <t>3.17</t>
  </si>
  <si>
    <t>3.18</t>
  </si>
  <si>
    <t>3.19</t>
  </si>
  <si>
    <t>Beschrijving: Afdeling FEZ (Boekhouding)</t>
  </si>
  <si>
    <t>Afdeling FEZ (Boekhouding) verbeterpunten nieuwe systeem</t>
  </si>
  <si>
    <t>Algemeen</t>
  </si>
  <si>
    <t>17.1</t>
  </si>
  <si>
    <t>4-ogen principe zoals deze er nu ook is</t>
  </si>
  <si>
    <t>Invoeren/ verwijderen  bankrekeningnummer;</t>
  </si>
  <si>
    <t>Aanmaken crediteur/ betrokkenen met stamgegevens (bankrekeningnummer);</t>
  </si>
  <si>
    <t>Factuur invoeren en accorderen;</t>
  </si>
  <si>
    <t>Betaling klaarzetten en accorderen (bij CI zelfs 6 ogen);</t>
  </si>
  <si>
    <t>Afboeken executiekosten en bedragen uit opslag halen;</t>
  </si>
  <si>
    <t xml:space="preserve">Retourbetalingen en boeking voor wijzigen vordering van meer dan € 1.500,- + geld uit opslag halen (indien teveel bestemd dan geen 4-ogen principe); </t>
  </si>
  <si>
    <t>GM-boekingen.</t>
  </si>
  <si>
    <t>17.2</t>
  </si>
  <si>
    <t>Kan jullie systeem facturen verwerken en betalen die geen betrekking hebben op het primaire proces (betaalrun)?</t>
  </si>
  <si>
    <t>17.3</t>
  </si>
  <si>
    <t>Kan jullie systeem diverse cijfers overnemen uit het systeem + lijsten FAB en hier rapportages van maken (Ole, MARAP, K&amp;S)?</t>
  </si>
  <si>
    <t>17.4</t>
  </si>
  <si>
    <t>Kunnen memoriaalboekingen gemaakt en gecontroleerd worden door collega’s in het systeem?</t>
  </si>
  <si>
    <t>17.5</t>
  </si>
  <si>
    <t>Kan jullie systeem salarissen boeken?</t>
  </si>
  <si>
    <t>17.6</t>
  </si>
  <si>
    <t>Kan jullie systeem afschrijvingen boeken?</t>
  </si>
  <si>
    <t>17.7</t>
  </si>
  <si>
    <t>Kan jullie systeem nasleep van ouderbijdragen afdragen aan het Ministerie (betaalrun)?</t>
  </si>
  <si>
    <t>17.8</t>
  </si>
  <si>
    <t>Kan jullie systeem egalisatie van DRW-kosten verwerken op basis van verstuurde brieven, ook als de factuur later binnenkomt?</t>
  </si>
  <si>
    <t>17.9</t>
  </si>
  <si>
    <t>Kunnen rapportages in Excel worden gemaakt met gegevens uit het systeem (balans, budget, forecast, prognose kosten- en subsidieberekening)?</t>
  </si>
  <si>
    <t>17.10</t>
  </si>
  <si>
    <t>Kan jullie systeem digitale inkoopfacturen ontvangen en inlezen?</t>
  </si>
  <si>
    <t>Ontvangst per e-mail op een speciale mailbox.</t>
  </si>
  <si>
    <t>17.11</t>
  </si>
  <si>
    <t>Kan jullie systeem fysieke inkoopfacturen digitaliseren?</t>
  </si>
  <si>
    <t>17.12</t>
  </si>
  <si>
    <t>Zijn alle geautomatiseerde administratieve acties ook handmatig mogelijk, zodat wijzigingen of correcties kunnen worden toegepast?</t>
  </si>
  <si>
    <t>17.13</t>
  </si>
  <si>
    <t>Is WKR-registratie ingericht binnen het systeem?</t>
  </si>
  <si>
    <t>Wellicht samenwerking met PZ</t>
  </si>
  <si>
    <t>17.14</t>
  </si>
  <si>
    <t>Worden bij fiattering het PDF-document, boekingsgegevens en verplichtingsgegevens zichtbaar?</t>
  </si>
  <si>
    <t>17.15</t>
  </si>
  <si>
    <t>Zijn facturen in PDF zichtbaar vanuit rapportages (grootboek, relaties, betaaladvieslijst etc.)?</t>
  </si>
  <si>
    <t>17.16</t>
  </si>
  <si>
    <t>Is er een autorisatieworkflow op basis van organisatie en bedrag?</t>
  </si>
  <si>
    <t>17.17</t>
  </si>
  <si>
    <t>Wordt er een signaal gegeven als de budgethouder niet autoriseert, zodat nog openstaande acties zichtbaar zijn?</t>
  </si>
  <si>
    <t>17.18</t>
  </si>
  <si>
    <t>Wordt er een signaal en melding naar de afdeling FEZ gegeven als de budgethouder niet tijdig autoriseert?</t>
  </si>
  <si>
    <t>FEZ moet wel de budgethouder kunnen aanpassen.</t>
  </si>
  <si>
    <t>17.19</t>
  </si>
  <si>
    <t>Kunnen bij fiattering extra bijlagen worden toegevoegd aan het te fiatteren document?</t>
  </si>
  <si>
    <t>17.20</t>
  </si>
  <si>
    <t>Worden wijzigingen van fiattering, autorisatie en relatiebeheer gelogd en terug te vinden in een logboek of logbestand?</t>
  </si>
  <si>
    <t>17.21</t>
  </si>
  <si>
    <t>Is er een integratie met DigiD binnen het systeem?</t>
  </si>
  <si>
    <t>Boekhouding</t>
  </si>
  <si>
    <t>17.22</t>
  </si>
  <si>
    <t>Kan het boekhoudprogramma communiceren met het systeem zodat financiële mutaties uit het primaire proces gesynchroniseerd worden?</t>
  </si>
  <si>
    <t>17.23</t>
  </si>
  <si>
    <t>Kan het systeem automatisch kosten spreiden over maanden/jaren (transitorische posten)?</t>
  </si>
  <si>
    <t>17.24</t>
  </si>
  <si>
    <t>Kan het systeem DRW- &amp; CI-facturen en tussentijdse afdrachten automatisch inlezen bij binnenkomst, waarna een groot deel van de factuurgegevens automatisch wordt ingevuld en alleen gecontroleerd hoeft te worden?</t>
  </si>
  <si>
    <t>Zoals crediteur, factuurnummer, factuurdatum en bedrag. En aan de crediteur moet een vast grootboeknummer (of meerdere) gekoppeld worden zodat die niet steeds opgezocht hoeft te worden. Wel moet het mogelijk zijn om een ander grootboeknummer te kiezen als dat nodig is</t>
  </si>
  <si>
    <t>17.25</t>
  </si>
  <si>
    <t>Kan per crediteur minimaal één persoon gekoppeld worden die een factuur kan accorderen binnen het systeem (dus niet meer via mail)?</t>
  </si>
  <si>
    <t>17.26</t>
  </si>
  <si>
    <t>Wordt een factuur pas definitief geboekt en meegenomen in een betaalrun nadat het systeem akkoord is gegeven?</t>
  </si>
  <si>
    <t>17.27</t>
  </si>
  <si>
    <t>Kan de betaalrun door Ruby worden aangemaakt en bij afwezigheid door iemand anders van FEZ, en kan deze als bestand in ING worden ingelezen voor automatische betaling?</t>
  </si>
  <si>
    <t>In het systeem moet Ed wel kunnen accorderen</t>
  </si>
  <si>
    <t>17.28</t>
  </si>
  <si>
    <t>Kan het systeem alle facturen automatisch verzamelen bij het draaien van een betaalrun, zodat ze in één PDF op volgorde van de betaalrunlijst beschikbaar zijn?</t>
  </si>
  <si>
    <t>17.29</t>
  </si>
  <si>
    <t>Kan het systeem e-mails centraal opslaan zodat deze bewaard blijven en zichtbaar zijn binnen de zaak, zonder meerdere losse Outlook-mappen?</t>
  </si>
  <si>
    <t>Workflows kunnen aanmaken</t>
  </si>
  <si>
    <t>17.30</t>
  </si>
  <si>
    <t>Is functionaliteit voor memoriaalboekingen aanwezig in het systeem?</t>
  </si>
  <si>
    <t>17.31</t>
  </si>
  <si>
    <t>Is een activamodule aanwezig voor waarde van bezittingen over meerdere jaren?</t>
  </si>
  <si>
    <t>17.32</t>
  </si>
  <si>
    <t>Bevat het systeem een aflettermodule waarmee betalingen gekoppeld worden aan openstaande facturen?</t>
  </si>
  <si>
    <t>17.33</t>
  </si>
  <si>
    <t>Kan het systeem financiële rapportages maken?</t>
  </si>
  <si>
    <t>17.34</t>
  </si>
  <si>
    <t>Kan het systeem financiële rapportages meerdere jaren naast elkaar tonen?</t>
  </si>
  <si>
    <t>17.35</t>
  </si>
  <si>
    <t>Kan een factuur gekoppeld worden aan een investering in de MVA-module?</t>
  </si>
  <si>
    <t>17.36</t>
  </si>
  <si>
    <t>Is er de mogelijkheid om een periode beperkt actief te maken of gedeeltelijk dicht te zetten, zodat alleen met rechten geboekt kan worden?</t>
  </si>
  <si>
    <t>17.37</t>
  </si>
  <si>
    <t>Kan het systeem jaarbudgetten invoeren en beheren?</t>
  </si>
  <si>
    <t>17.38</t>
  </si>
  <si>
    <t>Is er een centrale registratie van tarieven binnen het systeem?</t>
  </si>
  <si>
    <t>17.39</t>
  </si>
  <si>
    <t>Kan de key-user zelf grootboekrekeningen, administraties, BTW-codes etc. aanmaken of aanpassen?</t>
  </si>
  <si>
    <t>Dit kan bij FAB blijven.</t>
  </si>
  <si>
    <t>17.40</t>
  </si>
  <si>
    <t>Ondersteunt het systeem het samenstellen en vastleggen van een actuele 12-maandsbegroting?</t>
  </si>
  <si>
    <t>17.41</t>
  </si>
  <si>
    <t>Biedt het systeem rapportagemogelijkheden gangbaar binnen het control werkveld (Balans, V&amp;W, Spend- en ouderdomsanalyse) inclusief export naar Excel?</t>
  </si>
  <si>
    <t>17.42</t>
  </si>
  <si>
    <t>Ondersteunt het systeem het samenstellen van een meerjarenbegroting door verhogen of verlagen van parameters?</t>
  </si>
  <si>
    <t>17.43</t>
  </si>
  <si>
    <t>Ondersteunt het systeem het samenstellen van een forecast / latest estimate?</t>
  </si>
  <si>
    <t>17.44</t>
  </si>
  <si>
    <t>Zijn data dumps van alle mutaties naar Excel mogelijk?</t>
  </si>
  <si>
    <t>17.45</t>
  </si>
  <si>
    <t>Kan het systeem het toewijspercentage aanleveren aan Nina, zodat FEZ beoordeeld kan worden op het percentage uitgevallen betalingen dat binnen twee dagen aan de zaak wordt toegewezen?</t>
  </si>
  <si>
    <t>KPI</t>
  </si>
  <si>
    <t>17.46</t>
  </si>
  <si>
    <t>Kan het systeem KPI’s weergeven?</t>
  </si>
  <si>
    <t>Vraag aan MT</t>
  </si>
  <si>
    <t>17.47</t>
  </si>
  <si>
    <t>Kan het systeem een elektronisch werkprogramma opstellen voor cijfers?</t>
  </si>
  <si>
    <t>17.48</t>
  </si>
  <si>
    <t>Kan het systeem interne financiële rapportages maken?</t>
  </si>
  <si>
    <t>Primair proces</t>
  </si>
  <si>
    <t>17.49</t>
  </si>
  <si>
    <t>Kan het systeem in- en uitgaande betalingen verwerken (CAMT053/betaalruns)?</t>
  </si>
  <si>
    <t>17.50</t>
  </si>
  <si>
    <t>Kan het systeem DRW-facturen en tussentijdse afdrachten verwerken?</t>
  </si>
  <si>
    <t>Het zou voor ons ook een wens zijn om deze te kunnen inlezen/ fysieke te kunnen digitaliseren</t>
  </si>
  <si>
    <t>17.51</t>
  </si>
  <si>
    <t>Wordt er een FKT-lijst bijgehouden van DRW-facturen en tussentijdse afdrachten die in de zaak terecht zijn gekomen in plaats van in de mailbox?</t>
  </si>
  <si>
    <t>Moet zichtbaar zijn in een worklist op de afdeling FEZ</t>
  </si>
  <si>
    <t>17.52</t>
  </si>
  <si>
    <t>Kan het systeem rekeningnummers controleren?</t>
  </si>
  <si>
    <t>17.53</t>
  </si>
  <si>
    <t>Kan het systeem boekingen en correcties op zaakniveau uitvoeren (eigen middelen, opslag, executiekosten, retourbetalingen) inclusief het verwijderen van vereffeningen?</t>
  </si>
  <si>
    <t>Het automatisch vereffenen en automatisch eruit halen zou fijn zijn.</t>
  </si>
  <si>
    <t>17.54</t>
  </si>
  <si>
    <t>Kan het systeem bankafschriften boeken (ING/FAB)?</t>
  </si>
  <si>
    <t>Bankafschriften boeken wellicht kan hierin ook iets meer gedigitaliseerd/ ingelezen worden? Wij boeken dit geheel handmatig</t>
  </si>
  <si>
    <t>17.55</t>
  </si>
  <si>
    <t>Kan het systeem boekingen verwerken m.b.t. kas, Schatkistbankieren en Mollie (ontvangsten alimentatierekeningen)?</t>
  </si>
  <si>
    <t>17.56</t>
  </si>
  <si>
    <t>Kan het systeem koerswijzigingen invoeren?</t>
  </si>
  <si>
    <t>17.57</t>
  </si>
  <si>
    <t>Kan het systeem automatisch signaleren en oplossen van te veel gestorte gelden en verschillen, eventueel met overzicht in Excel?</t>
  </si>
  <si>
    <t>17.58</t>
  </si>
  <si>
    <t>Kan vanuit de zaak e-mails worden verzonden, zoals saldoverklaring aan DRW, reageren op DUO-verzoeken en opvragen van rekeningnummers?</t>
  </si>
  <si>
    <t>17.59</t>
  </si>
  <si>
    <t>Kan het systeem DRW’s eenvoudiger afrekenen, zodat bedragen bij deurwaarders en facturen correct gesaldeerd worden?</t>
  </si>
  <si>
    <t>17.60</t>
  </si>
  <si>
    <t>Kunnen alle bankrekeningnummers ingevoerd worden, met controle hierop?</t>
  </si>
  <si>
    <t>Aantal banken worden op dit moment niet ondersteund door SAP waardoor betalingen uit het PP handmatig in ING gezet moeten worden</t>
  </si>
  <si>
    <t>17.61</t>
  </si>
  <si>
    <t>Kan een zaak niet gesloten worden als geld nog niet is doorbetaald, of kan een overzicht van blijven hangen gelden makkelijk uit het systeem gehaald worden?</t>
  </si>
  <si>
    <t>mijn voorkeur gaat uit naar beide</t>
  </si>
  <si>
    <t>17.62</t>
  </si>
  <si>
    <t>Kan bij handmatig bestemmen van geld gekozen worden om slechts een deel te bestemmen en eventueel terug te zetten op ‘te veel’?</t>
  </si>
  <si>
    <t>17.63</t>
  </si>
  <si>
    <t>Kan bij 'te veel' een deel worden bestemd, of deels worden terug betaald.</t>
  </si>
  <si>
    <t>17.64</t>
  </si>
  <si>
    <t>Kan een gebruiker zelf kiezen hoe een bedrag verdeeld wordt en uit alle opties kiezen, in plaats van alleen de automatische regels te zien?</t>
  </si>
  <si>
    <t>17.65</t>
  </si>
  <si>
    <t>Zijn er knoppen beschikbaar om bedragen uit opslag/executiekosten te halen of naar eigen middelen te boeken in plaats van handmatig boekingen te maken?</t>
  </si>
  <si>
    <t>17.66</t>
  </si>
  <si>
    <t>Wordt handmatig invoeren van grootboeknummers, tussenrekeningen, betrokkennummers, boekingssoort etc. eenvoudiger en minder foutgevoelig gemaakt in het systeem?</t>
  </si>
  <si>
    <t>17.67</t>
  </si>
  <si>
    <t>Kunnen executiekosten of opslag als betrokkenen aan de zaak toegevoegd worden voordat deze geblokkeerd of verwerkt worden bij het bestemmen van geld?</t>
  </si>
  <si>
    <t>17.68</t>
  </si>
  <si>
    <t>Is het mogelijk om vanuit een export van FAB een import te doen in het nieuwe systeem voor betalingen van en naar de First American Bank, ook al is een directe bankkoppeling niet mogelijk?</t>
  </si>
  <si>
    <t>17.69</t>
  </si>
  <si>
    <t>Kan het systeem digitaal onkostendeclaratieformulieren ontvangen en inlezen?</t>
  </si>
  <si>
    <t>17.70</t>
  </si>
  <si>
    <t>Kan het systeem onkostendeclaratieformulieren coderen en boeken?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</si>
</sst>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164" formatCode="dd/mm/yy;@"/>
    <numFmt numFmtId="165" formatCode="&quot;€&quot;\ #,##0.00"/>
  </numFmts>
  <fonts count="50">
    <font>
      <sz val="11"/>
      <color theme="1"/>
      <name val="Aptos Narrow"/>
      <family val="2"/>
      <scheme val="minor"/>
    </font>
    <font>
      <sz val="11"/>
      <color rgb="FFFF0000"/>
      <name val="Aptos Narrow"/>
      <family val="2"/>
      <scheme val="minor"/>
    </font>
    <font>
      <sz val="8"/>
      <name val="Aptos Narrow"/>
      <family val="2"/>
      <scheme val="minor"/>
    </font>
    <font>
      <sz val="11"/>
      <color theme="1"/>
      <name val="Aptos Narrow"/>
      <family val="2"/>
      <scheme val="minor"/>
    </font>
    <font>
      <sz val="10"/>
      <color theme="0"/>
      <name val="Calibri"/>
      <family val="2"/>
    </font>
    <font>
      <b/>
      <sz val="10"/>
      <name val="Calibri"/>
      <family val="2"/>
    </font>
    <font>
      <sz val="10"/>
      <name val="Calibri"/>
      <family val="2"/>
    </font>
    <font>
      <sz val="10"/>
      <color theme="1"/>
      <name val="Calibri"/>
      <family val="2"/>
    </font>
    <font>
      <b/>
      <sz val="10"/>
      <color theme="1"/>
      <name val="Calibri"/>
      <family val="2"/>
    </font>
    <font>
      <sz val="10"/>
      <color rgb="FFFF0000"/>
      <name val="Calibri"/>
      <family val="2"/>
    </font>
    <font>
      <sz val="10"/>
      <color rgb="FF000000"/>
      <name val="Calibri"/>
      <family val="2"/>
    </font>
    <font>
      <b/>
      <u/>
      <sz val="10"/>
      <color theme="1"/>
      <name val="Calibri"/>
      <family val="2"/>
    </font>
    <font>
      <i/>
      <sz val="10"/>
      <color theme="1"/>
      <name val="Calibri"/>
      <family val="2"/>
    </font>
    <font>
      <b/>
      <sz val="10"/>
      <color theme="0"/>
      <name val="Calibri"/>
      <family val="2"/>
    </font>
    <font>
      <sz val="10"/>
      <color rgb="FF333333"/>
      <name val="Calibri"/>
      <family val="2"/>
    </font>
    <font>
      <u/>
      <sz val="10"/>
      <color theme="1"/>
      <name val="Calibri"/>
      <family val="2"/>
    </font>
    <font>
      <b/>
      <sz val="10"/>
      <color rgb="FF000000"/>
      <name val="Calibri"/>
      <family val="2"/>
    </font>
    <font>
      <sz val="10"/>
      <color rgb="FF00B050"/>
      <name val="Calibri"/>
      <family val="2"/>
    </font>
    <font>
      <sz val="10"/>
      <color rgb="FF7030A0"/>
      <name val="Calibri"/>
      <family val="2"/>
    </font>
    <font>
      <sz val="9"/>
      <color theme="1"/>
      <name val="Calibri Light"/>
      <family val="2"/>
    </font>
    <font>
      <b/>
      <sz val="9"/>
      <color theme="1"/>
      <name val="Calibri Light"/>
      <family val="2"/>
    </font>
    <font>
      <b/>
      <sz val="9"/>
      <color theme="0"/>
      <name val="Calibri Light"/>
      <family val="2"/>
    </font>
    <font>
      <sz val="9"/>
      <color theme="5"/>
      <name val="Calibri Light"/>
      <family val="2"/>
    </font>
    <font>
      <i/>
      <sz val="9"/>
      <color theme="5"/>
      <name val="Calibri Light"/>
      <family val="2"/>
    </font>
    <font>
      <i/>
      <sz val="9"/>
      <color theme="1"/>
      <name val="Calibri Light"/>
      <family val="2"/>
    </font>
    <font>
      <sz val="9"/>
      <name val="Calibri Light"/>
      <family val="2"/>
    </font>
    <font>
      <b/>
      <sz val="9"/>
      <name val="Calibri Light"/>
      <family val="2"/>
    </font>
    <font>
      <b/>
      <sz val="11"/>
      <color theme="1"/>
      <name val="Calibri"/>
      <family val="2"/>
    </font>
    <font>
      <sz val="10"/>
      <color theme="1"/>
      <name val="Arial"/>
      <family val="2"/>
    </font>
    <font>
      <u/>
      <sz val="10"/>
      <color theme="10"/>
      <name val="Arial"/>
      <family val="2"/>
    </font>
    <font>
      <b/>
      <sz val="11"/>
      <color theme="1"/>
      <name val="Aptos Narrow"/>
      <family val="2"/>
      <scheme val="minor"/>
    </font>
    <font>
      <sz val="11"/>
      <color rgb="FF7030A0"/>
      <name val="Aptos Narrow"/>
      <family val="2"/>
      <scheme val="minor"/>
    </font>
    <font>
      <u/>
      <sz val="10"/>
      <color theme="1"/>
      <name val="Aptos Narrow"/>
      <family val="2"/>
      <scheme val="minor"/>
    </font>
    <font>
      <sz val="10"/>
      <color theme="1"/>
      <name val="Aptos Narrow"/>
      <family val="2"/>
      <scheme val="minor"/>
    </font>
    <font>
      <sz val="11"/>
      <color theme="1"/>
      <name val="Calibri"/>
      <family val="2"/>
    </font>
    <font>
      <sz val="11"/>
      <name val="Aptos Narrow"/>
      <family val="2"/>
      <scheme val="minor"/>
    </font>
    <font>
      <vertAlign val="superscript"/>
      <sz val="11"/>
      <color theme="1"/>
      <name val="Aptos Narrow"/>
      <family val="2"/>
      <scheme val="minor"/>
    </font>
    <font>
      <sz val="10"/>
      <name val="Calibri"/>
    </font>
    <font>
      <b/>
      <sz val="10"/>
      <color theme="1"/>
      <name val="Calibri"/>
    </font>
    <font>
      <sz val="10"/>
      <color theme="1"/>
      <name val="Calibri"/>
    </font>
    <font>
      <sz val="10"/>
      <color rgb="FF000000"/>
      <name val="Calibri"/>
    </font>
    <font>
      <strike/>
      <sz val="10"/>
      <color rgb="FF000000"/>
      <name val="Calibri"/>
    </font>
    <font>
      <b/>
      <sz val="10"/>
      <color rgb="FF000000"/>
      <name val="Calibri"/>
    </font>
    <font>
      <sz val="11"/>
      <name val="Aptos Narrow"/>
      <scheme val="minor"/>
    </font>
    <font>
      <sz val="11"/>
      <color theme="1"/>
      <name val="Aptos Narrow"/>
      <scheme val="minor"/>
    </font>
    <font>
      <sz val="11"/>
      <color rgb="FF7030A0"/>
      <name val="Aptos Narrow"/>
      <scheme val="minor"/>
    </font>
    <font>
      <b/>
      <sz val="10"/>
      <name val="Calibri"/>
    </font>
    <font>
      <b/>
      <sz val="11"/>
      <color theme="0"/>
      <name val="Calibri"/>
      <family val="2"/>
    </font>
    <font>
      <b/>
      <sz val="10"/>
      <color rgb="FFFFFFFF"/>
      <name val="Calibri"/>
      <family val="2"/>
    </font>
    <font>
      <sz val="10"/>
      <color rgb="FFFFFFFF"/>
      <name val="Calibri"/>
      <family val="2"/>
    </font>
  </fonts>
  <fills count="2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rgb="FF002060"/>
        <bgColor indexed="64"/>
      </patternFill>
    </fill>
    <fill>
      <patternFill patternType="solid">
        <fgColor theme="5" tint="0.39997558519241921"/>
        <bgColor rgb="FFB3D349"/>
      </patternFill>
    </fill>
    <fill>
      <patternFill patternType="solid">
        <fgColor theme="5" tint="0.39997558519241921"/>
        <bgColor indexed="64"/>
      </patternFill>
    </fill>
    <fill>
      <patternFill patternType="solid">
        <fgColor theme="5" tint="0.79998168889431442"/>
        <bgColor rgb="FFA5A5A5"/>
      </patternFill>
    </fill>
    <fill>
      <patternFill patternType="solid">
        <fgColor theme="3" tint="0.79998168889431442"/>
        <bgColor indexed="64"/>
      </patternFill>
    </fill>
    <fill>
      <patternFill patternType="solid">
        <fgColor rgb="FFFFC000"/>
        <bgColor indexed="64"/>
      </patternFill>
    </fill>
    <fill>
      <patternFill patternType="solid">
        <fgColor rgb="FF4E87A0"/>
        <bgColor rgb="FF000000"/>
      </patternFill>
    </fill>
    <fill>
      <patternFill patternType="solid">
        <fgColor rgb="FF002060"/>
        <bgColor rgb="FF000000"/>
      </patternFill>
    </fill>
    <fill>
      <patternFill patternType="solid">
        <fgColor rgb="FFDDEBF7"/>
        <bgColor rgb="FF000000"/>
      </patternFill>
    </fill>
    <fill>
      <patternFill patternType="solid">
        <fgColor rgb="FFB7E0FF"/>
        <bgColor rgb="FF000000"/>
      </patternFill>
    </fill>
    <fill>
      <patternFill patternType="solid">
        <fgColor rgb="FFE2EFDA"/>
        <bgColor rgb="FFE2EFDA"/>
      </patternFill>
    </fill>
    <fill>
      <patternFill patternType="solid">
        <fgColor theme="1"/>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auto="1"/>
      </top>
      <bottom style="thin">
        <color auto="1"/>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indexed="64"/>
      </left>
      <right style="thin">
        <color indexed="64"/>
      </right>
      <top style="thin">
        <color indexed="64"/>
      </top>
      <bottom style="thin">
        <color theme="9" tint="0.39997558519241921"/>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medium">
        <color indexed="64"/>
      </left>
      <right style="thin">
        <color auto="1"/>
      </right>
      <top/>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style="medium">
        <color indexed="64"/>
      </top>
      <bottom style="thin">
        <color indexed="64"/>
      </bottom>
      <diagonal/>
    </border>
    <border>
      <left/>
      <right/>
      <top style="thin">
        <color auto="1"/>
      </top>
      <bottom/>
      <diagonal/>
    </border>
    <border>
      <left style="thin">
        <color auto="1"/>
      </left>
      <right/>
      <top style="thin">
        <color auto="1"/>
      </top>
      <bottom/>
      <diagonal/>
    </border>
    <border>
      <left style="medium">
        <color indexed="64"/>
      </left>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style="thin">
        <color indexed="64"/>
      </right>
      <top style="thin">
        <color indexed="64"/>
      </top>
      <bottom style="thin">
        <color rgb="FFA9D08E"/>
      </bottom>
      <diagonal/>
    </border>
  </borders>
  <cellStyleXfs count="6">
    <xf numFmtId="0" fontId="0" fillId="0" borderId="0"/>
    <xf numFmtId="44" fontId="3" fillId="0" borderId="0" applyFont="0" applyFill="0" applyBorder="0" applyAlignment="0" applyProtection="0"/>
    <xf numFmtId="9" fontId="3" fillId="0" borderId="0" applyFont="0" applyFill="0" applyBorder="0" applyAlignment="0" applyProtection="0"/>
    <xf numFmtId="0" fontId="28" fillId="0" borderId="0"/>
    <xf numFmtId="0" fontId="29" fillId="0" borderId="0" applyNumberFormat="0" applyFill="0" applyBorder="0" applyAlignment="0" applyProtection="0"/>
    <xf numFmtId="0" fontId="28" fillId="0" borderId="0"/>
  </cellStyleXfs>
  <cellXfs count="331">
    <xf numFmtId="0" fontId="0" fillId="0" borderId="0" xfId="0"/>
    <xf numFmtId="164" fontId="7" fillId="3" borderId="9" xfId="0" applyNumberFormat="1" applyFont="1" applyFill="1" applyBorder="1" applyAlignment="1" applyProtection="1">
      <alignment horizontal="center" vertical="top"/>
      <protection locked="0"/>
    </xf>
    <xf numFmtId="0" fontId="7" fillId="0" borderId="0" xfId="0" applyFont="1"/>
    <xf numFmtId="0" fontId="7" fillId="2" borderId="1" xfId="0" applyFont="1" applyFill="1" applyBorder="1"/>
    <xf numFmtId="0" fontId="7" fillId="2" borderId="2" xfId="0" applyFont="1" applyFill="1" applyBorder="1"/>
    <xf numFmtId="0" fontId="7" fillId="2" borderId="2" xfId="0" applyFont="1" applyFill="1" applyBorder="1" applyAlignment="1">
      <alignment horizontal="left" vertical="top"/>
    </xf>
    <xf numFmtId="0" fontId="7" fillId="2" borderId="3" xfId="0" applyFont="1" applyFill="1" applyBorder="1"/>
    <xf numFmtId="0" fontId="8" fillId="2" borderId="4" xfId="0" applyFont="1" applyFill="1" applyBorder="1" applyAlignment="1">
      <alignment vertical="top"/>
    </xf>
    <xf numFmtId="0" fontId="7" fillId="0" borderId="0" xfId="0" applyFont="1" applyAlignment="1">
      <alignment wrapText="1"/>
    </xf>
    <xf numFmtId="0" fontId="7" fillId="2" borderId="0" xfId="0" applyFont="1" applyFill="1" applyAlignment="1">
      <alignment horizontal="left" vertical="top"/>
    </xf>
    <xf numFmtId="0" fontId="11" fillId="2" borderId="0" xfId="0" applyFont="1" applyFill="1" applyAlignment="1">
      <alignment horizontal="left" vertical="top"/>
    </xf>
    <xf numFmtId="0" fontId="7" fillId="2" borderId="0" xfId="0" applyFont="1" applyFill="1" applyAlignment="1">
      <alignment vertical="top" wrapText="1"/>
    </xf>
    <xf numFmtId="0" fontId="7" fillId="2" borderId="5" xfId="0" applyFont="1" applyFill="1" applyBorder="1" applyAlignment="1">
      <alignment vertical="top" wrapText="1"/>
    </xf>
    <xf numFmtId="0" fontId="11" fillId="0" borderId="0" xfId="0" applyFont="1" applyAlignment="1">
      <alignment vertical="center" wrapText="1"/>
    </xf>
    <xf numFmtId="0" fontId="7" fillId="2" borderId="4" xfId="0" applyFont="1" applyFill="1" applyBorder="1"/>
    <xf numFmtId="0" fontId="7" fillId="2" borderId="0" xfId="0" applyFont="1" applyFill="1"/>
    <xf numFmtId="0" fontId="8" fillId="2" borderId="0" xfId="0" applyFont="1" applyFill="1" applyAlignment="1">
      <alignment horizontal="left" vertical="top"/>
    </xf>
    <xf numFmtId="0" fontId="7" fillId="0" borderId="0" xfId="0" applyFont="1" applyAlignment="1">
      <alignment vertical="center" wrapText="1"/>
    </xf>
    <xf numFmtId="0" fontId="7" fillId="2" borderId="0" xfId="0" quotePrefix="1" applyFont="1" applyFill="1" applyAlignment="1">
      <alignment horizontal="left" vertical="top"/>
    </xf>
    <xf numFmtId="0" fontId="8" fillId="2" borderId="0" xfId="0" applyFont="1" applyFill="1" applyAlignment="1">
      <alignment vertical="top"/>
    </xf>
    <xf numFmtId="0" fontId="8" fillId="2" borderId="0" xfId="0" applyFont="1" applyFill="1"/>
    <xf numFmtId="0" fontId="14" fillId="0" borderId="0" xfId="0" applyFont="1" applyAlignment="1">
      <alignment horizontal="left" vertical="center" wrapText="1" indent="1"/>
    </xf>
    <xf numFmtId="0" fontId="12" fillId="2" borderId="0" xfId="0" applyFont="1" applyFill="1"/>
    <xf numFmtId="0" fontId="7" fillId="2" borderId="10" xfId="0" applyFont="1" applyFill="1" applyBorder="1"/>
    <xf numFmtId="0" fontId="7" fillId="2" borderId="11" xfId="0" applyFont="1" applyFill="1" applyBorder="1"/>
    <xf numFmtId="0" fontId="7" fillId="2" borderId="11" xfId="0" applyFont="1" applyFill="1" applyBorder="1" applyAlignment="1">
      <alignment horizontal="center"/>
    </xf>
    <xf numFmtId="0" fontId="7" fillId="2" borderId="11" xfId="0" applyFont="1" applyFill="1" applyBorder="1" applyAlignment="1">
      <alignment horizontal="left" vertical="top"/>
    </xf>
    <xf numFmtId="0" fontId="7" fillId="2" borderId="11" xfId="0" applyFont="1" applyFill="1" applyBorder="1" applyAlignment="1">
      <alignment vertical="top" wrapText="1"/>
    </xf>
    <xf numFmtId="0" fontId="7" fillId="2" borderId="12" xfId="0" applyFont="1" applyFill="1" applyBorder="1" applyAlignment="1">
      <alignment vertical="top" wrapText="1"/>
    </xf>
    <xf numFmtId="0" fontId="7" fillId="0" borderId="2" xfId="0" applyFont="1" applyBorder="1"/>
    <xf numFmtId="0" fontId="7" fillId="0" borderId="0" xfId="0" applyFont="1" applyAlignment="1">
      <alignment horizontal="center"/>
    </xf>
    <xf numFmtId="0" fontId="7" fillId="0" borderId="0" xfId="0" applyFont="1" applyAlignment="1">
      <alignment horizontal="left" vertical="top"/>
    </xf>
    <xf numFmtId="0" fontId="13" fillId="0" borderId="0" xfId="3" applyFont="1" applyAlignment="1">
      <alignment horizontal="left" vertical="center" wrapText="1"/>
    </xf>
    <xf numFmtId="0" fontId="7" fillId="0" borderId="0" xfId="3" applyFont="1" applyAlignment="1">
      <alignment vertical="top" wrapText="1"/>
    </xf>
    <xf numFmtId="0" fontId="7" fillId="0" borderId="0" xfId="3" applyFont="1" applyAlignment="1">
      <alignment horizontal="left" vertical="top" wrapText="1"/>
    </xf>
    <xf numFmtId="0" fontId="7" fillId="0" borderId="19" xfId="3" applyFont="1" applyBorder="1" applyAlignment="1">
      <alignment horizontal="left" vertical="top" wrapText="1"/>
    </xf>
    <xf numFmtId="0" fontId="6" fillId="0" borderId="9" xfId="3" applyFont="1" applyBorder="1" applyAlignment="1">
      <alignment horizontal="left" vertical="top" wrapText="1"/>
    </xf>
    <xf numFmtId="0" fontId="7" fillId="0" borderId="9" xfId="3" applyFont="1" applyBorder="1" applyAlignment="1">
      <alignment horizontal="left" vertical="top" wrapText="1"/>
    </xf>
    <xf numFmtId="0" fontId="4" fillId="0" borderId="0" xfId="3" applyFont="1" applyAlignment="1">
      <alignment horizontal="left" vertical="top"/>
    </xf>
    <xf numFmtId="0" fontId="10" fillId="0" borderId="9" xfId="3" applyFont="1" applyBorder="1" applyAlignment="1">
      <alignment horizontal="left" vertical="top" wrapText="1"/>
    </xf>
    <xf numFmtId="0" fontId="7" fillId="0" borderId="35" xfId="3" applyFont="1" applyBorder="1" applyAlignment="1">
      <alignment horizontal="left" vertical="top" wrapText="1"/>
    </xf>
    <xf numFmtId="0" fontId="6" fillId="0" borderId="33" xfId="3" applyFont="1" applyBorder="1" applyAlignment="1">
      <alignment horizontal="left" vertical="top" wrapText="1"/>
    </xf>
    <xf numFmtId="0" fontId="7" fillId="0" borderId="21" xfId="0" applyFont="1" applyBorder="1"/>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0" xfId="0" applyFont="1" applyAlignment="1">
      <alignment horizontal="center" vertical="center" wrapText="1"/>
    </xf>
    <xf numFmtId="0" fontId="4" fillId="8" borderId="23" xfId="0" applyFont="1" applyFill="1" applyBorder="1" applyAlignment="1">
      <alignment horizontal="center" vertical="center"/>
    </xf>
    <xf numFmtId="0" fontId="13" fillId="8" borderId="7" xfId="0" applyFont="1" applyFill="1" applyBorder="1" applyAlignment="1">
      <alignment vertical="center"/>
    </xf>
    <xf numFmtId="0" fontId="4" fillId="8" borderId="7" xfId="0" applyFont="1" applyFill="1" applyBorder="1" applyAlignment="1">
      <alignment vertical="center"/>
    </xf>
    <xf numFmtId="0" fontId="6" fillId="8" borderId="7" xfId="0" applyFont="1" applyFill="1" applyBorder="1" applyAlignment="1">
      <alignment horizontal="left" vertical="center"/>
    </xf>
    <xf numFmtId="0" fontId="7" fillId="0" borderId="19" xfId="0" applyFont="1" applyBorder="1" applyAlignment="1">
      <alignment horizontal="center" vertical="top"/>
    </xf>
    <xf numFmtId="0" fontId="7" fillId="0" borderId="9" xfId="0" applyFont="1" applyBorder="1" applyAlignment="1">
      <alignment horizontal="left" vertical="top" wrapText="1"/>
    </xf>
    <xf numFmtId="0" fontId="8" fillId="0" borderId="9" xfId="0" applyFont="1" applyBorder="1" applyAlignment="1">
      <alignment horizontal="center" vertical="center" wrapText="1"/>
    </xf>
    <xf numFmtId="0" fontId="6" fillId="0" borderId="0" xfId="0" applyFont="1" applyAlignment="1">
      <alignment horizontal="left" vertical="center" wrapText="1"/>
    </xf>
    <xf numFmtId="0" fontId="7" fillId="0" borderId="9" xfId="0" applyFont="1" applyBorder="1" applyAlignment="1">
      <alignment horizontal="center" vertical="center" wrapText="1"/>
    </xf>
    <xf numFmtId="0" fontId="7" fillId="0" borderId="9" xfId="0" applyFont="1" applyBorder="1"/>
    <xf numFmtId="49" fontId="6" fillId="0" borderId="9" xfId="0" applyNumberFormat="1" applyFont="1" applyBorder="1" applyAlignment="1">
      <alignment horizontal="left" vertical="top" wrapText="1"/>
    </xf>
    <xf numFmtId="0" fontId="6" fillId="0" borderId="0" xfId="0" applyFont="1"/>
    <xf numFmtId="0" fontId="6" fillId="0" borderId="6"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Alignment="1">
      <alignment vertical="top" wrapText="1"/>
    </xf>
    <xf numFmtId="0" fontId="5" fillId="0" borderId="0" xfId="0" applyFont="1" applyAlignment="1">
      <alignment horizontal="center" vertical="center" wrapText="1"/>
    </xf>
    <xf numFmtId="0" fontId="13" fillId="0" borderId="0" xfId="0" applyFont="1" applyAlignment="1">
      <alignment horizontal="center" vertical="center"/>
    </xf>
    <xf numFmtId="0" fontId="8" fillId="0" borderId="0" xfId="0" applyFont="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applyAlignment="1">
      <alignment horizontal="left" vertical="center" wrapText="1"/>
    </xf>
    <xf numFmtId="0" fontId="8" fillId="7" borderId="9" xfId="0" applyFont="1" applyFill="1" applyBorder="1" applyAlignment="1">
      <alignment horizontal="center"/>
    </xf>
    <xf numFmtId="0" fontId="8" fillId="7" borderId="9" xfId="0" applyFont="1" applyFill="1" applyBorder="1" applyAlignment="1">
      <alignment horizontal="center" vertical="center"/>
    </xf>
    <xf numFmtId="0" fontId="8" fillId="0" borderId="9" xfId="0" applyFont="1" applyBorder="1" applyAlignment="1">
      <alignment horizontal="center"/>
    </xf>
    <xf numFmtId="0" fontId="8" fillId="0" borderId="25" xfId="0" applyFont="1" applyBorder="1" applyAlignment="1">
      <alignment horizontal="center"/>
    </xf>
    <xf numFmtId="0" fontId="4" fillId="0" borderId="9" xfId="0" applyFont="1" applyBorder="1" applyAlignment="1">
      <alignment horizontal="center" vertical="center"/>
    </xf>
    <xf numFmtId="0" fontId="4" fillId="0" borderId="0" xfId="0" applyFont="1"/>
    <xf numFmtId="0" fontId="4" fillId="8" borderId="23" xfId="0" applyFont="1" applyFill="1" applyBorder="1" applyAlignment="1">
      <alignment vertical="center"/>
    </xf>
    <xf numFmtId="0" fontId="4" fillId="8" borderId="7" xfId="0" applyFont="1" applyFill="1" applyBorder="1" applyAlignment="1">
      <alignment horizontal="center" vertical="center"/>
    </xf>
    <xf numFmtId="0" fontId="8" fillId="5" borderId="24" xfId="0" applyFont="1" applyFill="1" applyBorder="1" applyAlignment="1">
      <alignment vertical="top"/>
    </xf>
    <xf numFmtId="0" fontId="7" fillId="5" borderId="24" xfId="0" applyFont="1" applyFill="1" applyBorder="1" applyAlignment="1">
      <alignment vertical="top" wrapText="1"/>
    </xf>
    <xf numFmtId="0" fontId="7" fillId="0" borderId="0" xfId="0" applyFont="1" applyAlignment="1">
      <alignment horizontal="center" vertical="center" wrapText="1"/>
    </xf>
    <xf numFmtId="0" fontId="4" fillId="0" borderId="0" xfId="0" applyFont="1" applyAlignment="1">
      <alignment horizontal="center" vertical="center"/>
    </xf>
    <xf numFmtId="0" fontId="7" fillId="0" borderId="9" xfId="0" applyFont="1" applyBorder="1" applyAlignment="1">
      <alignment horizontal="center" vertical="top" wrapText="1"/>
    </xf>
    <xf numFmtId="0" fontId="10" fillId="0" borderId="9" xfId="0" applyFont="1" applyBorder="1" applyAlignment="1">
      <alignment vertical="top" wrapText="1"/>
    </xf>
    <xf numFmtId="0" fontId="7" fillId="0" borderId="9" xfId="0" applyFont="1" applyBorder="1" applyAlignment="1">
      <alignment wrapText="1"/>
    </xf>
    <xf numFmtId="0" fontId="7" fillId="0" borderId="9" xfId="0" applyFont="1" applyBorder="1" applyAlignment="1">
      <alignment vertical="top" wrapText="1"/>
    </xf>
    <xf numFmtId="0" fontId="8"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vertical="top"/>
    </xf>
    <xf numFmtId="0" fontId="6" fillId="0" borderId="0" xfId="0" applyFont="1" applyAlignment="1">
      <alignment wrapText="1"/>
    </xf>
    <xf numFmtId="0" fontId="10" fillId="0" borderId="0" xfId="0" applyFont="1" applyAlignment="1">
      <alignment horizontal="left" vertical="top" wrapText="1"/>
    </xf>
    <xf numFmtId="0" fontId="10" fillId="0" borderId="0" xfId="0" applyFont="1" applyAlignment="1">
      <alignment vertical="top" wrapText="1"/>
    </xf>
    <xf numFmtId="0" fontId="5" fillId="0" borderId="26" xfId="0" applyFont="1" applyBorder="1" applyAlignment="1">
      <alignment horizontal="center"/>
    </xf>
    <xf numFmtId="0" fontId="5" fillId="0" borderId="26" xfId="0" applyFont="1" applyBorder="1" applyAlignment="1">
      <alignment horizontal="center" vertical="center"/>
    </xf>
    <xf numFmtId="0" fontId="6" fillId="0" borderId="0" xfId="0" applyFont="1" applyAlignment="1">
      <alignment horizontal="center" vertical="top" wrapText="1"/>
    </xf>
    <xf numFmtId="0" fontId="6" fillId="0" borderId="0" xfId="0" applyFont="1" applyAlignment="1">
      <alignment vertical="top"/>
    </xf>
    <xf numFmtId="0" fontId="30" fillId="0" borderId="0" xfId="0" applyFont="1" applyAlignment="1">
      <alignment horizontal="center" vertical="center"/>
    </xf>
    <xf numFmtId="0" fontId="5" fillId="0" borderId="27" xfId="0" applyFont="1" applyBorder="1" applyAlignment="1">
      <alignment horizontal="center"/>
    </xf>
    <xf numFmtId="0" fontId="5" fillId="0" borderId="27" xfId="0" applyFont="1" applyBorder="1" applyAlignment="1">
      <alignment horizontal="center" vertical="center"/>
    </xf>
    <xf numFmtId="0" fontId="4" fillId="6" borderId="0" xfId="0" applyFont="1" applyFill="1" applyAlignment="1">
      <alignment horizontal="center"/>
    </xf>
    <xf numFmtId="0" fontId="7" fillId="0" borderId="0" xfId="0" applyFont="1" applyAlignment="1">
      <alignment horizontal="center" vertical="top" wrapText="1"/>
    </xf>
    <xf numFmtId="49" fontId="6" fillId="0" borderId="0" xfId="0" applyNumberFormat="1" applyFont="1" applyAlignment="1">
      <alignment horizontal="left" vertical="top" wrapText="1"/>
    </xf>
    <xf numFmtId="0" fontId="17" fillId="0" borderId="0" xfId="0" applyFont="1"/>
    <xf numFmtId="0" fontId="21" fillId="0" borderId="0" xfId="0" applyFont="1" applyAlignment="1">
      <alignment wrapText="1"/>
    </xf>
    <xf numFmtId="14" fontId="19" fillId="0" borderId="0" xfId="0" applyNumberFormat="1" applyFont="1"/>
    <xf numFmtId="0" fontId="19" fillId="0" borderId="0" xfId="0" applyFont="1"/>
    <xf numFmtId="0" fontId="19" fillId="0" borderId="0" xfId="1" applyNumberFormat="1" applyFont="1" applyProtection="1"/>
    <xf numFmtId="0" fontId="23" fillId="0" borderId="0" xfId="0" applyFont="1"/>
    <xf numFmtId="0" fontId="24" fillId="0" borderId="0" xfId="0" applyFont="1"/>
    <xf numFmtId="14" fontId="24" fillId="0" borderId="0" xfId="0" applyNumberFormat="1" applyFont="1"/>
    <xf numFmtId="0" fontId="24" fillId="0" borderId="0" xfId="1" applyNumberFormat="1" applyFont="1" applyProtection="1"/>
    <xf numFmtId="0" fontId="22" fillId="0" borderId="0" xfId="0" applyFont="1"/>
    <xf numFmtId="0" fontId="25" fillId="0" borderId="0" xfId="0" applyFont="1"/>
    <xf numFmtId="0" fontId="24" fillId="0" borderId="0" xfId="1" applyNumberFormat="1" applyFont="1" applyAlignment="1" applyProtection="1">
      <alignment wrapText="1"/>
    </xf>
    <xf numFmtId="0" fontId="19" fillId="0" borderId="0" xfId="1" applyNumberFormat="1" applyFont="1" applyAlignment="1" applyProtection="1">
      <alignment wrapText="1"/>
    </xf>
    <xf numFmtId="0" fontId="20" fillId="0" borderId="0" xfId="0" applyFont="1"/>
    <xf numFmtId="0" fontId="20" fillId="0" borderId="0" xfId="1" applyNumberFormat="1" applyFont="1" applyProtection="1"/>
    <xf numFmtId="165" fontId="20" fillId="0" borderId="0" xfId="0" applyNumberFormat="1" applyFont="1"/>
    <xf numFmtId="165" fontId="26" fillId="0" borderId="0" xfId="0" applyNumberFormat="1" applyFont="1"/>
    <xf numFmtId="9" fontId="1" fillId="0" borderId="0" xfId="2" applyFont="1" applyProtection="1"/>
    <xf numFmtId="0" fontId="7" fillId="0" borderId="30" xfId="3" applyFont="1" applyBorder="1" applyAlignment="1" applyProtection="1">
      <alignment horizontal="left" vertical="top"/>
      <protection locked="0"/>
    </xf>
    <xf numFmtId="0" fontId="7" fillId="0" borderId="31" xfId="3" applyFont="1" applyBorder="1" applyAlignment="1" applyProtection="1">
      <alignment horizontal="left" vertical="top"/>
      <protection locked="0"/>
    </xf>
    <xf numFmtId="0" fontId="7" fillId="11" borderId="9" xfId="3" applyFont="1" applyFill="1" applyBorder="1" applyAlignment="1" applyProtection="1">
      <alignment horizontal="left" vertical="center"/>
      <protection locked="0"/>
    </xf>
    <xf numFmtId="0" fontId="4" fillId="8" borderId="7" xfId="0" applyFont="1" applyFill="1" applyBorder="1" applyAlignment="1" applyProtection="1">
      <alignment vertical="center"/>
      <protection locked="0"/>
    </xf>
    <xf numFmtId="0" fontId="7" fillId="5" borderId="24" xfId="0" applyFont="1" applyFill="1" applyBorder="1" applyAlignment="1" applyProtection="1">
      <alignment vertical="top"/>
      <protection locked="0"/>
    </xf>
    <xf numFmtId="0" fontId="7" fillId="0" borderId="0" xfId="0" applyFont="1" applyProtection="1">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21" fillId="0" borderId="0" xfId="0" applyFont="1" applyProtection="1">
      <protection locked="0"/>
    </xf>
    <xf numFmtId="0" fontId="21" fillId="0" borderId="0" xfId="0" applyFont="1" applyAlignment="1" applyProtection="1">
      <alignment wrapText="1"/>
      <protection locked="0"/>
    </xf>
    <xf numFmtId="0" fontId="19" fillId="0" borderId="0" xfId="0" applyFont="1" applyProtection="1">
      <protection locked="0"/>
    </xf>
    <xf numFmtId="44" fontId="19" fillId="0" borderId="0" xfId="1" applyFont="1" applyProtection="1">
      <protection locked="0"/>
    </xf>
    <xf numFmtId="0" fontId="24" fillId="0" borderId="0" xfId="0" applyFont="1" applyProtection="1">
      <protection locked="0"/>
    </xf>
    <xf numFmtId="44" fontId="24" fillId="0" borderId="0" xfId="1" applyFont="1" applyProtection="1">
      <protection locked="0"/>
    </xf>
    <xf numFmtId="44" fontId="25" fillId="0" borderId="0" xfId="1" applyFont="1" applyProtection="1">
      <protection locked="0"/>
    </xf>
    <xf numFmtId="0" fontId="25" fillId="0" borderId="0" xfId="0" applyFont="1" applyProtection="1">
      <protection locked="0"/>
    </xf>
    <xf numFmtId="165" fontId="20" fillId="0" borderId="0" xfId="0" applyNumberFormat="1" applyFont="1" applyProtection="1">
      <protection locked="0"/>
    </xf>
    <xf numFmtId="0" fontId="7"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3" borderId="0" xfId="0" applyFont="1" applyFill="1" applyAlignment="1" applyProtection="1">
      <alignment horizontal="center" vertical="center" wrapText="1"/>
      <protection locked="0"/>
    </xf>
    <xf numFmtId="0" fontId="18" fillId="3" borderId="0" xfId="0"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31"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wrapText="1"/>
      <protection locked="0"/>
    </xf>
    <xf numFmtId="0" fontId="7" fillId="0" borderId="0" xfId="0" applyFont="1" applyAlignment="1">
      <alignment vertical="top" wrapText="1"/>
    </xf>
    <xf numFmtId="0" fontId="7" fillId="3" borderId="29"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4" fillId="8" borderId="13"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13" fillId="0" borderId="46" xfId="0" applyFont="1" applyBorder="1" applyAlignment="1">
      <alignment horizontal="center" vertical="center" wrapText="1"/>
    </xf>
    <xf numFmtId="0" fontId="4" fillId="8" borderId="7" xfId="0" applyFont="1" applyFill="1" applyBorder="1" applyAlignment="1" applyProtection="1">
      <alignment vertical="center" wrapText="1"/>
      <protection locked="0"/>
    </xf>
    <xf numFmtId="0" fontId="7" fillId="5" borderId="24" xfId="0" applyFont="1" applyFill="1" applyBorder="1" applyAlignment="1" applyProtection="1">
      <alignment vertical="top" wrapText="1"/>
      <protection locked="0"/>
    </xf>
    <xf numFmtId="0" fontId="4" fillId="0" borderId="8" xfId="0" applyFont="1" applyBorder="1" applyAlignment="1">
      <alignment horizontal="center" vertical="center"/>
    </xf>
    <xf numFmtId="0" fontId="7" fillId="3" borderId="7" xfId="0" applyFont="1" applyFill="1" applyBorder="1" applyAlignment="1" applyProtection="1">
      <alignment horizontal="center" vertical="center" wrapText="1"/>
      <protection locked="0"/>
    </xf>
    <xf numFmtId="0" fontId="7" fillId="5" borderId="0" xfId="0" applyFont="1" applyFill="1"/>
    <xf numFmtId="0" fontId="8" fillId="5" borderId="0" xfId="0" applyFont="1" applyFill="1"/>
    <xf numFmtId="0" fontId="4" fillId="8" borderId="28" xfId="0" applyFont="1" applyFill="1" applyBorder="1" applyAlignment="1" applyProtection="1">
      <alignment horizontal="center" vertical="center" wrapText="1"/>
      <protection locked="0"/>
    </xf>
    <xf numFmtId="0" fontId="8" fillId="5" borderId="0" xfId="0" applyFont="1" applyFill="1" applyAlignment="1">
      <alignment wrapText="1"/>
    </xf>
    <xf numFmtId="0" fontId="6" fillId="0" borderId="15" xfId="0" applyFont="1" applyBorder="1" applyAlignment="1">
      <alignment horizontal="left" vertical="center" wrapText="1"/>
    </xf>
    <xf numFmtId="0" fontId="0" fillId="7" borderId="9" xfId="0" applyFill="1" applyBorder="1" applyAlignment="1">
      <alignment horizontal="center" vertical="center"/>
    </xf>
    <xf numFmtId="0" fontId="31"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6" xfId="0" applyFont="1" applyBorder="1" applyAlignment="1">
      <alignment horizontal="center" vertical="center" wrapText="1"/>
    </xf>
    <xf numFmtId="0" fontId="7" fillId="3" borderId="7" xfId="0" applyFont="1" applyFill="1" applyBorder="1" applyAlignment="1" applyProtection="1">
      <alignment horizontal="left" vertical="top" wrapText="1"/>
      <protection locked="0"/>
    </xf>
    <xf numFmtId="0" fontId="7" fillId="0" borderId="15" xfId="0" applyFont="1" applyBorder="1" applyAlignment="1">
      <alignment horizontal="center" vertical="center" wrapText="1"/>
    </xf>
    <xf numFmtId="0" fontId="7" fillId="0" borderId="15" xfId="0" applyFont="1" applyBorder="1" applyAlignment="1" applyProtection="1">
      <alignment horizontal="center" vertical="center" wrapText="1"/>
      <protection locked="0"/>
    </xf>
    <xf numFmtId="0" fontId="0" fillId="0" borderId="9" xfId="0" applyBorder="1" applyAlignment="1">
      <alignment horizontal="center" vertical="center"/>
    </xf>
    <xf numFmtId="0" fontId="7" fillId="3" borderId="9" xfId="0" applyFont="1" applyFill="1" applyBorder="1" applyAlignment="1">
      <alignment horizontal="center" vertical="center" wrapText="1"/>
    </xf>
    <xf numFmtId="0" fontId="30" fillId="0" borderId="0" xfId="0" applyFont="1"/>
    <xf numFmtId="0" fontId="34" fillId="0" borderId="9" xfId="0" applyFont="1" applyBorder="1" applyAlignment="1">
      <alignment horizontal="left" vertical="top" wrapText="1"/>
    </xf>
    <xf numFmtId="0" fontId="7" fillId="0" borderId="48" xfId="0" applyFont="1" applyBorder="1" applyAlignment="1">
      <alignment horizontal="center" vertical="center" wrapText="1"/>
    </xf>
    <xf numFmtId="0" fontId="9" fillId="0" borderId="9" xfId="0" applyFont="1" applyBorder="1" applyAlignment="1">
      <alignment horizontal="left" vertical="center" wrapText="1"/>
    </xf>
    <xf numFmtId="0" fontId="0" fillId="0" borderId="9" xfId="0" applyBorder="1" applyAlignment="1">
      <alignment horizontal="left" vertical="top" wrapText="1"/>
    </xf>
    <xf numFmtId="0" fontId="35" fillId="0" borderId="0" xfId="0" applyFont="1" applyAlignment="1">
      <alignment horizontal="left" vertical="top" wrapText="1"/>
    </xf>
    <xf numFmtId="0" fontId="35" fillId="0" borderId="9" xfId="0" applyFont="1" applyBorder="1" applyAlignment="1">
      <alignment horizontal="left" vertical="top" wrapText="1"/>
    </xf>
    <xf numFmtId="0" fontId="13" fillId="8" borderId="7" xfId="0" applyFont="1" applyFill="1" applyBorder="1" applyAlignment="1">
      <alignment vertical="center" wrapText="1"/>
    </xf>
    <xf numFmtId="0" fontId="0" fillId="0" borderId="0" xfId="0" applyAlignment="1">
      <alignment wrapText="1"/>
    </xf>
    <xf numFmtId="0" fontId="0" fillId="0" borderId="0" xfId="0" applyAlignment="1">
      <alignment vertical="top" wrapText="1"/>
    </xf>
    <xf numFmtId="0" fontId="8" fillId="7" borderId="9" xfId="0" applyFont="1" applyFill="1" applyBorder="1" applyAlignment="1">
      <alignment horizontal="center" wrapText="1"/>
    </xf>
    <xf numFmtId="0" fontId="8" fillId="0" borderId="9" xfId="0" applyFont="1" applyBorder="1" applyAlignment="1">
      <alignment horizontal="center" wrapText="1"/>
    </xf>
    <xf numFmtId="0" fontId="8" fillId="0" borderId="25" xfId="0" applyFont="1" applyBorder="1" applyAlignment="1">
      <alignment horizontal="center" wrapText="1"/>
    </xf>
    <xf numFmtId="0" fontId="37" fillId="0" borderId="9" xfId="0" applyFont="1" applyBorder="1" applyAlignment="1">
      <alignment horizontal="left" vertical="center" wrapText="1"/>
    </xf>
    <xf numFmtId="0" fontId="5" fillId="5" borderId="0" xfId="0" applyFont="1" applyFill="1"/>
    <xf numFmtId="0" fontId="0" fillId="0" borderId="26" xfId="0" applyBorder="1" applyAlignment="1">
      <alignment horizontal="center" vertical="center"/>
    </xf>
    <xf numFmtId="0" fontId="37" fillId="0" borderId="0" xfId="0" applyFont="1" applyAlignment="1">
      <alignment horizontal="left" vertical="top" wrapText="1"/>
    </xf>
    <xf numFmtId="0" fontId="38" fillId="0" borderId="0" xfId="0" applyFont="1" applyAlignment="1">
      <alignment horizontal="center" vertical="center" wrapText="1"/>
    </xf>
    <xf numFmtId="0" fontId="7" fillId="0" borderId="9" xfId="0" applyFont="1" applyBorder="1" applyAlignment="1">
      <alignment horizontal="left" vertical="center" wrapText="1"/>
    </xf>
    <xf numFmtId="0" fontId="0" fillId="0" borderId="0" xfId="0" applyAlignment="1">
      <alignment vertical="top"/>
    </xf>
    <xf numFmtId="0" fontId="39" fillId="0" borderId="0" xfId="0" applyFont="1"/>
    <xf numFmtId="0" fontId="39" fillId="0" borderId="0" xfId="0" applyFont="1" applyAlignment="1">
      <alignment horizontal="center" vertical="center" wrapText="1"/>
    </xf>
    <xf numFmtId="0" fontId="38" fillId="3" borderId="0" xfId="0" applyFont="1" applyFill="1" applyAlignment="1" applyProtection="1">
      <alignment horizontal="center" vertical="center"/>
      <protection locked="0"/>
    </xf>
    <xf numFmtId="0" fontId="39" fillId="3" borderId="0" xfId="0" applyFont="1" applyFill="1" applyAlignment="1" applyProtection="1">
      <alignment horizontal="center" vertical="center"/>
      <protection locked="0"/>
    </xf>
    <xf numFmtId="0" fontId="38" fillId="3" borderId="0" xfId="0" applyFont="1" applyFill="1" applyAlignment="1" applyProtection="1">
      <alignment horizontal="center" vertical="center" wrapText="1"/>
      <protection locked="0"/>
    </xf>
    <xf numFmtId="0" fontId="39" fillId="3" borderId="0" xfId="0" applyFont="1" applyFill="1" applyAlignment="1" applyProtection="1">
      <alignment horizontal="center" vertical="center" wrapText="1"/>
      <protection locked="0"/>
    </xf>
    <xf numFmtId="0" fontId="5" fillId="0" borderId="0" xfId="0" applyFont="1" applyAlignment="1">
      <alignment horizontal="left" vertical="top" wrapText="1"/>
    </xf>
    <xf numFmtId="0" fontId="7" fillId="5" borderId="0" xfId="0" applyFont="1" applyFill="1" applyAlignment="1">
      <alignment horizontal="center" vertical="center" wrapText="1"/>
    </xf>
    <xf numFmtId="0" fontId="27" fillId="5" borderId="0" xfId="0" applyFont="1" applyFill="1" applyAlignment="1">
      <alignment horizontal="center" vertical="center"/>
    </xf>
    <xf numFmtId="0" fontId="40" fillId="0" borderId="0" xfId="0" applyFont="1" applyAlignment="1">
      <alignment wrapText="1"/>
    </xf>
    <xf numFmtId="0" fontId="40" fillId="0" borderId="9" xfId="0" applyFont="1" applyBorder="1" applyAlignment="1">
      <alignment horizontal="left" vertical="center" wrapText="1"/>
    </xf>
    <xf numFmtId="0" fontId="7" fillId="0" borderId="0" xfId="0" applyFont="1" applyAlignment="1">
      <alignment horizontal="center" vertical="top"/>
    </xf>
    <xf numFmtId="0" fontId="40" fillId="0" borderId="0" xfId="0" applyFont="1" applyAlignment="1">
      <alignment horizontal="left" vertical="center" wrapText="1"/>
    </xf>
    <xf numFmtId="0" fontId="6" fillId="0" borderId="0" xfId="0" applyFont="1" applyAlignment="1">
      <alignment horizontal="center" vertical="center" wrapText="1"/>
    </xf>
    <xf numFmtId="0" fontId="0" fillId="0" borderId="0" xfId="0" applyAlignment="1">
      <alignment horizontal="center" vertical="center"/>
    </xf>
    <xf numFmtId="0" fontId="6" fillId="0" borderId="9" xfId="0" applyFont="1" applyBorder="1" applyAlignment="1">
      <alignment horizontal="center" vertical="center" wrapText="1"/>
    </xf>
    <xf numFmtId="0" fontId="43" fillId="0" borderId="0" xfId="0" applyFont="1" applyAlignment="1">
      <alignment horizontal="center" vertical="top" wrapText="1"/>
    </xf>
    <xf numFmtId="0" fontId="44" fillId="0" borderId="0" xfId="0" applyFont="1" applyAlignment="1">
      <alignment horizontal="center" vertical="center"/>
    </xf>
    <xf numFmtId="0" fontId="45"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7" fillId="0" borderId="8" xfId="0" applyFont="1" applyBorder="1" applyAlignment="1">
      <alignment horizontal="center" vertical="top" wrapText="1"/>
    </xf>
    <xf numFmtId="0" fontId="37" fillId="0" borderId="15" xfId="0" applyFont="1" applyBorder="1" applyAlignment="1">
      <alignment horizontal="left" vertical="center" wrapText="1"/>
    </xf>
    <xf numFmtId="0" fontId="37" fillId="0" borderId="0" xfId="0" applyFont="1" applyAlignment="1">
      <alignment horizontal="left" vertical="center" wrapText="1"/>
    </xf>
    <xf numFmtId="0" fontId="7" fillId="0" borderId="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34" fillId="0" borderId="0" xfId="0" applyFont="1" applyAlignment="1">
      <alignment horizontal="left" vertical="center"/>
    </xf>
    <xf numFmtId="0" fontId="37" fillId="0" borderId="0" xfId="0" applyFont="1" applyAlignment="1">
      <alignment vertical="top" wrapText="1"/>
    </xf>
    <xf numFmtId="0" fontId="46" fillId="3" borderId="0" xfId="0" applyFont="1" applyFill="1" applyAlignment="1" applyProtection="1">
      <alignment horizontal="center" vertical="center"/>
      <protection locked="0"/>
    </xf>
    <xf numFmtId="0" fontId="7" fillId="11" borderId="6" xfId="3" applyFont="1" applyFill="1" applyBorder="1" applyAlignment="1" applyProtection="1">
      <alignment horizontal="left" vertical="center"/>
      <protection locked="0"/>
    </xf>
    <xf numFmtId="0" fontId="7" fillId="12" borderId="51" xfId="0" applyFont="1" applyFill="1" applyBorder="1"/>
    <xf numFmtId="0" fontId="7" fillId="12" borderId="52" xfId="0" applyFont="1" applyFill="1" applyBorder="1"/>
    <xf numFmtId="0" fontId="27" fillId="13" borderId="0" xfId="0" applyFont="1" applyFill="1" applyAlignment="1">
      <alignment horizontal="center" vertical="center" wrapText="1"/>
    </xf>
    <xf numFmtId="0" fontId="7" fillId="12" borderId="0" xfId="0" applyFont="1" applyFill="1" applyAlignment="1">
      <alignment horizontal="left" vertical="center" wrapText="1"/>
    </xf>
    <xf numFmtId="0" fontId="34" fillId="12" borderId="0" xfId="0" applyFont="1" applyFill="1" applyAlignment="1">
      <alignment horizontal="left" vertical="center"/>
    </xf>
    <xf numFmtId="0" fontId="6" fillId="12" borderId="0" xfId="0" applyFont="1" applyFill="1" applyAlignment="1">
      <alignment horizontal="center" vertical="center" wrapText="1"/>
    </xf>
    <xf numFmtId="0" fontId="6" fillId="12" borderId="0" xfId="0" applyFont="1" applyFill="1" applyAlignment="1">
      <alignment horizontal="left" vertical="center" wrapText="1"/>
    </xf>
    <xf numFmtId="0" fontId="6" fillId="12" borderId="47" xfId="0" applyFont="1" applyFill="1" applyBorder="1" applyAlignment="1">
      <alignment horizontal="left" vertical="center" wrapText="1"/>
    </xf>
    <xf numFmtId="0" fontId="6" fillId="12" borderId="7" xfId="0" applyFont="1" applyFill="1" applyBorder="1" applyAlignment="1">
      <alignment horizontal="left" vertical="center" wrapText="1"/>
    </xf>
    <xf numFmtId="0" fontId="40" fillId="12" borderId="7" xfId="0" applyFont="1" applyFill="1" applyBorder="1" applyAlignment="1">
      <alignment horizontal="left" vertical="center" wrapText="1"/>
    </xf>
    <xf numFmtId="0" fontId="7" fillId="3" borderId="47" xfId="0" applyFont="1" applyFill="1" applyBorder="1" applyAlignment="1" applyProtection="1">
      <alignment horizontal="center" vertical="center" wrapText="1"/>
      <protection locked="0"/>
    </xf>
    <xf numFmtId="0" fontId="6" fillId="12" borderId="9" xfId="0" applyFont="1" applyFill="1" applyBorder="1" applyAlignment="1">
      <alignment horizontal="center" vertical="center" wrapText="1"/>
    </xf>
    <xf numFmtId="0" fontId="6" fillId="12" borderId="29" xfId="0" applyFont="1" applyFill="1" applyBorder="1" applyAlignment="1">
      <alignment horizontal="center" vertical="center" wrapText="1"/>
    </xf>
    <xf numFmtId="0" fontId="7" fillId="12" borderId="0" xfId="0" applyFont="1" applyFill="1"/>
    <xf numFmtId="0" fontId="6" fillId="12" borderId="9" xfId="0" applyFont="1" applyFill="1" applyBorder="1" applyAlignment="1">
      <alignment horizontal="left" vertical="top" wrapText="1"/>
    </xf>
    <xf numFmtId="0" fontId="6" fillId="12" borderId="0" xfId="0" applyFont="1" applyFill="1" applyAlignment="1">
      <alignment horizontal="left" vertical="top" wrapText="1"/>
    </xf>
    <xf numFmtId="0" fontId="6" fillId="12" borderId="9" xfId="0" applyFont="1" applyFill="1" applyBorder="1" applyAlignment="1">
      <alignment horizontal="left" vertical="center" wrapText="1"/>
    </xf>
    <xf numFmtId="0" fontId="37" fillId="12" borderId="7" xfId="0" applyFont="1" applyFill="1" applyBorder="1" applyAlignment="1">
      <alignment horizontal="left" vertical="center" wrapText="1"/>
    </xf>
    <xf numFmtId="0" fontId="9" fillId="12" borderId="9" xfId="0" applyFont="1" applyFill="1" applyBorder="1" applyAlignment="1">
      <alignment horizontal="left" vertical="center" wrapText="1"/>
    </xf>
    <xf numFmtId="0" fontId="7" fillId="12" borderId="9" xfId="0" applyFont="1" applyFill="1" applyBorder="1" applyAlignment="1">
      <alignment horizontal="left" vertical="center" wrapText="1"/>
    </xf>
    <xf numFmtId="0" fontId="37" fillId="12" borderId="9" xfId="0" applyFont="1" applyFill="1" applyBorder="1" applyAlignment="1">
      <alignment horizontal="left" vertical="center" wrapText="1"/>
    </xf>
    <xf numFmtId="0" fontId="6" fillId="12" borderId="15" xfId="0" applyFont="1" applyFill="1" applyBorder="1" applyAlignment="1">
      <alignment horizontal="left" vertical="center" wrapText="1"/>
    </xf>
    <xf numFmtId="0" fontId="37" fillId="12" borderId="47" xfId="0" applyFont="1" applyFill="1" applyBorder="1" applyAlignment="1">
      <alignment horizontal="left" vertical="center" wrapText="1"/>
    </xf>
    <xf numFmtId="0" fontId="8" fillId="0" borderId="48" xfId="0" applyFont="1" applyBorder="1" applyAlignment="1">
      <alignment horizontal="center" vertical="center" wrapText="1"/>
    </xf>
    <xf numFmtId="0" fontId="8" fillId="0" borderId="15" xfId="0" applyFont="1" applyBorder="1" applyAlignment="1">
      <alignment horizontal="center" vertical="center" wrapText="1"/>
    </xf>
    <xf numFmtId="0" fontId="0" fillId="12" borderId="0" xfId="0" applyFill="1" applyAlignment="1">
      <alignment horizontal="center" vertical="center"/>
    </xf>
    <xf numFmtId="0" fontId="7" fillId="12" borderId="0" xfId="0" applyFont="1" applyFill="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wrapText="1"/>
    </xf>
    <xf numFmtId="0" fontId="16" fillId="18" borderId="9" xfId="0" applyFont="1" applyFill="1" applyBorder="1" applyAlignment="1">
      <alignment horizontal="center"/>
    </xf>
    <xf numFmtId="0" fontId="16" fillId="18" borderId="9" xfId="0" applyFont="1" applyFill="1" applyBorder="1" applyAlignment="1">
      <alignment horizontal="center" vertical="center"/>
    </xf>
    <xf numFmtId="0" fontId="16" fillId="0" borderId="9" xfId="0" applyFont="1" applyBorder="1" applyAlignment="1">
      <alignment horizontal="center"/>
    </xf>
    <xf numFmtId="0" fontId="16" fillId="0" borderId="53" xfId="0" applyFont="1" applyBorder="1" applyAlignment="1">
      <alignment horizontal="center"/>
    </xf>
    <xf numFmtId="0" fontId="48" fillId="15" borderId="9" xfId="0" applyFont="1" applyFill="1" applyBorder="1" applyAlignment="1">
      <alignment vertical="center"/>
    </xf>
    <xf numFmtId="0" fontId="49" fillId="15" borderId="9" xfId="0" applyFont="1" applyFill="1" applyBorder="1" applyAlignment="1">
      <alignment vertical="center"/>
    </xf>
    <xf numFmtId="0" fontId="6" fillId="15" borderId="9" xfId="0" applyFont="1" applyFill="1" applyBorder="1" applyAlignment="1">
      <alignment horizontal="left" vertical="center"/>
    </xf>
    <xf numFmtId="0" fontId="6" fillId="8" borderId="9" xfId="0" applyFont="1" applyFill="1" applyBorder="1" applyAlignment="1">
      <alignment horizontal="left" vertical="center"/>
    </xf>
    <xf numFmtId="0" fontId="6" fillId="16" borderId="9" xfId="0" applyFont="1" applyFill="1" applyBorder="1"/>
    <xf numFmtId="0" fontId="5" fillId="16" borderId="9" xfId="0" applyFont="1" applyFill="1" applyBorder="1" applyAlignment="1">
      <alignment wrapText="1"/>
    </xf>
    <xf numFmtId="0" fontId="6" fillId="17" borderId="9" xfId="0" applyFont="1" applyFill="1" applyBorder="1" applyAlignment="1">
      <alignment horizontal="center" vertical="center" wrapText="1"/>
    </xf>
    <xf numFmtId="0" fontId="6" fillId="0" borderId="9" xfId="0" applyFont="1" applyBorder="1" applyAlignment="1">
      <alignment vertical="top" wrapText="1"/>
    </xf>
    <xf numFmtId="0" fontId="48" fillId="14" borderId="16" xfId="0" applyFont="1" applyFill="1" applyBorder="1" applyAlignment="1">
      <alignment horizontal="center" vertical="center"/>
    </xf>
    <xf numFmtId="0" fontId="48" fillId="14" borderId="17" xfId="0" applyFont="1" applyFill="1" applyBorder="1" applyAlignment="1">
      <alignment horizontal="center" vertical="center" wrapText="1"/>
    </xf>
    <xf numFmtId="0" fontId="47" fillId="13" borderId="17" xfId="0" applyFont="1" applyFill="1" applyBorder="1" applyAlignment="1">
      <alignment horizontal="center" vertical="center" wrapText="1"/>
    </xf>
    <xf numFmtId="0" fontId="48" fillId="14" borderId="18" xfId="0" applyFont="1" applyFill="1" applyBorder="1" applyAlignment="1">
      <alignment horizontal="center" vertical="center" wrapText="1"/>
    </xf>
    <xf numFmtId="0" fontId="49" fillId="15" borderId="19" xfId="0" applyFont="1" applyFill="1" applyBorder="1" applyAlignment="1">
      <alignment horizontal="center" vertical="center"/>
    </xf>
    <xf numFmtId="0" fontId="49" fillId="15" borderId="20" xfId="0" applyFont="1" applyFill="1" applyBorder="1" applyAlignment="1">
      <alignment horizontal="center" vertical="center" wrapText="1"/>
    </xf>
    <xf numFmtId="0" fontId="6" fillId="16" borderId="19" xfId="0" applyFont="1" applyFill="1" applyBorder="1"/>
    <xf numFmtId="0" fontId="6" fillId="16" borderId="20" xfId="0" applyFont="1" applyFill="1" applyBorder="1"/>
    <xf numFmtId="0" fontId="6" fillId="0" borderId="19" xfId="0" applyFont="1" applyBorder="1" applyAlignment="1">
      <alignment horizontal="center" vertical="top"/>
    </xf>
    <xf numFmtId="0" fontId="6" fillId="17" borderId="20" xfId="0" applyFont="1" applyFill="1" applyBorder="1" applyAlignment="1">
      <alignment horizontal="center" vertical="center" wrapText="1"/>
    </xf>
    <xf numFmtId="0" fontId="9" fillId="16" borderId="19" xfId="0" applyFont="1" applyFill="1" applyBorder="1"/>
    <xf numFmtId="0" fontId="6" fillId="0" borderId="33" xfId="0" applyFont="1" applyBorder="1" applyAlignment="1">
      <alignment horizontal="left" vertical="top" wrapText="1"/>
    </xf>
    <xf numFmtId="0" fontId="6" fillId="0" borderId="33" xfId="0" applyFont="1" applyBorder="1" applyAlignment="1">
      <alignment horizontal="center" vertical="center" wrapText="1"/>
    </xf>
    <xf numFmtId="0" fontId="6" fillId="0" borderId="33" xfId="0" applyFont="1" applyBorder="1" applyAlignment="1">
      <alignment horizontal="left" vertical="center" wrapText="1"/>
    </xf>
    <xf numFmtId="0" fontId="6" fillId="12" borderId="33" xfId="0" applyFont="1" applyFill="1" applyBorder="1" applyAlignment="1">
      <alignment horizontal="left" vertical="center" wrapText="1"/>
    </xf>
    <xf numFmtId="0" fontId="6" fillId="17" borderId="33" xfId="0" applyFont="1" applyFill="1" applyBorder="1" applyAlignment="1">
      <alignment horizontal="center" vertical="center" wrapText="1"/>
    </xf>
    <xf numFmtId="0" fontId="6" fillId="17" borderId="38"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35" xfId="0" applyFont="1" applyBorder="1" applyAlignment="1">
      <alignment horizontal="center" vertical="center" wrapText="1"/>
    </xf>
    <xf numFmtId="0" fontId="7" fillId="0" borderId="34" xfId="3" applyFont="1" applyBorder="1" applyAlignment="1">
      <alignment horizontal="left" vertical="top" wrapText="1"/>
    </xf>
    <xf numFmtId="0" fontId="7" fillId="0" borderId="32" xfId="3" applyFont="1" applyBorder="1" applyAlignment="1">
      <alignment horizontal="left" vertical="top" wrapText="1"/>
    </xf>
    <xf numFmtId="0" fontId="7" fillId="0" borderId="39" xfId="3" applyFont="1" applyBorder="1" applyAlignment="1">
      <alignment horizontal="left" vertical="top" wrapText="1"/>
    </xf>
    <xf numFmtId="0" fontId="7" fillId="0" borderId="15" xfId="3" applyFont="1" applyBorder="1" applyAlignment="1">
      <alignment horizontal="left" vertical="top" wrapText="1"/>
    </xf>
    <xf numFmtId="0" fontId="7" fillId="0" borderId="22" xfId="3" applyFont="1" applyBorder="1" applyAlignment="1">
      <alignment horizontal="left" vertical="top" wrapText="1"/>
    </xf>
    <xf numFmtId="0" fontId="7" fillId="0" borderId="29" xfId="3" applyFont="1" applyBorder="1" applyAlignment="1">
      <alignment horizontal="left" vertical="top" wrapText="1"/>
    </xf>
    <xf numFmtId="0" fontId="13" fillId="9" borderId="49" xfId="3" applyFont="1" applyFill="1" applyBorder="1" applyAlignment="1">
      <alignment horizontal="left" vertical="top"/>
    </xf>
    <xf numFmtId="0" fontId="13" fillId="9" borderId="46" xfId="3" applyFont="1" applyFill="1" applyBorder="1" applyAlignment="1">
      <alignment horizontal="left" vertical="top"/>
    </xf>
    <xf numFmtId="0" fontId="47" fillId="13" borderId="17" xfId="3" applyFont="1" applyFill="1" applyBorder="1" applyAlignment="1">
      <alignment horizontal="center" vertical="center" wrapText="1"/>
    </xf>
    <xf numFmtId="0" fontId="47" fillId="13" borderId="33" xfId="3" applyFont="1" applyFill="1" applyBorder="1" applyAlignment="1">
      <alignment horizontal="center" vertical="center" wrapText="1"/>
    </xf>
    <xf numFmtId="0" fontId="13" fillId="9" borderId="23" xfId="3" applyFont="1" applyFill="1" applyBorder="1" applyAlignment="1">
      <alignment horizontal="left" vertical="top"/>
    </xf>
    <xf numFmtId="0" fontId="13" fillId="9" borderId="7" xfId="3" applyFont="1" applyFill="1" applyBorder="1" applyAlignment="1">
      <alignment horizontal="left" vertical="top"/>
    </xf>
    <xf numFmtId="0" fontId="13" fillId="10" borderId="23" xfId="3" applyFont="1" applyFill="1" applyBorder="1" applyAlignment="1">
      <alignment horizontal="left"/>
    </xf>
    <xf numFmtId="0" fontId="13" fillId="10" borderId="7" xfId="3" applyFont="1" applyFill="1" applyBorder="1" applyAlignment="1">
      <alignment horizontal="left"/>
    </xf>
    <xf numFmtId="0" fontId="6" fillId="0" borderId="15" xfId="3" applyFont="1" applyBorder="1" applyAlignment="1">
      <alignment horizontal="left" vertical="top" wrapText="1"/>
    </xf>
    <xf numFmtId="0" fontId="6" fillId="0" borderId="22" xfId="3" applyFont="1" applyBorder="1" applyAlignment="1">
      <alignment horizontal="left" vertical="top" wrapText="1"/>
    </xf>
    <xf numFmtId="0" fontId="6" fillId="0" borderId="29" xfId="3" applyFont="1" applyBorder="1" applyAlignment="1">
      <alignment horizontal="left" vertical="top" wrapText="1"/>
    </xf>
    <xf numFmtId="0" fontId="13" fillId="4" borderId="17" xfId="0" applyFont="1" applyFill="1" applyBorder="1" applyAlignment="1">
      <alignment horizontal="center" vertical="top"/>
    </xf>
    <xf numFmtId="0" fontId="13" fillId="4" borderId="50" xfId="0" applyFont="1" applyFill="1" applyBorder="1" applyAlignment="1">
      <alignment horizontal="center" vertical="top"/>
    </xf>
    <xf numFmtId="0" fontId="13" fillId="4" borderId="33" xfId="3" applyFont="1" applyFill="1" applyBorder="1" applyAlignment="1">
      <alignment horizontal="center" vertical="center" wrapText="1"/>
    </xf>
    <xf numFmtId="0" fontId="13" fillId="4" borderId="36" xfId="3" applyFont="1" applyFill="1" applyBorder="1" applyAlignment="1">
      <alignment horizontal="center" vertical="center" wrapText="1"/>
    </xf>
    <xf numFmtId="0" fontId="13" fillId="4" borderId="17" xfId="3" applyFont="1" applyFill="1" applyBorder="1" applyAlignment="1">
      <alignment horizontal="center" vertical="center" wrapText="1"/>
    </xf>
    <xf numFmtId="0" fontId="13" fillId="4" borderId="16" xfId="3" applyFont="1" applyFill="1" applyBorder="1" applyAlignment="1">
      <alignment horizontal="center" vertical="center" wrapText="1"/>
    </xf>
    <xf numFmtId="0" fontId="13" fillId="4" borderId="35" xfId="3" applyFont="1" applyFill="1" applyBorder="1" applyAlignment="1">
      <alignment horizontal="center" vertical="center" wrapText="1"/>
    </xf>
    <xf numFmtId="0" fontId="7" fillId="2" borderId="0" xfId="0" applyFont="1" applyFill="1" applyAlignment="1">
      <alignment horizontal="left" vertical="top" wrapText="1"/>
    </xf>
    <xf numFmtId="0" fontId="7" fillId="0" borderId="0" xfId="0" applyFont="1" applyAlignment="1">
      <alignment wrapText="1"/>
    </xf>
    <xf numFmtId="0" fontId="7" fillId="3" borderId="6" xfId="0" applyFont="1" applyFill="1" applyBorder="1" applyAlignment="1" applyProtection="1">
      <alignment horizontal="left" vertical="top"/>
      <protection locked="0"/>
    </xf>
    <xf numFmtId="0" fontId="7" fillId="3" borderId="7" xfId="0" applyFont="1" applyFill="1" applyBorder="1" applyAlignment="1" applyProtection="1">
      <alignment horizontal="left" vertical="top"/>
      <protection locked="0"/>
    </xf>
    <xf numFmtId="0" fontId="7" fillId="3" borderId="8" xfId="0" applyFont="1" applyFill="1" applyBorder="1" applyAlignment="1" applyProtection="1">
      <alignment horizontal="left" vertical="top"/>
      <protection locked="0"/>
    </xf>
    <xf numFmtId="0" fontId="7" fillId="2" borderId="5" xfId="0" applyFont="1" applyFill="1" applyBorder="1" applyAlignment="1">
      <alignment horizontal="left" vertical="top" wrapText="1"/>
    </xf>
    <xf numFmtId="0" fontId="6" fillId="0" borderId="19" xfId="0" applyFont="1" applyBorder="1" applyAlignment="1">
      <alignment horizontal="center" vertical="top"/>
    </xf>
    <xf numFmtId="0" fontId="6" fillId="0" borderId="9" xfId="0" applyFont="1" applyBorder="1" applyAlignment="1">
      <alignment vertical="top" wrapText="1"/>
    </xf>
    <xf numFmtId="0" fontId="6" fillId="0" borderId="9" xfId="0" applyFont="1" applyBorder="1" applyAlignment="1">
      <alignment horizontal="center" vertical="center" wrapText="1"/>
    </xf>
    <xf numFmtId="0" fontId="6" fillId="17" borderId="9" xfId="0" applyFont="1" applyFill="1" applyBorder="1" applyAlignment="1">
      <alignment horizontal="center" vertical="center" wrapText="1"/>
    </xf>
    <xf numFmtId="0" fontId="6" fillId="17" borderId="20" xfId="0" applyFont="1" applyFill="1" applyBorder="1" applyAlignment="1">
      <alignment horizontal="center" vertical="center" wrapText="1"/>
    </xf>
    <xf numFmtId="0" fontId="7" fillId="19" borderId="40" xfId="3" applyFont="1" applyFill="1" applyBorder="1" applyAlignment="1" applyProtection="1">
      <alignment horizontal="left" vertical="top" wrapText="1"/>
      <protection locked="0"/>
    </xf>
    <xf numFmtId="0" fontId="7" fillId="19" borderId="41" xfId="3" applyFont="1" applyFill="1" applyBorder="1" applyAlignment="1" applyProtection="1">
      <alignment horizontal="left" vertical="top" wrapText="1"/>
      <protection locked="0"/>
    </xf>
    <xf numFmtId="0" fontId="7" fillId="19" borderId="42" xfId="3" applyFont="1" applyFill="1" applyBorder="1" applyAlignment="1" applyProtection="1">
      <alignment horizontal="left" vertical="top" wrapText="1"/>
      <protection locked="0"/>
    </xf>
    <xf numFmtId="0" fontId="7" fillId="19" borderId="43" xfId="3" applyFont="1" applyFill="1" applyBorder="1" applyAlignment="1" applyProtection="1">
      <alignment horizontal="left" vertical="top" wrapText="1"/>
      <protection locked="0"/>
    </xf>
    <xf numFmtId="0" fontId="7" fillId="19" borderId="44" xfId="3" applyFont="1" applyFill="1" applyBorder="1" applyAlignment="1" applyProtection="1">
      <alignment horizontal="left" vertical="top" wrapText="1"/>
      <protection locked="0"/>
    </xf>
    <xf numFmtId="0" fontId="7" fillId="19" borderId="45" xfId="3" applyFont="1" applyFill="1" applyBorder="1" applyAlignment="1" applyProtection="1">
      <alignment horizontal="left" vertical="top" wrapText="1"/>
      <protection locked="0"/>
    </xf>
    <xf numFmtId="0" fontId="7" fillId="19" borderId="6" xfId="3" applyFont="1" applyFill="1" applyBorder="1" applyAlignment="1" applyProtection="1">
      <alignment horizontal="left" vertical="center"/>
      <protection locked="0"/>
    </xf>
    <xf numFmtId="0" fontId="7" fillId="19" borderId="7" xfId="3" applyFont="1" applyFill="1" applyBorder="1" applyAlignment="1" applyProtection="1">
      <alignment horizontal="left" vertical="center"/>
      <protection locked="0"/>
    </xf>
    <xf numFmtId="0" fontId="7" fillId="19" borderId="9" xfId="3" applyFont="1" applyFill="1" applyBorder="1" applyAlignment="1" applyProtection="1">
      <alignment vertical="top"/>
      <protection locked="0"/>
    </xf>
    <xf numFmtId="0" fontId="7" fillId="19" borderId="6" xfId="3" applyFont="1" applyFill="1" applyBorder="1" applyAlignment="1" applyProtection="1">
      <alignment vertical="top"/>
      <protection locked="0"/>
    </xf>
    <xf numFmtId="0" fontId="7" fillId="19" borderId="9" xfId="3" applyFont="1" applyFill="1" applyBorder="1" applyAlignment="1" applyProtection="1">
      <alignment horizontal="center" vertical="top"/>
      <protection locked="0"/>
    </xf>
    <xf numFmtId="0" fontId="7" fillId="19" borderId="6" xfId="3" applyFont="1" applyFill="1" applyBorder="1" applyAlignment="1" applyProtection="1">
      <alignment horizontal="center" vertical="top"/>
      <protection locked="0"/>
    </xf>
    <xf numFmtId="0" fontId="7" fillId="19" borderId="6" xfId="3" applyFont="1" applyFill="1" applyBorder="1" applyAlignment="1" applyProtection="1">
      <alignment horizontal="left" vertical="top"/>
      <protection locked="0"/>
    </xf>
    <xf numFmtId="0" fontId="7" fillId="19" borderId="7" xfId="3" applyFont="1" applyFill="1" applyBorder="1" applyAlignment="1" applyProtection="1">
      <alignment horizontal="left" vertical="top"/>
      <protection locked="0"/>
    </xf>
    <xf numFmtId="0" fontId="7" fillId="19" borderId="36" xfId="3" applyFont="1" applyFill="1" applyBorder="1" applyAlignment="1" applyProtection="1">
      <alignment horizontal="left" vertical="center"/>
      <protection locked="0"/>
    </xf>
    <xf numFmtId="0" fontId="7" fillId="19" borderId="37" xfId="3" applyFont="1" applyFill="1" applyBorder="1" applyAlignment="1" applyProtection="1">
      <alignment horizontal="left" vertical="center"/>
      <protection locked="0"/>
    </xf>
  </cellXfs>
  <cellStyles count="6">
    <cellStyle name="Hyperlink 2" xfId="4" xr:uid="{00000000-0005-0000-0000-000000000000}"/>
    <cellStyle name="Normal 3" xfId="5" xr:uid="{00000000-0005-0000-0000-000001000000}"/>
    <cellStyle name="Procent" xfId="2" builtinId="5"/>
    <cellStyle name="Standaard" xfId="0" builtinId="0"/>
    <cellStyle name="Standaard 2" xfId="3" xr:uid="{00000000-0005-0000-0000-000004000000}"/>
    <cellStyle name="Valuta" xfId="1" builtinId="4"/>
  </cellStyles>
  <dxfs count="139">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rgb="FF000000"/>
        </bottom>
      </border>
    </dxf>
    <dxf>
      <font>
        <strike val="0"/>
        <outline val="0"/>
        <shadow val="0"/>
        <u val="none"/>
        <vertAlign val="baseline"/>
        <sz val="10"/>
        <color theme="0"/>
        <name val="Calibri"/>
        <scheme val="none"/>
      </font>
      <fill>
        <patternFill patternType="none">
          <fgColor indexed="64"/>
          <bgColor auto="1"/>
        </patternFill>
      </fill>
    </dxf>
    <dxf>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alignment textRotation="0" wrapText="1" indent="0" justifyLastLine="0" shrinkToFit="0" readingOrder="0"/>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rgb="FF000000"/>
        </bottom>
      </border>
    </dxf>
    <dxf>
      <font>
        <strike val="0"/>
        <outline val="0"/>
        <shadow val="0"/>
        <u val="none"/>
        <vertAlign val="baseline"/>
        <sz val="10"/>
        <color theme="0"/>
        <name val="Calibri"/>
        <scheme val="none"/>
      </font>
      <fill>
        <patternFill patternType="none">
          <fgColor indexed="64"/>
          <bgColor auto="1"/>
        </patternFill>
      </fill>
    </dxf>
    <dxf>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rgb="FF000000"/>
        </bottom>
      </border>
    </dxf>
    <dxf>
      <font>
        <strike val="0"/>
        <outline val="0"/>
        <shadow val="0"/>
        <u val="none"/>
        <vertAlign val="baseline"/>
        <sz val="10"/>
        <color theme="0"/>
        <name val="Calibri"/>
        <scheme val="none"/>
      </font>
      <fill>
        <patternFill patternType="none">
          <fgColor indexed="64"/>
          <bgColor auto="1"/>
        </patternFill>
      </fill>
    </dxf>
    <dxf>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auto="1"/>
        <name val="Calibri"/>
        <family val="2"/>
        <scheme val="none"/>
      </font>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rgb="FF000000"/>
        </bottom>
      </border>
    </dxf>
    <dxf>
      <font>
        <strike val="0"/>
        <outline val="0"/>
        <shadow val="0"/>
        <u val="none"/>
        <vertAlign val="baseline"/>
        <sz val="10"/>
        <color theme="0"/>
        <name val="Calibri"/>
        <scheme val="none"/>
      </font>
      <fill>
        <patternFill patternType="none">
          <fgColor indexed="64"/>
          <bgColor auto="1"/>
        </patternFill>
      </fill>
    </dxf>
    <dxf>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rgb="FF000000"/>
        </bottom>
      </border>
    </dxf>
    <dxf>
      <font>
        <strike val="0"/>
        <outline val="0"/>
        <shadow val="0"/>
        <u val="none"/>
        <vertAlign val="baseline"/>
        <sz val="10"/>
        <color theme="0"/>
        <name val="Calibri"/>
        <scheme val="none"/>
      </font>
      <fill>
        <patternFill patternType="none">
          <fgColor indexed="64"/>
          <bgColor auto="1"/>
        </patternFill>
      </fill>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Calibri"/>
        <scheme val="none"/>
      </font>
      <alignment horizontal="center" vertical="center" textRotation="0" wrapText="1" indent="0" justifyLastLine="0" shrinkToFit="0" readingOrder="0"/>
      <protection locked="0" hidden="0"/>
    </dxf>
    <dxf>
      <numFmt numFmtId="0" formatCode="General"/>
      <alignment horizontal="center" vertical="center" textRotation="0" wrapText="1" indent="0" justifyLastLine="0" shrinkToFit="0" readingOrder="0"/>
      <protection locked="0" hidden="0"/>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theme="1"/>
        <name val="Calibri"/>
        <family val="2"/>
        <scheme val="none"/>
      </font>
    </dxf>
    <dxf>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top" textRotation="0" wrapText="1" indent="0" justifyLastLine="0" shrinkToFit="0" readingOrder="0"/>
      <border diagonalUp="0" diagonalDown="0">
        <left/>
        <right style="thin">
          <color auto="1"/>
        </right>
        <top style="thin">
          <color auto="1"/>
        </top>
        <bottom style="thin">
          <color auto="1"/>
        </bottom>
        <vertical/>
        <horizontal/>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auto="1"/>
        </bottom>
      </border>
    </dxf>
    <dxf>
      <font>
        <strike val="0"/>
        <outline val="0"/>
        <shadow val="0"/>
        <u val="none"/>
        <vertAlign val="baseline"/>
        <sz val="10"/>
        <color theme="0"/>
        <name val="Calibri"/>
        <scheme val="none"/>
      </font>
      <fill>
        <patternFill patternType="none">
          <fgColor indexed="64"/>
          <bgColor auto="1"/>
        </patternFill>
      </fill>
    </dxf>
    <dxf>
      <alignment horizontal="center" vertical="center" textRotation="0" wrapText="1" indent="0" justifyLastLine="0" shrinkToFit="0" readingOrder="0"/>
      <border diagonalUp="0" diagonalDown="0" outline="0">
        <left/>
        <right style="thin">
          <color auto="1"/>
        </right>
        <top style="thin">
          <color auto="1"/>
        </top>
        <bottom style="thin">
          <color auto="1"/>
        </bottom>
      </border>
      <protection locked="0" hidden="0"/>
    </dxf>
    <dxf>
      <alignment horizontal="center" vertical="center" textRotation="0" wrapText="1" indent="0" justifyLastLine="0" shrinkToFit="0" readingOrder="0"/>
      <border diagonalUp="0" diagonalDown="0" outline="0">
        <left/>
        <right/>
        <top style="thin">
          <color auto="1"/>
        </top>
        <bottom style="thin">
          <color auto="1"/>
        </bottom>
      </border>
      <protection locked="0" hidden="0"/>
    </dxf>
    <dxf>
      <font>
        <b val="0"/>
        <i val="0"/>
        <strike val="0"/>
        <condense val="0"/>
        <extend val="0"/>
        <outline val="0"/>
        <shadow val="0"/>
        <u val="none"/>
        <vertAlign val="baseline"/>
        <sz val="10"/>
        <color auto="1"/>
        <name val="Calibri"/>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border outline="0">
        <bottom style="thin">
          <color indexed="64"/>
        </bottom>
      </border>
    </dxf>
    <dxf>
      <font>
        <strike val="0"/>
        <outline val="0"/>
        <shadow val="0"/>
        <u val="none"/>
        <vertAlign val="baseline"/>
        <sz val="10"/>
        <color theme="0"/>
        <name val="Calibri"/>
        <scheme val="none"/>
      </font>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0"/>
        <color theme="1"/>
        <name val="Calibri"/>
        <scheme val="none"/>
      </font>
      <alignment horizontal="center" vertical="center" textRotation="0" wrapText="1" indent="0" justifyLastLine="0" shrinkToFit="0" readingOrder="0"/>
      <protection locked="0" hidden="0"/>
    </dxf>
    <dxf>
      <numFmt numFmtId="0" formatCode="General"/>
      <fill>
        <patternFill patternType="none">
          <fgColor indexed="64"/>
          <bgColor auto="1"/>
        </patternFill>
      </fill>
      <protection locked="0" hidden="0"/>
    </dxf>
    <dxf>
      <font>
        <b val="0"/>
        <i val="0"/>
        <strike val="0"/>
        <condense val="0"/>
        <extend val="0"/>
        <outline val="0"/>
        <shadow val="0"/>
        <u val="none"/>
        <vertAlign val="baseline"/>
        <sz val="11"/>
        <color rgb="FF7030A0"/>
        <name val="Aptos Narrow"/>
        <scheme val="min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Aptos Narrow"/>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Narrow"/>
        <scheme val="minor"/>
      </font>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auto="1"/>
        <name val="Aptos Narrow"/>
        <scheme val="minor"/>
      </font>
      <fill>
        <patternFill patternType="none">
          <fgColor indexed="64"/>
          <bgColor auto="1"/>
        </patternFill>
      </fill>
      <alignment horizontal="center" vertical="top"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strike val="0"/>
        <outline val="0"/>
        <shadow val="0"/>
        <u val="none"/>
        <vertAlign val="baseline"/>
        <sz val="10"/>
        <color theme="0"/>
        <name val="Calibri"/>
        <scheme val="none"/>
      </font>
      <fill>
        <patternFill patternType="none">
          <fgColor indexed="64"/>
          <bgColor auto="1"/>
        </patternFill>
      </fill>
    </dxf>
    <dxf>
      <alignment horizontal="center" vertical="center" textRotation="0" wrapText="0" indent="0" justifyLastLine="0" shrinkToFit="0" readingOrder="0"/>
    </dxf>
    <dxf>
      <font>
        <strike val="0"/>
        <outline val="0"/>
        <shadow val="0"/>
        <vertAlign val="baseline"/>
        <name val="Calibri"/>
        <scheme val="none"/>
      </font>
      <fill>
        <patternFill patternType="solid">
          <fgColor indexed="64"/>
          <bgColor theme="4" tint="0.79998168889431442"/>
        </patternFill>
      </fill>
      <alignment horizontal="center" vertical="center" textRotation="0" wrapText="1" indent="0" justifyLastLine="0" shrinkToFit="0" readingOrder="0"/>
      <protection locked="0" hidden="0"/>
    </dxf>
    <dxf>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alignment horizontal="center" vertical="center" textRotation="0" wrapText="0" indent="0" justifyLastLine="0" shrinkToFit="0" readingOrder="0"/>
    </dxf>
    <dxf>
      <font>
        <strike val="0"/>
        <outline val="0"/>
        <shadow val="0"/>
        <vertAlign val="baseline"/>
        <name val="Calibri"/>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alignment horizontal="center" vertical="center" textRotation="0" wrapText="0" indent="0" justifyLastLine="0" shrinkToFit="0" readingOrder="0"/>
    </dxf>
    <dxf>
      <font>
        <strike val="0"/>
        <outline val="0"/>
        <shadow val="0"/>
        <vertAlign val="baseline"/>
        <name val="Calibri"/>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1"/>
        <color theme="1"/>
        <name val="Aptos Narrow"/>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none"/>
      </font>
      <fill>
        <patternFill patternType="solid">
          <fgColor indexed="64"/>
          <bgColor theme="3" tint="0.79998168889431442"/>
        </patternFill>
      </fill>
      <alignment horizontal="left" vertical="center" textRotation="0" wrapText="1" indent="0" justifyLastLine="0" shrinkToFit="0" readingOrder="0"/>
    </dxf>
    <dxf>
      <font>
        <b/>
        <i val="0"/>
        <strike val="0"/>
        <condense val="0"/>
        <extend val="0"/>
        <outline val="0"/>
        <shadow val="0"/>
        <u val="none"/>
        <vertAlign val="baseline"/>
        <sz val="11"/>
        <color theme="1"/>
        <name val="Aptos Narrow"/>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dxf>
    <dxf>
      <alignment horizontal="center" vertical="center" textRotation="0" wrapText="1" indent="0" justifyLastLine="0" shrinkToFit="0" readingOrder="0"/>
    </dxf>
    <dxf>
      <font>
        <strike val="0"/>
        <outline val="0"/>
        <shadow val="0"/>
        <vertAlign val="baseline"/>
        <name val="Calibri"/>
        <scheme val="none"/>
      </font>
      <alignment horizontal="center" vertical="center" textRotation="0" wrapText="1" indent="0" justifyLastLine="0" shrinkToFit="0" readingOrder="0"/>
    </dxf>
    <dxf>
      <font>
        <strike val="0"/>
        <outline val="0"/>
        <shadow val="0"/>
        <vertAlign val="baseline"/>
        <name val="Calibri"/>
        <scheme val="none"/>
      </font>
    </dxf>
    <dxf>
      <alignment horizontal="center" vertical="top" textRotation="0" wrapText="1" indent="0" justifyLastLine="0" shrinkToFit="0" readingOrder="0"/>
    </dxf>
    <dxf>
      <font>
        <strike val="0"/>
        <outline val="0"/>
        <shadow val="0"/>
        <vertAlign val="baseline"/>
        <name val="Calibri"/>
        <scheme val="none"/>
      </font>
      <alignment horizontal="center" vertical="top" textRotation="0" wrapText="1" indent="0" justifyLastLine="0" shrinkToFit="0" readingOrder="0"/>
    </dxf>
    <dxf>
      <font>
        <strike val="0"/>
        <outline val="0"/>
        <shadow val="0"/>
        <vertAlign val="baseline"/>
        <name val="Calibri"/>
        <scheme val="none"/>
      </font>
    </dxf>
    <dxf>
      <font>
        <b val="0"/>
        <i val="0"/>
        <strike val="0"/>
        <condense val="0"/>
        <extend val="0"/>
        <outline val="0"/>
        <shadow val="0"/>
        <u val="none"/>
        <vertAlign val="baseline"/>
        <sz val="10"/>
        <color auto="1"/>
        <name val="Aptos Narrow"/>
        <scheme val="minor"/>
      </font>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color theme="5"/>
      </font>
    </dxf>
    <dxf>
      <font>
        <b/>
        <i val="0"/>
      </font>
      <fill>
        <patternFill>
          <fgColor theme="5"/>
        </patternFill>
      </fill>
      <border>
        <top style="medium">
          <color theme="6"/>
        </top>
      </border>
    </dxf>
    <dxf>
      <font>
        <b/>
        <i val="0"/>
        <color theme="0"/>
      </font>
      <fill>
        <patternFill>
          <bgColor theme="5"/>
        </patternFill>
      </fill>
    </dxf>
    <dxf>
      <font>
        <color auto="1"/>
      </font>
      <border>
        <left style="thin">
          <color theme="6"/>
        </left>
        <right style="thin">
          <color theme="6"/>
        </right>
        <top style="thin">
          <color theme="6"/>
        </top>
        <bottom style="thin">
          <color theme="6"/>
        </bottom>
        <vertical style="thin">
          <color theme="6"/>
        </vertical>
        <horizontal style="thin">
          <color theme="6"/>
        </horizontal>
      </border>
    </dxf>
  </dxfs>
  <tableStyles count="1" defaultTableStyle="TableStyleMedium2" defaultPivotStyle="PivotStyleLight16">
    <tableStyle name="Hakkers Standaard" pivot="0" count="4" xr9:uid="{00000000-0011-0000-FFFF-FFFF00000000}">
      <tableStyleElement type="wholeTable" dxfId="138"/>
      <tableStyleElement type="headerRow" dxfId="137"/>
      <tableStyleElement type="totalRow" dxfId="136"/>
      <tableStyleElement type="firstColumn" dxfId="135"/>
    </tableStyle>
  </tableStyles>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4" displayName="Tabel4" ref="A1:I55" headerRowDxfId="134" dataDxfId="133">
  <autoFilter ref="A1:I55" xr:uid="{00000000-0009-0000-0100-000001000000}"/>
  <tableColumns count="9">
    <tableColumn id="2" xr3:uid="{00000000-0010-0000-0000-000002000000}" name="Volgnr." totalsRowLabel="Total" dataDxfId="132" totalsRowDxfId="131"/>
    <tableColumn id="3" xr3:uid="{00000000-0010-0000-0000-000003000000}" name="Beschrijving: Algemeen" dataDxfId="130"/>
    <tableColumn id="4" xr3:uid="{00000000-0010-0000-0000-000004000000}" name="MoSCoW-methode" dataDxfId="129" totalsRowDxfId="128"/>
    <tableColumn id="16" xr3:uid="{00000000-0010-0000-0000-000010000000}" name="Commentaar key-users:" dataDxfId="127" totalsRowDxfId="126"/>
    <tableColumn id="1" xr3:uid="{0B4742CD-1AD9-49F1-91CC-514D7E34D2F4}" name="Aandachtspunt Marktpartij" dataDxfId="125" totalsRowDxfId="124"/>
    <tableColumn id="5" xr3:uid="{00000000-0010-0000-0000-000005000000}" name="Standaardfunctionaliteit, operationeel aanwezig bij inschrijving" dataDxfId="123" totalsRowDxfId="122"/>
    <tableColumn id="10" xr3:uid="{00000000-0010-0000-0000-00000A000000}" name="Roadmap-functionaliteit, operationeel aanwezig bij Go-Live datum" dataDxfId="121" totalsRowDxfId="120"/>
    <tableColumn id="6" xr3:uid="{00000000-0010-0000-0000-000006000000}" name="Maatwerk" dataDxfId="119" totalsRowDxfId="118"/>
    <tableColumn id="9" xr3:uid="{00000000-0010-0000-0000-000009000000}" name="Toelichting Leverancier" dataDxfId="117" totalsRowDxfId="116"/>
  </tableColumns>
  <tableStyleInfo name="Hakkers Standaard"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5" displayName="Tabel5" ref="A1:J71" totalsRowShown="0" headerRowDxfId="115" dataDxfId="113" headerRowBorderDxfId="114" tableBorderDxfId="112" totalsRowBorderDxfId="111">
  <autoFilter ref="A1:J71" xr:uid="{00000000-0009-0000-0100-000002000000}"/>
  <tableColumns count="10">
    <tableColumn id="1" xr3:uid="{00000000-0010-0000-0100-000001000000}" name="Volgnr." dataDxfId="110"/>
    <tableColumn id="2" xr3:uid="{00000000-0010-0000-0100-000002000000}" name="Beschrijving: ICT" dataDxfId="109"/>
    <tableColumn id="3" xr3:uid="{00000000-0010-0000-0100-000003000000}" name="MoSCoW-methode" dataDxfId="108"/>
    <tableColumn id="11" xr3:uid="{00000000-0010-0000-0100-00000B000000}" name="Commentaar key-users:" dataDxfId="107"/>
    <tableColumn id="6" xr3:uid="{094622D4-7CB4-41FD-A271-52A2CD9A9320}" name="Aandachtspunt Marktpartij" dataDxfId="106"/>
    <tableColumn id="4" xr3:uid="{00000000-0010-0000-0100-000004000000}" name="Standaardfunctionaliteit, operationeel aanwezig bij inschrijving" dataDxfId="105"/>
    <tableColumn id="9" xr3:uid="{00000000-0010-0000-0100-000009000000}" name="Roadmap-functionaliteit, operationeel aanwezig bij Go-Live datum" dataDxfId="104"/>
    <tableColumn id="5" xr3:uid="{00000000-0010-0000-0100-000005000000}" name="Maatwerk" dataDxfId="103"/>
    <tableColumn id="8" xr3:uid="{00000000-0010-0000-0100-000008000000}" name="Toelichting Leverancier" dataDxfId="102"/>
    <tableColumn id="10" xr3:uid="{00000000-0010-0000-0100-00000A000000}" name="Kolom1" dataDxfId="101">
      <calculatedColumnFormula>COUNTA(F2:H2)</calculatedColumnFormula>
    </tableColumn>
  </tableColumns>
  <tableStyleInfo name="Hakkers Standaard"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el11214" displayName="Tabel11214" ref="A1:G21" totalsRowShown="0" headerRowDxfId="100" dataDxfId="98" headerRowBorderDxfId="99" tableBorderDxfId="97">
  <autoFilter ref="A1:G21" xr:uid="{00000000-0009-0000-0100-000011000000}"/>
  <tableColumns count="7">
    <tableColumn id="1" xr3:uid="{00000000-0010-0000-0F00-000001000000}" name="Volgnr." dataDxfId="96"/>
    <tableColumn id="2" xr3:uid="{00000000-0010-0000-0F00-000002000000}" name="Beschrijving: Gebruiksvriendelijkheid"/>
    <tableColumn id="3" xr3:uid="{00000000-0010-0000-0F00-000003000000}" name="MoSCoW-methode" dataDxfId="95"/>
    <tableColumn id="5" xr3:uid="{00000000-0010-0000-0F00-000005000000}" name="Commentaar key-user:" dataDxfId="94"/>
    <tableColumn id="6" xr3:uid="{146700A9-C70B-43A3-B4BA-BCC4306A003E}" name="Aandachtspunt Marktpartij"/>
    <tableColumn id="4" xr3:uid="{00000000-0010-0000-0F00-000004000000}" name="Standaardfunctionaliteit, operationeel aanwezig bij inschrijving" dataDxfId="93"/>
    <tableColumn id="7" xr3:uid="{00000000-0010-0000-0F00-000007000000}" name="Toelichting Leverancier" dataDxfId="92"/>
  </tableColumns>
  <tableStyleInfo name="Hakkers Standaard"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el112" displayName="Tabel112" ref="A1:J35" totalsRowShown="0" headerRowDxfId="91" dataDxfId="89" headerRowBorderDxfId="90" tableBorderDxfId="88">
  <autoFilter ref="A1:J35" xr:uid="{00000000-0009-0000-0100-000010000000}"/>
  <tableColumns count="10">
    <tableColumn id="1" xr3:uid="{00000000-0010-0000-0D00-000001000000}" name="Volgnr." dataDxfId="87"/>
    <tableColumn id="2" xr3:uid="{00000000-0010-0000-0D00-000002000000}" name="Beschrijving: IB en Privacy"/>
    <tableColumn id="3" xr3:uid="{00000000-0010-0000-0D00-000003000000}" name="MoSCoW-methode" dataDxfId="86"/>
    <tableColumn id="11" xr3:uid="{00000000-0010-0000-0D00-00000B000000}" name="Commentaar key-user:"/>
    <tableColumn id="8" xr3:uid="{8631E2B0-9107-427D-8141-8FDFFAEED74D}" name="Aandachtspunt Marktpartij" dataDxfId="85"/>
    <tableColumn id="4" xr3:uid="{00000000-0010-0000-0D00-000004000000}" name="Standaardfunctionaliteit, operationeel aanwezig bij inschrijving" dataDxfId="84"/>
    <tableColumn id="5" xr3:uid="{00000000-0010-0000-0D00-000005000000}" name="Roadmap-functionaliteit, operationeel aanwezig bij Go-Live datum" dataDxfId="83"/>
    <tableColumn id="7" xr3:uid="{00000000-0010-0000-0D00-000007000000}" name="Maatwerk" dataDxfId="82"/>
    <tableColumn id="6" xr3:uid="{00000000-0010-0000-0D00-000006000000}" name="Toelichting Leverancier" dataDxfId="81"/>
    <tableColumn id="10" xr3:uid="{00000000-0010-0000-0D00-00000A000000}" name="Kolom1" dataDxfId="80">
      <calculatedColumnFormula>COUNTA(F2:H2)</calculatedColumnFormula>
    </tableColumn>
  </tableColumns>
  <tableStyleInfo name="Hakkers Standaard"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8A553-7CB7-4912-9518-60F5A14A438D}" name="Tabel112147" displayName="Tabel112147" ref="A1:G42" totalsRowShown="0" headerRowDxfId="79" dataDxfId="77" headerRowBorderDxfId="78" tableBorderDxfId="76">
  <autoFilter ref="A1:G42" xr:uid="{00000000-0009-0000-0100-000011000000}"/>
  <tableColumns count="7">
    <tableColumn id="1" xr3:uid="{512B6E40-FAEE-4494-AC48-0B8A7C8099BC}" name="Volgnr." dataDxfId="75"/>
    <tableColumn id="2" xr3:uid="{5818B58E-D38A-40E7-9842-086DC3EA3907}" name="Beschrijving: Afdeling Ondersteuning"/>
    <tableColumn id="3" xr3:uid="{39AD69FF-C34E-4487-A78D-9FE496C22561}" name="MoSCoW-methode" dataDxfId="74"/>
    <tableColumn id="5" xr3:uid="{DE3B7E94-D8D6-45F5-84A1-C7C0631B03EC}" name="Commentaar key-user:" dataDxfId="73"/>
    <tableColumn id="6" xr3:uid="{1EBE74D8-B559-4F46-9EE4-CDE4417F628F}" name="Aandachtspunt Marktpartij"/>
    <tableColumn id="4" xr3:uid="{7218CB86-69D7-4604-9FB8-900DC5300243}" name="Standaardfunctionaliteit, operationeel aanwezig bij inschrijving" dataDxfId="72"/>
    <tableColumn id="7" xr3:uid="{3ED4231E-2985-4698-A376-C906E1FEF5E7}" name="Toelichting Leverancier" dataDxfId="71"/>
  </tableColumns>
  <tableStyleInfo name="Hakkers Standaard"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A7283C-CC16-4527-BDAE-130C64FFC0EF}" name="Tabel11214711" displayName="Tabel11214711" ref="A1:G37" totalsRowShown="0" headerRowDxfId="70" dataDxfId="68" headerRowBorderDxfId="69" tableBorderDxfId="67">
  <autoFilter ref="A1:G37" xr:uid="{00000000-0009-0000-0100-000011000000}"/>
  <tableColumns count="7">
    <tableColumn id="1" xr3:uid="{9208ED74-6834-42E7-A7A7-D2C390D23CEA}" name="Volgnr." dataDxfId="66"/>
    <tableColumn id="2" xr3:uid="{AFD9E889-996C-4F04-B86F-23777C52EF05}" name="Beschrijving: Afdeling Interventie"/>
    <tableColumn id="3" xr3:uid="{2CFFC079-DF9D-4ED1-A7F4-90FFF728E819}" name="MoSCoW-methode" dataDxfId="65"/>
    <tableColumn id="5" xr3:uid="{54B3D797-59EB-4179-BAAF-953BD230D37F}" name="Commentaar key-user:" dataDxfId="64"/>
    <tableColumn id="6" xr3:uid="{0BBAD395-8C1B-430A-81D7-21BFFD4F6402}" name="Aandachtspunt Marktpartij" dataDxfId="63"/>
    <tableColumn id="4" xr3:uid="{91280591-45A8-418F-BBDD-EF2AF0983753}" name="Standaardfunctionaliteit, operationeel aanwezig bij inschrijving" dataDxfId="62"/>
    <tableColumn id="7" xr3:uid="{DFB4C3DD-EF39-465D-BE0E-CDBBA185A69B}" name="Toelichting Leverancier" dataDxfId="61"/>
  </tableColumns>
  <tableStyleInfo name="Hakkers Standaard"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25C464-5B13-45BD-AC17-E06276DF90C3}" name="Tabel1121474" displayName="Tabel1121474" ref="A1:G27" totalsRowShown="0" headerRowDxfId="60" dataDxfId="58" headerRowBorderDxfId="59" tableBorderDxfId="57">
  <autoFilter ref="A1:G27" xr:uid="{00000000-0009-0000-0100-000011000000}"/>
  <tableColumns count="7">
    <tableColumn id="1" xr3:uid="{95DB4B8F-F7A0-4D5E-97AC-24004AEA1B90}" name="Volgnr." dataDxfId="56">
      <calculatedColumnFormula>"14." &amp; TEXT(ROW() - ROW(Tabel1121474[[#Headers],[Volgnr.]]) - 2, "[$-nl-NL]0;-0")</calculatedColumnFormula>
    </tableColumn>
    <tableColumn id="2" xr3:uid="{1CB71F28-7D72-4E62-A408-1DF80803F2DE}" name="Beschrijving: Afdeling Inning"/>
    <tableColumn id="3" xr3:uid="{45A37D48-4D91-488E-B6C1-53FB31E6DEDE}" name="MoSCoW-methode" dataDxfId="55"/>
    <tableColumn id="5" xr3:uid="{CB9F8E79-AE33-4A36-938D-290ABA9FA66E}" name="Commentaar key-user:" dataDxfId="54"/>
    <tableColumn id="6" xr3:uid="{1770A4CB-1971-4208-9D3D-DAF92213D842}" name="Aandachtspunt Marktpartij" dataDxfId="53"/>
    <tableColumn id="4" xr3:uid="{BED5B376-DC34-4473-BD00-EA867FCFD1ED}" name="Standaardfunctionaliteit, operationeel aanwezig bij inschrijving" dataDxfId="52"/>
    <tableColumn id="7" xr3:uid="{BFC5B3A5-3DF3-455C-B01E-053163FF684F}" name="Toelichting Leverancier" dataDxfId="51"/>
  </tableColumns>
  <tableStyleInfo name="Hakkers Standaard"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39D1DE0-E217-43CC-B25C-795F2762CEA2}" name="Tabel11214741012" displayName="Tabel11214741012" ref="A1:G34" totalsRowShown="0" headerRowDxfId="50" dataDxfId="48" headerRowBorderDxfId="49" tableBorderDxfId="47">
  <autoFilter ref="A1:G34" xr:uid="{00000000-0009-0000-0100-000011000000}"/>
  <tableColumns count="7">
    <tableColumn id="1" xr3:uid="{888C4B9E-4A4A-4FB1-825B-AB1B0490C82C}" name="Volgnr." dataDxfId="46">
      <calculatedColumnFormula>"15." &amp; TEXT(ROW() - ROW(Tabel11214741012[[#Headers],[Volgnr.]]) - 2, "[$-nl-NL]0;-0")</calculatedColumnFormula>
    </tableColumn>
    <tableColumn id="2" xr3:uid="{CDA2E5B4-6683-4B2F-9A83-A8B10C6E8E93}" name="Beschrijving: Afdeling Inning Internationaal" dataDxfId="45"/>
    <tableColumn id="3" xr3:uid="{59A1EBCD-2269-4295-AFE7-785A2A1A5F28}" name="MoSCoW-methode" dataDxfId="44"/>
    <tableColumn id="5" xr3:uid="{F8BD57E9-F619-4DE8-95E5-2CA1F856F983}" name="Commentaar key-user:" dataDxfId="43"/>
    <tableColumn id="6" xr3:uid="{66977F88-7FD7-4165-B196-EDE70B3A44CF}" name="Aandachtspunt Marktpartij" dataDxfId="42"/>
    <tableColumn id="4" xr3:uid="{4D312254-3FB9-4F7C-BAB0-038E95FCEB2F}" name="Standaardfunctionaliteit, operationeel aanwezig bij inschrijving" dataDxfId="41"/>
    <tableColumn id="7" xr3:uid="{A316C4B8-A704-46EB-BC31-BA7FBFA67B78}" name="Toelichting Leverancier" dataDxfId="40"/>
  </tableColumns>
  <tableStyleInfo name="Hakkers Standaard"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4E7AC77-0A0C-44B8-8364-BA688AFDCE54}" name="Tabel1121474101213" displayName="Tabel1121474101213" ref="A1:G30" totalsRowShown="0" headerRowDxfId="39" dataDxfId="37" headerRowBorderDxfId="38" tableBorderDxfId="36">
  <autoFilter ref="A1:G30" xr:uid="{00000000-0009-0000-0100-000011000000}"/>
  <tableColumns count="7">
    <tableColumn id="1" xr3:uid="{20C9614C-B776-482E-83F0-D0853C35B182}" name="Volgnr." dataDxfId="35"/>
    <tableColumn id="2" xr3:uid="{1E7D04FF-00E2-4ACD-A301-320BD1B7FAC0}" name="Beschrijving: Afdeling Allimentatie-rekenen"/>
    <tableColumn id="3" xr3:uid="{4B301044-7EF2-4C89-B926-D36106D0F8EB}" name="MoSCoW-methode" dataDxfId="34"/>
    <tableColumn id="5" xr3:uid="{E5FBC54E-F7BB-464D-858E-16E246E1FA53}" name="Commentaar key-user:" dataDxfId="33"/>
    <tableColumn id="6" xr3:uid="{BF5229AD-A5F3-44B6-8869-E6D510AE95F1}" name="Aandachtspunt Marktpartij" dataDxfId="32"/>
    <tableColumn id="4" xr3:uid="{190F4714-4E2F-400D-81C4-1EB97E13F84F}" name="Standaardfunctionaliteit, operationeel aanwezig bij inschrijving" dataDxfId="31"/>
    <tableColumn id="7" xr3:uid="{211D8469-2BDF-449F-8875-5A4F0B0EA381}" name="Toelichting Leverancier" dataDxfId="30"/>
  </tableColumns>
  <tableStyleInfo name="Hakkers Standaard" showFirstColumn="0" showLastColumn="0" showRowStripes="1" showColumnStripes="0"/>
</table>
</file>

<file path=xl/theme/theme1.xml><?xml version="1.0" encoding="utf-8"?>
<a:theme xmlns:a="http://schemas.openxmlformats.org/drawingml/2006/main" name="Kantoorthema">
  <a:themeElements>
    <a:clrScheme name="Hakkers Huisstijl">
      <a:dk1>
        <a:sysClr val="windowText" lastClr="000000"/>
      </a:dk1>
      <a:lt1>
        <a:sysClr val="window" lastClr="FFFFFF"/>
      </a:lt1>
      <a:dk2>
        <a:srgbClr val="44546A"/>
      </a:dk2>
      <a:lt2>
        <a:srgbClr val="E7E6E6"/>
      </a:lt2>
      <a:accent1>
        <a:srgbClr val="005795"/>
      </a:accent1>
      <a:accent2>
        <a:srgbClr val="4E87A0"/>
      </a:accent2>
      <a:accent3>
        <a:srgbClr val="2B3B44"/>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zoomScale="110" zoomScaleNormal="110" workbookViewId="0">
      <selection activeCell="D26" sqref="D26:D32"/>
    </sheetView>
  </sheetViews>
  <sheetFormatPr defaultColWidth="9.140625" defaultRowHeight="12.75"/>
  <cols>
    <col min="1" max="1" width="1.7109375" style="2" customWidth="1"/>
    <col min="2" max="2" width="9.140625" style="2"/>
    <col min="3" max="3" width="15.140625" style="2" customWidth="1"/>
    <col min="4" max="4" width="60.5703125" style="2" customWidth="1"/>
    <col min="5" max="5" width="22.28515625" style="2" customWidth="1"/>
    <col min="6" max="6" width="34.140625" style="2" customWidth="1"/>
    <col min="7" max="8" width="19.5703125" style="2" customWidth="1"/>
    <col min="9" max="9" width="26.85546875" style="2" customWidth="1"/>
    <col min="10" max="10" width="9.140625" style="2"/>
    <col min="11" max="11" width="66.7109375" style="2" customWidth="1"/>
    <col min="12" max="12" width="9.140625" style="2"/>
    <col min="13" max="13" width="18.5703125" style="2" bestFit="1" customWidth="1"/>
    <col min="14" max="16384" width="9.140625" style="2"/>
  </cols>
  <sheetData>
    <row r="1" spans="2:11" ht="13.5" thickBot="1"/>
    <row r="2" spans="2:11">
      <c r="B2" s="3"/>
      <c r="C2" s="4"/>
      <c r="D2" s="4"/>
      <c r="E2" s="5"/>
      <c r="F2" s="4"/>
      <c r="G2" s="4"/>
      <c r="H2" s="4"/>
      <c r="I2" s="6"/>
    </row>
    <row r="3" spans="2:11">
      <c r="B3" s="7" t="s">
        <v>0</v>
      </c>
      <c r="C3" s="304" t="s">
        <v>1</v>
      </c>
      <c r="D3" s="305"/>
      <c r="E3" s="305"/>
      <c r="F3" s="9"/>
      <c r="G3" s="10" t="s">
        <v>2</v>
      </c>
      <c r="H3" s="11"/>
      <c r="I3" s="12"/>
      <c r="K3" s="13"/>
    </row>
    <row r="4" spans="2:11" ht="26.25" customHeight="1">
      <c r="B4" s="14"/>
      <c r="C4" s="305"/>
      <c r="D4" s="305"/>
      <c r="E4" s="305"/>
      <c r="F4" s="15"/>
      <c r="G4" s="16" t="s">
        <v>3</v>
      </c>
      <c r="H4" s="304" t="s">
        <v>4</v>
      </c>
      <c r="I4" s="309"/>
      <c r="K4" s="17"/>
    </row>
    <row r="5" spans="2:11">
      <c r="B5" s="14"/>
      <c r="C5" s="15" t="s">
        <v>5</v>
      </c>
      <c r="D5" s="15"/>
      <c r="E5" s="9"/>
      <c r="F5" s="15"/>
      <c r="G5" s="16" t="s">
        <v>6</v>
      </c>
      <c r="H5" s="304" t="s">
        <v>7</v>
      </c>
      <c r="I5" s="309"/>
      <c r="K5" s="17"/>
    </row>
    <row r="6" spans="2:11" ht="25.5" customHeight="1">
      <c r="B6" s="14"/>
      <c r="C6" s="15"/>
      <c r="D6" s="15"/>
      <c r="E6" s="18"/>
      <c r="F6" s="15"/>
      <c r="G6" s="16" t="s">
        <v>8</v>
      </c>
      <c r="H6" s="304" t="s">
        <v>9</v>
      </c>
      <c r="I6" s="309"/>
      <c r="K6" s="17"/>
    </row>
    <row r="7" spans="2:11" ht="27" customHeight="1">
      <c r="B7" s="14"/>
      <c r="C7" s="19" t="s">
        <v>10</v>
      </c>
      <c r="D7" s="306"/>
      <c r="E7" s="307"/>
      <c r="F7" s="308"/>
      <c r="G7" s="16" t="s">
        <v>11</v>
      </c>
      <c r="H7" s="304" t="s">
        <v>12</v>
      </c>
      <c r="I7" s="309"/>
      <c r="K7" s="17"/>
    </row>
    <row r="8" spans="2:11">
      <c r="B8" s="14"/>
      <c r="C8" s="20" t="s">
        <v>13</v>
      </c>
      <c r="D8" s="306"/>
      <c r="E8" s="307"/>
      <c r="F8" s="308"/>
      <c r="G8" s="9"/>
      <c r="H8" s="11"/>
      <c r="I8" s="12"/>
      <c r="K8" s="21"/>
    </row>
    <row r="9" spans="2:11">
      <c r="B9" s="14"/>
      <c r="C9" s="20" t="s">
        <v>14</v>
      </c>
      <c r="D9" s="306"/>
      <c r="E9" s="307"/>
      <c r="F9" s="308"/>
      <c r="G9" s="9"/>
      <c r="H9" s="11"/>
      <c r="I9" s="12"/>
      <c r="K9" s="21"/>
    </row>
    <row r="10" spans="2:11">
      <c r="B10" s="14"/>
      <c r="C10" s="20"/>
      <c r="D10" s="15"/>
      <c r="E10" s="15"/>
      <c r="F10" s="15"/>
      <c r="G10" s="15"/>
      <c r="H10" s="11"/>
      <c r="I10" s="12"/>
      <c r="K10" s="21"/>
    </row>
    <row r="11" spans="2:11">
      <c r="B11" s="14"/>
      <c r="C11" s="20" t="s">
        <v>15</v>
      </c>
      <c r="D11" s="1"/>
      <c r="E11" s="22"/>
      <c r="F11" s="15"/>
      <c r="G11" s="15"/>
      <c r="H11" s="11"/>
      <c r="I11" s="12"/>
    </row>
    <row r="12" spans="2:11">
      <c r="B12" s="14"/>
      <c r="C12" s="20"/>
      <c r="D12" s="22"/>
      <c r="E12" s="22"/>
      <c r="F12" s="15"/>
      <c r="G12" s="15"/>
      <c r="H12" s="11"/>
      <c r="I12" s="12"/>
    </row>
    <row r="13" spans="2:11" ht="13.5" thickBot="1">
      <c r="B13" s="23"/>
      <c r="C13" s="24"/>
      <c r="D13" s="25"/>
      <c r="E13" s="26"/>
      <c r="F13" s="24"/>
      <c r="G13" s="25"/>
      <c r="H13" s="27"/>
      <c r="I13" s="28"/>
    </row>
    <row r="14" spans="2:11" ht="13.5" thickBot="1">
      <c r="B14" s="29"/>
      <c r="D14" s="30"/>
      <c r="E14" s="31"/>
    </row>
    <row r="15" spans="2:11" ht="15" customHeight="1">
      <c r="C15" s="302" t="s">
        <v>16</v>
      </c>
      <c r="D15" s="301" t="s">
        <v>17</v>
      </c>
      <c r="E15" s="297"/>
      <c r="F15" s="297"/>
      <c r="G15" s="297"/>
      <c r="H15" s="298"/>
      <c r="I15" s="288" t="s">
        <v>807</v>
      </c>
    </row>
    <row r="16" spans="2:11" ht="12.75" customHeight="1" thickBot="1">
      <c r="B16" s="32"/>
      <c r="C16" s="303"/>
      <c r="D16" s="299"/>
      <c r="E16" s="299" t="s">
        <v>18</v>
      </c>
      <c r="F16" s="299"/>
      <c r="G16" s="299"/>
      <c r="H16" s="300"/>
      <c r="I16" s="289"/>
    </row>
    <row r="17" spans="2:9">
      <c r="C17" s="286" t="s">
        <v>19</v>
      </c>
      <c r="D17" s="287"/>
      <c r="E17" s="287"/>
      <c r="F17" s="287"/>
      <c r="G17" s="287"/>
      <c r="H17" s="287"/>
      <c r="I17" s="219"/>
    </row>
    <row r="18" spans="2:9" ht="15" customHeight="1">
      <c r="B18" s="33"/>
      <c r="C18" s="280">
        <v>1</v>
      </c>
      <c r="D18" s="283" t="s">
        <v>20</v>
      </c>
      <c r="E18" s="119" t="s">
        <v>21</v>
      </c>
      <c r="F18" s="315"/>
      <c r="G18" s="316"/>
      <c r="H18" s="316"/>
      <c r="I18" s="219"/>
    </row>
    <row r="19" spans="2:9">
      <c r="B19" s="33"/>
      <c r="C19" s="281"/>
      <c r="D19" s="284"/>
      <c r="E19" s="120" t="s">
        <v>22</v>
      </c>
      <c r="F19" s="317"/>
      <c r="G19" s="318"/>
      <c r="H19" s="318"/>
      <c r="I19" s="219"/>
    </row>
    <row r="20" spans="2:9">
      <c r="B20" s="33"/>
      <c r="C20" s="281"/>
      <c r="D20" s="284"/>
      <c r="E20" s="120" t="s">
        <v>23</v>
      </c>
      <c r="F20" s="317"/>
      <c r="G20" s="318"/>
      <c r="H20" s="318"/>
      <c r="I20" s="219"/>
    </row>
    <row r="21" spans="2:9">
      <c r="B21" s="33"/>
      <c r="C21" s="281"/>
      <c r="D21" s="284"/>
      <c r="E21" s="120" t="s">
        <v>24</v>
      </c>
      <c r="F21" s="317"/>
      <c r="G21" s="318"/>
      <c r="H21" s="318"/>
      <c r="I21" s="219"/>
    </row>
    <row r="22" spans="2:9">
      <c r="B22" s="33"/>
      <c r="C22" s="281"/>
      <c r="D22" s="284"/>
      <c r="E22" s="120" t="s">
        <v>25</v>
      </c>
      <c r="F22" s="317"/>
      <c r="G22" s="318"/>
      <c r="H22" s="318"/>
      <c r="I22" s="219"/>
    </row>
    <row r="23" spans="2:9">
      <c r="B23" s="33"/>
      <c r="C23" s="282"/>
      <c r="D23" s="285"/>
      <c r="E23" s="120" t="s">
        <v>26</v>
      </c>
      <c r="F23" s="319"/>
      <c r="G23" s="320"/>
      <c r="H23" s="320"/>
      <c r="I23" s="219"/>
    </row>
    <row r="24" spans="2:9">
      <c r="B24" s="34"/>
      <c r="C24" s="35">
        <v>2</v>
      </c>
      <c r="D24" s="2" t="s">
        <v>27</v>
      </c>
      <c r="E24" s="321"/>
      <c r="F24" s="322"/>
      <c r="G24" s="322"/>
      <c r="H24" s="322"/>
      <c r="I24" s="219"/>
    </row>
    <row r="25" spans="2:9" ht="25.5">
      <c r="B25" s="34"/>
      <c r="C25" s="35">
        <v>3</v>
      </c>
      <c r="D25" s="36" t="s">
        <v>28</v>
      </c>
      <c r="E25" s="321"/>
      <c r="F25" s="322"/>
      <c r="G25" s="322"/>
      <c r="H25" s="322"/>
      <c r="I25" s="219"/>
    </row>
    <row r="26" spans="2:9" ht="51">
      <c r="B26" s="34"/>
      <c r="C26" s="35">
        <v>4</v>
      </c>
      <c r="D26" s="36" t="s">
        <v>29</v>
      </c>
      <c r="E26" s="321"/>
      <c r="F26" s="322"/>
      <c r="G26" s="322"/>
      <c r="H26" s="322"/>
      <c r="I26" s="219"/>
    </row>
    <row r="27" spans="2:9" ht="38.25" customHeight="1">
      <c r="B27" s="34"/>
      <c r="C27" s="280">
        <v>5</v>
      </c>
      <c r="D27" s="294" t="s">
        <v>30</v>
      </c>
      <c r="E27" s="121"/>
      <c r="F27" s="121">
        <v>2022</v>
      </c>
      <c r="G27" s="121">
        <v>2023</v>
      </c>
      <c r="H27" s="218">
        <v>2024</v>
      </c>
      <c r="I27" s="219"/>
    </row>
    <row r="28" spans="2:9">
      <c r="B28" s="34"/>
      <c r="C28" s="281"/>
      <c r="D28" s="295"/>
      <c r="E28" s="121" t="s">
        <v>31</v>
      </c>
      <c r="F28" s="323"/>
      <c r="G28" s="323"/>
      <c r="H28" s="324"/>
      <c r="I28" s="219"/>
    </row>
    <row r="29" spans="2:9">
      <c r="B29" s="34"/>
      <c r="C29" s="281"/>
      <c r="D29" s="295"/>
      <c r="E29" s="121" t="s">
        <v>32</v>
      </c>
      <c r="F29" s="325"/>
      <c r="G29" s="325"/>
      <c r="H29" s="326"/>
      <c r="I29" s="219"/>
    </row>
    <row r="30" spans="2:9">
      <c r="B30" s="34"/>
      <c r="C30" s="281"/>
      <c r="D30" s="295"/>
      <c r="E30" s="121" t="s">
        <v>33</v>
      </c>
      <c r="F30" s="325"/>
      <c r="G30" s="325"/>
      <c r="H30" s="326"/>
      <c r="I30" s="219"/>
    </row>
    <row r="31" spans="2:9">
      <c r="B31" s="34"/>
      <c r="C31" s="281"/>
      <c r="D31" s="295"/>
      <c r="E31" s="121" t="s">
        <v>34</v>
      </c>
      <c r="F31" s="325"/>
      <c r="G31" s="325"/>
      <c r="H31" s="326"/>
      <c r="I31" s="219"/>
    </row>
    <row r="32" spans="2:9">
      <c r="B32" s="34"/>
      <c r="C32" s="282"/>
      <c r="D32" s="296"/>
      <c r="E32" s="121" t="s">
        <v>35</v>
      </c>
      <c r="F32" s="325"/>
      <c r="G32" s="325"/>
      <c r="H32" s="326"/>
      <c r="I32" s="219"/>
    </row>
    <row r="33" spans="2:9">
      <c r="B33" s="34"/>
      <c r="C33" s="35">
        <v>6</v>
      </c>
      <c r="D33" s="37" t="s">
        <v>36</v>
      </c>
      <c r="E33" s="327"/>
      <c r="F33" s="328"/>
      <c r="G33" s="328"/>
      <c r="H33" s="328"/>
      <c r="I33" s="219"/>
    </row>
    <row r="34" spans="2:9">
      <c r="B34" s="38" t="s">
        <v>37</v>
      </c>
      <c r="C34" s="292" t="s">
        <v>38</v>
      </c>
      <c r="D34" s="293"/>
      <c r="E34" s="293"/>
      <c r="F34" s="293"/>
      <c r="G34" s="293"/>
      <c r="H34" s="293"/>
      <c r="I34" s="219"/>
    </row>
    <row r="35" spans="2:9" ht="76.5">
      <c r="B35" s="34"/>
      <c r="C35" s="35">
        <v>7</v>
      </c>
      <c r="D35" s="36" t="s">
        <v>39</v>
      </c>
      <c r="E35" s="321"/>
      <c r="F35" s="322"/>
      <c r="G35" s="322"/>
      <c r="H35" s="322"/>
      <c r="I35" s="219"/>
    </row>
    <row r="36" spans="2:9">
      <c r="B36" s="34"/>
      <c r="C36" s="35">
        <v>8</v>
      </c>
      <c r="D36" s="36" t="s">
        <v>40</v>
      </c>
      <c r="E36" s="321"/>
      <c r="F36" s="322"/>
      <c r="G36" s="322"/>
      <c r="H36" s="322"/>
      <c r="I36" s="219"/>
    </row>
    <row r="37" spans="2:9">
      <c r="B37" s="34"/>
      <c r="C37" s="35">
        <v>9</v>
      </c>
      <c r="D37" s="36" t="s">
        <v>41</v>
      </c>
      <c r="E37" s="321"/>
      <c r="F37" s="322"/>
      <c r="G37" s="322"/>
      <c r="H37" s="322"/>
      <c r="I37" s="219"/>
    </row>
    <row r="38" spans="2:9" ht="51">
      <c r="B38" s="34"/>
      <c r="C38" s="35">
        <v>10</v>
      </c>
      <c r="D38" s="37" t="s">
        <v>42</v>
      </c>
      <c r="E38" s="321"/>
      <c r="F38" s="322"/>
      <c r="G38" s="322"/>
      <c r="H38" s="322"/>
      <c r="I38" s="219"/>
    </row>
    <row r="39" spans="2:9" ht="76.5">
      <c r="B39" s="34"/>
      <c r="C39" s="35">
        <v>11</v>
      </c>
      <c r="D39" s="37" t="s">
        <v>43</v>
      </c>
      <c r="E39" s="321"/>
      <c r="F39" s="322"/>
      <c r="G39" s="322"/>
      <c r="H39" s="322"/>
      <c r="I39" s="219"/>
    </row>
    <row r="40" spans="2:9" ht="25.5">
      <c r="B40" s="34"/>
      <c r="C40" s="35">
        <v>12</v>
      </c>
      <c r="D40" s="37" t="s">
        <v>44</v>
      </c>
      <c r="E40" s="321"/>
      <c r="F40" s="322"/>
      <c r="G40" s="322"/>
      <c r="H40" s="322"/>
      <c r="I40" s="219"/>
    </row>
    <row r="41" spans="2:9">
      <c r="B41" s="34"/>
      <c r="C41" s="35">
        <v>13</v>
      </c>
      <c r="D41" s="37" t="s">
        <v>45</v>
      </c>
      <c r="E41" s="321" t="s">
        <v>46</v>
      </c>
      <c r="F41" s="322"/>
      <c r="G41" s="322"/>
      <c r="H41" s="322"/>
      <c r="I41" s="219"/>
    </row>
    <row r="42" spans="2:9" ht="38.25">
      <c r="B42" s="34"/>
      <c r="C42" s="35">
        <v>14</v>
      </c>
      <c r="D42" s="37" t="s">
        <v>47</v>
      </c>
      <c r="E42" s="321"/>
      <c r="F42" s="322"/>
      <c r="G42" s="322"/>
      <c r="H42" s="322"/>
      <c r="I42" s="219"/>
    </row>
    <row r="43" spans="2:9" ht="25.5">
      <c r="B43" s="34"/>
      <c r="C43" s="35">
        <v>15</v>
      </c>
      <c r="D43" s="37" t="s">
        <v>48</v>
      </c>
      <c r="E43" s="321"/>
      <c r="F43" s="322"/>
      <c r="G43" s="322"/>
      <c r="H43" s="322"/>
      <c r="I43" s="219"/>
    </row>
    <row r="44" spans="2:9" ht="38.25">
      <c r="B44" s="34"/>
      <c r="C44" s="35">
        <v>16</v>
      </c>
      <c r="D44" s="36" t="s">
        <v>49</v>
      </c>
      <c r="E44" s="321"/>
      <c r="F44" s="322"/>
      <c r="G44" s="322"/>
      <c r="H44" s="322"/>
      <c r="I44" s="219"/>
    </row>
    <row r="45" spans="2:9" ht="38.25">
      <c r="B45" s="34"/>
      <c r="C45" s="35">
        <v>17</v>
      </c>
      <c r="D45" s="37" t="s">
        <v>50</v>
      </c>
      <c r="E45" s="321"/>
      <c r="F45" s="322"/>
      <c r="G45" s="322"/>
      <c r="H45" s="322"/>
      <c r="I45" s="219"/>
    </row>
    <row r="46" spans="2:9">
      <c r="C46" s="290" t="s">
        <v>51</v>
      </c>
      <c r="D46" s="291"/>
      <c r="E46" s="291"/>
      <c r="F46" s="291"/>
      <c r="G46" s="291"/>
      <c r="H46" s="291"/>
      <c r="I46" s="219"/>
    </row>
    <row r="47" spans="2:9" ht="38.25">
      <c r="B47" s="34"/>
      <c r="C47" s="35">
        <v>18</v>
      </c>
      <c r="D47" s="37" t="s">
        <v>52</v>
      </c>
      <c r="E47" s="321"/>
      <c r="F47" s="322"/>
      <c r="G47" s="322"/>
      <c r="H47" s="322"/>
      <c r="I47" s="219"/>
    </row>
    <row r="48" spans="2:9" ht="38.25">
      <c r="B48" s="34"/>
      <c r="C48" s="35">
        <v>19</v>
      </c>
      <c r="D48" s="37" t="s">
        <v>53</v>
      </c>
      <c r="E48" s="321"/>
      <c r="F48" s="322"/>
      <c r="G48" s="322"/>
      <c r="H48" s="322"/>
      <c r="I48" s="219"/>
    </row>
    <row r="49" spans="2:9">
      <c r="B49" s="34"/>
      <c r="C49" s="35">
        <v>20</v>
      </c>
      <c r="D49" s="37" t="s">
        <v>54</v>
      </c>
      <c r="E49" s="321"/>
      <c r="F49" s="322"/>
      <c r="G49" s="322"/>
      <c r="H49" s="322"/>
      <c r="I49" s="219"/>
    </row>
    <row r="50" spans="2:9">
      <c r="B50" s="34"/>
      <c r="C50" s="35">
        <v>21</v>
      </c>
      <c r="D50" s="37" t="s">
        <v>55</v>
      </c>
      <c r="E50" s="321"/>
      <c r="F50" s="322"/>
      <c r="G50" s="322"/>
      <c r="H50" s="322"/>
      <c r="I50" s="219"/>
    </row>
    <row r="51" spans="2:9" ht="38.25">
      <c r="B51" s="34"/>
      <c r="C51" s="35">
        <v>22</v>
      </c>
      <c r="D51" s="39" t="s">
        <v>56</v>
      </c>
      <c r="E51" s="321"/>
      <c r="F51" s="322"/>
      <c r="G51" s="322"/>
      <c r="H51" s="322"/>
      <c r="I51" s="219"/>
    </row>
    <row r="52" spans="2:9">
      <c r="C52" s="290" t="s">
        <v>57</v>
      </c>
      <c r="D52" s="291"/>
      <c r="E52" s="291"/>
      <c r="F52" s="291"/>
      <c r="G52" s="291"/>
      <c r="H52" s="291"/>
      <c r="I52" s="219"/>
    </row>
    <row r="53" spans="2:9" ht="51">
      <c r="B53" s="34"/>
      <c r="C53" s="35">
        <v>23</v>
      </c>
      <c r="D53" s="39" t="s">
        <v>58</v>
      </c>
      <c r="E53" s="321"/>
      <c r="F53" s="322"/>
      <c r="G53" s="322"/>
      <c r="H53" s="322"/>
      <c r="I53" s="219"/>
    </row>
    <row r="54" spans="2:9" ht="25.5">
      <c r="B54" s="34"/>
      <c r="C54" s="35">
        <v>24</v>
      </c>
      <c r="D54" s="39" t="s">
        <v>59</v>
      </c>
      <c r="E54" s="321"/>
      <c r="F54" s="322"/>
      <c r="G54" s="322"/>
      <c r="H54" s="322"/>
      <c r="I54" s="219"/>
    </row>
    <row r="55" spans="2:9" ht="38.25">
      <c r="B55" s="34"/>
      <c r="C55" s="35">
        <v>25</v>
      </c>
      <c r="D55" s="37" t="s">
        <v>60</v>
      </c>
      <c r="E55" s="321"/>
      <c r="F55" s="322"/>
      <c r="G55" s="322"/>
      <c r="H55" s="322"/>
      <c r="I55" s="219"/>
    </row>
    <row r="56" spans="2:9" ht="38.25">
      <c r="B56" s="34"/>
      <c r="C56" s="35">
        <v>26</v>
      </c>
      <c r="D56" s="37" t="s">
        <v>61</v>
      </c>
      <c r="E56" s="321"/>
      <c r="F56" s="322"/>
      <c r="G56" s="322"/>
      <c r="H56" s="322"/>
      <c r="I56" s="219"/>
    </row>
    <row r="57" spans="2:9">
      <c r="C57" s="290" t="s">
        <v>62</v>
      </c>
      <c r="D57" s="291"/>
      <c r="E57" s="291"/>
      <c r="F57" s="291"/>
      <c r="G57" s="291"/>
      <c r="H57" s="291"/>
      <c r="I57" s="219"/>
    </row>
    <row r="58" spans="2:9">
      <c r="B58" s="34"/>
      <c r="C58" s="35">
        <v>27</v>
      </c>
      <c r="D58" s="37" t="s">
        <v>63</v>
      </c>
      <c r="E58" s="321"/>
      <c r="F58" s="322"/>
      <c r="G58" s="322"/>
      <c r="H58" s="322"/>
      <c r="I58" s="219"/>
    </row>
    <row r="59" spans="2:9">
      <c r="B59" s="34"/>
      <c r="C59" s="35">
        <v>28</v>
      </c>
      <c r="D59" s="37" t="s">
        <v>64</v>
      </c>
      <c r="E59" s="321"/>
      <c r="F59" s="322"/>
      <c r="G59" s="322"/>
      <c r="H59" s="322"/>
      <c r="I59" s="219"/>
    </row>
    <row r="60" spans="2:9">
      <c r="B60" s="34"/>
      <c r="C60" s="35">
        <v>29</v>
      </c>
      <c r="D60" s="37" t="s">
        <v>65</v>
      </c>
      <c r="E60" s="321"/>
      <c r="F60" s="322"/>
      <c r="G60" s="322"/>
      <c r="H60" s="322"/>
      <c r="I60" s="219"/>
    </row>
    <row r="61" spans="2:9" ht="25.5">
      <c r="B61" s="34"/>
      <c r="C61" s="35">
        <v>30</v>
      </c>
      <c r="D61" s="37" t="s">
        <v>66</v>
      </c>
      <c r="E61" s="321"/>
      <c r="F61" s="322"/>
      <c r="G61" s="322"/>
      <c r="H61" s="322"/>
      <c r="I61" s="219"/>
    </row>
    <row r="62" spans="2:9">
      <c r="B62" s="34"/>
      <c r="C62" s="35">
        <v>31</v>
      </c>
      <c r="D62" s="37" t="s">
        <v>67</v>
      </c>
      <c r="E62" s="321"/>
      <c r="F62" s="322"/>
      <c r="G62" s="322"/>
      <c r="H62" s="322"/>
      <c r="I62" s="219"/>
    </row>
    <row r="63" spans="2:9" ht="13.5" thickBot="1">
      <c r="B63" s="34"/>
      <c r="C63" s="40">
        <v>32</v>
      </c>
      <c r="D63" s="41" t="s">
        <v>68</v>
      </c>
      <c r="E63" s="329"/>
      <c r="F63" s="330"/>
      <c r="G63" s="330"/>
      <c r="H63" s="330"/>
      <c r="I63" s="220"/>
    </row>
    <row r="64" spans="2:9">
      <c r="B64" s="42"/>
    </row>
  </sheetData>
  <protectedRanges>
    <protectedRange sqref="D7:F9 D11" name="Naam etc"/>
  </protectedRanges>
  <mergeCells count="58">
    <mergeCell ref="C3:E4"/>
    <mergeCell ref="D7:F7"/>
    <mergeCell ref="D8:F8"/>
    <mergeCell ref="D9:F9"/>
    <mergeCell ref="H4:I4"/>
    <mergeCell ref="H6:I6"/>
    <mergeCell ref="H7:I7"/>
    <mergeCell ref="H5:I5"/>
    <mergeCell ref="F18:H18"/>
    <mergeCell ref="E15:H15"/>
    <mergeCell ref="E16:H16"/>
    <mergeCell ref="D15:D16"/>
    <mergeCell ref="C15:C16"/>
    <mergeCell ref="F23:H23"/>
    <mergeCell ref="F22:H22"/>
    <mergeCell ref="F21:H21"/>
    <mergeCell ref="F20:H20"/>
    <mergeCell ref="F19:H19"/>
    <mergeCell ref="E24:H24"/>
    <mergeCell ref="E25:H25"/>
    <mergeCell ref="E35:H35"/>
    <mergeCell ref="E36:H36"/>
    <mergeCell ref="E37:H37"/>
    <mergeCell ref="C34:H34"/>
    <mergeCell ref="E26:H26"/>
    <mergeCell ref="D27:D32"/>
    <mergeCell ref="C27:C32"/>
    <mergeCell ref="E33:H33"/>
    <mergeCell ref="E63:H63"/>
    <mergeCell ref="E53:H53"/>
    <mergeCell ref="E54:H54"/>
    <mergeCell ref="E55:H55"/>
    <mergeCell ref="E56:H56"/>
    <mergeCell ref="C57:H57"/>
    <mergeCell ref="E58:H58"/>
    <mergeCell ref="E59:H59"/>
    <mergeCell ref="E62:H62"/>
    <mergeCell ref="E43:H43"/>
    <mergeCell ref="E44:H44"/>
    <mergeCell ref="E45:H45"/>
    <mergeCell ref="E60:H60"/>
    <mergeCell ref="E61:H61"/>
    <mergeCell ref="C18:C23"/>
    <mergeCell ref="D18:D23"/>
    <mergeCell ref="C17:H17"/>
    <mergeCell ref="I15:I16"/>
    <mergeCell ref="C52:H52"/>
    <mergeCell ref="E38:H38"/>
    <mergeCell ref="E39:H39"/>
    <mergeCell ref="E40:H40"/>
    <mergeCell ref="E41:H41"/>
    <mergeCell ref="E47:H47"/>
    <mergeCell ref="E48:H48"/>
    <mergeCell ref="E49:H49"/>
    <mergeCell ref="E50:H50"/>
    <mergeCell ref="E51:H51"/>
    <mergeCell ref="C46:H46"/>
    <mergeCell ref="E42:H42"/>
  </mergeCells>
  <pageMargins left="0.7" right="0.7" top="0.75" bottom="0.75" header="0.3" footer="0.3"/>
  <pageSetup paperSize="8" scale="62" orientation="landscape" r:id="rId1"/>
  <headerFooter>
    <oddHeader>&amp;R&amp;G</oddHeader>
  </headerFooter>
  <rowBreaks count="2" manualBreakCount="2">
    <brk id="14" max="16383" man="1"/>
    <brk id="63"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9669-865D-409A-829E-6BFFADC24C8C}">
  <sheetPr>
    <pageSetUpPr fitToPage="1"/>
  </sheetPr>
  <dimension ref="A1:M38"/>
  <sheetViews>
    <sheetView zoomScale="70" zoomScaleNormal="70" zoomScaleSheetLayoutView="130" workbookViewId="0">
      <selection activeCell="D21" sqref="D21"/>
    </sheetView>
  </sheetViews>
  <sheetFormatPr defaultColWidth="8.7109375" defaultRowHeight="12.75"/>
  <cols>
    <col min="1" max="1" width="10.85546875" style="30" bestFit="1" customWidth="1"/>
    <col min="2" max="2" width="100.7109375" style="2" bestFit="1" customWidth="1"/>
    <col min="3" max="3" width="22.28515625" style="2" bestFit="1" customWidth="1"/>
    <col min="4" max="4" width="52.140625" style="53" bestFit="1" customWidth="1"/>
    <col min="5" max="5" width="52.140625" style="53" customWidth="1"/>
    <col min="6" max="6" width="27.42578125" style="2" bestFit="1" customWidth="1"/>
    <col min="7" max="7" width="25.28515625" style="2" bestFit="1" customWidth="1"/>
    <col min="8" max="8" width="0" style="2" hidden="1" customWidth="1"/>
    <col min="9" max="16384" width="8.7109375" style="2"/>
  </cols>
  <sheetData>
    <row r="1" spans="1:8" ht="38.25">
      <c r="A1" s="43" t="s">
        <v>69</v>
      </c>
      <c r="B1" s="44" t="s">
        <v>732</v>
      </c>
      <c r="C1" s="44" t="s">
        <v>71</v>
      </c>
      <c r="D1" s="45" t="s">
        <v>341</v>
      </c>
      <c r="E1" s="221" t="s">
        <v>808</v>
      </c>
      <c r="F1" s="44" t="s">
        <v>73</v>
      </c>
      <c r="G1" s="151" t="s">
        <v>76</v>
      </c>
      <c r="H1" s="70" t="s">
        <v>205</v>
      </c>
    </row>
    <row r="2" spans="1:8">
      <c r="A2" s="46"/>
      <c r="B2" s="47" t="s">
        <v>733</v>
      </c>
      <c r="C2" s="48"/>
      <c r="D2" s="49"/>
      <c r="E2" s="49"/>
      <c r="F2" s="122"/>
      <c r="G2" s="158"/>
      <c r="H2" s="54"/>
    </row>
    <row r="3" spans="1:8">
      <c r="A3" s="156"/>
      <c r="B3" s="157"/>
      <c r="C3" s="156"/>
      <c r="D3" s="156"/>
      <c r="E3" s="156"/>
      <c r="F3" s="156"/>
      <c r="G3" s="156"/>
      <c r="H3" s="54"/>
    </row>
    <row r="4" spans="1:8" ht="25.5">
      <c r="A4" s="50" t="s">
        <v>734</v>
      </c>
      <c r="B4" s="51" t="s">
        <v>735</v>
      </c>
      <c r="C4" s="54" t="s">
        <v>80</v>
      </c>
      <c r="D4" s="59" t="s">
        <v>736</v>
      </c>
      <c r="E4" s="233"/>
      <c r="F4" s="169"/>
      <c r="G4" s="155"/>
      <c r="H4" s="54">
        <f t="shared" ref="H4:H30" si="0">COUNTA(F4)</f>
        <v>0</v>
      </c>
    </row>
    <row r="5" spans="1:8">
      <c r="A5" s="50" t="s">
        <v>737</v>
      </c>
      <c r="B5" s="51" t="s">
        <v>738</v>
      </c>
      <c r="C5" s="54" t="s">
        <v>80</v>
      </c>
      <c r="D5" s="59" t="s">
        <v>739</v>
      </c>
      <c r="E5" s="233"/>
      <c r="F5" s="169"/>
      <c r="G5" s="155"/>
      <c r="H5" s="54">
        <f t="shared" si="0"/>
        <v>0</v>
      </c>
    </row>
    <row r="6" spans="1:8">
      <c r="A6" s="50" t="s">
        <v>740</v>
      </c>
      <c r="B6" s="51" t="s">
        <v>741</v>
      </c>
      <c r="C6" s="54" t="s">
        <v>80</v>
      </c>
      <c r="D6" s="59" t="s">
        <v>742</v>
      </c>
      <c r="E6" s="233"/>
      <c r="F6" s="169"/>
      <c r="G6" s="155"/>
      <c r="H6" s="54">
        <f t="shared" si="0"/>
        <v>0</v>
      </c>
    </row>
    <row r="7" spans="1:8">
      <c r="A7" s="50" t="s">
        <v>743</v>
      </c>
      <c r="B7" s="51" t="s">
        <v>744</v>
      </c>
      <c r="C7" s="54" t="s">
        <v>80</v>
      </c>
      <c r="D7" s="59" t="s">
        <v>745</v>
      </c>
      <c r="E7" s="233"/>
      <c r="F7" s="169"/>
      <c r="G7" s="155"/>
      <c r="H7" s="54">
        <f t="shared" si="0"/>
        <v>0</v>
      </c>
    </row>
    <row r="8" spans="1:8">
      <c r="A8" s="50" t="s">
        <v>746</v>
      </c>
      <c r="B8" s="51" t="s">
        <v>747</v>
      </c>
      <c r="C8" s="54" t="s">
        <v>80</v>
      </c>
      <c r="D8" s="59" t="s">
        <v>748</v>
      </c>
      <c r="E8" s="233"/>
      <c r="F8" s="169"/>
      <c r="G8" s="155"/>
      <c r="H8" s="54">
        <f t="shared" si="0"/>
        <v>0</v>
      </c>
    </row>
    <row r="9" spans="1:8">
      <c r="A9" s="50" t="s">
        <v>749</v>
      </c>
      <c r="B9" s="51" t="s">
        <v>750</v>
      </c>
      <c r="C9" s="54" t="s">
        <v>83</v>
      </c>
      <c r="D9" s="59" t="s">
        <v>751</v>
      </c>
      <c r="E9" s="233"/>
      <c r="F9" s="169"/>
      <c r="G9" s="155"/>
      <c r="H9" s="54">
        <f t="shared" si="0"/>
        <v>0</v>
      </c>
    </row>
    <row r="10" spans="1:8" ht="25.5">
      <c r="A10" s="50" t="s">
        <v>752</v>
      </c>
      <c r="B10" s="51" t="s">
        <v>753</v>
      </c>
      <c r="C10" s="164" t="s">
        <v>83</v>
      </c>
      <c r="D10" s="65" t="s">
        <v>754</v>
      </c>
      <c r="E10" s="227"/>
      <c r="F10" s="155"/>
      <c r="G10" s="148"/>
      <c r="H10" s="54"/>
    </row>
    <row r="11" spans="1:8" ht="25.5">
      <c r="A11" s="50" t="s">
        <v>755</v>
      </c>
      <c r="B11" s="51" t="s">
        <v>756</v>
      </c>
      <c r="C11" s="54" t="s">
        <v>80</v>
      </c>
      <c r="D11" s="86" t="s">
        <v>757</v>
      </c>
      <c r="E11" s="234"/>
      <c r="F11" s="169"/>
      <c r="G11" s="155"/>
      <c r="H11" s="54">
        <f t="shared" si="0"/>
        <v>0</v>
      </c>
    </row>
    <row r="12" spans="1:8">
      <c r="A12" s="50" t="s">
        <v>758</v>
      </c>
      <c r="B12" s="51" t="s">
        <v>759</v>
      </c>
      <c r="C12" s="54" t="s">
        <v>203</v>
      </c>
      <c r="D12" s="65" t="s">
        <v>760</v>
      </c>
      <c r="E12" s="235"/>
      <c r="F12" s="169"/>
      <c r="G12" s="148"/>
      <c r="H12" s="54"/>
    </row>
    <row r="13" spans="1:8">
      <c r="A13" s="50" t="s">
        <v>761</v>
      </c>
      <c r="B13" s="51" t="s">
        <v>762</v>
      </c>
      <c r="C13" s="54" t="s">
        <v>80</v>
      </c>
      <c r="D13" s="59" t="s">
        <v>763</v>
      </c>
      <c r="E13" s="233"/>
      <c r="F13" s="169"/>
      <c r="G13" s="148"/>
      <c r="H13" s="54"/>
    </row>
    <row r="14" spans="1:8">
      <c r="A14" s="50" t="s">
        <v>764</v>
      </c>
      <c r="B14" s="51" t="s">
        <v>765</v>
      </c>
      <c r="C14" s="54" t="s">
        <v>80</v>
      </c>
      <c r="D14" s="59"/>
      <c r="E14" s="233"/>
      <c r="F14" s="169"/>
      <c r="G14" s="148"/>
      <c r="H14" s="54"/>
    </row>
    <row r="15" spans="1:8">
      <c r="A15" s="50" t="s">
        <v>766</v>
      </c>
      <c r="B15" s="51" t="s">
        <v>767</v>
      </c>
      <c r="C15" s="54" t="s">
        <v>80</v>
      </c>
      <c r="D15" s="86"/>
      <c r="E15" s="234"/>
      <c r="F15" s="169"/>
      <c r="G15" s="155"/>
      <c r="H15" s="54">
        <f t="shared" si="0"/>
        <v>0</v>
      </c>
    </row>
    <row r="16" spans="1:8" ht="25.5">
      <c r="A16" s="50" t="s">
        <v>768</v>
      </c>
      <c r="B16" s="51" t="s">
        <v>769</v>
      </c>
      <c r="C16" s="54" t="s">
        <v>83</v>
      </c>
      <c r="D16" s="86" t="s">
        <v>770</v>
      </c>
      <c r="E16" s="234"/>
      <c r="F16" s="169"/>
      <c r="G16" s="155"/>
      <c r="H16" s="54">
        <f t="shared" si="0"/>
        <v>0</v>
      </c>
    </row>
    <row r="17" spans="1:13" ht="38.25">
      <c r="A17" s="50" t="s">
        <v>771</v>
      </c>
      <c r="B17" s="51" t="s">
        <v>772</v>
      </c>
      <c r="C17" s="54" t="s">
        <v>80</v>
      </c>
      <c r="D17" s="86" t="s">
        <v>773</v>
      </c>
      <c r="E17" s="234"/>
      <c r="F17" s="169"/>
      <c r="G17" s="155"/>
      <c r="H17" s="54">
        <f t="shared" si="0"/>
        <v>0</v>
      </c>
    </row>
    <row r="18" spans="1:13" ht="25.5">
      <c r="A18" s="50" t="s">
        <v>774</v>
      </c>
      <c r="B18" s="51" t="s">
        <v>775</v>
      </c>
      <c r="C18" s="54" t="s">
        <v>80</v>
      </c>
      <c r="D18" s="86" t="s">
        <v>776</v>
      </c>
      <c r="E18" s="234"/>
      <c r="F18" s="169"/>
      <c r="G18" s="155"/>
      <c r="H18" s="54">
        <f t="shared" si="0"/>
        <v>0</v>
      </c>
    </row>
    <row r="19" spans="1:13">
      <c r="A19" s="50" t="s">
        <v>777</v>
      </c>
      <c r="B19" s="51" t="s">
        <v>778</v>
      </c>
      <c r="C19" s="54" t="s">
        <v>80</v>
      </c>
      <c r="D19" s="86" t="s">
        <v>779</v>
      </c>
      <c r="E19" s="234"/>
      <c r="F19" s="169"/>
      <c r="G19" s="155"/>
      <c r="H19" s="54">
        <f t="shared" si="0"/>
        <v>0</v>
      </c>
    </row>
    <row r="20" spans="1:13">
      <c r="A20" s="50" t="s">
        <v>780</v>
      </c>
      <c r="B20" s="60" t="s">
        <v>781</v>
      </c>
      <c r="C20" s="54"/>
      <c r="D20" s="86"/>
      <c r="E20" s="234"/>
      <c r="F20" s="169"/>
      <c r="G20" s="155"/>
      <c r="H20" s="54">
        <f t="shared" si="0"/>
        <v>0</v>
      </c>
    </row>
    <row r="21" spans="1:13">
      <c r="A21" s="50" t="s">
        <v>782</v>
      </c>
      <c r="B21" s="60" t="s">
        <v>783</v>
      </c>
      <c r="C21" s="164" t="s">
        <v>80</v>
      </c>
      <c r="D21" s="65" t="s">
        <v>784</v>
      </c>
      <c r="E21" s="227"/>
      <c r="F21" s="155"/>
      <c r="G21" s="148"/>
      <c r="H21" s="54"/>
    </row>
    <row r="22" spans="1:13">
      <c r="A22" s="50" t="s">
        <v>785</v>
      </c>
      <c r="B22" s="60" t="s">
        <v>786</v>
      </c>
      <c r="C22" s="54" t="s">
        <v>83</v>
      </c>
      <c r="D22" s="86"/>
      <c r="E22" s="234"/>
      <c r="F22" s="169"/>
      <c r="G22" s="155"/>
      <c r="H22" s="54">
        <f t="shared" si="0"/>
        <v>0</v>
      </c>
    </row>
    <row r="23" spans="1:13">
      <c r="A23" s="50" t="s">
        <v>787</v>
      </c>
      <c r="B23" s="60" t="s">
        <v>788</v>
      </c>
      <c r="C23" s="54" t="s">
        <v>80</v>
      </c>
      <c r="D23" s="59" t="s">
        <v>789</v>
      </c>
      <c r="E23" s="233"/>
      <c r="F23" s="169"/>
      <c r="G23" s="155"/>
      <c r="H23" s="54">
        <f t="shared" si="0"/>
        <v>0</v>
      </c>
    </row>
    <row r="24" spans="1:13">
      <c r="A24" s="50" t="s">
        <v>790</v>
      </c>
      <c r="B24" s="51" t="s">
        <v>791</v>
      </c>
      <c r="C24" s="54" t="s">
        <v>83</v>
      </c>
      <c r="D24" s="59"/>
      <c r="E24" s="233"/>
      <c r="F24" s="169"/>
      <c r="G24" s="155"/>
      <c r="H24" s="54">
        <f t="shared" si="0"/>
        <v>0</v>
      </c>
    </row>
    <row r="25" spans="1:13">
      <c r="A25" s="50" t="s">
        <v>792</v>
      </c>
      <c r="B25" s="51" t="s">
        <v>793</v>
      </c>
      <c r="C25" s="54" t="s">
        <v>83</v>
      </c>
      <c r="D25" s="65" t="s">
        <v>794</v>
      </c>
      <c r="E25" s="235"/>
      <c r="F25" s="169"/>
      <c r="G25" s="148"/>
      <c r="H25" s="54"/>
    </row>
    <row r="26" spans="1:13">
      <c r="A26" s="50" t="s">
        <v>795</v>
      </c>
      <c r="B26" s="51" t="s">
        <v>796</v>
      </c>
      <c r="C26" s="54" t="s">
        <v>80</v>
      </c>
      <c r="D26" s="59" t="s">
        <v>797</v>
      </c>
      <c r="E26" s="233"/>
      <c r="F26" s="169"/>
      <c r="G26" s="155"/>
      <c r="H26" s="54">
        <f t="shared" si="0"/>
        <v>0</v>
      </c>
    </row>
    <row r="27" spans="1:13">
      <c r="A27" s="50" t="s">
        <v>798</v>
      </c>
      <c r="B27" s="51" t="s">
        <v>799</v>
      </c>
      <c r="C27" s="54" t="s">
        <v>80</v>
      </c>
      <c r="D27" s="59" t="s">
        <v>797</v>
      </c>
      <c r="E27" s="233"/>
      <c r="F27" s="169"/>
      <c r="G27" s="155"/>
      <c r="H27" s="54">
        <f t="shared" si="0"/>
        <v>0</v>
      </c>
    </row>
    <row r="28" spans="1:13">
      <c r="A28" s="50" t="s">
        <v>800</v>
      </c>
      <c r="B28" s="51" t="s">
        <v>801</v>
      </c>
      <c r="C28" s="54" t="s">
        <v>203</v>
      </c>
      <c r="D28" s="59"/>
      <c r="E28" s="233"/>
      <c r="F28" s="169"/>
      <c r="G28" s="155"/>
      <c r="H28" s="54">
        <f t="shared" si="0"/>
        <v>0</v>
      </c>
    </row>
    <row r="29" spans="1:13">
      <c r="A29" s="50" t="s">
        <v>802</v>
      </c>
      <c r="B29" s="51" t="s">
        <v>803</v>
      </c>
      <c r="C29" s="54" t="s">
        <v>203</v>
      </c>
      <c r="D29" s="59"/>
      <c r="E29" s="233"/>
      <c r="F29" s="169"/>
      <c r="G29" s="155"/>
      <c r="H29" s="54">
        <f t="shared" si="0"/>
        <v>0</v>
      </c>
    </row>
    <row r="30" spans="1:13" ht="25.5">
      <c r="A30" s="50" t="s">
        <v>804</v>
      </c>
      <c r="B30" s="189" t="s">
        <v>805</v>
      </c>
      <c r="C30" s="54" t="s">
        <v>80</v>
      </c>
      <c r="D30" s="59" t="s">
        <v>806</v>
      </c>
      <c r="E30" s="233"/>
      <c r="F30" s="169"/>
      <c r="G30" s="155"/>
      <c r="H30" s="54">
        <f t="shared" si="0"/>
        <v>0</v>
      </c>
    </row>
    <row r="31" spans="1:13">
      <c r="H31" s="55">
        <f>SUM(H4:H30)</f>
        <v>0</v>
      </c>
    </row>
    <row r="32" spans="1:13" s="53" customFormat="1">
      <c r="A32" s="30"/>
      <c r="B32" s="66" t="s">
        <v>80</v>
      </c>
      <c r="C32" s="67">
        <f>COUNTIF($C$2:$C$30,B32)</f>
        <v>17</v>
      </c>
      <c r="F32" s="2"/>
      <c r="G32" s="2"/>
      <c r="H32" s="2"/>
      <c r="I32" s="2"/>
      <c r="J32" s="2"/>
      <c r="K32" s="2"/>
      <c r="L32" s="2"/>
      <c r="M32" s="2"/>
    </row>
    <row r="33" spans="1:13" s="53" customFormat="1">
      <c r="A33" s="30"/>
      <c r="B33" s="68" t="s">
        <v>83</v>
      </c>
      <c r="C33" s="67">
        <f>COUNTIF($C$2:$C$30,B33)</f>
        <v>6</v>
      </c>
      <c r="F33" s="2"/>
      <c r="G33" s="2"/>
      <c r="H33" s="2"/>
      <c r="I33" s="2"/>
      <c r="J33" s="2"/>
      <c r="K33" s="2"/>
      <c r="L33" s="2"/>
      <c r="M33" s="2"/>
    </row>
    <row r="34" spans="1:13" s="53" customFormat="1">
      <c r="A34" s="30"/>
      <c r="B34" s="66" t="s">
        <v>202</v>
      </c>
      <c r="C34" s="67">
        <f>COUNTIF($C$2:$C$30,B34)</f>
        <v>0</v>
      </c>
      <c r="F34" s="2"/>
      <c r="G34" s="2"/>
      <c r="H34" s="2"/>
      <c r="I34" s="2"/>
      <c r="J34" s="2"/>
      <c r="K34" s="2"/>
      <c r="L34" s="2"/>
      <c r="M34" s="2"/>
    </row>
    <row r="35" spans="1:13" s="53" customFormat="1">
      <c r="A35" s="30"/>
      <c r="B35" s="69" t="s">
        <v>203</v>
      </c>
      <c r="C35" s="67">
        <f>COUNTIF($C$2:$C$30,B35)</f>
        <v>3</v>
      </c>
      <c r="F35" s="2"/>
      <c r="G35" s="2"/>
      <c r="H35" s="2"/>
      <c r="I35" s="2"/>
      <c r="J35" s="2"/>
      <c r="K35" s="2"/>
      <c r="L35" s="2"/>
      <c r="M35" s="2"/>
    </row>
    <row r="37" spans="1:13">
      <c r="B37" s="66" t="s">
        <v>545</v>
      </c>
      <c r="C37" s="67">
        <f>COUNTIF($F$2:$F$30,B37)</f>
        <v>0</v>
      </c>
    </row>
    <row r="38" spans="1:13">
      <c r="B38" s="68" t="s">
        <v>546</v>
      </c>
      <c r="C38" s="67">
        <f>COUNTIF($F$2:$F$30,B38)</f>
        <v>0</v>
      </c>
    </row>
  </sheetData>
  <protectedRanges>
    <protectedRange sqref="G4:G15" name="Invoer Gebruiksvr"/>
  </protectedRanges>
  <phoneticPr fontId="2" type="noConversion"/>
  <conditionalFormatting sqref="H2:H30">
    <cfRule type="cellIs" dxfId="2" priority="1" operator="greaterThan">
      <formula>1</formula>
    </cfRule>
    <cfRule type="cellIs" dxfId="1" priority="2" operator="greaterThan">
      <formula>1</formula>
    </cfRule>
    <cfRule type="cellIs" dxfId="0" priority="3" operator="lessThanOrEqual">
      <formula>1</formula>
    </cfRule>
  </conditionalFormatting>
  <dataValidations count="2">
    <dataValidation type="list" allowBlank="1" showInputMessage="1" showErrorMessage="1" sqref="C4:C30" xr:uid="{A6598B04-D504-4552-BBCC-02E1EDD07AC0}">
      <formula1>$B$32:$B$35</formula1>
    </dataValidation>
    <dataValidation type="list" allowBlank="1" showInputMessage="1" showErrorMessage="1" sqref="F4:F30" xr:uid="{95B5DD0D-82A7-49DF-828A-A065A805AB92}">
      <formula1>$B$37:$B$38</formula1>
    </dataValidation>
  </dataValidations>
  <pageMargins left="0.70866141732283472" right="0.70866141732283472" top="0.74803149606299213" bottom="0.74803149606299213" header="0.31496062992125984" footer="0.31496062992125984"/>
  <pageSetup paperSize="8" scale="66"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809F-0A4E-4EF2-9DD4-9C076A4FA02F}">
  <dimension ref="A1:G92"/>
  <sheetViews>
    <sheetView zoomScale="70" zoomScaleNormal="70" workbookViewId="0">
      <selection activeCell="D81" sqref="D81"/>
    </sheetView>
  </sheetViews>
  <sheetFormatPr defaultRowHeight="15"/>
  <cols>
    <col min="2" max="2" width="56.7109375" customWidth="1"/>
    <col min="4" max="5" width="75.7109375" customWidth="1"/>
    <col min="6" max="6" width="31.42578125" customWidth="1"/>
    <col min="7" max="7" width="32.7109375" customWidth="1"/>
  </cols>
  <sheetData>
    <row r="1" spans="1:7" ht="25.5">
      <c r="A1" s="261" t="s">
        <v>69</v>
      </c>
      <c r="B1" s="262" t="s">
        <v>830</v>
      </c>
      <c r="C1" s="262" t="s">
        <v>71</v>
      </c>
      <c r="D1" s="262" t="s">
        <v>341</v>
      </c>
      <c r="E1" s="263" t="s">
        <v>808</v>
      </c>
      <c r="F1" s="262" t="s">
        <v>73</v>
      </c>
      <c r="G1" s="264" t="s">
        <v>76</v>
      </c>
    </row>
    <row r="2" spans="1:7">
      <c r="A2" s="265"/>
      <c r="B2" s="253" t="s">
        <v>831</v>
      </c>
      <c r="C2" s="254"/>
      <c r="D2" s="255"/>
      <c r="E2" s="256"/>
      <c r="F2" s="254"/>
      <c r="G2" s="266"/>
    </row>
    <row r="3" spans="1:7">
      <c r="A3" s="267"/>
      <c r="B3" s="258" t="s">
        <v>832</v>
      </c>
      <c r="C3" s="257"/>
      <c r="D3" s="257"/>
      <c r="E3" s="230"/>
      <c r="F3" s="257"/>
      <c r="G3" s="268"/>
    </row>
    <row r="4" spans="1:7">
      <c r="A4" s="310" t="s">
        <v>833</v>
      </c>
      <c r="B4" s="311" t="s">
        <v>834</v>
      </c>
      <c r="C4" s="312"/>
      <c r="D4" s="59" t="s">
        <v>835</v>
      </c>
      <c r="E4" s="230"/>
      <c r="F4" s="313"/>
      <c r="G4" s="314"/>
    </row>
    <row r="5" spans="1:7">
      <c r="A5" s="310"/>
      <c r="B5" s="311"/>
      <c r="C5" s="312"/>
      <c r="D5" s="59" t="s">
        <v>836</v>
      </c>
      <c r="E5" s="230"/>
      <c r="F5" s="313"/>
      <c r="G5" s="314"/>
    </row>
    <row r="6" spans="1:7">
      <c r="A6" s="310"/>
      <c r="B6" s="311"/>
      <c r="C6" s="312"/>
      <c r="D6" s="59" t="s">
        <v>837</v>
      </c>
      <c r="E6" s="230"/>
      <c r="F6" s="313"/>
      <c r="G6" s="314"/>
    </row>
    <row r="7" spans="1:7">
      <c r="A7" s="310"/>
      <c r="B7" s="311"/>
      <c r="C7" s="312"/>
      <c r="D7" s="59" t="s">
        <v>838</v>
      </c>
      <c r="E7" s="230"/>
      <c r="F7" s="313"/>
      <c r="G7" s="314"/>
    </row>
    <row r="8" spans="1:7">
      <c r="A8" s="310"/>
      <c r="B8" s="311"/>
      <c r="C8" s="312"/>
      <c r="D8" s="59" t="s">
        <v>839</v>
      </c>
      <c r="E8" s="230"/>
      <c r="F8" s="313"/>
      <c r="G8" s="314"/>
    </row>
    <row r="9" spans="1:7" ht="25.5">
      <c r="A9" s="310"/>
      <c r="B9" s="311"/>
      <c r="C9" s="312"/>
      <c r="D9" s="59" t="s">
        <v>840</v>
      </c>
      <c r="E9" s="235"/>
      <c r="F9" s="313"/>
      <c r="G9" s="314"/>
    </row>
    <row r="10" spans="1:7">
      <c r="A10" s="310"/>
      <c r="B10" s="311"/>
      <c r="C10" s="312"/>
      <c r="D10" s="59" t="s">
        <v>841</v>
      </c>
      <c r="E10" s="230"/>
      <c r="F10" s="313"/>
      <c r="G10" s="314"/>
    </row>
    <row r="11" spans="1:7" ht="25.5">
      <c r="A11" s="269" t="s">
        <v>842</v>
      </c>
      <c r="B11" s="260" t="s">
        <v>843</v>
      </c>
      <c r="C11" s="205"/>
      <c r="D11" s="59"/>
      <c r="E11" s="230"/>
      <c r="F11" s="259"/>
      <c r="G11" s="270"/>
    </row>
    <row r="12" spans="1:7" ht="25.5">
      <c r="A12" s="269" t="s">
        <v>844</v>
      </c>
      <c r="B12" s="260" t="s">
        <v>845</v>
      </c>
      <c r="C12" s="205"/>
      <c r="D12" s="59"/>
      <c r="E12" s="230"/>
      <c r="F12" s="259"/>
      <c r="G12" s="270"/>
    </row>
    <row r="13" spans="1:7" ht="25.5">
      <c r="A13" s="269" t="s">
        <v>846</v>
      </c>
      <c r="B13" s="260" t="s">
        <v>847</v>
      </c>
      <c r="C13" s="205"/>
      <c r="D13" s="59"/>
      <c r="E13" s="235"/>
      <c r="F13" s="259"/>
      <c r="G13" s="270"/>
    </row>
    <row r="14" spans="1:7">
      <c r="A14" s="269" t="s">
        <v>848</v>
      </c>
      <c r="B14" s="260" t="s">
        <v>849</v>
      </c>
      <c r="C14" s="205"/>
      <c r="D14" s="59"/>
      <c r="E14" s="230"/>
      <c r="F14" s="259"/>
      <c r="G14" s="270"/>
    </row>
    <row r="15" spans="1:7">
      <c r="A15" s="269" t="s">
        <v>850</v>
      </c>
      <c r="B15" s="260" t="s">
        <v>851</v>
      </c>
      <c r="C15" s="205"/>
      <c r="D15" s="59"/>
      <c r="E15" s="230"/>
      <c r="F15" s="259"/>
      <c r="G15" s="270"/>
    </row>
    <row r="16" spans="1:7" ht="25.5">
      <c r="A16" s="269" t="s">
        <v>852</v>
      </c>
      <c r="B16" s="260" t="s">
        <v>853</v>
      </c>
      <c r="C16" s="205"/>
      <c r="D16" s="59"/>
      <c r="E16" s="230"/>
      <c r="F16" s="259"/>
      <c r="G16" s="270"/>
    </row>
    <row r="17" spans="1:7" ht="25.5">
      <c r="A17" s="269" t="s">
        <v>854</v>
      </c>
      <c r="B17" s="260" t="s">
        <v>855</v>
      </c>
      <c r="C17" s="205"/>
      <c r="D17" s="65"/>
      <c r="E17" s="230"/>
      <c r="F17" s="259"/>
      <c r="G17" s="270"/>
    </row>
    <row r="18" spans="1:7" ht="38.25">
      <c r="A18" s="269" t="s">
        <v>856</v>
      </c>
      <c r="B18" s="260" t="s">
        <v>857</v>
      </c>
      <c r="C18" s="205"/>
      <c r="D18" s="59"/>
      <c r="E18" s="230"/>
      <c r="F18" s="259"/>
      <c r="G18" s="270"/>
    </row>
    <row r="19" spans="1:7">
      <c r="A19" s="269" t="s">
        <v>858</v>
      </c>
      <c r="B19" s="260" t="s">
        <v>859</v>
      </c>
      <c r="C19" s="205"/>
      <c r="D19" s="65" t="s">
        <v>860</v>
      </c>
      <c r="E19" s="235"/>
      <c r="F19" s="259"/>
      <c r="G19" s="270"/>
    </row>
    <row r="20" spans="1:7">
      <c r="A20" s="269" t="s">
        <v>861</v>
      </c>
      <c r="B20" s="260" t="s">
        <v>862</v>
      </c>
      <c r="C20" s="205"/>
      <c r="D20" s="65"/>
      <c r="E20" s="235"/>
      <c r="F20" s="259"/>
      <c r="G20" s="270"/>
    </row>
    <row r="21" spans="1:7" ht="25.5">
      <c r="A21" s="269" t="s">
        <v>863</v>
      </c>
      <c r="B21" s="260" t="s">
        <v>864</v>
      </c>
      <c r="C21" s="205"/>
      <c r="D21" s="65"/>
      <c r="E21" s="235"/>
      <c r="F21" s="259"/>
      <c r="G21" s="270"/>
    </row>
    <row r="22" spans="1:7" ht="25.5">
      <c r="A22" s="269" t="s">
        <v>865</v>
      </c>
      <c r="B22" s="260" t="s">
        <v>866</v>
      </c>
      <c r="C22" s="205" t="s">
        <v>203</v>
      </c>
      <c r="D22" s="65" t="s">
        <v>867</v>
      </c>
      <c r="E22" s="235"/>
      <c r="F22" s="259"/>
      <c r="G22" s="270"/>
    </row>
    <row r="23" spans="1:7" ht="25.5">
      <c r="A23" s="269" t="s">
        <v>868</v>
      </c>
      <c r="B23" s="260" t="s">
        <v>869</v>
      </c>
      <c r="C23" s="205"/>
      <c r="D23" s="65"/>
      <c r="E23" s="235"/>
      <c r="F23" s="259"/>
      <c r="G23" s="270"/>
    </row>
    <row r="24" spans="1:7" ht="25.5">
      <c r="A24" s="269" t="s">
        <v>870</v>
      </c>
      <c r="B24" s="260" t="s">
        <v>871</v>
      </c>
      <c r="C24" s="205"/>
      <c r="D24" s="65"/>
      <c r="E24" s="235"/>
      <c r="F24" s="259"/>
      <c r="G24" s="270"/>
    </row>
    <row r="25" spans="1:7">
      <c r="A25" s="269" t="s">
        <v>872</v>
      </c>
      <c r="B25" s="260" t="s">
        <v>873</v>
      </c>
      <c r="C25" s="205"/>
      <c r="D25" s="65"/>
      <c r="E25" s="235"/>
      <c r="F25" s="259"/>
      <c r="G25" s="270"/>
    </row>
    <row r="26" spans="1:7" ht="25.5">
      <c r="A26" s="269" t="s">
        <v>874</v>
      </c>
      <c r="B26" s="260" t="s">
        <v>875</v>
      </c>
      <c r="C26" s="205"/>
      <c r="D26" s="65"/>
      <c r="E26" s="235"/>
      <c r="F26" s="259"/>
      <c r="G26" s="270"/>
    </row>
    <row r="27" spans="1:7" ht="25.5">
      <c r="A27" s="269" t="s">
        <v>876</v>
      </c>
      <c r="B27" s="260" t="s">
        <v>877</v>
      </c>
      <c r="C27" s="205"/>
      <c r="D27" s="65" t="s">
        <v>878</v>
      </c>
      <c r="E27" s="235"/>
      <c r="F27" s="259"/>
      <c r="G27" s="270"/>
    </row>
    <row r="28" spans="1:7" ht="25.5">
      <c r="A28" s="269" t="s">
        <v>879</v>
      </c>
      <c r="B28" s="260" t="s">
        <v>880</v>
      </c>
      <c r="C28" s="205"/>
      <c r="D28" s="65"/>
      <c r="E28" s="235"/>
      <c r="F28" s="259"/>
      <c r="G28" s="270"/>
    </row>
    <row r="29" spans="1:7" ht="25.5">
      <c r="A29" s="269" t="s">
        <v>881</v>
      </c>
      <c r="B29" s="260" t="s">
        <v>882</v>
      </c>
      <c r="C29" s="205"/>
      <c r="D29" s="65"/>
      <c r="E29" s="235"/>
      <c r="F29" s="259"/>
      <c r="G29" s="270"/>
    </row>
    <row r="30" spans="1:7">
      <c r="A30" s="269" t="s">
        <v>883</v>
      </c>
      <c r="B30" s="260" t="s">
        <v>884</v>
      </c>
      <c r="C30" s="205"/>
      <c r="D30" s="65"/>
      <c r="E30" s="235"/>
      <c r="F30" s="259"/>
      <c r="G30" s="270"/>
    </row>
    <row r="31" spans="1:7">
      <c r="A31" s="267"/>
      <c r="B31" s="258" t="s">
        <v>885</v>
      </c>
      <c r="C31" s="257"/>
      <c r="D31" s="257"/>
      <c r="E31" s="235"/>
      <c r="F31" s="257"/>
      <c r="G31" s="268"/>
    </row>
    <row r="32" spans="1:7" ht="38.25">
      <c r="A32" s="269" t="s">
        <v>886</v>
      </c>
      <c r="B32" s="260" t="s">
        <v>887</v>
      </c>
      <c r="C32" s="205"/>
      <c r="D32" s="59"/>
      <c r="E32" s="235"/>
      <c r="F32" s="259"/>
      <c r="G32" s="270"/>
    </row>
    <row r="33" spans="1:7" ht="25.5">
      <c r="A33" s="269" t="s">
        <v>888</v>
      </c>
      <c r="B33" s="260" t="s">
        <v>889</v>
      </c>
      <c r="C33" s="205"/>
      <c r="D33" s="59"/>
      <c r="E33" s="235"/>
      <c r="F33" s="259"/>
      <c r="G33" s="270"/>
    </row>
    <row r="34" spans="1:7" ht="51">
      <c r="A34" s="269" t="s">
        <v>890</v>
      </c>
      <c r="B34" s="260" t="s">
        <v>891</v>
      </c>
      <c r="C34" s="205"/>
      <c r="D34" s="59" t="s">
        <v>892</v>
      </c>
      <c r="E34" s="235"/>
      <c r="F34" s="259"/>
      <c r="G34" s="270"/>
    </row>
    <row r="35" spans="1:7" ht="25.5">
      <c r="A35" s="269" t="s">
        <v>893</v>
      </c>
      <c r="B35" s="260" t="s">
        <v>894</v>
      </c>
      <c r="C35" s="205"/>
      <c r="D35" s="59"/>
      <c r="E35" s="235"/>
      <c r="F35" s="259"/>
      <c r="G35" s="270"/>
    </row>
    <row r="36" spans="1:7" ht="25.5">
      <c r="A36" s="269" t="s">
        <v>895</v>
      </c>
      <c r="B36" s="260" t="s">
        <v>896</v>
      </c>
      <c r="C36" s="205"/>
      <c r="D36" s="59"/>
      <c r="E36" s="235"/>
      <c r="F36" s="259"/>
      <c r="G36" s="270"/>
    </row>
    <row r="37" spans="1:7" ht="38.25">
      <c r="A37" s="269" t="s">
        <v>897</v>
      </c>
      <c r="B37" s="260" t="s">
        <v>898</v>
      </c>
      <c r="C37" s="205"/>
      <c r="D37" s="59" t="s">
        <v>899</v>
      </c>
      <c r="E37" s="235"/>
      <c r="F37" s="259"/>
      <c r="G37" s="270"/>
    </row>
    <row r="38" spans="1:7" ht="38.25">
      <c r="A38" s="269" t="s">
        <v>900</v>
      </c>
      <c r="B38" s="260" t="s">
        <v>901</v>
      </c>
      <c r="C38" s="205"/>
      <c r="D38" s="59"/>
      <c r="E38" s="235"/>
      <c r="F38" s="259"/>
      <c r="G38" s="270"/>
    </row>
    <row r="39" spans="1:7" ht="38.25">
      <c r="A39" s="269" t="s">
        <v>902</v>
      </c>
      <c r="B39" s="260" t="s">
        <v>903</v>
      </c>
      <c r="C39" s="205"/>
      <c r="D39" s="59" t="s">
        <v>904</v>
      </c>
      <c r="E39" s="235"/>
      <c r="F39" s="259"/>
      <c r="G39" s="270"/>
    </row>
    <row r="40" spans="1:7" ht="25.5">
      <c r="A40" s="269" t="s">
        <v>905</v>
      </c>
      <c r="B40" s="260" t="s">
        <v>906</v>
      </c>
      <c r="C40" s="205"/>
      <c r="D40" s="65"/>
      <c r="E40" s="235"/>
      <c r="F40" s="259"/>
      <c r="G40" s="270"/>
    </row>
    <row r="41" spans="1:7" ht="25.5">
      <c r="A41" s="269" t="s">
        <v>907</v>
      </c>
      <c r="B41" s="260" t="s">
        <v>908</v>
      </c>
      <c r="C41" s="205"/>
      <c r="D41" s="65"/>
      <c r="E41" s="235"/>
      <c r="F41" s="259"/>
      <c r="G41" s="270"/>
    </row>
    <row r="42" spans="1:7" ht="25.5">
      <c r="A42" s="269" t="s">
        <v>909</v>
      </c>
      <c r="B42" s="260" t="s">
        <v>910</v>
      </c>
      <c r="C42" s="205"/>
      <c r="D42" s="65"/>
      <c r="E42" s="235"/>
      <c r="F42" s="259"/>
      <c r="G42" s="270"/>
    </row>
    <row r="43" spans="1:7">
      <c r="A43" s="269" t="s">
        <v>911</v>
      </c>
      <c r="B43" s="260" t="s">
        <v>912</v>
      </c>
      <c r="C43" s="205"/>
      <c r="D43" s="65"/>
      <c r="E43" s="235"/>
      <c r="F43" s="259"/>
      <c r="G43" s="270"/>
    </row>
    <row r="44" spans="1:7" ht="25.5">
      <c r="A44" s="269" t="s">
        <v>913</v>
      </c>
      <c r="B44" s="260" t="s">
        <v>914</v>
      </c>
      <c r="C44" s="205"/>
      <c r="D44" s="65"/>
      <c r="E44" s="235"/>
      <c r="F44" s="259"/>
      <c r="G44" s="270"/>
    </row>
    <row r="45" spans="1:7" ht="25.5">
      <c r="A45" s="269" t="s">
        <v>915</v>
      </c>
      <c r="B45" s="260" t="s">
        <v>916</v>
      </c>
      <c r="C45" s="205"/>
      <c r="D45" s="65"/>
      <c r="E45" s="235"/>
      <c r="F45" s="259"/>
      <c r="G45" s="270"/>
    </row>
    <row r="46" spans="1:7" ht="38.25">
      <c r="A46" s="269" t="s">
        <v>917</v>
      </c>
      <c r="B46" s="260" t="s">
        <v>918</v>
      </c>
      <c r="C46" s="205"/>
      <c r="D46" s="65"/>
      <c r="E46" s="235"/>
      <c r="F46" s="259"/>
      <c r="G46" s="270"/>
    </row>
    <row r="47" spans="1:7">
      <c r="A47" s="269" t="s">
        <v>919</v>
      </c>
      <c r="B47" s="260" t="s">
        <v>920</v>
      </c>
      <c r="C47" s="205"/>
      <c r="D47" s="65"/>
      <c r="E47" s="235"/>
      <c r="F47" s="259"/>
      <c r="G47" s="270"/>
    </row>
    <row r="48" spans="1:7">
      <c r="A48" s="269" t="s">
        <v>921</v>
      </c>
      <c r="B48" s="260" t="s">
        <v>922</v>
      </c>
      <c r="C48" s="205"/>
      <c r="D48" s="65"/>
      <c r="E48" s="235"/>
      <c r="F48" s="259"/>
      <c r="G48" s="270"/>
    </row>
    <row r="49" spans="1:7" ht="25.5">
      <c r="A49" s="269" t="s">
        <v>923</v>
      </c>
      <c r="B49" s="260" t="s">
        <v>924</v>
      </c>
      <c r="C49" s="205"/>
      <c r="D49" s="65" t="s">
        <v>925</v>
      </c>
      <c r="E49" s="235"/>
      <c r="F49" s="259"/>
      <c r="G49" s="270"/>
    </row>
    <row r="50" spans="1:7" ht="25.5">
      <c r="A50" s="269" t="s">
        <v>926</v>
      </c>
      <c r="B50" s="260" t="s">
        <v>927</v>
      </c>
      <c r="C50" s="205"/>
      <c r="D50" s="65"/>
      <c r="E50" s="235"/>
      <c r="F50" s="259"/>
      <c r="G50" s="270"/>
    </row>
    <row r="51" spans="1:7" ht="38.25">
      <c r="A51" s="269" t="s">
        <v>928</v>
      </c>
      <c r="B51" s="260" t="s">
        <v>929</v>
      </c>
      <c r="C51" s="205"/>
      <c r="D51" s="65"/>
      <c r="E51" s="235"/>
      <c r="F51" s="259"/>
      <c r="G51" s="270"/>
    </row>
    <row r="52" spans="1:7" ht="25.5">
      <c r="A52" s="269" t="s">
        <v>930</v>
      </c>
      <c r="B52" s="260" t="s">
        <v>931</v>
      </c>
      <c r="C52" s="205"/>
      <c r="D52" s="65"/>
      <c r="E52" s="235"/>
      <c r="F52" s="259"/>
      <c r="G52" s="270"/>
    </row>
    <row r="53" spans="1:7" ht="25.5">
      <c r="A53" s="269" t="s">
        <v>932</v>
      </c>
      <c r="B53" s="260" t="s">
        <v>933</v>
      </c>
      <c r="C53" s="205"/>
      <c r="D53" s="65"/>
      <c r="E53" s="235"/>
      <c r="F53" s="259"/>
      <c r="G53" s="270"/>
    </row>
    <row r="54" spans="1:7">
      <c r="A54" s="269" t="s">
        <v>934</v>
      </c>
      <c r="B54" s="260" t="s">
        <v>935</v>
      </c>
      <c r="C54" s="205"/>
      <c r="D54" s="65"/>
      <c r="E54" s="235"/>
      <c r="F54" s="259"/>
      <c r="G54" s="270"/>
    </row>
    <row r="55" spans="1:7" ht="38.25">
      <c r="A55" s="269" t="s">
        <v>936</v>
      </c>
      <c r="B55" s="260" t="s">
        <v>937</v>
      </c>
      <c r="C55" s="205"/>
      <c r="D55" s="65" t="s">
        <v>938</v>
      </c>
      <c r="E55" s="235"/>
      <c r="F55" s="259"/>
      <c r="G55" s="270"/>
    </row>
    <row r="56" spans="1:7">
      <c r="A56" s="269" t="s">
        <v>939</v>
      </c>
      <c r="B56" s="260" t="s">
        <v>940</v>
      </c>
      <c r="C56" s="205"/>
      <c r="D56" s="65" t="s">
        <v>941</v>
      </c>
      <c r="E56" s="235"/>
      <c r="F56" s="259"/>
      <c r="G56" s="270"/>
    </row>
    <row r="57" spans="1:7" ht="25.5">
      <c r="A57" s="269" t="s">
        <v>942</v>
      </c>
      <c r="B57" s="260" t="s">
        <v>943</v>
      </c>
      <c r="C57" s="205"/>
      <c r="D57" s="65"/>
      <c r="E57" s="235"/>
      <c r="F57" s="259"/>
      <c r="G57" s="270"/>
    </row>
    <row r="58" spans="1:7">
      <c r="A58" s="269" t="s">
        <v>944</v>
      </c>
      <c r="B58" s="260" t="s">
        <v>945</v>
      </c>
      <c r="C58" s="205"/>
      <c r="D58" s="65"/>
      <c r="E58" s="235"/>
      <c r="F58" s="259"/>
      <c r="G58" s="270"/>
    </row>
    <row r="59" spans="1:7">
      <c r="A59" s="267"/>
      <c r="B59" s="258" t="s">
        <v>946</v>
      </c>
      <c r="C59" s="257"/>
      <c r="D59" s="257"/>
      <c r="E59" s="235"/>
      <c r="F59" s="257"/>
      <c r="G59" s="268"/>
    </row>
    <row r="60" spans="1:7" ht="25.5">
      <c r="A60" s="269" t="s">
        <v>947</v>
      </c>
      <c r="B60" s="59" t="s">
        <v>948</v>
      </c>
      <c r="C60" s="205"/>
      <c r="D60" s="65"/>
      <c r="E60" s="235"/>
      <c r="F60" s="259"/>
      <c r="G60" s="270"/>
    </row>
    <row r="61" spans="1:7" ht="25.5">
      <c r="A61" s="269" t="s">
        <v>949</v>
      </c>
      <c r="B61" s="59" t="s">
        <v>950</v>
      </c>
      <c r="C61" s="205"/>
      <c r="D61" s="65" t="s">
        <v>951</v>
      </c>
      <c r="E61" s="235"/>
      <c r="F61" s="259"/>
      <c r="G61" s="270"/>
    </row>
    <row r="62" spans="1:7" ht="38.25">
      <c r="A62" s="269" t="s">
        <v>952</v>
      </c>
      <c r="B62" s="59" t="s">
        <v>953</v>
      </c>
      <c r="C62" s="205"/>
      <c r="D62" s="65" t="s">
        <v>954</v>
      </c>
      <c r="E62" s="235"/>
      <c r="F62" s="259"/>
      <c r="G62" s="270"/>
    </row>
    <row r="63" spans="1:7">
      <c r="A63" s="269" t="s">
        <v>955</v>
      </c>
      <c r="B63" s="59" t="s">
        <v>956</v>
      </c>
      <c r="C63" s="205"/>
      <c r="D63" s="65"/>
      <c r="E63" s="235"/>
      <c r="F63" s="259"/>
      <c r="G63" s="270"/>
    </row>
    <row r="64" spans="1:7" ht="38.25">
      <c r="A64" s="269" t="s">
        <v>957</v>
      </c>
      <c r="B64" s="59" t="s">
        <v>958</v>
      </c>
      <c r="C64" s="205"/>
      <c r="D64" s="65" t="s">
        <v>959</v>
      </c>
      <c r="E64" s="235"/>
      <c r="F64" s="259"/>
      <c r="G64" s="270"/>
    </row>
    <row r="65" spans="1:7" ht="25.5">
      <c r="A65" s="269" t="s">
        <v>960</v>
      </c>
      <c r="B65" s="59" t="s">
        <v>961</v>
      </c>
      <c r="C65" s="205"/>
      <c r="D65" s="65" t="s">
        <v>962</v>
      </c>
      <c r="E65" s="235"/>
      <c r="F65" s="259"/>
      <c r="G65" s="270"/>
    </row>
    <row r="66" spans="1:7" ht="25.5">
      <c r="A66" s="269" t="s">
        <v>963</v>
      </c>
      <c r="B66" s="59" t="s">
        <v>964</v>
      </c>
      <c r="C66" s="205"/>
      <c r="D66" s="65"/>
      <c r="E66" s="235"/>
      <c r="F66" s="259"/>
      <c r="G66" s="270"/>
    </row>
    <row r="67" spans="1:7">
      <c r="A67" s="269" t="s">
        <v>965</v>
      </c>
      <c r="B67" s="59" t="s">
        <v>966</v>
      </c>
      <c r="C67" s="205"/>
      <c r="D67" s="65"/>
      <c r="E67" s="235"/>
      <c r="F67" s="259"/>
      <c r="G67" s="270"/>
    </row>
    <row r="68" spans="1:7" ht="25.5">
      <c r="A68" s="269" t="s">
        <v>967</v>
      </c>
      <c r="B68" s="59" t="s">
        <v>968</v>
      </c>
      <c r="C68" s="205"/>
      <c r="D68" s="59"/>
      <c r="E68" s="235"/>
      <c r="F68" s="259"/>
      <c r="G68" s="270"/>
    </row>
    <row r="69" spans="1:7" ht="38.25">
      <c r="A69" s="269" t="s">
        <v>969</v>
      </c>
      <c r="B69" s="59" t="s">
        <v>970</v>
      </c>
      <c r="C69" s="205"/>
      <c r="D69" s="59"/>
      <c r="E69" s="235"/>
      <c r="F69" s="259"/>
      <c r="G69" s="270"/>
    </row>
    <row r="70" spans="1:7" ht="25.5">
      <c r="A70" s="269" t="s">
        <v>971</v>
      </c>
      <c r="B70" s="59" t="s">
        <v>972</v>
      </c>
      <c r="C70" s="205"/>
      <c r="D70" s="59"/>
      <c r="E70" s="235"/>
      <c r="F70" s="259"/>
      <c r="G70" s="270"/>
    </row>
    <row r="71" spans="1:7" ht="25.5">
      <c r="A71" s="269" t="s">
        <v>973</v>
      </c>
      <c r="B71" s="59" t="s">
        <v>974</v>
      </c>
      <c r="C71" s="205"/>
      <c r="D71" s="59" t="s">
        <v>975</v>
      </c>
      <c r="E71" s="235"/>
      <c r="F71" s="259"/>
      <c r="G71" s="270"/>
    </row>
    <row r="72" spans="1:7" ht="38.25">
      <c r="A72" s="269" t="s">
        <v>976</v>
      </c>
      <c r="B72" s="59" t="s">
        <v>977</v>
      </c>
      <c r="C72" s="205"/>
      <c r="D72" s="59" t="s">
        <v>978</v>
      </c>
      <c r="E72" s="235"/>
      <c r="F72" s="259"/>
      <c r="G72" s="270"/>
    </row>
    <row r="73" spans="1:7" ht="25.5">
      <c r="A73" s="269" t="s">
        <v>979</v>
      </c>
      <c r="B73" s="59" t="s">
        <v>980</v>
      </c>
      <c r="C73" s="205"/>
      <c r="D73" s="59"/>
      <c r="E73" s="235"/>
      <c r="F73" s="259"/>
      <c r="G73" s="270"/>
    </row>
    <row r="74" spans="1:7" ht="25.5">
      <c r="A74" s="269" t="s">
        <v>981</v>
      </c>
      <c r="B74" s="59" t="s">
        <v>982</v>
      </c>
      <c r="C74" s="205"/>
      <c r="D74" s="65"/>
      <c r="E74" s="235"/>
      <c r="F74" s="259"/>
      <c r="G74" s="270"/>
    </row>
    <row r="75" spans="1:7" ht="38.25">
      <c r="A75" s="269" t="s">
        <v>983</v>
      </c>
      <c r="B75" s="59" t="s">
        <v>984</v>
      </c>
      <c r="C75" s="205"/>
      <c r="D75" s="59"/>
      <c r="E75" s="235"/>
      <c r="F75" s="259"/>
      <c r="G75" s="270"/>
    </row>
    <row r="76" spans="1:7" ht="38.25">
      <c r="A76" s="269" t="s">
        <v>985</v>
      </c>
      <c r="B76" s="59" t="s">
        <v>986</v>
      </c>
      <c r="C76" s="205"/>
      <c r="D76" s="59"/>
      <c r="E76" s="235"/>
      <c r="F76" s="259"/>
      <c r="G76" s="270"/>
    </row>
    <row r="77" spans="1:7" ht="38.25">
      <c r="A77" s="269" t="s">
        <v>987</v>
      </c>
      <c r="B77" s="59" t="s">
        <v>988</v>
      </c>
      <c r="C77" s="205"/>
      <c r="D77" s="59"/>
      <c r="E77" s="235"/>
      <c r="F77" s="259"/>
      <c r="G77" s="270"/>
    </row>
    <row r="78" spans="1:7" ht="38.25">
      <c r="A78" s="269" t="s">
        <v>989</v>
      </c>
      <c r="B78" s="59" t="s">
        <v>990</v>
      </c>
      <c r="C78" s="205"/>
      <c r="D78" s="65"/>
      <c r="E78" s="235"/>
      <c r="F78" s="259"/>
      <c r="G78" s="270"/>
    </row>
    <row r="79" spans="1:7" ht="38.25">
      <c r="A79" s="269" t="s">
        <v>991</v>
      </c>
      <c r="B79" s="59" t="s">
        <v>992</v>
      </c>
      <c r="C79" s="205"/>
      <c r="D79" s="59"/>
      <c r="E79" s="235"/>
      <c r="F79" s="259"/>
      <c r="G79" s="270"/>
    </row>
    <row r="80" spans="1:7">
      <c r="A80" s="271"/>
      <c r="B80" s="258" t="s">
        <v>867</v>
      </c>
      <c r="C80" s="257"/>
      <c r="D80" s="257"/>
      <c r="E80" s="235"/>
      <c r="F80" s="257"/>
      <c r="G80" s="268"/>
    </row>
    <row r="81" spans="1:7" ht="25.5">
      <c r="A81" s="278" t="s">
        <v>993</v>
      </c>
      <c r="B81" s="59" t="s">
        <v>994</v>
      </c>
      <c r="C81" s="205" t="s">
        <v>203</v>
      </c>
      <c r="D81" s="65" t="s">
        <v>867</v>
      </c>
      <c r="E81" s="235"/>
      <c r="F81" s="259"/>
      <c r="G81" s="270"/>
    </row>
    <row r="82" spans="1:7" ht="26.25" thickBot="1">
      <c r="A82" s="279" t="s">
        <v>995</v>
      </c>
      <c r="B82" s="272" t="s">
        <v>996</v>
      </c>
      <c r="C82" s="273" t="s">
        <v>203</v>
      </c>
      <c r="D82" s="274" t="s">
        <v>867</v>
      </c>
      <c r="E82" s="275"/>
      <c r="F82" s="276"/>
      <c r="G82" s="277"/>
    </row>
    <row r="83" spans="1:7">
      <c r="A83" s="247"/>
      <c r="B83" s="248"/>
      <c r="C83" s="246"/>
      <c r="D83" s="53"/>
      <c r="E83" s="53"/>
      <c r="F83" s="246"/>
      <c r="G83" s="246"/>
    </row>
    <row r="84" spans="1:7">
      <c r="A84" s="247"/>
      <c r="B84" s="248"/>
      <c r="C84" s="246"/>
      <c r="D84" s="53"/>
      <c r="E84" s="53"/>
      <c r="F84" s="246"/>
      <c r="G84" s="246"/>
    </row>
    <row r="85" spans="1:7">
      <c r="A85" s="247"/>
      <c r="B85" s="248"/>
      <c r="C85" s="246"/>
      <c r="D85" s="53"/>
      <c r="E85" s="53"/>
      <c r="F85" s="246"/>
      <c r="G85" s="246"/>
    </row>
    <row r="86" spans="1:7">
      <c r="A86" s="247"/>
      <c r="B86" s="249" t="s">
        <v>80</v>
      </c>
      <c r="C86" s="250">
        <v>0</v>
      </c>
      <c r="D86" s="53"/>
      <c r="E86" s="53"/>
      <c r="F86" s="246"/>
      <c r="G86" s="246"/>
    </row>
    <row r="87" spans="1:7">
      <c r="A87" s="247"/>
      <c r="B87" s="251" t="s">
        <v>83</v>
      </c>
      <c r="C87" s="250">
        <v>0</v>
      </c>
      <c r="D87" s="53"/>
      <c r="E87" s="53"/>
      <c r="F87" s="246"/>
      <c r="G87" s="246"/>
    </row>
    <row r="88" spans="1:7">
      <c r="A88" s="247"/>
      <c r="B88" s="249" t="s">
        <v>202</v>
      </c>
      <c r="C88" s="250">
        <v>0</v>
      </c>
      <c r="D88" s="53"/>
      <c r="E88" s="53"/>
      <c r="F88" s="246"/>
      <c r="G88" s="246"/>
    </row>
    <row r="89" spans="1:7">
      <c r="A89" s="247"/>
      <c r="B89" s="252" t="s">
        <v>203</v>
      </c>
      <c r="C89" s="250">
        <v>3</v>
      </c>
      <c r="D89" s="53"/>
      <c r="E89" s="53"/>
      <c r="F89" s="246"/>
      <c r="G89" s="246"/>
    </row>
    <row r="90" spans="1:7">
      <c r="A90" s="247"/>
      <c r="B90" s="246"/>
      <c r="C90" s="246"/>
      <c r="D90" s="53"/>
      <c r="E90" s="53"/>
      <c r="F90" s="246"/>
      <c r="G90" s="246"/>
    </row>
    <row r="91" spans="1:7">
      <c r="A91" s="247"/>
      <c r="B91" s="249" t="s">
        <v>545</v>
      </c>
      <c r="C91" s="250">
        <v>0</v>
      </c>
      <c r="D91" s="53"/>
      <c r="E91" s="53"/>
      <c r="F91" s="246"/>
      <c r="G91" s="246"/>
    </row>
    <row r="92" spans="1:7">
      <c r="A92" s="247"/>
      <c r="B92" s="251" t="s">
        <v>546</v>
      </c>
      <c r="C92" s="250">
        <v>0</v>
      </c>
      <c r="D92" s="53"/>
      <c r="E92" s="53"/>
      <c r="F92" s="246"/>
      <c r="G92" s="246"/>
    </row>
  </sheetData>
  <mergeCells count="5">
    <mergeCell ref="A4:A10"/>
    <mergeCell ref="B4:B10"/>
    <mergeCell ref="C4:C10"/>
    <mergeCell ref="F4:F10"/>
    <mergeCell ref="G4: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9"/>
  <sheetViews>
    <sheetView zoomScale="60" zoomScaleNormal="60" zoomScaleSheetLayoutView="100" workbookViewId="0">
      <selection activeCell="I1" sqref="I1"/>
    </sheetView>
  </sheetViews>
  <sheetFormatPr defaultColWidth="9.140625" defaultRowHeight="12.75"/>
  <cols>
    <col min="1" max="1" width="7.85546875" style="2" bestFit="1" customWidth="1"/>
    <col min="2" max="2" width="83.7109375" style="2" bestFit="1" customWidth="1"/>
    <col min="3" max="3" width="15.140625" style="83" customWidth="1"/>
    <col min="4" max="5" width="41" style="83" customWidth="1"/>
    <col min="6" max="6" width="23.140625" style="125" customWidth="1"/>
    <col min="7" max="8" width="22.5703125" style="125" customWidth="1"/>
    <col min="9" max="9" width="34.7109375" style="125" customWidth="1"/>
    <col min="10" max="10" width="3.140625" style="83" hidden="1" customWidth="1"/>
    <col min="11" max="11" width="31.85546875" style="2" customWidth="1"/>
    <col min="12" max="16384" width="9.140625" style="2"/>
  </cols>
  <sheetData>
    <row r="1" spans="1:10" ht="38.25">
      <c r="A1" s="82" t="s">
        <v>69</v>
      </c>
      <c r="B1" s="63" t="s">
        <v>70</v>
      </c>
      <c r="C1" s="63" t="s">
        <v>71</v>
      </c>
      <c r="D1" s="63" t="s">
        <v>72</v>
      </c>
      <c r="E1" s="221" t="s">
        <v>808</v>
      </c>
      <c r="F1" s="63" t="s">
        <v>73</v>
      </c>
      <c r="G1" s="63" t="s">
        <v>74</v>
      </c>
      <c r="H1" s="62" t="s">
        <v>75</v>
      </c>
      <c r="I1" s="62" t="s">
        <v>76</v>
      </c>
      <c r="J1" s="98" t="s">
        <v>77</v>
      </c>
    </row>
    <row r="2" spans="1:10">
      <c r="A2" s="99" t="s">
        <v>78</v>
      </c>
      <c r="B2" s="86" t="s">
        <v>79</v>
      </c>
      <c r="C2" s="63" t="s">
        <v>80</v>
      </c>
      <c r="D2" s="85"/>
      <c r="E2" s="222"/>
      <c r="F2" s="136"/>
      <c r="G2" s="136"/>
      <c r="H2" s="136"/>
      <c r="I2" s="141"/>
      <c r="J2" s="83">
        <f>COUNTA(F2:H2)</f>
        <v>0</v>
      </c>
    </row>
    <row r="3" spans="1:10">
      <c r="A3" s="99" t="s">
        <v>81</v>
      </c>
      <c r="B3" s="86" t="s">
        <v>82</v>
      </c>
      <c r="C3" s="63" t="s">
        <v>83</v>
      </c>
      <c r="D3" s="85"/>
      <c r="E3" s="222"/>
      <c r="F3" s="136"/>
      <c r="G3" s="136"/>
      <c r="H3" s="136"/>
      <c r="I3" s="141"/>
      <c r="J3" s="83">
        <f t="shared" ref="J3:J35" si="0">COUNTA(F3:H3)</f>
        <v>0</v>
      </c>
    </row>
    <row r="4" spans="1:10">
      <c r="A4" s="99" t="s">
        <v>84</v>
      </c>
      <c r="B4" s="186" t="s">
        <v>85</v>
      </c>
      <c r="C4" s="187" t="s">
        <v>80</v>
      </c>
      <c r="D4" s="85"/>
      <c r="E4" s="222"/>
      <c r="F4" s="136"/>
      <c r="G4" s="136"/>
      <c r="H4" s="136"/>
      <c r="I4" s="141"/>
      <c r="J4" s="83">
        <f t="shared" si="0"/>
        <v>0</v>
      </c>
    </row>
    <row r="5" spans="1:10">
      <c r="A5" s="99" t="s">
        <v>86</v>
      </c>
      <c r="B5" s="100" t="s">
        <v>87</v>
      </c>
      <c r="C5" s="63" t="s">
        <v>83</v>
      </c>
      <c r="D5" s="85"/>
      <c r="E5" s="222"/>
      <c r="F5" s="136"/>
      <c r="G5" s="136"/>
      <c r="H5" s="136"/>
      <c r="I5" s="141"/>
      <c r="J5" s="83">
        <f t="shared" si="0"/>
        <v>0</v>
      </c>
    </row>
    <row r="6" spans="1:10" ht="114.75">
      <c r="A6" s="99" t="s">
        <v>88</v>
      </c>
      <c r="B6" s="86" t="s">
        <v>809</v>
      </c>
      <c r="C6" s="63" t="s">
        <v>80</v>
      </c>
      <c r="D6" s="85"/>
      <c r="E6" s="222"/>
      <c r="F6" s="136"/>
      <c r="G6" s="136"/>
      <c r="H6" s="136"/>
      <c r="I6" s="141"/>
      <c r="J6" s="83">
        <f t="shared" si="0"/>
        <v>0</v>
      </c>
    </row>
    <row r="7" spans="1:10" ht="25.5">
      <c r="A7" s="99" t="s">
        <v>89</v>
      </c>
      <c r="B7" s="84" t="s">
        <v>90</v>
      </c>
      <c r="C7" s="63" t="s">
        <v>80</v>
      </c>
      <c r="D7" s="85"/>
      <c r="E7" s="222"/>
      <c r="F7" s="136"/>
      <c r="G7" s="136"/>
      <c r="H7" s="136"/>
      <c r="I7" s="141"/>
      <c r="J7" s="83">
        <f t="shared" si="0"/>
        <v>0</v>
      </c>
    </row>
    <row r="8" spans="1:10" ht="63.75">
      <c r="A8" s="99" t="s">
        <v>91</v>
      </c>
      <c r="B8" s="196" t="s">
        <v>92</v>
      </c>
      <c r="C8" s="63" t="s">
        <v>80</v>
      </c>
      <c r="D8" s="85" t="s">
        <v>93</v>
      </c>
      <c r="E8" s="222"/>
      <c r="F8" s="136"/>
      <c r="G8" s="136"/>
      <c r="H8" s="136"/>
      <c r="I8" s="141"/>
      <c r="J8" s="83">
        <f t="shared" si="0"/>
        <v>0</v>
      </c>
    </row>
    <row r="9" spans="1:10" ht="36.75" customHeight="1">
      <c r="A9" s="99" t="s">
        <v>94</v>
      </c>
      <c r="B9" s="86" t="s">
        <v>95</v>
      </c>
      <c r="C9" s="63" t="s">
        <v>80</v>
      </c>
      <c r="D9" s="85" t="s">
        <v>96</v>
      </c>
      <c r="E9" s="222"/>
      <c r="F9" s="136"/>
      <c r="G9" s="136"/>
      <c r="H9" s="136"/>
      <c r="I9" s="141"/>
      <c r="J9" s="83">
        <f t="shared" si="0"/>
        <v>0</v>
      </c>
    </row>
    <row r="10" spans="1:10" ht="25.5">
      <c r="A10" s="99" t="s">
        <v>97</v>
      </c>
      <c r="B10" s="86" t="s">
        <v>98</v>
      </c>
      <c r="C10" s="63" t="s">
        <v>80</v>
      </c>
      <c r="D10" s="85"/>
      <c r="E10" s="222"/>
      <c r="F10" s="136"/>
      <c r="G10" s="136"/>
      <c r="H10" s="136"/>
      <c r="I10" s="141"/>
      <c r="J10" s="83">
        <f t="shared" si="0"/>
        <v>0</v>
      </c>
    </row>
    <row r="11" spans="1:10" s="57" customFormat="1" ht="25.5">
      <c r="A11" s="99" t="s">
        <v>99</v>
      </c>
      <c r="B11" s="84" t="s">
        <v>100</v>
      </c>
      <c r="C11" s="63" t="s">
        <v>80</v>
      </c>
      <c r="D11" s="85"/>
      <c r="E11" s="222"/>
      <c r="F11" s="137"/>
      <c r="G11" s="136"/>
      <c r="H11" s="136"/>
      <c r="I11" s="141"/>
      <c r="J11" s="83">
        <f t="shared" si="0"/>
        <v>0</v>
      </c>
    </row>
    <row r="12" spans="1:10" s="57" customFormat="1" ht="25.5">
      <c r="A12" s="99" t="s">
        <v>101</v>
      </c>
      <c r="B12" s="60" t="s">
        <v>102</v>
      </c>
      <c r="C12" s="63" t="s">
        <v>80</v>
      </c>
      <c r="D12" s="85"/>
      <c r="E12" s="222"/>
      <c r="F12" s="138"/>
      <c r="G12" s="136"/>
      <c r="H12" s="136"/>
      <c r="I12" s="141"/>
      <c r="J12" s="83">
        <f t="shared" si="0"/>
        <v>0</v>
      </c>
    </row>
    <row r="13" spans="1:10" s="57" customFormat="1" ht="25.5">
      <c r="A13" s="99" t="s">
        <v>103</v>
      </c>
      <c r="B13" s="216" t="s">
        <v>104</v>
      </c>
      <c r="C13" s="187" t="s">
        <v>83</v>
      </c>
      <c r="D13" s="85" t="s">
        <v>105</v>
      </c>
      <c r="E13" s="222"/>
      <c r="F13" s="217"/>
      <c r="G13" s="193"/>
      <c r="H13" s="193"/>
      <c r="I13" s="195"/>
      <c r="J13" s="83"/>
    </row>
    <row r="14" spans="1:10" s="57" customFormat="1">
      <c r="A14" s="99" t="s">
        <v>106</v>
      </c>
      <c r="B14" s="90" t="s">
        <v>107</v>
      </c>
      <c r="C14" s="63" t="s">
        <v>80</v>
      </c>
      <c r="D14" s="85"/>
      <c r="E14" s="222"/>
      <c r="F14" s="136"/>
      <c r="G14" s="136"/>
      <c r="H14" s="136"/>
      <c r="I14" s="141"/>
      <c r="J14" s="83">
        <f t="shared" si="0"/>
        <v>0</v>
      </c>
    </row>
    <row r="15" spans="1:10" ht="25.5">
      <c r="A15" s="99" t="s">
        <v>108</v>
      </c>
      <c r="B15" s="84" t="s">
        <v>109</v>
      </c>
      <c r="C15" s="63" t="s">
        <v>80</v>
      </c>
      <c r="D15" s="85"/>
      <c r="E15" s="222"/>
      <c r="F15" s="136"/>
      <c r="G15" s="136"/>
      <c r="H15" s="136"/>
      <c r="I15" s="141"/>
      <c r="J15" s="83">
        <f t="shared" si="0"/>
        <v>0</v>
      </c>
    </row>
    <row r="16" spans="1:10">
      <c r="A16" s="99" t="s">
        <v>110</v>
      </c>
      <c r="B16" s="84" t="s">
        <v>111</v>
      </c>
      <c r="C16" s="63" t="s">
        <v>80</v>
      </c>
      <c r="D16" s="85"/>
      <c r="E16" s="222"/>
      <c r="F16" s="136"/>
      <c r="G16" s="136"/>
      <c r="H16" s="136"/>
      <c r="I16" s="141"/>
      <c r="J16" s="83">
        <f t="shared" si="0"/>
        <v>0</v>
      </c>
    </row>
    <row r="17" spans="1:10">
      <c r="A17" s="99" t="s">
        <v>112</v>
      </c>
      <c r="B17" s="84" t="s">
        <v>113</v>
      </c>
      <c r="C17" s="63" t="s">
        <v>80</v>
      </c>
      <c r="D17" s="85"/>
      <c r="E17" s="222"/>
      <c r="F17" s="136"/>
      <c r="G17" s="136"/>
      <c r="H17" s="136"/>
      <c r="I17" s="141"/>
      <c r="J17" s="83">
        <f t="shared" si="0"/>
        <v>0</v>
      </c>
    </row>
    <row r="18" spans="1:10" ht="25.5">
      <c r="A18" s="99" t="s">
        <v>114</v>
      </c>
      <c r="B18" s="86" t="s">
        <v>810</v>
      </c>
      <c r="C18" s="63" t="s">
        <v>83</v>
      </c>
      <c r="D18" s="85" t="s">
        <v>115</v>
      </c>
      <c r="E18" s="222"/>
      <c r="F18" s="136"/>
      <c r="G18" s="136"/>
      <c r="H18" s="136"/>
      <c r="I18" s="141"/>
      <c r="J18" s="83">
        <f t="shared" si="0"/>
        <v>0</v>
      </c>
    </row>
    <row r="19" spans="1:10" ht="59.25" customHeight="1">
      <c r="A19" s="99" t="s">
        <v>116</v>
      </c>
      <c r="B19" s="84" t="s">
        <v>117</v>
      </c>
      <c r="C19" s="63" t="s">
        <v>83</v>
      </c>
      <c r="D19" s="85"/>
      <c r="E19" s="222"/>
      <c r="F19" s="136"/>
      <c r="G19" s="136"/>
      <c r="H19" s="136"/>
      <c r="I19" s="141"/>
      <c r="J19" s="83">
        <f t="shared" si="0"/>
        <v>0</v>
      </c>
    </row>
    <row r="20" spans="1:10" ht="25.5">
      <c r="A20" s="99" t="s">
        <v>118</v>
      </c>
      <c r="B20" s="84" t="s">
        <v>119</v>
      </c>
      <c r="C20" s="63" t="s">
        <v>80</v>
      </c>
      <c r="D20" s="85"/>
      <c r="E20" s="222"/>
      <c r="F20" s="136"/>
      <c r="G20" s="136"/>
      <c r="H20" s="136"/>
      <c r="I20" s="141"/>
      <c r="J20" s="83">
        <f t="shared" si="0"/>
        <v>0</v>
      </c>
    </row>
    <row r="21" spans="1:10" s="101" customFormat="1" ht="25.5">
      <c r="A21" s="99" t="s">
        <v>120</v>
      </c>
      <c r="B21" s="84" t="s">
        <v>121</v>
      </c>
      <c r="C21" s="63" t="s">
        <v>80</v>
      </c>
      <c r="D21" s="85"/>
      <c r="E21" s="222"/>
      <c r="F21" s="136"/>
      <c r="G21" s="136"/>
      <c r="H21" s="136"/>
      <c r="I21" s="141"/>
      <c r="J21" s="83">
        <f t="shared" si="0"/>
        <v>0</v>
      </c>
    </row>
    <row r="22" spans="1:10" ht="25.5">
      <c r="A22" s="99" t="s">
        <v>122</v>
      </c>
      <c r="B22" s="84" t="s">
        <v>123</v>
      </c>
      <c r="C22" s="63" t="s">
        <v>80</v>
      </c>
      <c r="D22" s="85"/>
      <c r="E22" s="222"/>
      <c r="F22" s="136"/>
      <c r="G22" s="136"/>
      <c r="H22" s="136"/>
      <c r="I22" s="141"/>
      <c r="J22" s="83">
        <f t="shared" si="0"/>
        <v>0</v>
      </c>
    </row>
    <row r="23" spans="1:10" ht="25.5">
      <c r="A23" s="99" t="s">
        <v>124</v>
      </c>
      <c r="B23" s="88" t="s">
        <v>125</v>
      </c>
      <c r="C23" s="63" t="s">
        <v>80</v>
      </c>
      <c r="D23" s="85"/>
      <c r="E23" s="222"/>
      <c r="F23" s="136"/>
      <c r="G23" s="136"/>
      <c r="H23" s="136"/>
      <c r="I23" s="141"/>
      <c r="J23" s="83">
        <f t="shared" si="0"/>
        <v>0</v>
      </c>
    </row>
    <row r="24" spans="1:10" ht="25.5">
      <c r="A24" s="99" t="s">
        <v>126</v>
      </c>
      <c r="B24" s="60" t="s">
        <v>127</v>
      </c>
      <c r="C24" s="63" t="s">
        <v>80</v>
      </c>
      <c r="D24" s="85"/>
      <c r="E24" s="222"/>
      <c r="F24" s="138"/>
      <c r="G24" s="136"/>
      <c r="H24" s="136"/>
      <c r="I24" s="141"/>
      <c r="J24" s="83">
        <f t="shared" si="0"/>
        <v>0</v>
      </c>
    </row>
    <row r="25" spans="1:10" ht="25.5">
      <c r="A25" s="99" t="s">
        <v>128</v>
      </c>
      <c r="B25" s="84" t="s">
        <v>129</v>
      </c>
      <c r="C25" s="63" t="s">
        <v>83</v>
      </c>
      <c r="D25" s="85"/>
      <c r="E25" s="222"/>
      <c r="F25" s="136"/>
      <c r="G25" s="136"/>
      <c r="H25" s="136"/>
      <c r="I25" s="141"/>
      <c r="J25" s="83">
        <f t="shared" si="0"/>
        <v>0</v>
      </c>
    </row>
    <row r="26" spans="1:10" ht="39">
      <c r="A26" s="99" t="s">
        <v>130</v>
      </c>
      <c r="B26" s="84" t="s">
        <v>131</v>
      </c>
      <c r="C26" s="63" t="s">
        <v>80</v>
      </c>
      <c r="D26" s="85"/>
      <c r="E26" s="222"/>
      <c r="F26" s="139"/>
      <c r="G26" s="136"/>
      <c r="H26" s="136"/>
      <c r="I26" s="141"/>
      <c r="J26" s="83">
        <f t="shared" si="0"/>
        <v>0</v>
      </c>
    </row>
    <row r="27" spans="1:10">
      <c r="A27" s="99" t="s">
        <v>132</v>
      </c>
      <c r="B27" s="84" t="s">
        <v>133</v>
      </c>
      <c r="C27" s="63" t="s">
        <v>80</v>
      </c>
      <c r="D27" s="85" t="s">
        <v>134</v>
      </c>
      <c r="E27" s="222"/>
      <c r="F27" s="136"/>
      <c r="G27" s="136"/>
      <c r="H27" s="136"/>
      <c r="I27" s="141"/>
      <c r="J27" s="83">
        <f t="shared" si="0"/>
        <v>0</v>
      </c>
    </row>
    <row r="28" spans="1:10" ht="25.5">
      <c r="A28" s="99" t="s">
        <v>135</v>
      </c>
      <c r="B28" s="86" t="s">
        <v>136</v>
      </c>
      <c r="C28" s="63" t="s">
        <v>83</v>
      </c>
      <c r="D28" s="85" t="s">
        <v>137</v>
      </c>
      <c r="E28" s="222"/>
      <c r="F28" s="136"/>
      <c r="G28" s="136"/>
      <c r="H28" s="136"/>
      <c r="I28" s="141"/>
      <c r="J28" s="83">
        <f t="shared" si="0"/>
        <v>0</v>
      </c>
    </row>
    <row r="29" spans="1:10">
      <c r="A29" s="99" t="s">
        <v>138</v>
      </c>
      <c r="B29" s="86" t="s">
        <v>139</v>
      </c>
      <c r="C29" s="63" t="s">
        <v>80</v>
      </c>
      <c r="D29" s="85" t="s">
        <v>140</v>
      </c>
      <c r="E29" s="222"/>
      <c r="F29" s="136"/>
      <c r="G29" s="136"/>
      <c r="H29" s="136"/>
      <c r="I29" s="141"/>
      <c r="J29" s="83">
        <f t="shared" si="0"/>
        <v>0</v>
      </c>
    </row>
    <row r="30" spans="1:10">
      <c r="A30" s="99" t="s">
        <v>141</v>
      </c>
      <c r="B30" s="87" t="s">
        <v>142</v>
      </c>
      <c r="C30" s="63" t="s">
        <v>80</v>
      </c>
      <c r="D30" s="85"/>
      <c r="E30" s="222"/>
      <c r="F30" s="136"/>
      <c r="G30" s="136"/>
      <c r="H30" s="136"/>
      <c r="I30" s="141"/>
      <c r="J30" s="83">
        <f t="shared" si="0"/>
        <v>0</v>
      </c>
    </row>
    <row r="31" spans="1:10" ht="38.25">
      <c r="A31" s="99" t="s">
        <v>143</v>
      </c>
      <c r="B31" s="86" t="s">
        <v>144</v>
      </c>
      <c r="C31" s="63" t="s">
        <v>80</v>
      </c>
      <c r="D31" s="215" t="s">
        <v>145</v>
      </c>
      <c r="E31" s="223"/>
      <c r="F31" s="136"/>
      <c r="G31" s="136"/>
      <c r="H31" s="136"/>
      <c r="I31" s="141"/>
      <c r="J31" s="83">
        <f t="shared" si="0"/>
        <v>0</v>
      </c>
    </row>
    <row r="32" spans="1:10" ht="25.5">
      <c r="A32" s="99" t="s">
        <v>146</v>
      </c>
      <c r="B32" s="84" t="s">
        <v>147</v>
      </c>
      <c r="C32" s="63" t="s">
        <v>80</v>
      </c>
      <c r="D32" s="85"/>
      <c r="E32" s="222"/>
      <c r="F32" s="136"/>
      <c r="G32" s="136"/>
      <c r="H32" s="136"/>
      <c r="I32" s="141"/>
      <c r="J32" s="83">
        <f t="shared" si="0"/>
        <v>0</v>
      </c>
    </row>
    <row r="33" spans="1:10" ht="25.5">
      <c r="A33" s="99" t="s">
        <v>148</v>
      </c>
      <c r="B33" s="86" t="s">
        <v>149</v>
      </c>
      <c r="C33" s="63" t="s">
        <v>80</v>
      </c>
      <c r="D33" s="85"/>
      <c r="E33" s="222"/>
      <c r="F33" s="136"/>
      <c r="G33" s="136"/>
      <c r="H33" s="136"/>
      <c r="I33" s="141"/>
      <c r="J33" s="83">
        <f t="shared" si="0"/>
        <v>0</v>
      </c>
    </row>
    <row r="34" spans="1:10" ht="38.25">
      <c r="A34" s="99" t="s">
        <v>150</v>
      </c>
      <c r="B34" s="88" t="s">
        <v>151</v>
      </c>
      <c r="C34" s="63" t="s">
        <v>80</v>
      </c>
      <c r="D34" s="85"/>
      <c r="E34" s="222"/>
      <c r="F34" s="136"/>
      <c r="G34" s="136"/>
      <c r="H34" s="136"/>
      <c r="I34" s="141"/>
      <c r="J34" s="83">
        <f t="shared" si="0"/>
        <v>0</v>
      </c>
    </row>
    <row r="35" spans="1:10" ht="25.5">
      <c r="A35" s="99" t="s">
        <v>152</v>
      </c>
      <c r="B35" s="88" t="s">
        <v>153</v>
      </c>
      <c r="C35" s="63" t="s">
        <v>80</v>
      </c>
      <c r="D35" s="85" t="s">
        <v>154</v>
      </c>
      <c r="E35" s="222"/>
      <c r="F35" s="136"/>
      <c r="G35" s="136"/>
      <c r="H35" s="136"/>
      <c r="I35" s="141"/>
      <c r="J35" s="83">
        <f t="shared" si="0"/>
        <v>0</v>
      </c>
    </row>
    <row r="36" spans="1:10">
      <c r="A36" s="99" t="s">
        <v>155</v>
      </c>
      <c r="B36" s="190" t="s">
        <v>156</v>
      </c>
      <c r="C36" s="191" t="s">
        <v>80</v>
      </c>
      <c r="D36" s="85" t="s">
        <v>157</v>
      </c>
      <c r="E36" s="222"/>
      <c r="F36" s="192"/>
      <c r="G36" s="192"/>
      <c r="H36" s="193"/>
      <c r="I36" s="194"/>
      <c r="J36" s="63"/>
    </row>
    <row r="37" spans="1:10">
      <c r="A37" s="99" t="s">
        <v>158</v>
      </c>
      <c r="B37" s="2" t="s">
        <v>159</v>
      </c>
      <c r="C37" s="191" t="s">
        <v>80</v>
      </c>
      <c r="D37" s="85"/>
      <c r="E37" s="222"/>
      <c r="F37" s="193"/>
      <c r="G37" s="193"/>
      <c r="H37" s="193"/>
      <c r="I37" s="195"/>
    </row>
    <row r="38" spans="1:10">
      <c r="A38" s="99" t="s">
        <v>160</v>
      </c>
      <c r="B38" s="2" t="s">
        <v>161</v>
      </c>
      <c r="C38" s="191" t="s">
        <v>83</v>
      </c>
      <c r="D38" s="85"/>
      <c r="E38" s="222"/>
      <c r="F38" s="193"/>
      <c r="G38" s="193"/>
      <c r="H38" s="193"/>
      <c r="I38" s="195"/>
    </row>
    <row r="39" spans="1:10">
      <c r="A39" s="99" t="s">
        <v>162</v>
      </c>
      <c r="B39" s="190" t="s">
        <v>163</v>
      </c>
      <c r="C39" s="191" t="s">
        <v>83</v>
      </c>
      <c r="D39" s="85"/>
      <c r="E39" s="222"/>
      <c r="F39" s="193"/>
      <c r="G39" s="193"/>
      <c r="H39" s="193"/>
      <c r="I39" s="195"/>
    </row>
    <row r="40" spans="1:10">
      <c r="A40" s="99" t="s">
        <v>164</v>
      </c>
      <c r="B40" s="190" t="s">
        <v>165</v>
      </c>
      <c r="C40" s="191" t="s">
        <v>80</v>
      </c>
      <c r="D40" s="85" t="s">
        <v>166</v>
      </c>
      <c r="E40" s="222"/>
      <c r="F40" s="193"/>
      <c r="G40" s="193"/>
      <c r="H40" s="193"/>
      <c r="I40" s="195"/>
    </row>
    <row r="41" spans="1:10">
      <c r="A41" s="99" t="s">
        <v>167</v>
      </c>
      <c r="B41" s="190" t="s">
        <v>168</v>
      </c>
      <c r="C41" s="191" t="s">
        <v>80</v>
      </c>
      <c r="D41" s="85"/>
      <c r="E41" s="222"/>
      <c r="F41" s="193"/>
      <c r="G41" s="193"/>
      <c r="H41" s="193"/>
      <c r="I41" s="195"/>
    </row>
    <row r="42" spans="1:10">
      <c r="A42" s="99" t="s">
        <v>169</v>
      </c>
      <c r="B42" s="190" t="s">
        <v>170</v>
      </c>
      <c r="C42" s="191" t="s">
        <v>80</v>
      </c>
      <c r="D42" s="85" t="s">
        <v>171</v>
      </c>
      <c r="E42" s="222"/>
      <c r="F42" s="193"/>
      <c r="G42" s="193"/>
      <c r="H42" s="193"/>
      <c r="I42" s="195"/>
    </row>
    <row r="43" spans="1:10" ht="25.5">
      <c r="A43" s="99" t="s">
        <v>172</v>
      </c>
      <c r="B43" s="2" t="s">
        <v>173</v>
      </c>
      <c r="C43" s="76" t="s">
        <v>80</v>
      </c>
      <c r="D43" s="85" t="s">
        <v>174</v>
      </c>
      <c r="E43" s="222"/>
      <c r="F43" s="136"/>
      <c r="G43" s="136"/>
      <c r="H43" s="136"/>
      <c r="I43" s="141"/>
    </row>
    <row r="44" spans="1:10" ht="15">
      <c r="A44" s="99" t="s">
        <v>175</v>
      </c>
      <c r="B44" s="2" t="s">
        <v>176</v>
      </c>
      <c r="C44" s="76" t="s">
        <v>80</v>
      </c>
      <c r="D44" s="85"/>
      <c r="E44" s="222"/>
      <c r="F44" s="136"/>
      <c r="G44" s="136"/>
      <c r="H44" s="136"/>
      <c r="I44" s="141"/>
      <c r="J44"/>
    </row>
    <row r="45" spans="1:10">
      <c r="A45" s="99" t="s">
        <v>177</v>
      </c>
      <c r="B45" s="2" t="s">
        <v>178</v>
      </c>
      <c r="C45" s="76" t="s">
        <v>80</v>
      </c>
      <c r="D45" s="85"/>
      <c r="E45" s="222"/>
      <c r="F45" s="136"/>
      <c r="G45" s="136"/>
      <c r="H45" s="136"/>
      <c r="I45" s="141"/>
      <c r="J45" s="105"/>
    </row>
    <row r="46" spans="1:10">
      <c r="A46" s="99" t="s">
        <v>179</v>
      </c>
      <c r="B46" s="2" t="s">
        <v>180</v>
      </c>
      <c r="C46" s="76" t="s">
        <v>80</v>
      </c>
      <c r="D46" s="85"/>
      <c r="E46" s="222"/>
      <c r="F46" s="136"/>
      <c r="G46" s="136"/>
      <c r="H46" s="136"/>
      <c r="I46" s="141"/>
      <c r="J46" s="109"/>
    </row>
    <row r="47" spans="1:10">
      <c r="A47" s="99" t="s">
        <v>181</v>
      </c>
      <c r="B47" s="2" t="s">
        <v>182</v>
      </c>
      <c r="C47" s="76" t="s">
        <v>80</v>
      </c>
      <c r="D47" s="85"/>
      <c r="E47" s="222"/>
      <c r="F47" s="136"/>
      <c r="G47" s="136"/>
      <c r="H47" s="136"/>
      <c r="I47" s="141"/>
      <c r="J47" s="105"/>
    </row>
    <row r="48" spans="1:10">
      <c r="A48" s="99" t="s">
        <v>183</v>
      </c>
      <c r="B48" s="190" t="s">
        <v>184</v>
      </c>
      <c r="C48" s="76" t="s">
        <v>80</v>
      </c>
      <c r="D48" s="85" t="s">
        <v>185</v>
      </c>
      <c r="E48" s="222"/>
      <c r="F48" s="193"/>
      <c r="G48" s="193"/>
      <c r="H48" s="193"/>
      <c r="I48" s="195"/>
      <c r="J48" s="105"/>
    </row>
    <row r="49" spans="1:10">
      <c r="A49" s="99" t="s">
        <v>186</v>
      </c>
      <c r="B49" s="190" t="s">
        <v>187</v>
      </c>
      <c r="C49" s="76" t="s">
        <v>80</v>
      </c>
      <c r="D49" s="85" t="s">
        <v>188</v>
      </c>
      <c r="E49" s="222"/>
      <c r="F49" s="193"/>
      <c r="G49" s="193"/>
      <c r="H49" s="193"/>
      <c r="I49" s="195"/>
      <c r="J49" s="105"/>
    </row>
    <row r="50" spans="1:10">
      <c r="A50" s="99" t="s">
        <v>189</v>
      </c>
      <c r="B50" s="2" t="s">
        <v>190</v>
      </c>
      <c r="C50" s="76" t="s">
        <v>80</v>
      </c>
      <c r="D50" s="85"/>
      <c r="E50" s="222"/>
      <c r="F50" s="136"/>
      <c r="G50" s="136"/>
      <c r="H50" s="136"/>
      <c r="I50" s="141"/>
      <c r="J50" s="105"/>
    </row>
    <row r="51" spans="1:10" ht="102">
      <c r="A51" s="99" t="s">
        <v>191</v>
      </c>
      <c r="B51" s="2" t="s">
        <v>192</v>
      </c>
      <c r="C51" s="76" t="s">
        <v>80</v>
      </c>
      <c r="D51" s="85" t="s">
        <v>193</v>
      </c>
      <c r="E51" s="222"/>
      <c r="F51" s="136"/>
      <c r="G51" s="136"/>
      <c r="H51" s="136"/>
      <c r="I51" s="141"/>
      <c r="J51" s="105"/>
    </row>
    <row r="52" spans="1:10" ht="25.5">
      <c r="A52" s="99" t="s">
        <v>194</v>
      </c>
      <c r="B52" s="8" t="s">
        <v>195</v>
      </c>
      <c r="C52" s="76" t="s">
        <v>80</v>
      </c>
      <c r="D52" s="85"/>
      <c r="E52" s="222"/>
      <c r="F52" s="136"/>
      <c r="G52" s="136"/>
      <c r="H52" s="136"/>
      <c r="I52" s="141"/>
      <c r="J52" s="105"/>
    </row>
    <row r="53" spans="1:10">
      <c r="A53" s="99" t="s">
        <v>196</v>
      </c>
      <c r="B53" s="2" t="s">
        <v>197</v>
      </c>
      <c r="C53" s="76" t="s">
        <v>80</v>
      </c>
      <c r="D53" s="85"/>
      <c r="E53" s="222"/>
      <c r="F53" s="136"/>
      <c r="G53" s="136"/>
      <c r="H53" s="136"/>
      <c r="I53" s="141"/>
      <c r="J53" s="105"/>
    </row>
    <row r="54" spans="1:10">
      <c r="A54" s="99" t="s">
        <v>198</v>
      </c>
      <c r="B54" s="2" t="s">
        <v>199</v>
      </c>
      <c r="C54" s="76" t="s">
        <v>80</v>
      </c>
      <c r="D54" s="85"/>
      <c r="E54" s="222"/>
      <c r="F54" s="136"/>
      <c r="G54" s="136"/>
      <c r="H54" s="136"/>
      <c r="I54" s="141"/>
      <c r="J54" s="105"/>
    </row>
    <row r="55" spans="1:10">
      <c r="A55" s="99" t="s">
        <v>200</v>
      </c>
      <c r="B55" s="190" t="s">
        <v>201</v>
      </c>
      <c r="C55" s="76" t="s">
        <v>80</v>
      </c>
      <c r="D55" s="85"/>
      <c r="E55" s="222"/>
      <c r="F55" s="193"/>
      <c r="G55" s="193"/>
      <c r="H55" s="193"/>
      <c r="I55" s="195"/>
      <c r="J55" s="105"/>
    </row>
    <row r="56" spans="1:10" ht="15">
      <c r="A56" s="99"/>
      <c r="B56" s="156"/>
      <c r="C56" s="197"/>
      <c r="D56" s="198"/>
      <c r="E56" s="198"/>
      <c r="F56" s="136"/>
      <c r="G56" s="136"/>
      <c r="H56" s="136"/>
      <c r="I56" s="141"/>
      <c r="J56" s="105"/>
    </row>
    <row r="57" spans="1:10" ht="15">
      <c r="B57" s="91" t="s">
        <v>80</v>
      </c>
      <c r="C57" s="185">
        <f>COUNTIF($C$2:$C$55,"Must-have")</f>
        <v>45</v>
      </c>
      <c r="J57" s="109"/>
    </row>
    <row r="58" spans="1:10" ht="15">
      <c r="B58" s="91" t="s">
        <v>83</v>
      </c>
      <c r="C58" s="185">
        <f>COUNTIF($C$2:$C$55,"Should-have")</f>
        <v>9</v>
      </c>
      <c r="J58" s="112"/>
    </row>
    <row r="59" spans="1:10" ht="15">
      <c r="B59" s="91" t="s">
        <v>202</v>
      </c>
      <c r="C59" s="185">
        <f>COUNTIF($C$2:$C$55,"Could-have")</f>
        <v>0</v>
      </c>
      <c r="D59" s="102"/>
      <c r="E59" s="102"/>
      <c r="F59" s="127"/>
      <c r="G59" s="127"/>
      <c r="H59" s="127"/>
      <c r="I59" s="128"/>
      <c r="J59" s="113"/>
    </row>
    <row r="60" spans="1:10" ht="15">
      <c r="B60" s="91" t="s">
        <v>203</v>
      </c>
      <c r="C60" s="185">
        <f>COUNTIF($C$2:$C$55,"Would-have")</f>
        <v>0</v>
      </c>
      <c r="D60" s="103"/>
      <c r="E60" s="103"/>
      <c r="F60" s="129"/>
      <c r="G60" s="130"/>
      <c r="H60" s="130"/>
      <c r="I60" s="130"/>
      <c r="J60" s="105"/>
    </row>
    <row r="61" spans="1:10">
      <c r="B61" s="106"/>
      <c r="C61" s="107"/>
      <c r="D61" s="108"/>
      <c r="E61" s="108"/>
      <c r="F61" s="131"/>
      <c r="G61" s="132"/>
      <c r="H61" s="132"/>
      <c r="I61" s="130"/>
      <c r="J61" s="114"/>
    </row>
    <row r="62" spans="1:10">
      <c r="B62" s="110"/>
      <c r="C62" s="104"/>
      <c r="D62" s="103"/>
      <c r="E62" s="103"/>
      <c r="F62" s="129"/>
      <c r="G62" s="130"/>
      <c r="H62" s="130"/>
      <c r="I62" s="130"/>
      <c r="J62" s="115"/>
    </row>
    <row r="63" spans="1:10">
      <c r="B63" s="110"/>
      <c r="C63" s="104"/>
      <c r="D63" s="103"/>
      <c r="E63" s="103"/>
      <c r="F63" s="129"/>
      <c r="G63" s="130"/>
      <c r="H63" s="130"/>
      <c r="I63" s="130"/>
      <c r="J63" s="115"/>
    </row>
    <row r="64" spans="1:10">
      <c r="B64" s="110"/>
      <c r="C64" s="104"/>
      <c r="D64" s="103"/>
      <c r="E64" s="103"/>
      <c r="F64" s="129"/>
      <c r="G64" s="130"/>
      <c r="H64" s="130"/>
      <c r="I64" s="130"/>
      <c r="J64" s="115"/>
    </row>
    <row r="65" spans="1:10">
      <c r="B65" s="110"/>
      <c r="C65" s="104"/>
      <c r="D65" s="103"/>
      <c r="E65" s="103"/>
      <c r="F65" s="129"/>
      <c r="G65" s="130"/>
      <c r="H65" s="130"/>
      <c r="I65" s="130"/>
      <c r="J65" s="115"/>
    </row>
    <row r="66" spans="1:10">
      <c r="B66" s="110"/>
      <c r="C66" s="104"/>
      <c r="D66" s="103"/>
      <c r="E66" s="103"/>
      <c r="F66" s="129"/>
      <c r="G66" s="130"/>
      <c r="H66" s="130"/>
      <c r="I66" s="130"/>
      <c r="J66" s="115"/>
    </row>
    <row r="67" spans="1:10">
      <c r="A67" s="83"/>
      <c r="B67" s="110"/>
      <c r="C67" s="104"/>
      <c r="D67" s="103"/>
      <c r="E67" s="103"/>
      <c r="F67" s="129"/>
      <c r="G67" s="130"/>
      <c r="H67" s="130"/>
      <c r="I67" s="130"/>
      <c r="J67" s="115"/>
    </row>
    <row r="68" spans="1:10">
      <c r="A68" s="83"/>
      <c r="B68" s="110"/>
      <c r="C68" s="111"/>
      <c r="D68" s="103"/>
      <c r="E68" s="103"/>
      <c r="F68" s="129"/>
      <c r="G68" s="133"/>
      <c r="H68" s="133"/>
      <c r="I68" s="133"/>
      <c r="J68" s="115"/>
    </row>
    <row r="69" spans="1:10">
      <c r="B69" s="110"/>
      <c r="C69" s="111"/>
      <c r="D69" s="103"/>
      <c r="E69" s="103"/>
      <c r="F69" s="134"/>
      <c r="G69" s="133"/>
      <c r="H69" s="133"/>
      <c r="I69" s="130"/>
      <c r="J69" s="115"/>
    </row>
    <row r="70" spans="1:10">
      <c r="B70" s="110"/>
      <c r="C70" s="111"/>
      <c r="D70" s="103"/>
      <c r="E70" s="103"/>
      <c r="F70" s="134"/>
      <c r="G70" s="133"/>
      <c r="H70" s="133"/>
      <c r="I70" s="130"/>
      <c r="J70" s="115"/>
    </row>
    <row r="71" spans="1:10">
      <c r="B71" s="110"/>
      <c r="C71" s="111"/>
      <c r="D71" s="103"/>
      <c r="E71" s="103"/>
      <c r="F71" s="134"/>
      <c r="G71" s="133"/>
      <c r="H71" s="133"/>
      <c r="I71" s="130"/>
      <c r="J71" s="115"/>
    </row>
    <row r="72" spans="1:10">
      <c r="B72" s="110"/>
      <c r="C72" s="104"/>
      <c r="D72" s="103"/>
      <c r="E72" s="103"/>
      <c r="F72" s="134"/>
      <c r="G72" s="130"/>
      <c r="H72" s="130"/>
      <c r="I72" s="130"/>
      <c r="J72" s="115"/>
    </row>
    <row r="73" spans="1:10">
      <c r="B73" s="110"/>
      <c r="C73" s="104"/>
      <c r="D73" s="103"/>
      <c r="E73" s="103"/>
      <c r="F73" s="129"/>
      <c r="G73" s="130"/>
      <c r="H73" s="130"/>
      <c r="I73" s="130"/>
      <c r="J73" s="115"/>
    </row>
    <row r="74" spans="1:10">
      <c r="B74" s="110"/>
      <c r="C74" s="104"/>
      <c r="D74" s="103"/>
      <c r="E74" s="103"/>
      <c r="F74" s="129"/>
      <c r="G74" s="130"/>
      <c r="H74" s="130"/>
      <c r="I74" s="130"/>
      <c r="J74" s="115"/>
    </row>
    <row r="75" spans="1:10" ht="15">
      <c r="B75" s="110"/>
      <c r="C75" s="104"/>
      <c r="D75" s="103"/>
      <c r="E75" s="103"/>
      <c r="F75" s="129"/>
      <c r="G75" s="130"/>
      <c r="H75" s="130"/>
      <c r="I75" s="130"/>
      <c r="J75" s="118"/>
    </row>
    <row r="76" spans="1:10">
      <c r="B76" s="110"/>
      <c r="C76" s="104"/>
      <c r="D76" s="103"/>
      <c r="E76" s="103"/>
      <c r="F76" s="129"/>
      <c r="G76" s="130"/>
      <c r="H76" s="130"/>
      <c r="I76" s="130"/>
    </row>
    <row r="77" spans="1:10">
      <c r="B77" s="110"/>
      <c r="C77" s="104"/>
      <c r="D77" s="103"/>
      <c r="E77" s="103"/>
      <c r="F77" s="129"/>
      <c r="G77" s="130"/>
      <c r="H77" s="130"/>
      <c r="I77" s="130"/>
    </row>
    <row r="78" spans="1:10">
      <c r="B78" s="110"/>
      <c r="C78" s="104"/>
      <c r="D78" s="103"/>
      <c r="E78" s="103"/>
      <c r="F78" s="129"/>
      <c r="G78" s="130"/>
      <c r="H78" s="130"/>
      <c r="I78" s="130"/>
    </row>
    <row r="79" spans="1:10">
      <c r="B79" s="110"/>
      <c r="C79" s="104"/>
      <c r="D79" s="103"/>
      <c r="E79" s="103"/>
      <c r="F79" s="129"/>
      <c r="G79" s="130"/>
      <c r="H79" s="130"/>
      <c r="I79" s="130"/>
    </row>
    <row r="80" spans="1:10">
      <c r="B80" s="110"/>
      <c r="C80" s="104"/>
      <c r="D80" s="103"/>
      <c r="E80" s="103"/>
      <c r="F80" s="129"/>
      <c r="G80" s="130"/>
      <c r="H80" s="130"/>
      <c r="I80" s="130"/>
    </row>
    <row r="81" spans="2:9">
      <c r="B81" s="110"/>
      <c r="C81" s="104"/>
      <c r="D81" s="103"/>
      <c r="E81" s="103"/>
      <c r="F81" s="129"/>
      <c r="G81" s="130"/>
      <c r="H81" s="130"/>
      <c r="I81" s="130"/>
    </row>
    <row r="82" spans="2:9">
      <c r="B82" s="110"/>
      <c r="C82" s="104"/>
      <c r="D82" s="103"/>
      <c r="E82" s="103"/>
      <c r="F82" s="129"/>
      <c r="G82" s="130"/>
      <c r="H82" s="130"/>
      <c r="I82" s="130"/>
    </row>
    <row r="83" spans="2:9">
      <c r="B83" s="110"/>
      <c r="C83" s="104"/>
      <c r="D83" s="103"/>
      <c r="E83" s="103"/>
      <c r="F83" s="129"/>
      <c r="G83" s="130"/>
      <c r="H83" s="130"/>
      <c r="I83" s="130"/>
    </row>
    <row r="84" spans="2:9">
      <c r="B84" s="110"/>
      <c r="C84" s="104"/>
      <c r="D84" s="103"/>
      <c r="E84" s="103"/>
      <c r="F84" s="129"/>
      <c r="G84" s="130"/>
      <c r="H84" s="130"/>
      <c r="I84" s="130"/>
    </row>
    <row r="85" spans="2:9">
      <c r="B85" s="110"/>
      <c r="C85" s="104"/>
      <c r="D85" s="103"/>
      <c r="E85" s="103"/>
      <c r="F85" s="129"/>
      <c r="G85" s="130"/>
      <c r="H85" s="130"/>
      <c r="I85" s="130"/>
    </row>
    <row r="86" spans="2:9">
      <c r="B86" s="110"/>
      <c r="C86" s="104"/>
      <c r="D86" s="103"/>
      <c r="E86" s="103"/>
      <c r="F86" s="129"/>
      <c r="G86" s="130"/>
      <c r="H86" s="130"/>
      <c r="I86" s="130"/>
    </row>
    <row r="87" spans="2:9">
      <c r="B87" s="110"/>
      <c r="C87" s="104"/>
      <c r="D87" s="103"/>
      <c r="E87" s="103"/>
      <c r="F87" s="129"/>
      <c r="G87" s="130"/>
      <c r="H87" s="130"/>
      <c r="I87" s="130"/>
    </row>
    <row r="88" spans="2:9">
      <c r="B88" s="110"/>
      <c r="C88" s="104"/>
      <c r="D88" s="103"/>
      <c r="E88" s="103"/>
      <c r="F88" s="129"/>
      <c r="G88" s="130"/>
      <c r="H88" s="130"/>
      <c r="I88" s="130"/>
    </row>
    <row r="89" spans="2:9">
      <c r="B89" s="116"/>
      <c r="C89" s="117"/>
      <c r="D89" s="116"/>
      <c r="E89" s="116"/>
      <c r="F89" s="135"/>
      <c r="G89" s="135"/>
      <c r="H89" s="135"/>
      <c r="I89" s="135"/>
    </row>
  </sheetData>
  <protectedRanges>
    <protectedRange sqref="F14:F15 G26:I26 F25:I25 G23:I24 F2:F10 F27:I35 F16:I22" name="Invoer Algemeen"/>
  </protectedRanges>
  <phoneticPr fontId="2" type="noConversion"/>
  <conditionalFormatting sqref="J2:J35">
    <cfRule type="cellIs" dxfId="29" priority="3" operator="greaterThan">
      <formula>1</formula>
    </cfRule>
    <cfRule type="cellIs" dxfId="28" priority="4" operator="greaterThan">
      <formula>1</formula>
    </cfRule>
    <cfRule type="cellIs" dxfId="27" priority="5" operator="lessThanOrEqual">
      <formula>1</formula>
    </cfRule>
  </conditionalFormatting>
  <dataValidations count="1">
    <dataValidation type="list" allowBlank="1" showInputMessage="1" showErrorMessage="1" sqref="C2:C56" xr:uid="{07A220C7-F6AF-4D4B-8497-5F3346D918EC}">
      <formula1>$B$57:$B$60</formula1>
    </dataValidation>
  </dataValidations>
  <pageMargins left="0.70866141732283472" right="0.70866141732283472" top="0.74803149606299213" bottom="0.74803149606299213" header="0.31496062992125984" footer="0.31496062992125984"/>
  <pageSetup paperSize="8" scale="66" fitToHeight="0" orientation="landscape" r:id="rId1"/>
  <colBreaks count="1" manualBreakCount="1">
    <brk id="9"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6"/>
  <sheetViews>
    <sheetView zoomScale="70" zoomScaleNormal="70" zoomScaleSheetLayoutView="70" workbookViewId="0">
      <selection activeCell="G6" sqref="G6"/>
    </sheetView>
  </sheetViews>
  <sheetFormatPr defaultColWidth="9.140625" defaultRowHeight="12.75"/>
  <cols>
    <col min="1" max="1" width="7.85546875" style="2" customWidth="1"/>
    <col min="2" max="2" width="83.7109375" style="2" customWidth="1"/>
    <col min="3" max="3" width="15.140625" style="83" customWidth="1"/>
    <col min="4" max="5" width="41" style="83" customWidth="1"/>
    <col min="6" max="6" width="23.140625" style="125" customWidth="1"/>
    <col min="7" max="8" width="22.5703125" style="125" customWidth="1"/>
    <col min="9" max="9" width="34.7109375" style="125" customWidth="1"/>
    <col min="10" max="10" width="2.5703125" style="2" hidden="1" customWidth="1"/>
    <col min="11" max="16384" width="9.140625" style="2"/>
  </cols>
  <sheetData>
    <row r="1" spans="1:10" ht="38.25">
      <c r="A1" s="62" t="s">
        <v>69</v>
      </c>
      <c r="B1" s="62" t="s">
        <v>204</v>
      </c>
      <c r="C1" s="63" t="s">
        <v>71</v>
      </c>
      <c r="D1" s="63" t="s">
        <v>72</v>
      </c>
      <c r="E1" s="221" t="s">
        <v>808</v>
      </c>
      <c r="F1" s="45" t="s">
        <v>73</v>
      </c>
      <c r="G1" s="45" t="s">
        <v>74</v>
      </c>
      <c r="H1" s="62" t="s">
        <v>75</v>
      </c>
      <c r="I1" s="62" t="s">
        <v>76</v>
      </c>
      <c r="J1" s="77" t="s">
        <v>205</v>
      </c>
    </row>
    <row r="2" spans="1:10">
      <c r="A2" s="93" t="s">
        <v>206</v>
      </c>
      <c r="B2" s="60" t="s">
        <v>207</v>
      </c>
      <c r="C2" s="61" t="s">
        <v>83</v>
      </c>
      <c r="D2" s="203"/>
      <c r="E2" s="224"/>
      <c r="F2" s="136"/>
      <c r="G2" s="140"/>
      <c r="H2" s="140"/>
      <c r="I2" s="140"/>
      <c r="J2" s="83">
        <f t="shared" ref="J2:J29" si="0">COUNTA(F2:H2)</f>
        <v>0</v>
      </c>
    </row>
    <row r="3" spans="1:10" ht="38.25">
      <c r="A3" s="93" t="s">
        <v>208</v>
      </c>
      <c r="B3" s="89" t="s">
        <v>209</v>
      </c>
      <c r="C3" s="61" t="s">
        <v>80</v>
      </c>
      <c r="D3" s="203" t="s">
        <v>210</v>
      </c>
      <c r="E3" s="224"/>
      <c r="F3" s="136"/>
      <c r="G3" s="140"/>
      <c r="H3" s="140"/>
      <c r="I3" s="140"/>
      <c r="J3" s="83">
        <f t="shared" si="0"/>
        <v>0</v>
      </c>
    </row>
    <row r="4" spans="1:10" ht="51">
      <c r="A4" s="93" t="s">
        <v>211</v>
      </c>
      <c r="B4" s="199" t="s">
        <v>212</v>
      </c>
      <c r="C4" s="61" t="s">
        <v>80</v>
      </c>
      <c r="D4" s="203" t="s">
        <v>213</v>
      </c>
      <c r="E4" s="224"/>
      <c r="F4" s="136"/>
      <c r="G4" s="140"/>
      <c r="H4" s="140"/>
      <c r="I4" s="140"/>
      <c r="J4" s="83">
        <f t="shared" si="0"/>
        <v>0</v>
      </c>
    </row>
    <row r="5" spans="1:10" ht="201" customHeight="1">
      <c r="A5" s="93" t="s">
        <v>214</v>
      </c>
      <c r="B5" s="89" t="s">
        <v>215</v>
      </c>
      <c r="C5" s="61" t="s">
        <v>80</v>
      </c>
      <c r="D5" s="203" t="s">
        <v>216</v>
      </c>
      <c r="E5" s="224"/>
      <c r="F5" s="136"/>
      <c r="G5" s="140"/>
      <c r="H5" s="140"/>
      <c r="I5" s="140"/>
      <c r="J5" s="83">
        <f t="shared" si="0"/>
        <v>0</v>
      </c>
    </row>
    <row r="6" spans="1:10" ht="132" customHeight="1">
      <c r="A6" s="93" t="s">
        <v>217</v>
      </c>
      <c r="B6" s="86" t="s">
        <v>218</v>
      </c>
      <c r="C6" s="61" t="s">
        <v>202</v>
      </c>
      <c r="D6" s="203"/>
      <c r="E6" s="224"/>
      <c r="F6" s="136"/>
      <c r="G6" s="140"/>
      <c r="H6" s="140"/>
      <c r="I6" s="140"/>
      <c r="J6" s="83">
        <f t="shared" si="0"/>
        <v>0</v>
      </c>
    </row>
    <row r="7" spans="1:10" ht="49.5" customHeight="1">
      <c r="A7" s="93" t="s">
        <v>219</v>
      </c>
      <c r="B7" s="89" t="s">
        <v>220</v>
      </c>
      <c r="C7" s="61" t="s">
        <v>80</v>
      </c>
      <c r="D7" s="203" t="s">
        <v>221</v>
      </c>
      <c r="E7" s="224"/>
      <c r="F7" s="136"/>
      <c r="G7" s="140"/>
      <c r="H7" s="140"/>
      <c r="I7" s="140"/>
      <c r="J7" s="83">
        <f t="shared" si="0"/>
        <v>0</v>
      </c>
    </row>
    <row r="8" spans="1:10" ht="25.5">
      <c r="A8" s="93" t="s">
        <v>222</v>
      </c>
      <c r="B8" s="89" t="s">
        <v>223</v>
      </c>
      <c r="C8" s="61" t="s">
        <v>80</v>
      </c>
      <c r="D8" s="203"/>
      <c r="E8" s="224"/>
      <c r="F8" s="136"/>
      <c r="G8" s="140"/>
      <c r="H8" s="140"/>
      <c r="I8" s="140"/>
      <c r="J8" s="83">
        <f t="shared" si="0"/>
        <v>0</v>
      </c>
    </row>
    <row r="9" spans="1:10" ht="38.25">
      <c r="A9" s="93" t="s">
        <v>224</v>
      </c>
      <c r="B9" s="89" t="s">
        <v>225</v>
      </c>
      <c r="C9" s="61" t="s">
        <v>83</v>
      </c>
      <c r="D9" s="203"/>
      <c r="E9" s="224"/>
      <c r="F9" s="136"/>
      <c r="G9" s="140"/>
      <c r="H9" s="140"/>
      <c r="I9" s="140"/>
      <c r="J9" s="83">
        <f t="shared" si="0"/>
        <v>0</v>
      </c>
    </row>
    <row r="10" spans="1:10" ht="25.5">
      <c r="A10" s="93" t="s">
        <v>226</v>
      </c>
      <c r="B10" s="89" t="s">
        <v>227</v>
      </c>
      <c r="C10" s="61" t="s">
        <v>80</v>
      </c>
      <c r="D10" s="203"/>
      <c r="E10" s="224"/>
      <c r="F10" s="136"/>
      <c r="G10" s="140"/>
      <c r="H10" s="140"/>
      <c r="I10" s="140"/>
      <c r="J10" s="83">
        <f t="shared" si="0"/>
        <v>0</v>
      </c>
    </row>
    <row r="11" spans="1:10" ht="25.5">
      <c r="A11" s="93" t="s">
        <v>228</v>
      </c>
      <c r="B11" s="89" t="s">
        <v>229</v>
      </c>
      <c r="C11" s="61" t="s">
        <v>80</v>
      </c>
      <c r="D11" s="203"/>
      <c r="E11" s="224"/>
      <c r="F11" s="136"/>
      <c r="G11" s="140"/>
      <c r="H11" s="140"/>
      <c r="I11" s="140"/>
      <c r="J11" s="83">
        <f t="shared" si="0"/>
        <v>0</v>
      </c>
    </row>
    <row r="12" spans="1:10" ht="25.5">
      <c r="A12" s="93" t="s">
        <v>230</v>
      </c>
      <c r="B12" s="60" t="s">
        <v>231</v>
      </c>
      <c r="C12" s="61" t="s">
        <v>80</v>
      </c>
      <c r="D12" s="203"/>
      <c r="E12" s="224"/>
      <c r="F12" s="136"/>
      <c r="G12" s="140"/>
      <c r="H12" s="140"/>
      <c r="I12" s="140"/>
      <c r="J12" s="83">
        <f t="shared" si="0"/>
        <v>0</v>
      </c>
    </row>
    <row r="13" spans="1:10" ht="25.5">
      <c r="A13" s="93" t="s">
        <v>232</v>
      </c>
      <c r="B13" s="89" t="s">
        <v>233</v>
      </c>
      <c r="C13" s="61" t="s">
        <v>80</v>
      </c>
      <c r="D13" s="203"/>
      <c r="E13" s="224"/>
      <c r="F13" s="136"/>
      <c r="G13" s="140"/>
      <c r="H13" s="140"/>
      <c r="I13" s="140"/>
      <c r="J13" s="83">
        <f t="shared" si="0"/>
        <v>0</v>
      </c>
    </row>
    <row r="14" spans="1:10">
      <c r="A14" s="93" t="s">
        <v>234</v>
      </c>
      <c r="B14" s="89" t="s">
        <v>235</v>
      </c>
      <c r="C14" s="61" t="s">
        <v>80</v>
      </c>
      <c r="D14" s="203"/>
      <c r="E14" s="224"/>
      <c r="F14" s="136"/>
      <c r="G14" s="140"/>
      <c r="H14" s="140"/>
      <c r="I14" s="140"/>
      <c r="J14" s="83">
        <f t="shared" si="0"/>
        <v>0</v>
      </c>
    </row>
    <row r="15" spans="1:10" ht="81" customHeight="1">
      <c r="A15" s="93" t="s">
        <v>236</v>
      </c>
      <c r="B15" s="89" t="s">
        <v>237</v>
      </c>
      <c r="C15" s="61" t="s">
        <v>80</v>
      </c>
      <c r="D15" s="203" t="s">
        <v>238</v>
      </c>
      <c r="E15" s="224"/>
      <c r="F15" s="136"/>
      <c r="G15" s="140"/>
      <c r="H15" s="140"/>
      <c r="I15" s="140"/>
      <c r="J15" s="83">
        <f t="shared" si="0"/>
        <v>0</v>
      </c>
    </row>
    <row r="16" spans="1:10" ht="40.5" customHeight="1">
      <c r="A16" s="93" t="s">
        <v>239</v>
      </c>
      <c r="B16" s="89" t="s">
        <v>240</v>
      </c>
      <c r="C16" s="61" t="s">
        <v>83</v>
      </c>
      <c r="D16" s="203"/>
      <c r="E16" s="224"/>
      <c r="F16" s="136"/>
      <c r="G16" s="140"/>
      <c r="H16" s="140"/>
      <c r="I16" s="140"/>
      <c r="J16" s="83">
        <f t="shared" si="0"/>
        <v>0</v>
      </c>
    </row>
    <row r="17" spans="1:10" ht="25.5">
      <c r="A17" s="93" t="s">
        <v>241</v>
      </c>
      <c r="B17" s="89" t="s">
        <v>242</v>
      </c>
      <c r="C17" s="61" t="s">
        <v>83</v>
      </c>
      <c r="D17" s="203"/>
      <c r="E17" s="224"/>
      <c r="F17" s="136"/>
      <c r="G17" s="140"/>
      <c r="H17" s="140"/>
      <c r="I17" s="140"/>
      <c r="J17" s="83">
        <f t="shared" si="0"/>
        <v>0</v>
      </c>
    </row>
    <row r="18" spans="1:10" ht="61.5" customHeight="1">
      <c r="A18" s="93" t="s">
        <v>243</v>
      </c>
      <c r="B18" s="89" t="s">
        <v>244</v>
      </c>
      <c r="C18" s="61" t="s">
        <v>83</v>
      </c>
      <c r="D18" s="203"/>
      <c r="E18" s="224"/>
      <c r="F18" s="136"/>
      <c r="G18" s="136"/>
      <c r="H18" s="136"/>
      <c r="I18" s="141"/>
      <c r="J18" s="83">
        <f t="shared" si="0"/>
        <v>0</v>
      </c>
    </row>
    <row r="19" spans="1:10" ht="25.5">
      <c r="A19" s="93" t="s">
        <v>245</v>
      </c>
      <c r="B19" s="89" t="s">
        <v>246</v>
      </c>
      <c r="C19" s="61" t="s">
        <v>80</v>
      </c>
      <c r="D19" s="203"/>
      <c r="E19" s="224"/>
      <c r="F19" s="136"/>
      <c r="G19" s="136"/>
      <c r="H19" s="136"/>
      <c r="I19" s="141"/>
      <c r="J19" s="83">
        <f t="shared" si="0"/>
        <v>0</v>
      </c>
    </row>
    <row r="20" spans="1:10">
      <c r="A20" s="93" t="s">
        <v>247</v>
      </c>
      <c r="B20" s="86" t="s">
        <v>248</v>
      </c>
      <c r="C20" s="61" t="s">
        <v>80</v>
      </c>
      <c r="D20" s="203" t="s">
        <v>249</v>
      </c>
      <c r="E20" s="224"/>
      <c r="F20" s="136"/>
      <c r="G20" s="136"/>
      <c r="H20" s="136"/>
      <c r="I20" s="141"/>
      <c r="J20" s="83">
        <f t="shared" si="0"/>
        <v>0</v>
      </c>
    </row>
    <row r="21" spans="1:10">
      <c r="A21" s="93" t="s">
        <v>250</v>
      </c>
      <c r="B21" s="94" t="s">
        <v>251</v>
      </c>
      <c r="C21" s="61" t="s">
        <v>83</v>
      </c>
      <c r="D21" s="203"/>
      <c r="E21" s="224"/>
      <c r="F21" s="136"/>
      <c r="G21" s="136"/>
      <c r="H21" s="136"/>
      <c r="I21" s="141"/>
      <c r="J21" s="83">
        <f t="shared" si="0"/>
        <v>0</v>
      </c>
    </row>
    <row r="22" spans="1:10">
      <c r="A22" s="93" t="s">
        <v>252</v>
      </c>
      <c r="B22" s="86" t="s">
        <v>253</v>
      </c>
      <c r="C22" s="61" t="s">
        <v>80</v>
      </c>
      <c r="D22" s="203"/>
      <c r="E22" s="224"/>
      <c r="F22" s="136"/>
      <c r="G22" s="136"/>
      <c r="H22" s="136"/>
      <c r="I22" s="141"/>
      <c r="J22" s="83">
        <f t="shared" si="0"/>
        <v>0</v>
      </c>
    </row>
    <row r="23" spans="1:10" ht="25.5">
      <c r="A23" s="93" t="s">
        <v>254</v>
      </c>
      <c r="B23" s="60" t="s">
        <v>255</v>
      </c>
      <c r="C23" s="61" t="s">
        <v>80</v>
      </c>
      <c r="D23" s="203"/>
      <c r="E23" s="224"/>
      <c r="F23" s="136"/>
      <c r="G23" s="136"/>
      <c r="H23" s="136"/>
      <c r="I23" s="141"/>
      <c r="J23" s="83">
        <f t="shared" si="0"/>
        <v>0</v>
      </c>
    </row>
    <row r="24" spans="1:10">
      <c r="A24" s="93" t="s">
        <v>256</v>
      </c>
      <c r="B24" s="60" t="s">
        <v>257</v>
      </c>
      <c r="C24" s="61" t="s">
        <v>80</v>
      </c>
      <c r="D24" s="203"/>
      <c r="E24" s="224"/>
      <c r="F24" s="136"/>
      <c r="G24" s="136"/>
      <c r="H24" s="136"/>
      <c r="I24" s="141"/>
      <c r="J24" s="83">
        <f t="shared" si="0"/>
        <v>0</v>
      </c>
    </row>
    <row r="25" spans="1:10">
      <c r="A25" s="93" t="s">
        <v>258</v>
      </c>
      <c r="B25" s="60" t="s">
        <v>259</v>
      </c>
      <c r="C25" s="61" t="s">
        <v>80</v>
      </c>
      <c r="D25" s="203"/>
      <c r="E25" s="224"/>
      <c r="F25" s="136"/>
      <c r="G25" s="136"/>
      <c r="H25" s="136"/>
      <c r="I25" s="141"/>
      <c r="J25" s="83">
        <f t="shared" si="0"/>
        <v>0</v>
      </c>
    </row>
    <row r="26" spans="1:10" ht="25.5">
      <c r="A26" s="93" t="s">
        <v>260</v>
      </c>
      <c r="B26" s="60" t="s">
        <v>261</v>
      </c>
      <c r="C26" s="61" t="s">
        <v>80</v>
      </c>
      <c r="D26" s="204" t="s">
        <v>262</v>
      </c>
      <c r="E26" s="244"/>
      <c r="F26" s="136"/>
      <c r="G26" s="136"/>
      <c r="H26" s="136"/>
      <c r="I26" s="141"/>
      <c r="J26" s="83">
        <f t="shared" si="0"/>
        <v>0</v>
      </c>
    </row>
    <row r="27" spans="1:10">
      <c r="A27" s="93" t="s">
        <v>263</v>
      </c>
      <c r="B27" s="60" t="s">
        <v>264</v>
      </c>
      <c r="C27" s="61" t="s">
        <v>80</v>
      </c>
      <c r="D27" s="83" t="s">
        <v>265</v>
      </c>
      <c r="E27" s="245"/>
      <c r="F27" s="142"/>
      <c r="G27" s="142"/>
      <c r="H27" s="142"/>
      <c r="I27" s="142"/>
      <c r="J27" s="83">
        <f t="shared" si="0"/>
        <v>0</v>
      </c>
    </row>
    <row r="28" spans="1:10">
      <c r="A28" s="93" t="s">
        <v>266</v>
      </c>
      <c r="B28" s="60" t="s">
        <v>267</v>
      </c>
      <c r="C28" s="61" t="s">
        <v>80</v>
      </c>
      <c r="E28" s="245"/>
      <c r="F28" s="140"/>
      <c r="G28" s="142"/>
      <c r="H28" s="142"/>
      <c r="I28" s="142"/>
      <c r="J28" s="83">
        <f t="shared" si="0"/>
        <v>0</v>
      </c>
    </row>
    <row r="29" spans="1:10" ht="51">
      <c r="A29" s="93" t="s">
        <v>268</v>
      </c>
      <c r="B29" s="60" t="s">
        <v>269</v>
      </c>
      <c r="C29" s="61" t="s">
        <v>80</v>
      </c>
      <c r="D29" s="203"/>
      <c r="E29" s="224"/>
      <c r="F29" s="140"/>
      <c r="G29" s="142"/>
      <c r="H29" s="142"/>
      <c r="I29" s="142"/>
      <c r="J29" s="83">
        <f t="shared" si="0"/>
        <v>0</v>
      </c>
    </row>
    <row r="30" spans="1:10" ht="25.5">
      <c r="A30" s="93" t="s">
        <v>270</v>
      </c>
      <c r="B30" s="60" t="s">
        <v>271</v>
      </c>
      <c r="C30" s="61" t="s">
        <v>80</v>
      </c>
      <c r="D30" s="203"/>
      <c r="E30" s="224"/>
      <c r="F30" s="143"/>
      <c r="G30" s="142"/>
      <c r="H30" s="142"/>
      <c r="I30" s="142"/>
      <c r="J30" s="83">
        <f t="shared" ref="J30:J54" si="1">COUNTA(F30:H30)</f>
        <v>0</v>
      </c>
    </row>
    <row r="31" spans="1:10" ht="15">
      <c r="A31" s="93" t="s">
        <v>272</v>
      </c>
      <c r="B31" s="60" t="s">
        <v>273</v>
      </c>
      <c r="C31" s="61" t="s">
        <v>80</v>
      </c>
      <c r="D31" s="203"/>
      <c r="E31" s="224"/>
      <c r="F31" s="143"/>
      <c r="G31" s="142"/>
      <c r="H31" s="142"/>
      <c r="I31" s="142"/>
      <c r="J31" s="83">
        <f t="shared" si="1"/>
        <v>0</v>
      </c>
    </row>
    <row r="32" spans="1:10" ht="25.5">
      <c r="A32" s="93" t="s">
        <v>274</v>
      </c>
      <c r="B32" s="60" t="s">
        <v>275</v>
      </c>
      <c r="C32" s="61" t="s">
        <v>83</v>
      </c>
      <c r="D32" s="203"/>
      <c r="E32" s="224"/>
      <c r="F32" s="143"/>
      <c r="G32" s="142"/>
      <c r="H32" s="142"/>
      <c r="I32" s="142"/>
      <c r="J32" s="83">
        <f t="shared" si="1"/>
        <v>0</v>
      </c>
    </row>
    <row r="33" spans="1:10" ht="15">
      <c r="A33" s="93" t="s">
        <v>276</v>
      </c>
      <c r="B33" s="60" t="s">
        <v>277</v>
      </c>
      <c r="C33" s="61" t="s">
        <v>83</v>
      </c>
      <c r="D33" s="203"/>
      <c r="E33" s="224"/>
      <c r="F33" s="143"/>
      <c r="G33" s="142"/>
      <c r="H33" s="142"/>
      <c r="I33" s="142"/>
      <c r="J33" s="83">
        <f t="shared" si="1"/>
        <v>0</v>
      </c>
    </row>
    <row r="34" spans="1:10" ht="25.5">
      <c r="A34" s="93" t="s">
        <v>278</v>
      </c>
      <c r="B34" s="60" t="s">
        <v>279</v>
      </c>
      <c r="C34" s="61" t="s">
        <v>83</v>
      </c>
      <c r="D34" s="203"/>
      <c r="E34" s="224"/>
      <c r="F34" s="143"/>
      <c r="G34" s="142"/>
      <c r="H34" s="142"/>
      <c r="I34" s="142"/>
      <c r="J34" s="83">
        <f t="shared" si="1"/>
        <v>0</v>
      </c>
    </row>
    <row r="35" spans="1:10" ht="25.5">
      <c r="A35" s="93" t="s">
        <v>280</v>
      </c>
      <c r="B35" s="60" t="s">
        <v>281</v>
      </c>
      <c r="C35" s="61" t="s">
        <v>83</v>
      </c>
      <c r="D35" s="203"/>
      <c r="E35" s="224"/>
      <c r="F35" s="143"/>
      <c r="G35" s="142"/>
      <c r="H35" s="142"/>
      <c r="I35" s="142"/>
      <c r="J35" s="83">
        <f t="shared" si="1"/>
        <v>0</v>
      </c>
    </row>
    <row r="36" spans="1:10" ht="15">
      <c r="A36" s="93" t="s">
        <v>282</v>
      </c>
      <c r="B36" s="60" t="s">
        <v>283</v>
      </c>
      <c r="C36" s="61" t="s">
        <v>83</v>
      </c>
      <c r="D36" s="203"/>
      <c r="E36" s="224"/>
      <c r="F36" s="143"/>
      <c r="G36" s="142"/>
      <c r="H36" s="142"/>
      <c r="I36" s="142"/>
      <c r="J36" s="83">
        <f t="shared" si="1"/>
        <v>0</v>
      </c>
    </row>
    <row r="37" spans="1:10" ht="15">
      <c r="A37" s="93" t="s">
        <v>284</v>
      </c>
      <c r="B37" s="60" t="s">
        <v>285</v>
      </c>
      <c r="C37" s="61" t="s">
        <v>83</v>
      </c>
      <c r="D37" s="203"/>
      <c r="E37" s="224"/>
      <c r="F37" s="143"/>
      <c r="G37" s="142"/>
      <c r="H37" s="142"/>
      <c r="I37" s="142"/>
      <c r="J37" s="83">
        <f t="shared" si="1"/>
        <v>0</v>
      </c>
    </row>
    <row r="38" spans="1:10" ht="25.5">
      <c r="A38" s="93" t="s">
        <v>286</v>
      </c>
      <c r="B38" s="60" t="s">
        <v>287</v>
      </c>
      <c r="C38" s="61" t="s">
        <v>83</v>
      </c>
      <c r="D38" s="203"/>
      <c r="E38" s="224"/>
      <c r="F38" s="143"/>
      <c r="G38" s="142"/>
      <c r="H38" s="142"/>
      <c r="I38" s="142"/>
      <c r="J38" s="83">
        <f t="shared" si="1"/>
        <v>0</v>
      </c>
    </row>
    <row r="39" spans="1:10" ht="25.5">
      <c r="A39" s="93" t="s">
        <v>288</v>
      </c>
      <c r="B39" s="60" t="s">
        <v>289</v>
      </c>
      <c r="C39" s="61" t="s">
        <v>80</v>
      </c>
      <c r="D39" s="204" t="s">
        <v>290</v>
      </c>
      <c r="E39" s="244"/>
      <c r="F39" s="143"/>
      <c r="G39" s="142"/>
      <c r="H39" s="142"/>
      <c r="I39" s="142"/>
      <c r="J39" s="83">
        <f t="shared" si="1"/>
        <v>0</v>
      </c>
    </row>
    <row r="40" spans="1:10" ht="31.5" customHeight="1">
      <c r="A40" s="93" t="s">
        <v>291</v>
      </c>
      <c r="B40" s="60" t="s">
        <v>292</v>
      </c>
      <c r="C40" s="61" t="s">
        <v>80</v>
      </c>
      <c r="D40" s="204"/>
      <c r="E40" s="244"/>
      <c r="F40" s="143"/>
      <c r="G40" s="142"/>
      <c r="H40" s="142"/>
      <c r="I40" s="142"/>
      <c r="J40" s="83">
        <f t="shared" si="1"/>
        <v>0</v>
      </c>
    </row>
    <row r="41" spans="1:10" ht="35.25" customHeight="1">
      <c r="A41" s="93" t="s">
        <v>293</v>
      </c>
      <c r="B41" s="60" t="s">
        <v>294</v>
      </c>
      <c r="C41" s="61" t="s">
        <v>80</v>
      </c>
      <c r="D41" s="203"/>
      <c r="E41" s="224"/>
      <c r="F41" s="143"/>
      <c r="G41" s="142"/>
      <c r="H41" s="142"/>
      <c r="I41" s="142"/>
      <c r="J41" s="83">
        <f t="shared" si="1"/>
        <v>0</v>
      </c>
    </row>
    <row r="42" spans="1:10" ht="25.5">
      <c r="A42" s="93" t="s">
        <v>295</v>
      </c>
      <c r="B42" s="60" t="s">
        <v>296</v>
      </c>
      <c r="C42" s="61" t="s">
        <v>80</v>
      </c>
      <c r="D42" s="203"/>
      <c r="E42" s="224"/>
      <c r="F42" s="143"/>
      <c r="G42" s="142"/>
      <c r="H42" s="142"/>
      <c r="I42" s="142"/>
      <c r="J42" s="83">
        <f t="shared" si="1"/>
        <v>0</v>
      </c>
    </row>
    <row r="43" spans="1:10" ht="25.5">
      <c r="A43" s="93" t="s">
        <v>297</v>
      </c>
      <c r="B43" s="60" t="s">
        <v>298</v>
      </c>
      <c r="C43" s="61" t="s">
        <v>80</v>
      </c>
      <c r="D43" s="203"/>
      <c r="E43" s="224"/>
      <c r="F43" s="143"/>
      <c r="G43" s="142"/>
      <c r="H43" s="142"/>
      <c r="I43" s="142"/>
      <c r="J43" s="83">
        <f t="shared" si="1"/>
        <v>0</v>
      </c>
    </row>
    <row r="44" spans="1:10" ht="25.5">
      <c r="A44" s="93" t="s">
        <v>299</v>
      </c>
      <c r="B44" s="60" t="s">
        <v>300</v>
      </c>
      <c r="C44" s="61" t="s">
        <v>83</v>
      </c>
      <c r="D44" s="203"/>
      <c r="E44" s="224"/>
      <c r="F44" s="143"/>
      <c r="G44" s="142"/>
      <c r="H44" s="142"/>
      <c r="I44" s="142"/>
      <c r="J44" s="83">
        <f t="shared" si="1"/>
        <v>0</v>
      </c>
    </row>
    <row r="45" spans="1:10" ht="31.5" customHeight="1">
      <c r="A45" s="93" t="s">
        <v>301</v>
      </c>
      <c r="B45" s="60" t="s">
        <v>302</v>
      </c>
      <c r="C45" s="61" t="s">
        <v>83</v>
      </c>
      <c r="D45" s="203"/>
      <c r="E45" s="224"/>
      <c r="F45" s="143"/>
      <c r="G45" s="142"/>
      <c r="H45" s="142"/>
      <c r="I45" s="142"/>
      <c r="J45" s="83">
        <f t="shared" si="1"/>
        <v>0</v>
      </c>
    </row>
    <row r="46" spans="1:10" ht="15">
      <c r="A46" s="93" t="s">
        <v>303</v>
      </c>
      <c r="B46" s="60" t="s">
        <v>304</v>
      </c>
      <c r="C46" s="61" t="s">
        <v>80</v>
      </c>
      <c r="D46" s="204"/>
      <c r="E46" s="244"/>
      <c r="F46" s="143"/>
      <c r="G46" s="142"/>
      <c r="H46" s="142"/>
      <c r="I46" s="142"/>
      <c r="J46" s="83">
        <f t="shared" si="1"/>
        <v>0</v>
      </c>
    </row>
    <row r="47" spans="1:10" ht="15">
      <c r="A47" s="93" t="s">
        <v>305</v>
      </c>
      <c r="B47" s="60" t="s">
        <v>306</v>
      </c>
      <c r="C47" s="61" t="s">
        <v>83</v>
      </c>
      <c r="D47" s="204"/>
      <c r="E47" s="244"/>
      <c r="F47" s="143"/>
      <c r="G47" s="142"/>
      <c r="H47" s="142"/>
      <c r="I47" s="142"/>
      <c r="J47" s="83">
        <f t="shared" si="1"/>
        <v>0</v>
      </c>
    </row>
    <row r="48" spans="1:10" ht="25.5">
      <c r="A48" s="93" t="s">
        <v>307</v>
      </c>
      <c r="B48" s="60" t="s">
        <v>308</v>
      </c>
      <c r="C48" s="61" t="s">
        <v>80</v>
      </c>
      <c r="D48" s="204"/>
      <c r="E48" s="244"/>
      <c r="F48" s="143"/>
      <c r="G48" s="142"/>
      <c r="H48" s="142"/>
      <c r="I48" s="142"/>
      <c r="J48" s="83">
        <f t="shared" si="1"/>
        <v>0</v>
      </c>
    </row>
    <row r="49" spans="1:10" ht="25.5">
      <c r="A49" s="93" t="s">
        <v>309</v>
      </c>
      <c r="B49" s="60" t="s">
        <v>310</v>
      </c>
      <c r="C49" s="61" t="s">
        <v>80</v>
      </c>
      <c r="D49" s="204"/>
      <c r="E49" s="244"/>
      <c r="F49" s="143"/>
      <c r="G49" s="142"/>
      <c r="H49" s="142"/>
      <c r="I49" s="142"/>
      <c r="J49" s="83">
        <f t="shared" si="1"/>
        <v>0</v>
      </c>
    </row>
    <row r="50" spans="1:10" ht="25.5">
      <c r="A50" s="93" t="s">
        <v>311</v>
      </c>
      <c r="B50" s="60" t="s">
        <v>312</v>
      </c>
      <c r="C50" s="61" t="s">
        <v>83</v>
      </c>
      <c r="D50" s="204"/>
      <c r="E50" s="244"/>
      <c r="F50" s="143"/>
      <c r="G50" s="142"/>
      <c r="H50" s="142"/>
      <c r="I50" s="142"/>
      <c r="J50" s="83">
        <f t="shared" si="1"/>
        <v>0</v>
      </c>
    </row>
    <row r="51" spans="1:10" ht="15">
      <c r="A51" s="93" t="s">
        <v>313</v>
      </c>
      <c r="B51" s="60" t="s">
        <v>314</v>
      </c>
      <c r="C51" s="61" t="s">
        <v>80</v>
      </c>
      <c r="D51" s="204"/>
      <c r="E51" s="244"/>
      <c r="F51" s="143"/>
      <c r="G51" s="142"/>
      <c r="H51" s="142"/>
      <c r="I51" s="142"/>
      <c r="J51" s="83">
        <f t="shared" si="1"/>
        <v>0</v>
      </c>
    </row>
    <row r="52" spans="1:10" ht="15">
      <c r="A52" s="93" t="s">
        <v>315</v>
      </c>
      <c r="B52" s="60" t="s">
        <v>316</v>
      </c>
      <c r="C52" s="61" t="s">
        <v>83</v>
      </c>
      <c r="D52" s="204"/>
      <c r="E52" s="244"/>
      <c r="F52" s="143"/>
      <c r="G52" s="142"/>
      <c r="H52" s="142"/>
      <c r="I52" s="142"/>
      <c r="J52" s="83">
        <f t="shared" si="1"/>
        <v>0</v>
      </c>
    </row>
    <row r="53" spans="1:10" ht="15">
      <c r="A53" s="93" t="s">
        <v>317</v>
      </c>
      <c r="B53" s="60" t="s">
        <v>318</v>
      </c>
      <c r="C53" s="61" t="s">
        <v>83</v>
      </c>
      <c r="D53" s="204"/>
      <c r="E53" s="244"/>
      <c r="F53" s="143"/>
      <c r="G53" s="142"/>
      <c r="H53" s="142"/>
      <c r="I53" s="142"/>
      <c r="J53" s="83">
        <f t="shared" si="1"/>
        <v>0</v>
      </c>
    </row>
    <row r="54" spans="1:10">
      <c r="A54" s="156"/>
      <c r="B54" s="157" t="s">
        <v>319</v>
      </c>
      <c r="C54" s="156"/>
      <c r="D54" s="156"/>
      <c r="E54" s="232"/>
      <c r="F54" s="156"/>
      <c r="G54" s="156"/>
      <c r="H54" s="156"/>
      <c r="I54" s="156"/>
      <c r="J54" s="2">
        <f t="shared" si="1"/>
        <v>0</v>
      </c>
    </row>
    <row r="55" spans="1:10" ht="38.25">
      <c r="A55" s="78" t="s">
        <v>320</v>
      </c>
      <c r="B55" s="51" t="s">
        <v>321</v>
      </c>
      <c r="C55" s="61" t="s">
        <v>83</v>
      </c>
      <c r="D55" s="203"/>
      <c r="E55" s="224"/>
      <c r="F55" s="143"/>
      <c r="G55" s="142"/>
      <c r="H55" s="142"/>
      <c r="I55" s="142"/>
      <c r="J55" s="2">
        <f t="shared" ref="J55:J64" si="2">COUNTA(F55:H55)</f>
        <v>0</v>
      </c>
    </row>
    <row r="56" spans="1:10">
      <c r="A56" s="156"/>
      <c r="B56" s="157" t="s">
        <v>322</v>
      </c>
      <c r="C56" s="156"/>
      <c r="D56" s="156"/>
      <c r="E56" s="232"/>
      <c r="F56" s="156"/>
      <c r="G56" s="156"/>
      <c r="H56" s="156"/>
      <c r="I56" s="156"/>
      <c r="J56" s="2">
        <f t="shared" si="2"/>
        <v>0</v>
      </c>
    </row>
    <row r="57" spans="1:10" ht="42" customHeight="1">
      <c r="A57" s="78" t="s">
        <v>323</v>
      </c>
      <c r="B57" s="51" t="s">
        <v>324</v>
      </c>
      <c r="C57" s="61" t="s">
        <v>80</v>
      </c>
      <c r="D57" s="203"/>
      <c r="E57" s="224"/>
      <c r="F57" s="143"/>
      <c r="G57" s="142"/>
      <c r="H57" s="142"/>
      <c r="I57" s="142"/>
      <c r="J57" s="2">
        <f t="shared" si="2"/>
        <v>0</v>
      </c>
    </row>
    <row r="58" spans="1:10" ht="127.5">
      <c r="A58" s="78" t="s">
        <v>325</v>
      </c>
      <c r="B58" s="79" t="s">
        <v>326</v>
      </c>
      <c r="C58" s="61" t="s">
        <v>80</v>
      </c>
      <c r="D58" s="203"/>
      <c r="E58" s="224"/>
      <c r="F58" s="143"/>
      <c r="G58" s="142"/>
      <c r="H58" s="142"/>
      <c r="I58" s="142"/>
      <c r="J58" s="2">
        <f t="shared" si="2"/>
        <v>0</v>
      </c>
    </row>
    <row r="59" spans="1:10" ht="25.5">
      <c r="A59" s="78" t="s">
        <v>327</v>
      </c>
      <c r="B59" s="51" t="s">
        <v>328</v>
      </c>
      <c r="C59" s="61" t="s">
        <v>80</v>
      </c>
      <c r="D59" s="203"/>
      <c r="E59" s="224"/>
      <c r="F59" s="143"/>
      <c r="G59" s="142"/>
      <c r="H59" s="142"/>
      <c r="I59" s="142"/>
      <c r="J59" s="2">
        <f t="shared" si="2"/>
        <v>0</v>
      </c>
    </row>
    <row r="60" spans="1:10" ht="25.5">
      <c r="A60" s="78" t="s">
        <v>329</v>
      </c>
      <c r="B60" s="51" t="s">
        <v>330</v>
      </c>
      <c r="C60" s="61" t="s">
        <v>83</v>
      </c>
      <c r="D60" s="204"/>
      <c r="E60" s="244"/>
      <c r="F60" s="143"/>
      <c r="G60" s="142"/>
      <c r="H60" s="142"/>
      <c r="I60" s="142"/>
      <c r="J60" s="2">
        <f t="shared" si="2"/>
        <v>0</v>
      </c>
    </row>
    <row r="61" spans="1:10" ht="25.5">
      <c r="A61" s="78" t="s">
        <v>331</v>
      </c>
      <c r="B61" s="80" t="s">
        <v>229</v>
      </c>
      <c r="C61" s="61" t="s">
        <v>80</v>
      </c>
      <c r="D61" s="204"/>
      <c r="E61" s="244"/>
      <c r="F61" s="143"/>
      <c r="G61" s="142"/>
      <c r="H61" s="142"/>
      <c r="I61" s="142"/>
      <c r="J61" s="2">
        <f t="shared" si="2"/>
        <v>0</v>
      </c>
    </row>
    <row r="62" spans="1:10" ht="15">
      <c r="A62" s="78" t="s">
        <v>332</v>
      </c>
      <c r="B62" s="51" t="s">
        <v>333</v>
      </c>
      <c r="C62" s="61" t="s">
        <v>80</v>
      </c>
      <c r="D62" s="203"/>
      <c r="E62" s="224"/>
      <c r="F62" s="143"/>
      <c r="G62" s="142"/>
      <c r="H62" s="142"/>
      <c r="I62" s="142"/>
      <c r="J62" s="2">
        <f t="shared" si="2"/>
        <v>0</v>
      </c>
    </row>
    <row r="63" spans="1:10" ht="15">
      <c r="A63" s="78" t="s">
        <v>334</v>
      </c>
      <c r="B63" s="80" t="s">
        <v>335</v>
      </c>
      <c r="C63" s="61" t="s">
        <v>80</v>
      </c>
      <c r="D63" s="204"/>
      <c r="E63" s="244"/>
      <c r="F63" s="143"/>
      <c r="G63" s="142"/>
      <c r="H63" s="142"/>
      <c r="I63" s="142"/>
      <c r="J63" s="2">
        <f t="shared" si="2"/>
        <v>0</v>
      </c>
    </row>
    <row r="64" spans="1:10" ht="15">
      <c r="A64" s="78" t="s">
        <v>336</v>
      </c>
      <c r="B64" s="81" t="s">
        <v>337</v>
      </c>
      <c r="C64" s="61" t="s">
        <v>80</v>
      </c>
      <c r="D64" s="203"/>
      <c r="E64" s="224"/>
      <c r="F64" s="143"/>
      <c r="G64" s="142"/>
      <c r="H64" s="142"/>
      <c r="I64" s="142"/>
      <c r="J64" s="2">
        <f t="shared" si="2"/>
        <v>0</v>
      </c>
    </row>
    <row r="65" spans="1:10" ht="25.5">
      <c r="A65" s="78" t="s">
        <v>338</v>
      </c>
      <c r="B65" s="51" t="s">
        <v>339</v>
      </c>
      <c r="C65" s="61" t="s">
        <v>80</v>
      </c>
      <c r="D65" s="203"/>
      <c r="E65" s="224"/>
      <c r="F65" s="143"/>
      <c r="G65" s="142"/>
      <c r="H65" s="142"/>
      <c r="I65" s="142"/>
      <c r="J65" s="2">
        <f t="shared" ref="J65:J71" si="3">COUNTA(F65:H65)</f>
        <v>0</v>
      </c>
    </row>
    <row r="66" spans="1:10" ht="15" hidden="1">
      <c r="A66" s="206"/>
      <c r="B66" s="84"/>
      <c r="C66" s="61"/>
      <c r="D66" s="207"/>
      <c r="E66" s="207"/>
      <c r="F66" s="208"/>
      <c r="H66" s="209"/>
      <c r="I66" s="163"/>
      <c r="J66" s="2">
        <f t="shared" si="3"/>
        <v>0</v>
      </c>
    </row>
    <row r="67" spans="1:10" ht="15" hidden="1">
      <c r="A67" s="206"/>
      <c r="B67" s="84"/>
      <c r="C67" s="61"/>
      <c r="D67" s="207"/>
      <c r="E67" s="207"/>
      <c r="F67" s="208"/>
      <c r="H67" s="209"/>
      <c r="I67" s="163"/>
      <c r="J67" s="2">
        <f t="shared" si="3"/>
        <v>0</v>
      </c>
    </row>
    <row r="68" spans="1:10" ht="15" hidden="1">
      <c r="A68" s="206"/>
      <c r="B68" s="84"/>
      <c r="C68" s="61"/>
      <c r="D68" s="207"/>
      <c r="E68" s="207"/>
      <c r="F68" s="208"/>
      <c r="H68" s="209"/>
      <c r="I68" s="163"/>
      <c r="J68" s="2">
        <f t="shared" si="3"/>
        <v>0</v>
      </c>
    </row>
    <row r="69" spans="1:10" ht="15" hidden="1">
      <c r="A69" s="206"/>
      <c r="B69" s="84"/>
      <c r="C69" s="61"/>
      <c r="D69" s="207"/>
      <c r="E69" s="207"/>
      <c r="F69" s="208"/>
      <c r="H69" s="209"/>
      <c r="I69" s="163"/>
      <c r="J69" s="2">
        <f t="shared" si="3"/>
        <v>0</v>
      </c>
    </row>
    <row r="70" spans="1:10" ht="15" hidden="1">
      <c r="A70" s="206"/>
      <c r="B70" s="84"/>
      <c r="C70" s="61"/>
      <c r="D70" s="207"/>
      <c r="E70" s="207"/>
      <c r="F70" s="208"/>
      <c r="H70" s="209"/>
      <c r="I70" s="163"/>
      <c r="J70" s="2">
        <f t="shared" si="3"/>
        <v>0</v>
      </c>
    </row>
    <row r="71" spans="1:10" ht="15" hidden="1">
      <c r="A71" s="206"/>
      <c r="B71" s="84"/>
      <c r="C71" s="61"/>
      <c r="D71" s="207"/>
      <c r="E71" s="207"/>
      <c r="F71" s="208"/>
      <c r="H71" s="209"/>
      <c r="I71" s="163"/>
      <c r="J71" s="2">
        <f t="shared" si="3"/>
        <v>0</v>
      </c>
    </row>
    <row r="72" spans="1:10" ht="15">
      <c r="A72" s="99"/>
      <c r="B72" s="146"/>
      <c r="C72" s="76"/>
      <c r="D72" s="95"/>
      <c r="E72" s="95"/>
      <c r="F72" s="162"/>
      <c r="H72" s="126"/>
      <c r="I72" s="163"/>
    </row>
    <row r="73" spans="1:10">
      <c r="B73" s="91" t="s">
        <v>80</v>
      </c>
      <c r="C73" s="92">
        <f>COUNTIF($C$2:$C$53,"Must-have")</f>
        <v>32</v>
      </c>
    </row>
    <row r="74" spans="1:10">
      <c r="B74" s="91" t="s">
        <v>83</v>
      </c>
      <c r="C74" s="92">
        <f>COUNTIF($C$2:$C$53,"Should-have")</f>
        <v>19</v>
      </c>
    </row>
    <row r="75" spans="1:10">
      <c r="B75" s="91" t="s">
        <v>202</v>
      </c>
      <c r="C75" s="92">
        <f>COUNTIF($C$2:$C$53,"Could-have")</f>
        <v>1</v>
      </c>
    </row>
    <row r="76" spans="1:10">
      <c r="B76" s="96" t="s">
        <v>203</v>
      </c>
      <c r="C76" s="97">
        <f>COUNTIF($C$2:$C$53,"Would-have")</f>
        <v>0</v>
      </c>
    </row>
  </sheetData>
  <protectedRanges>
    <protectedRange sqref="F2:F17 F18:I26" name="Invoer ICT"/>
  </protectedRanges>
  <phoneticPr fontId="2" type="noConversion"/>
  <conditionalFormatting sqref="J2:J53 J55">
    <cfRule type="cellIs" dxfId="26" priority="7" operator="greaterThan">
      <formula>1</formula>
    </cfRule>
    <cfRule type="cellIs" dxfId="25" priority="8" operator="greaterThan">
      <formula>1</formula>
    </cfRule>
    <cfRule type="cellIs" dxfId="24" priority="9" operator="lessThanOrEqual">
      <formula>1</formula>
    </cfRule>
  </conditionalFormatting>
  <conditionalFormatting sqref="J57:J72">
    <cfRule type="cellIs" dxfId="23" priority="4" operator="greaterThan">
      <formula>1</formula>
    </cfRule>
    <cfRule type="cellIs" dxfId="22" priority="5" operator="greaterThan">
      <formula>1</formula>
    </cfRule>
    <cfRule type="cellIs" dxfId="21" priority="6" operator="lessThanOrEqual">
      <formula>1</formula>
    </cfRule>
  </conditionalFormatting>
  <dataValidations count="1">
    <dataValidation type="list" allowBlank="1" showInputMessage="1" showErrorMessage="1" sqref="C2:C53 C57:C71 C55" xr:uid="{4199498C-7D16-48A3-8618-D216EFCE24A3}">
      <formula1>$B$73:$B$76</formula1>
    </dataValidation>
  </dataValidations>
  <pageMargins left="0.70866141732283472" right="0.70866141732283472" top="0.74803149606299213" bottom="0.74803149606299213" header="0.31496062992125984" footer="0.31496062992125984"/>
  <pageSetup paperSize="8" scale="66" fitToHeight="0" orientation="landscape" r:id="rId1"/>
  <colBreaks count="1" manualBreakCount="1">
    <brk id="10" max="1048575" man="1"/>
  </col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6"/>
  <sheetViews>
    <sheetView zoomScaleNormal="100" zoomScaleSheetLayoutView="100" workbookViewId="0">
      <selection activeCell="C5" sqref="C5"/>
    </sheetView>
  </sheetViews>
  <sheetFormatPr defaultColWidth="8.7109375" defaultRowHeight="12.75"/>
  <cols>
    <col min="1" max="1" width="7.85546875" style="30" customWidth="1"/>
    <col min="2" max="2" width="83.7109375" style="2" customWidth="1"/>
    <col min="3" max="3" width="15.140625" style="2" customWidth="1"/>
    <col min="4" max="5" width="41" style="53" customWidth="1"/>
    <col min="6" max="6" width="23.140625" style="2" customWidth="1"/>
    <col min="7" max="7" width="34.7109375" style="2" customWidth="1"/>
    <col min="8" max="8" width="0" style="2" hidden="1" customWidth="1"/>
    <col min="9" max="16384" width="8.7109375" style="2"/>
  </cols>
  <sheetData>
    <row r="1" spans="1:13" ht="38.25">
      <c r="A1" s="43" t="s">
        <v>69</v>
      </c>
      <c r="B1" s="44" t="s">
        <v>340</v>
      </c>
      <c r="C1" s="44" t="s">
        <v>71</v>
      </c>
      <c r="D1" s="45" t="s">
        <v>341</v>
      </c>
      <c r="E1" s="221" t="s">
        <v>808</v>
      </c>
      <c r="F1" s="44" t="s">
        <v>73</v>
      </c>
      <c r="G1" s="151" t="s">
        <v>76</v>
      </c>
      <c r="H1" s="154" t="s">
        <v>205</v>
      </c>
    </row>
    <row r="2" spans="1:13">
      <c r="A2" s="46"/>
      <c r="B2" s="47" t="s">
        <v>342</v>
      </c>
      <c r="C2" s="48"/>
      <c r="D2" s="49"/>
      <c r="E2" s="49"/>
      <c r="F2" s="122"/>
      <c r="G2" s="149"/>
      <c r="H2" s="54">
        <f>COUNTA(F2)</f>
        <v>0</v>
      </c>
    </row>
    <row r="3" spans="1:13" ht="25.5">
      <c r="A3" s="50" t="s">
        <v>811</v>
      </c>
      <c r="B3" s="51" t="s">
        <v>343</v>
      </c>
      <c r="C3" s="52" t="s">
        <v>80</v>
      </c>
      <c r="D3" s="203"/>
      <c r="E3" s="224"/>
      <c r="F3" s="144"/>
      <c r="G3" s="148"/>
      <c r="H3" s="54">
        <f t="shared" ref="H3:H16" si="0">COUNTA(F3)</f>
        <v>0</v>
      </c>
      <c r="J3" s="2" t="s">
        <v>344</v>
      </c>
    </row>
    <row r="4" spans="1:13" ht="34.5" customHeight="1">
      <c r="A4" s="50" t="s">
        <v>812</v>
      </c>
      <c r="B4" s="51" t="s">
        <v>345</v>
      </c>
      <c r="C4" s="52" t="s">
        <v>80</v>
      </c>
      <c r="D4" s="203"/>
      <c r="E4" s="224"/>
      <c r="F4" s="144"/>
      <c r="G4" s="148"/>
      <c r="H4" s="54">
        <f t="shared" si="0"/>
        <v>0</v>
      </c>
    </row>
    <row r="5" spans="1:13" ht="25.5">
      <c r="A5" s="50" t="s">
        <v>813</v>
      </c>
      <c r="B5" s="51" t="s">
        <v>346</v>
      </c>
      <c r="C5" s="52" t="s">
        <v>83</v>
      </c>
      <c r="D5" s="203"/>
      <c r="E5" s="224"/>
      <c r="F5" s="144"/>
      <c r="G5" s="148"/>
      <c r="H5" s="54">
        <f t="shared" si="0"/>
        <v>0</v>
      </c>
    </row>
    <row r="6" spans="1:13">
      <c r="A6" s="50" t="s">
        <v>814</v>
      </c>
      <c r="B6" s="51" t="s">
        <v>347</v>
      </c>
      <c r="C6" s="52" t="s">
        <v>80</v>
      </c>
      <c r="D6" s="203" t="s">
        <v>348</v>
      </c>
      <c r="E6" s="224"/>
      <c r="F6" s="144"/>
      <c r="G6" s="148"/>
      <c r="H6" s="54">
        <f t="shared" si="0"/>
        <v>0</v>
      </c>
    </row>
    <row r="7" spans="1:13">
      <c r="A7" s="50" t="s">
        <v>815</v>
      </c>
      <c r="B7" s="51" t="s">
        <v>349</v>
      </c>
      <c r="C7" s="52" t="s">
        <v>83</v>
      </c>
      <c r="D7" s="203"/>
      <c r="E7" s="224"/>
      <c r="F7" s="144"/>
      <c r="G7" s="148"/>
      <c r="H7" s="54">
        <f t="shared" si="0"/>
        <v>0</v>
      </c>
    </row>
    <row r="8" spans="1:13">
      <c r="A8" s="50" t="s">
        <v>816</v>
      </c>
      <c r="B8" s="55" t="s">
        <v>350</v>
      </c>
      <c r="C8" s="52" t="s">
        <v>80</v>
      </c>
      <c r="D8" s="203"/>
      <c r="E8" s="224"/>
      <c r="F8" s="144"/>
      <c r="G8" s="148"/>
      <c r="H8" s="54">
        <f t="shared" si="0"/>
        <v>0</v>
      </c>
    </row>
    <row r="9" spans="1:13" s="57" customFormat="1">
      <c r="A9" s="50" t="s">
        <v>817</v>
      </c>
      <c r="B9" s="56" t="s">
        <v>351</v>
      </c>
      <c r="C9" s="52" t="s">
        <v>83</v>
      </c>
      <c r="D9" s="53"/>
      <c r="E9" s="225"/>
      <c r="F9" s="144"/>
      <c r="G9" s="148"/>
      <c r="H9" s="54">
        <f t="shared" si="0"/>
        <v>0</v>
      </c>
      <c r="I9" s="2"/>
      <c r="J9" s="2"/>
      <c r="K9" s="2"/>
      <c r="L9" s="2"/>
      <c r="M9" s="2"/>
    </row>
    <row r="10" spans="1:13" ht="114.75">
      <c r="A10" s="50" t="s">
        <v>818</v>
      </c>
      <c r="B10" s="8" t="s">
        <v>352</v>
      </c>
      <c r="C10" s="52" t="s">
        <v>80</v>
      </c>
      <c r="D10" s="203" t="s">
        <v>353</v>
      </c>
      <c r="E10" s="224"/>
      <c r="F10" s="144"/>
      <c r="G10" s="148"/>
      <c r="H10" s="54">
        <f t="shared" si="0"/>
        <v>0</v>
      </c>
    </row>
    <row r="11" spans="1:13">
      <c r="A11" s="50" t="s">
        <v>819</v>
      </c>
      <c r="B11" s="58" t="s">
        <v>354</v>
      </c>
      <c r="C11" s="52" t="s">
        <v>83</v>
      </c>
      <c r="D11" s="203"/>
      <c r="E11" s="224"/>
      <c r="F11" s="144"/>
      <c r="G11" s="148"/>
      <c r="H11" s="54">
        <f t="shared" si="0"/>
        <v>0</v>
      </c>
    </row>
    <row r="12" spans="1:13" ht="25.5">
      <c r="A12" s="50" t="s">
        <v>820</v>
      </c>
      <c r="B12" s="58" t="s">
        <v>355</v>
      </c>
      <c r="C12" s="52" t="s">
        <v>80</v>
      </c>
      <c r="D12" s="203"/>
      <c r="E12" s="224"/>
      <c r="F12" s="145"/>
      <c r="G12" s="148"/>
      <c r="H12" s="54">
        <f t="shared" si="0"/>
        <v>0</v>
      </c>
    </row>
    <row r="13" spans="1:13">
      <c r="A13" s="50" t="s">
        <v>821</v>
      </c>
      <c r="B13" s="58" t="s">
        <v>356</v>
      </c>
      <c r="C13" s="52" t="s">
        <v>80</v>
      </c>
      <c r="D13" s="53" t="s">
        <v>357</v>
      </c>
      <c r="E13" s="225"/>
      <c r="F13" s="145"/>
      <c r="G13" s="148"/>
      <c r="H13" s="54">
        <f t="shared" si="0"/>
        <v>0</v>
      </c>
    </row>
    <row r="14" spans="1:13">
      <c r="A14" s="50" t="s">
        <v>822</v>
      </c>
      <c r="B14" s="59" t="s">
        <v>358</v>
      </c>
      <c r="C14" s="52" t="s">
        <v>80</v>
      </c>
      <c r="D14" s="203"/>
      <c r="E14" s="224"/>
      <c r="F14" s="145"/>
      <c r="G14" s="148"/>
      <c r="H14" s="54">
        <f t="shared" si="0"/>
        <v>0</v>
      </c>
    </row>
    <row r="15" spans="1:13">
      <c r="A15" s="50" t="s">
        <v>823</v>
      </c>
      <c r="B15" s="60" t="s">
        <v>359</v>
      </c>
      <c r="C15" s="52" t="s">
        <v>80</v>
      </c>
      <c r="D15" s="203"/>
      <c r="E15" s="224"/>
      <c r="F15" s="145"/>
      <c r="G15" s="148"/>
      <c r="H15" s="54">
        <f t="shared" si="0"/>
        <v>0</v>
      </c>
    </row>
    <row r="16" spans="1:13">
      <c r="A16" s="50" t="s">
        <v>824</v>
      </c>
      <c r="B16" s="60" t="s">
        <v>360</v>
      </c>
      <c r="C16" s="52" t="s">
        <v>80</v>
      </c>
      <c r="D16" s="203"/>
      <c r="E16" s="224"/>
      <c r="F16" s="145"/>
      <c r="G16" s="150"/>
      <c r="H16" s="54">
        <f t="shared" si="0"/>
        <v>0</v>
      </c>
    </row>
    <row r="17" spans="1:7" ht="25.5">
      <c r="A17" s="50" t="s">
        <v>825</v>
      </c>
      <c r="B17" s="60" t="s">
        <v>361</v>
      </c>
      <c r="C17" s="242" t="s">
        <v>80</v>
      </c>
      <c r="D17" s="203"/>
      <c r="E17" s="224"/>
      <c r="F17" s="229"/>
      <c r="G17" s="150"/>
    </row>
    <row r="18" spans="1:7">
      <c r="A18" s="50" t="s">
        <v>826</v>
      </c>
      <c r="B18" s="60" t="s">
        <v>362</v>
      </c>
      <c r="C18" s="242" t="s">
        <v>80</v>
      </c>
      <c r="D18" s="203" t="s">
        <v>363</v>
      </c>
      <c r="E18" s="224"/>
      <c r="F18" s="229"/>
      <c r="G18" s="150"/>
    </row>
    <row r="19" spans="1:7" ht="25.5">
      <c r="A19" s="50" t="s">
        <v>827</v>
      </c>
      <c r="B19" s="60" t="s">
        <v>364</v>
      </c>
      <c r="C19" s="242" t="s">
        <v>83</v>
      </c>
      <c r="D19" s="65" t="s">
        <v>365</v>
      </c>
      <c r="E19" s="226"/>
      <c r="F19" s="229"/>
      <c r="G19" s="150"/>
    </row>
    <row r="20" spans="1:7" ht="25.5">
      <c r="A20" s="50" t="s">
        <v>828</v>
      </c>
      <c r="B20" s="60" t="s">
        <v>366</v>
      </c>
      <c r="C20" s="242" t="s">
        <v>80</v>
      </c>
      <c r="D20" s="65" t="s">
        <v>367</v>
      </c>
      <c r="E20" s="227"/>
      <c r="F20" s="155"/>
      <c r="G20" s="148"/>
    </row>
    <row r="21" spans="1:7" ht="50.25" customHeight="1">
      <c r="A21" s="50" t="s">
        <v>829</v>
      </c>
      <c r="B21" s="60" t="s">
        <v>368</v>
      </c>
      <c r="C21" s="242" t="s">
        <v>80</v>
      </c>
      <c r="D21" s="200" t="s">
        <v>369</v>
      </c>
      <c r="E21" s="228"/>
      <c r="F21" s="155"/>
      <c r="G21" s="148"/>
    </row>
    <row r="22" spans="1:7">
      <c r="A22" s="201"/>
      <c r="B22" s="60"/>
      <c r="C22" s="172"/>
      <c r="D22" s="202"/>
      <c r="E22" s="202"/>
      <c r="F22" s="163"/>
      <c r="G22" s="163"/>
    </row>
    <row r="23" spans="1:7" ht="15">
      <c r="B23" s="66" t="s">
        <v>80</v>
      </c>
      <c r="C23" s="161">
        <f>COUNTIF($C$2:$C$21,"Must-have")</f>
        <v>14</v>
      </c>
    </row>
    <row r="24" spans="1:7" ht="15">
      <c r="B24" s="68" t="s">
        <v>83</v>
      </c>
      <c r="C24" s="161">
        <f>COUNTIF($C$2:$C$21,"Should-have")</f>
        <v>5</v>
      </c>
    </row>
    <row r="25" spans="1:7" ht="15">
      <c r="B25" s="66" t="s">
        <v>202</v>
      </c>
      <c r="C25" s="161">
        <f>COUNTIF($C$2:$C$21,"Could-have")</f>
        <v>0</v>
      </c>
    </row>
    <row r="26" spans="1:7" ht="15">
      <c r="B26" s="69" t="s">
        <v>203</v>
      </c>
      <c r="C26" s="161">
        <f>COUNTIF($C$2:$C$21,"Would-have")</f>
        <v>0</v>
      </c>
    </row>
  </sheetData>
  <protectedRanges>
    <protectedRange sqref="F3:G11" name="Invoer Gebruiksvr"/>
  </protectedRanges>
  <phoneticPr fontId="2" type="noConversion"/>
  <conditionalFormatting sqref="H2:H16">
    <cfRule type="cellIs" dxfId="20" priority="1" operator="greaterThan">
      <formula>1</formula>
    </cfRule>
    <cfRule type="cellIs" dxfId="19" priority="2" operator="greaterThan">
      <formula>1</formula>
    </cfRule>
    <cfRule type="cellIs" dxfId="18" priority="3" operator="lessThanOrEqual">
      <formula>1</formula>
    </cfRule>
  </conditionalFormatting>
  <dataValidations count="1">
    <dataValidation type="list" allowBlank="1" showInputMessage="1" showErrorMessage="1" sqref="C3:C16" xr:uid="{CEAC7E7B-FD11-42F7-9098-D6F63D05FC14}">
      <formula1>$B$23:$B$26</formula1>
    </dataValidation>
  </dataValidations>
  <pageMargins left="0.70866141732283472" right="0.70866141732283472" top="0.74803149606299213" bottom="0.74803149606299213" header="0.31496062992125984" footer="0.31496062992125984"/>
  <pageSetup paperSize="8" scale="78"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40"/>
  <sheetViews>
    <sheetView view="pageBreakPreview" zoomScale="80" zoomScaleNormal="100" zoomScaleSheetLayoutView="80" workbookViewId="0">
      <selection activeCell="C33" sqref="C33:C35"/>
    </sheetView>
  </sheetViews>
  <sheetFormatPr defaultColWidth="8.7109375" defaultRowHeight="12.75"/>
  <cols>
    <col min="1" max="1" width="7.85546875" style="2" customWidth="1"/>
    <col min="2" max="2" width="83.7109375" style="2" customWidth="1"/>
    <col min="3" max="3" width="15.140625" style="2" customWidth="1"/>
    <col min="4" max="5" width="41" style="2" customWidth="1"/>
    <col min="6" max="6" width="23.140625" style="124" customWidth="1"/>
    <col min="7" max="8" width="22.5703125" style="124" customWidth="1"/>
    <col min="9" max="9" width="34.7109375" style="124" customWidth="1"/>
    <col min="10" max="10" width="3.140625" style="2" hidden="1" customWidth="1"/>
    <col min="11" max="16384" width="8.7109375" style="2"/>
  </cols>
  <sheetData>
    <row r="1" spans="1:10" s="71" customFormat="1" ht="38.25">
      <c r="A1" s="62" t="s">
        <v>69</v>
      </c>
      <c r="B1" s="45" t="s">
        <v>370</v>
      </c>
      <c r="C1" s="63" t="s">
        <v>71</v>
      </c>
      <c r="D1" s="45" t="s">
        <v>341</v>
      </c>
      <c r="E1" s="221" t="s">
        <v>808</v>
      </c>
      <c r="F1" s="45" t="s">
        <v>73</v>
      </c>
      <c r="G1" s="45" t="s">
        <v>74</v>
      </c>
      <c r="H1" s="62" t="s">
        <v>75</v>
      </c>
      <c r="I1" s="62" t="s">
        <v>76</v>
      </c>
      <c r="J1" s="70" t="s">
        <v>205</v>
      </c>
    </row>
    <row r="2" spans="1:10">
      <c r="A2" s="72"/>
      <c r="B2" s="47" t="s">
        <v>371</v>
      </c>
      <c r="C2" s="73"/>
      <c r="D2" s="73"/>
      <c r="E2" s="73"/>
      <c r="F2" s="122"/>
      <c r="G2" s="122"/>
      <c r="H2" s="122"/>
      <c r="I2" s="152"/>
      <c r="J2" s="54">
        <f>COUNTA(F2:H2)</f>
        <v>0</v>
      </c>
    </row>
    <row r="3" spans="1:10">
      <c r="A3" s="74"/>
      <c r="B3" s="74" t="s">
        <v>372</v>
      </c>
      <c r="C3" s="75"/>
      <c r="D3" s="75"/>
      <c r="E3" s="75"/>
      <c r="F3" s="123"/>
      <c r="G3" s="123"/>
      <c r="H3" s="123"/>
      <c r="I3" s="153"/>
      <c r="J3" s="54">
        <f t="shared" ref="J3:J32" si="0">COUNTA(F3:H3)</f>
        <v>0</v>
      </c>
    </row>
    <row r="4" spans="1:10">
      <c r="A4" s="50" t="s">
        <v>373</v>
      </c>
      <c r="B4" s="51" t="s">
        <v>374</v>
      </c>
      <c r="C4" s="64" t="s">
        <v>80</v>
      </c>
      <c r="D4" s="205"/>
      <c r="E4" s="230"/>
      <c r="F4" s="145"/>
      <c r="G4" s="145"/>
      <c r="H4" s="145"/>
      <c r="I4" s="145"/>
      <c r="J4" s="54">
        <f t="shared" si="0"/>
        <v>0</v>
      </c>
    </row>
    <row r="5" spans="1:10">
      <c r="A5" s="50" t="s">
        <v>375</v>
      </c>
      <c r="B5" s="51" t="s">
        <v>376</v>
      </c>
      <c r="C5" s="64" t="s">
        <v>80</v>
      </c>
      <c r="D5" s="205"/>
      <c r="E5" s="230"/>
      <c r="F5" s="145"/>
      <c r="G5" s="145"/>
      <c r="H5" s="145"/>
      <c r="I5" s="145"/>
      <c r="J5" s="54">
        <f t="shared" si="0"/>
        <v>0</v>
      </c>
    </row>
    <row r="6" spans="1:10" ht="25.5">
      <c r="A6" s="50" t="s">
        <v>377</v>
      </c>
      <c r="B6" s="51" t="s">
        <v>378</v>
      </c>
      <c r="C6" s="64" t="s">
        <v>80</v>
      </c>
      <c r="D6" s="205"/>
      <c r="E6" s="230"/>
      <c r="F6" s="145"/>
      <c r="G6" s="145"/>
      <c r="H6" s="145"/>
      <c r="I6" s="145"/>
      <c r="J6" s="54">
        <f t="shared" si="0"/>
        <v>0</v>
      </c>
    </row>
    <row r="7" spans="1:10" ht="38.25">
      <c r="A7" s="50" t="s">
        <v>379</v>
      </c>
      <c r="B7" s="51" t="s">
        <v>380</v>
      </c>
      <c r="C7" s="64" t="s">
        <v>80</v>
      </c>
      <c r="D7" s="205"/>
      <c r="E7" s="230"/>
      <c r="F7" s="145"/>
      <c r="G7" s="145"/>
      <c r="H7" s="145"/>
      <c r="I7" s="145"/>
      <c r="J7" s="54">
        <f t="shared" si="0"/>
        <v>0</v>
      </c>
    </row>
    <row r="8" spans="1:10" ht="38.25">
      <c r="A8" s="50" t="s">
        <v>381</v>
      </c>
      <c r="B8" s="51" t="s">
        <v>382</v>
      </c>
      <c r="C8" s="64" t="s">
        <v>80</v>
      </c>
      <c r="D8" s="205"/>
      <c r="E8" s="230"/>
      <c r="F8" s="145"/>
      <c r="G8" s="145"/>
      <c r="H8" s="145"/>
      <c r="I8" s="145"/>
      <c r="J8" s="54">
        <f t="shared" si="0"/>
        <v>0</v>
      </c>
    </row>
    <row r="9" spans="1:10" ht="25.5">
      <c r="A9" s="50" t="s">
        <v>383</v>
      </c>
      <c r="B9" s="51" t="s">
        <v>384</v>
      </c>
      <c r="C9" s="64" t="s">
        <v>80</v>
      </c>
      <c r="D9" s="205"/>
      <c r="E9" s="230"/>
      <c r="F9" s="145"/>
      <c r="G9" s="145"/>
      <c r="H9" s="145"/>
      <c r="I9" s="145"/>
      <c r="J9" s="54">
        <f t="shared" si="0"/>
        <v>0</v>
      </c>
    </row>
    <row r="10" spans="1:10">
      <c r="A10" s="50" t="s">
        <v>385</v>
      </c>
      <c r="B10" s="51" t="s">
        <v>386</v>
      </c>
      <c r="C10" s="64" t="s">
        <v>83</v>
      </c>
      <c r="D10" s="205"/>
      <c r="E10" s="230"/>
      <c r="F10" s="145"/>
      <c r="G10" s="145"/>
      <c r="H10" s="145"/>
      <c r="I10" s="145"/>
      <c r="J10" s="54">
        <f t="shared" si="0"/>
        <v>0</v>
      </c>
    </row>
    <row r="11" spans="1:10" ht="25.5">
      <c r="A11" s="50" t="s">
        <v>387</v>
      </c>
      <c r="B11" s="51" t="s">
        <v>388</v>
      </c>
      <c r="C11" s="64" t="s">
        <v>80</v>
      </c>
      <c r="D11" s="205"/>
      <c r="E11" s="230"/>
      <c r="F11" s="145"/>
      <c r="G11" s="145"/>
      <c r="H11" s="145"/>
      <c r="I11" s="145"/>
      <c r="J11" s="54">
        <f t="shared" si="0"/>
        <v>0</v>
      </c>
    </row>
    <row r="12" spans="1:10" ht="25.5">
      <c r="A12" s="50" t="s">
        <v>389</v>
      </c>
      <c r="B12" s="51" t="s">
        <v>390</v>
      </c>
      <c r="C12" s="64" t="s">
        <v>80</v>
      </c>
      <c r="D12" s="205"/>
      <c r="E12" s="230"/>
      <c r="F12" s="145"/>
      <c r="G12" s="145"/>
      <c r="H12" s="145"/>
      <c r="I12" s="145"/>
      <c r="J12" s="54">
        <f t="shared" si="0"/>
        <v>0</v>
      </c>
    </row>
    <row r="13" spans="1:10" ht="127.5">
      <c r="A13" s="50" t="s">
        <v>391</v>
      </c>
      <c r="B13" s="51" t="s">
        <v>392</v>
      </c>
      <c r="C13" s="64" t="s">
        <v>83</v>
      </c>
      <c r="D13" s="205"/>
      <c r="E13" s="230"/>
      <c r="F13" s="145"/>
      <c r="G13" s="145"/>
      <c r="H13" s="145"/>
      <c r="I13" s="145"/>
      <c r="J13" s="54">
        <f t="shared" si="0"/>
        <v>0</v>
      </c>
    </row>
    <row r="14" spans="1:10">
      <c r="A14" s="50" t="s">
        <v>393</v>
      </c>
      <c r="B14" s="51" t="s">
        <v>394</v>
      </c>
      <c r="C14" s="64" t="s">
        <v>83</v>
      </c>
      <c r="D14" s="205"/>
      <c r="E14" s="230"/>
      <c r="F14" s="145"/>
      <c r="G14" s="145"/>
      <c r="H14" s="145"/>
      <c r="I14" s="145"/>
      <c r="J14" s="54">
        <f t="shared" si="0"/>
        <v>0</v>
      </c>
    </row>
    <row r="15" spans="1:10" ht="51">
      <c r="A15" s="50" t="s">
        <v>395</v>
      </c>
      <c r="B15" s="51" t="s">
        <v>396</v>
      </c>
      <c r="C15" s="64" t="s">
        <v>83</v>
      </c>
      <c r="D15" s="205"/>
      <c r="E15" s="230"/>
      <c r="F15" s="145"/>
      <c r="G15" s="145"/>
      <c r="H15" s="145"/>
      <c r="I15" s="145"/>
      <c r="J15" s="54">
        <f t="shared" si="0"/>
        <v>0</v>
      </c>
    </row>
    <row r="16" spans="1:10" ht="25.5">
      <c r="A16" s="50" t="s">
        <v>397</v>
      </c>
      <c r="B16" s="51" t="s">
        <v>398</v>
      </c>
      <c r="C16" s="64" t="s">
        <v>80</v>
      </c>
      <c r="D16" s="205"/>
      <c r="E16" s="230"/>
      <c r="F16" s="145"/>
      <c r="G16" s="145"/>
      <c r="H16" s="145"/>
      <c r="I16" s="145"/>
      <c r="J16" s="54">
        <f t="shared" si="0"/>
        <v>0</v>
      </c>
    </row>
    <row r="17" spans="1:10" ht="25.5">
      <c r="A17" s="50" t="s">
        <v>399</v>
      </c>
      <c r="B17" s="51" t="s">
        <v>400</v>
      </c>
      <c r="C17" s="64" t="s">
        <v>83</v>
      </c>
      <c r="D17" s="205"/>
      <c r="E17" s="230"/>
      <c r="F17" s="145"/>
      <c r="G17" s="145"/>
      <c r="H17" s="145"/>
      <c r="I17" s="145"/>
      <c r="J17" s="54">
        <f t="shared" si="0"/>
        <v>0</v>
      </c>
    </row>
    <row r="18" spans="1:10">
      <c r="A18" s="50" t="s">
        <v>401</v>
      </c>
      <c r="B18" s="51" t="s">
        <v>402</v>
      </c>
      <c r="C18" s="64" t="s">
        <v>80</v>
      </c>
      <c r="D18" s="205"/>
      <c r="E18" s="230"/>
      <c r="F18" s="145"/>
      <c r="G18" s="145"/>
      <c r="H18" s="145"/>
      <c r="I18" s="145"/>
      <c r="J18" s="54">
        <f t="shared" si="0"/>
        <v>0</v>
      </c>
    </row>
    <row r="19" spans="1:10">
      <c r="A19" s="50" t="s">
        <v>403</v>
      </c>
      <c r="B19" s="51" t="s">
        <v>404</v>
      </c>
      <c r="C19" s="64" t="s">
        <v>83</v>
      </c>
      <c r="D19" s="205"/>
      <c r="E19" s="230"/>
      <c r="F19" s="145"/>
      <c r="G19" s="145"/>
      <c r="H19" s="145"/>
      <c r="I19" s="145"/>
      <c r="J19" s="54">
        <f t="shared" si="0"/>
        <v>0</v>
      </c>
    </row>
    <row r="20" spans="1:10">
      <c r="A20" s="50" t="s">
        <v>405</v>
      </c>
      <c r="B20" s="51" t="s">
        <v>406</v>
      </c>
      <c r="C20" s="64" t="s">
        <v>83</v>
      </c>
      <c r="D20" s="205"/>
      <c r="E20" s="230"/>
      <c r="F20" s="145"/>
      <c r="G20" s="145"/>
      <c r="H20" s="145"/>
      <c r="I20" s="145"/>
      <c r="J20" s="54">
        <f t="shared" si="0"/>
        <v>0</v>
      </c>
    </row>
    <row r="21" spans="1:10">
      <c r="A21" s="50" t="s">
        <v>407</v>
      </c>
      <c r="B21" s="51" t="s">
        <v>408</v>
      </c>
      <c r="C21" s="64" t="s">
        <v>80</v>
      </c>
      <c r="D21" s="205"/>
      <c r="E21" s="230"/>
      <c r="F21" s="145"/>
      <c r="G21" s="145"/>
      <c r="H21" s="145"/>
      <c r="I21" s="145"/>
      <c r="J21" s="54">
        <f t="shared" si="0"/>
        <v>0</v>
      </c>
    </row>
    <row r="22" spans="1:10" ht="25.5">
      <c r="A22" s="50" t="s">
        <v>409</v>
      </c>
      <c r="B22" s="51" t="s">
        <v>410</v>
      </c>
      <c r="C22" s="64" t="s">
        <v>80</v>
      </c>
      <c r="D22" s="205"/>
      <c r="E22" s="230"/>
      <c r="F22" s="145"/>
      <c r="G22" s="145"/>
      <c r="H22" s="145"/>
      <c r="I22" s="145"/>
      <c r="J22" s="54">
        <f t="shared" si="0"/>
        <v>0</v>
      </c>
    </row>
    <row r="23" spans="1:10">
      <c r="A23" s="50" t="s">
        <v>411</v>
      </c>
      <c r="B23" s="51" t="s">
        <v>412</v>
      </c>
      <c r="C23" s="64" t="s">
        <v>80</v>
      </c>
      <c r="D23" s="205"/>
      <c r="E23" s="230"/>
      <c r="F23" s="145"/>
      <c r="G23" s="145"/>
      <c r="H23" s="145"/>
      <c r="I23" s="145"/>
      <c r="J23" s="54">
        <f t="shared" si="0"/>
        <v>0</v>
      </c>
    </row>
    <row r="24" spans="1:10" ht="25.5">
      <c r="A24" s="50" t="s">
        <v>413</v>
      </c>
      <c r="B24" s="51" t="s">
        <v>414</v>
      </c>
      <c r="C24" s="64" t="s">
        <v>80</v>
      </c>
      <c r="D24" s="205"/>
      <c r="E24" s="230"/>
      <c r="F24" s="145"/>
      <c r="G24" s="145"/>
      <c r="H24" s="145"/>
      <c r="I24" s="145"/>
      <c r="J24" s="54">
        <f t="shared" si="0"/>
        <v>0</v>
      </c>
    </row>
    <row r="25" spans="1:10">
      <c r="A25" s="50" t="s">
        <v>415</v>
      </c>
      <c r="B25" s="51" t="s">
        <v>416</v>
      </c>
      <c r="C25" s="64" t="s">
        <v>83</v>
      </c>
      <c r="D25" s="205"/>
      <c r="E25" s="230"/>
      <c r="F25" s="145"/>
      <c r="G25" s="145"/>
      <c r="H25" s="145"/>
      <c r="I25" s="145"/>
      <c r="J25" s="54">
        <f t="shared" si="0"/>
        <v>0</v>
      </c>
    </row>
    <row r="26" spans="1:10" ht="38.25">
      <c r="A26" s="50" t="s">
        <v>417</v>
      </c>
      <c r="B26" s="51" t="s">
        <v>418</v>
      </c>
      <c r="C26" s="64" t="s">
        <v>80</v>
      </c>
      <c r="D26" s="205"/>
      <c r="E26" s="230"/>
      <c r="F26" s="145"/>
      <c r="G26" s="145"/>
      <c r="H26" s="145"/>
      <c r="I26" s="145"/>
      <c r="J26" s="54">
        <f t="shared" si="0"/>
        <v>0</v>
      </c>
    </row>
    <row r="27" spans="1:10" ht="38.25">
      <c r="A27" s="50" t="s">
        <v>419</v>
      </c>
      <c r="B27" s="51" t="s">
        <v>420</v>
      </c>
      <c r="C27" s="64" t="s">
        <v>80</v>
      </c>
      <c r="D27" s="205"/>
      <c r="E27" s="230"/>
      <c r="F27" s="145"/>
      <c r="G27" s="145"/>
      <c r="H27" s="145"/>
      <c r="I27" s="145"/>
      <c r="J27" s="54">
        <f t="shared" si="0"/>
        <v>0</v>
      </c>
    </row>
    <row r="28" spans="1:10" ht="25.5">
      <c r="A28" s="50" t="s">
        <v>421</v>
      </c>
      <c r="B28" s="59" t="s">
        <v>422</v>
      </c>
      <c r="C28" s="64" t="s">
        <v>80</v>
      </c>
      <c r="D28" s="205"/>
      <c r="E28" s="231"/>
      <c r="F28" s="147"/>
      <c r="G28" s="141"/>
      <c r="H28" s="141"/>
      <c r="I28" s="141"/>
      <c r="J28" s="54">
        <f t="shared" si="0"/>
        <v>0</v>
      </c>
    </row>
    <row r="29" spans="1:10">
      <c r="A29" s="50" t="s">
        <v>423</v>
      </c>
      <c r="B29" s="59" t="s">
        <v>424</v>
      </c>
      <c r="C29" s="64" t="s">
        <v>80</v>
      </c>
      <c r="D29" s="205"/>
      <c r="E29" s="230"/>
      <c r="F29" s="145"/>
      <c r="G29" s="141"/>
      <c r="H29" s="141"/>
      <c r="I29" s="141"/>
      <c r="J29" s="54">
        <f t="shared" si="0"/>
        <v>0</v>
      </c>
    </row>
    <row r="30" spans="1:10" ht="25.5">
      <c r="A30" s="50" t="s">
        <v>425</v>
      </c>
      <c r="B30" s="59" t="s">
        <v>426</v>
      </c>
      <c r="C30" s="64" t="s">
        <v>80</v>
      </c>
      <c r="D30" s="205"/>
      <c r="E30" s="230"/>
      <c r="F30" s="145"/>
      <c r="G30" s="141"/>
      <c r="H30" s="141"/>
      <c r="I30" s="141"/>
      <c r="J30" s="54">
        <f t="shared" si="0"/>
        <v>0</v>
      </c>
    </row>
    <row r="31" spans="1:10" ht="127.5">
      <c r="A31" s="50" t="s">
        <v>427</v>
      </c>
      <c r="B31" s="59" t="s">
        <v>428</v>
      </c>
      <c r="C31" s="64" t="s">
        <v>83</v>
      </c>
      <c r="D31" s="205"/>
      <c r="E31" s="230"/>
      <c r="F31" s="145"/>
      <c r="G31" s="141"/>
      <c r="H31" s="141"/>
      <c r="I31" s="141"/>
      <c r="J31" s="54">
        <f t="shared" si="0"/>
        <v>0</v>
      </c>
    </row>
    <row r="32" spans="1:10" ht="51">
      <c r="A32" s="50" t="s">
        <v>429</v>
      </c>
      <c r="B32" s="59" t="s">
        <v>430</v>
      </c>
      <c r="C32" s="64" t="s">
        <v>80</v>
      </c>
      <c r="D32" s="205"/>
      <c r="E32" s="230"/>
      <c r="F32" s="145"/>
      <c r="G32" s="141"/>
      <c r="H32" s="141"/>
      <c r="I32" s="141"/>
      <c r="J32" s="54">
        <f t="shared" si="0"/>
        <v>0</v>
      </c>
    </row>
    <row r="33" spans="1:10" ht="51">
      <c r="A33" s="50" t="s">
        <v>431</v>
      </c>
      <c r="B33" s="2" t="s">
        <v>432</v>
      </c>
      <c r="C33" s="243" t="s">
        <v>80</v>
      </c>
      <c r="D33" s="8" t="s">
        <v>433</v>
      </c>
      <c r="E33" s="232"/>
      <c r="F33" s="167"/>
      <c r="G33" s="163"/>
      <c r="H33" s="163"/>
      <c r="I33" s="163"/>
      <c r="J33" s="76">
        <f>COUNTA(F33:H33)</f>
        <v>0</v>
      </c>
    </row>
    <row r="34" spans="1:10">
      <c r="A34" s="50" t="s">
        <v>434</v>
      </c>
      <c r="B34" s="2" t="s">
        <v>435</v>
      </c>
      <c r="C34" s="243" t="s">
        <v>80</v>
      </c>
      <c r="E34" s="232"/>
      <c r="F34" s="167"/>
      <c r="G34" s="163"/>
      <c r="H34" s="163"/>
      <c r="I34" s="163"/>
      <c r="J34" s="76">
        <f>COUNTA(F34:H34)</f>
        <v>0</v>
      </c>
    </row>
    <row r="35" spans="1:10">
      <c r="A35" s="210"/>
      <c r="B35" s="2" t="s">
        <v>436</v>
      </c>
      <c r="C35" s="52" t="s">
        <v>83</v>
      </c>
      <c r="E35" s="232"/>
      <c r="F35" s="213"/>
      <c r="G35" s="163"/>
      <c r="H35" s="214"/>
      <c r="I35" s="163"/>
      <c r="J35" s="76">
        <f>COUNTA(F35:H35)</f>
        <v>0</v>
      </c>
    </row>
    <row r="36" spans="1:10">
      <c r="A36" s="201"/>
      <c r="C36" s="166"/>
      <c r="F36" s="163"/>
      <c r="G36" s="163"/>
      <c r="H36" s="163"/>
      <c r="I36" s="163"/>
      <c r="J36" s="76"/>
    </row>
    <row r="37" spans="1:10" ht="15">
      <c r="B37" s="66" t="s">
        <v>80</v>
      </c>
      <c r="C37" s="161">
        <f>COUNTIF($C$2:$C$35,"Must-have")</f>
        <v>22</v>
      </c>
    </row>
    <row r="38" spans="1:10" ht="15">
      <c r="B38" s="68" t="s">
        <v>83</v>
      </c>
      <c r="C38" s="168">
        <f>COUNTIF($C$2:$C$35,"Should-have")</f>
        <v>10</v>
      </c>
    </row>
    <row r="39" spans="1:10" ht="15">
      <c r="B39" s="66" t="s">
        <v>202</v>
      </c>
      <c r="C39" s="161">
        <f>COUNTIF($C$2:$C$35,"Could-have")</f>
        <v>0</v>
      </c>
    </row>
    <row r="40" spans="1:10" ht="15">
      <c r="B40" s="69" t="s">
        <v>203</v>
      </c>
      <c r="C40" s="168">
        <f>COUNTIF($C$2:$C$35,"Would-have")</f>
        <v>0</v>
      </c>
    </row>
  </sheetData>
  <protectedRanges>
    <protectedRange sqref="G12:I12 G14:I19 G23:I25 G7:I8 F4:F32" name="Invoer IB en Privacy"/>
  </protectedRanges>
  <phoneticPr fontId="2" type="noConversion"/>
  <conditionalFormatting sqref="J2:J36">
    <cfRule type="cellIs" dxfId="17" priority="1" operator="greaterThan">
      <formula>1</formula>
    </cfRule>
    <cfRule type="cellIs" dxfId="16" priority="2" operator="greaterThan">
      <formula>1</formula>
    </cfRule>
    <cfRule type="cellIs" dxfId="15" priority="3" operator="lessThanOrEqual">
      <formula>1</formula>
    </cfRule>
  </conditionalFormatting>
  <dataValidations count="1">
    <dataValidation type="list" allowBlank="1" showInputMessage="1" showErrorMessage="1" sqref="C4:C32" xr:uid="{C74FEB92-7E95-4B39-8EBC-798656F78E30}">
      <formula1>$B$37:$B$40</formula1>
    </dataValidation>
  </dataValidations>
  <pageMargins left="0.70866141732283472" right="0.70866141732283472" top="0.74803149606299213" bottom="0.74803149606299213" header="0.31496062992125984" footer="0.31496062992125984"/>
  <pageSetup paperSize="8" scale="66" fitToHeight="0" orientation="landscape" r:id="rId1"/>
  <colBreaks count="1" manualBreakCount="1">
    <brk id="9" max="1048575" man="1"/>
  </col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F4149-BC5E-47E6-9B10-90F7F940C131}">
  <sheetPr>
    <pageSetUpPr fitToPage="1"/>
  </sheetPr>
  <dimension ref="A1:M51"/>
  <sheetViews>
    <sheetView topLeftCell="A7" zoomScale="70" zoomScaleNormal="70" zoomScaleSheetLayoutView="80" workbookViewId="0">
      <selection activeCell="D36" sqref="D36"/>
    </sheetView>
  </sheetViews>
  <sheetFormatPr defaultColWidth="8.7109375" defaultRowHeight="12.75"/>
  <cols>
    <col min="1" max="1" width="12.85546875" style="30" bestFit="1" customWidth="1"/>
    <col min="2" max="2" width="99.7109375" style="2" customWidth="1"/>
    <col min="3" max="3" width="22.28515625" style="2" bestFit="1" customWidth="1"/>
    <col min="4" max="5" width="41" style="53" customWidth="1"/>
    <col min="6" max="6" width="27.42578125" style="2" bestFit="1" customWidth="1"/>
    <col min="7" max="7" width="25.28515625" style="2" bestFit="1" customWidth="1"/>
    <col min="8" max="8" width="0" style="2" hidden="1" customWidth="1"/>
    <col min="9" max="16384" width="8.7109375" style="2"/>
  </cols>
  <sheetData>
    <row r="1" spans="1:8" ht="38.25">
      <c r="A1" s="43" t="s">
        <v>69</v>
      </c>
      <c r="B1" s="44" t="s">
        <v>437</v>
      </c>
      <c r="C1" s="44" t="s">
        <v>71</v>
      </c>
      <c r="D1" s="45" t="s">
        <v>341</v>
      </c>
      <c r="E1" s="221" t="s">
        <v>808</v>
      </c>
      <c r="F1" s="44" t="s">
        <v>73</v>
      </c>
      <c r="G1" s="151" t="s">
        <v>76</v>
      </c>
      <c r="H1" s="70" t="s">
        <v>205</v>
      </c>
    </row>
    <row r="2" spans="1:8">
      <c r="A2" s="46"/>
      <c r="B2" s="47" t="s">
        <v>438</v>
      </c>
      <c r="C2" s="48"/>
      <c r="D2" s="49"/>
      <c r="E2" s="49"/>
      <c r="F2" s="122"/>
      <c r="G2" s="158"/>
      <c r="H2" s="54"/>
    </row>
    <row r="3" spans="1:8">
      <c r="A3" s="156"/>
      <c r="B3" s="157" t="s">
        <v>439</v>
      </c>
      <c r="C3" s="156"/>
      <c r="D3" s="156"/>
      <c r="E3" s="232"/>
      <c r="F3" s="156"/>
      <c r="G3" s="156"/>
      <c r="H3" s="54"/>
    </row>
    <row r="4" spans="1:8" ht="63.75" customHeight="1">
      <c r="A4" s="50" t="s">
        <v>440</v>
      </c>
      <c r="B4" s="87" t="s">
        <v>441</v>
      </c>
      <c r="C4" s="54" t="s">
        <v>80</v>
      </c>
      <c r="D4" s="59" t="s">
        <v>442</v>
      </c>
      <c r="E4" s="233"/>
      <c r="F4" s="169"/>
      <c r="G4" s="155"/>
      <c r="H4" s="54">
        <f t="shared" ref="H4:H9" si="0">COUNTA(F4)</f>
        <v>0</v>
      </c>
    </row>
    <row r="5" spans="1:8" ht="114.75">
      <c r="A5" s="50" t="s">
        <v>443</v>
      </c>
      <c r="B5" s="87" t="s">
        <v>444</v>
      </c>
      <c r="C5" s="54" t="s">
        <v>80</v>
      </c>
      <c r="D5" s="59" t="s">
        <v>445</v>
      </c>
      <c r="E5" s="233"/>
      <c r="F5" s="169"/>
      <c r="G5" s="155"/>
      <c r="H5" s="54">
        <f t="shared" si="0"/>
        <v>0</v>
      </c>
    </row>
    <row r="6" spans="1:8" ht="169.5" customHeight="1">
      <c r="A6" s="50" t="s">
        <v>446</v>
      </c>
      <c r="B6" s="31" t="s">
        <v>447</v>
      </c>
      <c r="C6" s="78" t="s">
        <v>202</v>
      </c>
      <c r="D6" s="59" t="s">
        <v>448</v>
      </c>
      <c r="E6" s="233"/>
      <c r="F6" s="169"/>
      <c r="G6" s="165"/>
      <c r="H6" s="54">
        <f t="shared" si="0"/>
        <v>0</v>
      </c>
    </row>
    <row r="7" spans="1:8" ht="51">
      <c r="A7" s="50" t="s">
        <v>449</v>
      </c>
      <c r="B7" s="87" t="s">
        <v>450</v>
      </c>
      <c r="C7" s="54" t="s">
        <v>80</v>
      </c>
      <c r="D7" s="59" t="s">
        <v>451</v>
      </c>
      <c r="E7" s="233"/>
      <c r="F7" s="169"/>
      <c r="G7" s="155"/>
      <c r="H7" s="54">
        <f t="shared" si="0"/>
        <v>0</v>
      </c>
    </row>
    <row r="8" spans="1:8" ht="25.5">
      <c r="A8" s="50" t="s">
        <v>452</v>
      </c>
      <c r="B8" s="87" t="s">
        <v>453</v>
      </c>
      <c r="C8" s="54" t="s">
        <v>83</v>
      </c>
      <c r="D8" s="59" t="s">
        <v>454</v>
      </c>
      <c r="E8" s="233"/>
      <c r="F8" s="169"/>
      <c r="G8" s="155"/>
      <c r="H8" s="54">
        <f t="shared" si="0"/>
        <v>0</v>
      </c>
    </row>
    <row r="9" spans="1:8">
      <c r="A9" s="50" t="s">
        <v>455</v>
      </c>
      <c r="B9" s="57" t="s">
        <v>456</v>
      </c>
      <c r="C9" s="54" t="s">
        <v>80</v>
      </c>
      <c r="D9" s="86" t="s">
        <v>457</v>
      </c>
      <c r="E9" s="234"/>
      <c r="F9" s="169"/>
      <c r="G9" s="155"/>
      <c r="H9" s="54">
        <f t="shared" si="0"/>
        <v>0</v>
      </c>
    </row>
    <row r="10" spans="1:8" ht="38.25">
      <c r="A10" s="50" t="s">
        <v>458</v>
      </c>
      <c r="B10" s="57" t="s">
        <v>459</v>
      </c>
      <c r="C10" s="54" t="s">
        <v>83</v>
      </c>
      <c r="D10" s="65" t="s">
        <v>460</v>
      </c>
      <c r="E10" s="235"/>
      <c r="F10" s="169"/>
      <c r="G10" s="148"/>
      <c r="H10" s="54"/>
    </row>
    <row r="11" spans="1:8" ht="38.25">
      <c r="A11" s="50" t="s">
        <v>461</v>
      </c>
      <c r="B11" s="57" t="s">
        <v>462</v>
      </c>
      <c r="C11" s="54" t="s">
        <v>83</v>
      </c>
      <c r="D11" s="59" t="s">
        <v>463</v>
      </c>
      <c r="E11" s="233"/>
      <c r="F11" s="169"/>
      <c r="G11" s="148"/>
      <c r="H11" s="54"/>
    </row>
    <row r="12" spans="1:8">
      <c r="A12" s="156"/>
      <c r="B12" s="157" t="s">
        <v>464</v>
      </c>
      <c r="C12" s="156"/>
      <c r="D12" s="156"/>
      <c r="E12" s="232"/>
      <c r="F12" s="156"/>
      <c r="G12" s="156"/>
      <c r="H12" s="54"/>
    </row>
    <row r="13" spans="1:8" ht="76.5">
      <c r="A13" s="50" t="s">
        <v>465</v>
      </c>
      <c r="B13" s="51" t="s">
        <v>466</v>
      </c>
      <c r="C13" s="54" t="s">
        <v>83</v>
      </c>
      <c r="D13" s="86" t="s">
        <v>467</v>
      </c>
      <c r="E13" s="234"/>
      <c r="F13" s="169"/>
      <c r="G13" s="155"/>
      <c r="H13" s="54">
        <f>COUNTA(F13)</f>
        <v>0</v>
      </c>
    </row>
    <row r="14" spans="1:8" ht="76.5">
      <c r="A14" s="50" t="s">
        <v>468</v>
      </c>
      <c r="B14" s="59" t="s">
        <v>469</v>
      </c>
      <c r="C14" s="54" t="s">
        <v>83</v>
      </c>
      <c r="D14" s="86" t="s">
        <v>467</v>
      </c>
      <c r="E14" s="234"/>
      <c r="F14" s="169"/>
      <c r="G14" s="155"/>
      <c r="H14" s="54">
        <f>COUNTA(F14)</f>
        <v>0</v>
      </c>
    </row>
    <row r="15" spans="1:8" ht="76.5">
      <c r="A15" s="50" t="s">
        <v>470</v>
      </c>
      <c r="B15" s="59" t="s">
        <v>471</v>
      </c>
      <c r="C15" s="54" t="s">
        <v>83</v>
      </c>
      <c r="D15" s="86" t="s">
        <v>467</v>
      </c>
      <c r="E15" s="234"/>
      <c r="F15" s="169"/>
      <c r="G15" s="155"/>
      <c r="H15" s="54">
        <f>COUNTA(F15)</f>
        <v>0</v>
      </c>
    </row>
    <row r="16" spans="1:8" ht="51">
      <c r="A16" s="50" t="s">
        <v>472</v>
      </c>
      <c r="B16" s="60" t="s">
        <v>473</v>
      </c>
      <c r="C16" s="54" t="s">
        <v>83</v>
      </c>
      <c r="D16" s="86" t="s">
        <v>474</v>
      </c>
      <c r="E16" s="234"/>
      <c r="F16" s="169"/>
      <c r="G16" s="155"/>
      <c r="H16" s="54">
        <f>COUNTA(F16)</f>
        <v>0</v>
      </c>
    </row>
    <row r="17" spans="1:8" ht="63.75">
      <c r="A17" s="50" t="s">
        <v>475</v>
      </c>
      <c r="B17" s="60" t="s">
        <v>476</v>
      </c>
      <c r="C17" s="54" t="s">
        <v>83</v>
      </c>
      <c r="D17" s="86" t="s">
        <v>477</v>
      </c>
      <c r="E17" s="234"/>
      <c r="F17" s="169"/>
      <c r="G17" s="155"/>
      <c r="H17" s="54">
        <f>COUNTA(F17)</f>
        <v>0</v>
      </c>
    </row>
    <row r="18" spans="1:8" ht="63.75">
      <c r="A18" s="50" t="s">
        <v>478</v>
      </c>
      <c r="B18" s="60" t="s">
        <v>479</v>
      </c>
      <c r="C18" s="164" t="s">
        <v>202</v>
      </c>
      <c r="D18" s="183" t="s">
        <v>480</v>
      </c>
      <c r="E18" s="236"/>
      <c r="F18" s="155"/>
      <c r="G18" s="148"/>
      <c r="H18" s="54"/>
    </row>
    <row r="19" spans="1:8" ht="76.5">
      <c r="A19" s="50" t="s">
        <v>481</v>
      </c>
      <c r="B19" s="60" t="s">
        <v>482</v>
      </c>
      <c r="C19" s="54" t="s">
        <v>83</v>
      </c>
      <c r="D19" s="86" t="s">
        <v>483</v>
      </c>
      <c r="E19" s="234"/>
      <c r="F19" s="169"/>
      <c r="G19" s="155"/>
      <c r="H19" s="54">
        <f>COUNTA(F19)</f>
        <v>0</v>
      </c>
    </row>
    <row r="20" spans="1:8" ht="140.25">
      <c r="A20" s="50" t="s">
        <v>484</v>
      </c>
      <c r="B20" s="60" t="s">
        <v>485</v>
      </c>
      <c r="C20" s="54" t="s">
        <v>80</v>
      </c>
      <c r="D20" s="86" t="s">
        <v>486</v>
      </c>
      <c r="E20" s="234"/>
      <c r="F20" s="169"/>
      <c r="G20" s="155"/>
      <c r="H20" s="54">
        <f>COUNTA(F20)</f>
        <v>0</v>
      </c>
    </row>
    <row r="21" spans="1:8" ht="38.25">
      <c r="A21" s="50" t="s">
        <v>487</v>
      </c>
      <c r="B21" s="60" t="s">
        <v>488</v>
      </c>
      <c r="C21" s="54" t="s">
        <v>80</v>
      </c>
      <c r="D21" s="59" t="s">
        <v>489</v>
      </c>
      <c r="E21" s="233"/>
      <c r="F21" s="169"/>
      <c r="G21" s="155"/>
      <c r="H21" s="54">
        <f>COUNTA(F21)</f>
        <v>0</v>
      </c>
    </row>
    <row r="22" spans="1:8" ht="159" customHeight="1">
      <c r="A22" s="50" t="s">
        <v>490</v>
      </c>
      <c r="B22" s="86" t="s">
        <v>491</v>
      </c>
      <c r="C22" s="54" t="s">
        <v>83</v>
      </c>
      <c r="D22" s="59" t="s">
        <v>492</v>
      </c>
      <c r="E22" s="233"/>
      <c r="F22" s="169"/>
      <c r="G22" s="155"/>
      <c r="H22" s="54">
        <f>COUNTA(F22)</f>
        <v>0</v>
      </c>
    </row>
    <row r="23" spans="1:8">
      <c r="A23" s="156"/>
      <c r="B23" s="184" t="s">
        <v>493</v>
      </c>
      <c r="C23" s="156"/>
      <c r="D23" s="156"/>
      <c r="E23" s="232"/>
      <c r="F23" s="156"/>
      <c r="G23" s="156"/>
      <c r="H23" s="54"/>
    </row>
    <row r="24" spans="1:8" ht="38.25">
      <c r="A24" s="50" t="s">
        <v>494</v>
      </c>
      <c r="B24" s="60" t="s">
        <v>495</v>
      </c>
      <c r="C24" s="54" t="s">
        <v>80</v>
      </c>
      <c r="D24" s="59" t="s">
        <v>496</v>
      </c>
      <c r="E24" s="233"/>
      <c r="F24" s="169"/>
      <c r="G24" s="155"/>
      <c r="H24" s="54">
        <f>COUNTA(F24)</f>
        <v>0</v>
      </c>
    </row>
    <row r="25" spans="1:8" ht="89.25">
      <c r="A25" s="50" t="s">
        <v>497</v>
      </c>
      <c r="B25" s="60" t="s">
        <v>498</v>
      </c>
      <c r="C25" s="54" t="s">
        <v>80</v>
      </c>
      <c r="D25" s="59" t="s">
        <v>499</v>
      </c>
      <c r="E25" s="233"/>
      <c r="F25" s="169"/>
      <c r="G25" s="155"/>
      <c r="H25" s="54">
        <f>COUNTA(F25)</f>
        <v>0</v>
      </c>
    </row>
    <row r="26" spans="1:8" ht="72" customHeight="1">
      <c r="A26" s="50" t="s">
        <v>500</v>
      </c>
      <c r="B26" s="60" t="s">
        <v>501</v>
      </c>
      <c r="C26" s="54" t="s">
        <v>80</v>
      </c>
      <c r="D26" s="59" t="s">
        <v>502</v>
      </c>
      <c r="E26" s="233"/>
      <c r="F26" s="169"/>
      <c r="G26" s="155"/>
      <c r="H26" s="54">
        <f>COUNTA(F26)</f>
        <v>0</v>
      </c>
    </row>
    <row r="27" spans="1:8" ht="38.25">
      <c r="A27" s="50" t="s">
        <v>503</v>
      </c>
      <c r="B27" s="60" t="s">
        <v>504</v>
      </c>
      <c r="C27" s="54" t="s">
        <v>80</v>
      </c>
      <c r="D27" s="59" t="s">
        <v>505</v>
      </c>
      <c r="E27" s="233"/>
      <c r="F27" s="169"/>
      <c r="G27" s="155"/>
      <c r="H27" s="54">
        <f>COUNTA(F27)</f>
        <v>0</v>
      </c>
    </row>
    <row r="28" spans="1:8" ht="76.5">
      <c r="A28" s="50" t="s">
        <v>506</v>
      </c>
      <c r="B28" s="60" t="s">
        <v>507</v>
      </c>
      <c r="C28" s="54" t="s">
        <v>202</v>
      </c>
      <c r="D28" s="59" t="s">
        <v>508</v>
      </c>
      <c r="E28" s="233"/>
      <c r="F28" s="169"/>
      <c r="G28" s="155"/>
      <c r="H28" s="54">
        <f>COUNTA(F28)</f>
        <v>0</v>
      </c>
    </row>
    <row r="29" spans="1:8">
      <c r="A29" s="156"/>
      <c r="B29" s="184" t="s">
        <v>509</v>
      </c>
      <c r="C29" s="156"/>
      <c r="D29" s="156"/>
      <c r="E29" s="232"/>
      <c r="F29" s="156"/>
      <c r="G29" s="156"/>
      <c r="H29" s="54"/>
    </row>
    <row r="30" spans="1:8" ht="63.75">
      <c r="A30" s="50" t="s">
        <v>510</v>
      </c>
      <c r="B30" s="60" t="s">
        <v>511</v>
      </c>
      <c r="C30" s="54" t="s">
        <v>203</v>
      </c>
      <c r="D30" s="59" t="s">
        <v>512</v>
      </c>
      <c r="E30" s="233"/>
      <c r="F30" s="169"/>
      <c r="G30" s="155"/>
      <c r="H30" s="54">
        <f t="shared" ref="H30:H40" si="1">COUNTA(F30)</f>
        <v>0</v>
      </c>
    </row>
    <row r="31" spans="1:8" ht="51">
      <c r="A31" s="50" t="s">
        <v>513</v>
      </c>
      <c r="B31" s="60" t="s">
        <v>514</v>
      </c>
      <c r="C31" s="54" t="s">
        <v>80</v>
      </c>
      <c r="D31" s="59" t="s">
        <v>515</v>
      </c>
      <c r="E31" s="233"/>
      <c r="F31" s="169"/>
      <c r="G31" s="155"/>
      <c r="H31" s="54">
        <f t="shared" si="1"/>
        <v>0</v>
      </c>
    </row>
    <row r="32" spans="1:8" ht="38.25">
      <c r="A32" s="50" t="s">
        <v>516</v>
      </c>
      <c r="B32" s="60" t="s">
        <v>517</v>
      </c>
      <c r="C32" s="54" t="s">
        <v>203</v>
      </c>
      <c r="D32" s="59" t="s">
        <v>518</v>
      </c>
      <c r="E32" s="233"/>
      <c r="F32" s="169"/>
      <c r="G32" s="155"/>
      <c r="H32" s="54">
        <f t="shared" si="1"/>
        <v>0</v>
      </c>
    </row>
    <row r="33" spans="1:13" ht="51">
      <c r="A33" s="50" t="s">
        <v>519</v>
      </c>
      <c r="B33" s="60" t="s">
        <v>520</v>
      </c>
      <c r="C33" s="164" t="s">
        <v>83</v>
      </c>
      <c r="D33" s="65" t="s">
        <v>521</v>
      </c>
      <c r="E33" s="235"/>
      <c r="F33" s="169"/>
      <c r="G33" s="155"/>
      <c r="H33" s="54">
        <f t="shared" si="1"/>
        <v>0</v>
      </c>
    </row>
    <row r="34" spans="1:13" ht="76.5">
      <c r="A34" s="50" t="s">
        <v>522</v>
      </c>
      <c r="B34" s="60" t="s">
        <v>523</v>
      </c>
      <c r="C34" s="54" t="s">
        <v>83</v>
      </c>
      <c r="D34" s="59" t="s">
        <v>524</v>
      </c>
      <c r="E34" s="233"/>
      <c r="F34" s="169"/>
      <c r="G34" s="155"/>
      <c r="H34" s="54">
        <f t="shared" si="1"/>
        <v>0</v>
      </c>
    </row>
    <row r="35" spans="1:13" ht="51">
      <c r="A35" s="50" t="s">
        <v>525</v>
      </c>
      <c r="B35" s="60" t="s">
        <v>526</v>
      </c>
      <c r="C35" s="54" t="s">
        <v>80</v>
      </c>
      <c r="D35" s="59" t="s">
        <v>527</v>
      </c>
      <c r="E35" s="233"/>
      <c r="F35" s="169"/>
      <c r="G35" s="155"/>
      <c r="H35" s="54">
        <f t="shared" si="1"/>
        <v>0</v>
      </c>
    </row>
    <row r="36" spans="1:13" ht="51">
      <c r="A36" s="50" t="s">
        <v>528</v>
      </c>
      <c r="B36" s="60" t="s">
        <v>529</v>
      </c>
      <c r="C36" s="54" t="s">
        <v>80</v>
      </c>
      <c r="D36" s="59" t="s">
        <v>530</v>
      </c>
      <c r="E36" s="233"/>
      <c r="F36" s="169"/>
      <c r="G36" s="155"/>
      <c r="H36" s="54">
        <f t="shared" si="1"/>
        <v>0</v>
      </c>
    </row>
    <row r="37" spans="1:13" ht="25.5">
      <c r="A37" s="50" t="s">
        <v>531</v>
      </c>
      <c r="B37" s="60" t="s">
        <v>532</v>
      </c>
      <c r="C37" s="54" t="s">
        <v>83</v>
      </c>
      <c r="D37" s="65" t="s">
        <v>533</v>
      </c>
      <c r="E37" s="235"/>
      <c r="F37" s="169"/>
      <c r="G37" s="148"/>
      <c r="H37" s="54">
        <f t="shared" si="1"/>
        <v>0</v>
      </c>
    </row>
    <row r="38" spans="1:13">
      <c r="A38" s="50" t="s">
        <v>534</v>
      </c>
      <c r="B38" s="60" t="s">
        <v>535</v>
      </c>
      <c r="C38" s="54" t="s">
        <v>202</v>
      </c>
      <c r="D38" s="173"/>
      <c r="E38" s="237"/>
      <c r="F38" s="169"/>
      <c r="G38" s="148"/>
      <c r="H38" s="54">
        <f t="shared" si="1"/>
        <v>0</v>
      </c>
    </row>
    <row r="39" spans="1:13">
      <c r="A39" s="50" t="s">
        <v>536</v>
      </c>
      <c r="B39" s="60" t="s">
        <v>537</v>
      </c>
      <c r="C39" s="54" t="s">
        <v>202</v>
      </c>
      <c r="D39" s="173"/>
      <c r="E39" s="237"/>
      <c r="F39" s="169"/>
      <c r="G39" s="148"/>
      <c r="H39" s="54">
        <f t="shared" si="1"/>
        <v>0</v>
      </c>
    </row>
    <row r="40" spans="1:13" ht="25.5">
      <c r="A40" s="50" t="s">
        <v>538</v>
      </c>
      <c r="B40" s="60" t="s">
        <v>539</v>
      </c>
      <c r="C40" s="54" t="s">
        <v>83</v>
      </c>
      <c r="D40" s="188" t="s">
        <v>540</v>
      </c>
      <c r="E40" s="238"/>
      <c r="F40" s="169"/>
      <c r="G40" s="148"/>
      <c r="H40" s="54">
        <f t="shared" si="1"/>
        <v>0</v>
      </c>
    </row>
    <row r="41" spans="1:13">
      <c r="A41" s="156"/>
      <c r="B41" s="184" t="s">
        <v>541</v>
      </c>
      <c r="C41" s="156"/>
      <c r="D41" s="156"/>
      <c r="E41" s="232"/>
      <c r="F41" s="156"/>
      <c r="G41" s="156"/>
      <c r="H41" s="54"/>
    </row>
    <row r="42" spans="1:13" ht="89.25">
      <c r="A42" s="50" t="s">
        <v>542</v>
      </c>
      <c r="B42" s="60" t="s">
        <v>543</v>
      </c>
      <c r="C42" s="54" t="s">
        <v>202</v>
      </c>
      <c r="D42" s="59" t="s">
        <v>544</v>
      </c>
      <c r="E42" s="233"/>
      <c r="F42" s="169"/>
      <c r="G42" s="155"/>
      <c r="H42" s="54">
        <f>COUNTA(F42)</f>
        <v>0</v>
      </c>
    </row>
    <row r="43" spans="1:13">
      <c r="H43" s="55">
        <f>SUM(H5:H42)</f>
        <v>0</v>
      </c>
    </row>
    <row r="44" spans="1:13" s="53" customFormat="1">
      <c r="A44" s="30"/>
      <c r="B44" s="66" t="s">
        <v>80</v>
      </c>
      <c r="C44" s="67">
        <f>COUNTIF($C$2:$C$42,B44)</f>
        <v>13</v>
      </c>
      <c r="F44" s="2"/>
      <c r="G44" s="2"/>
      <c r="H44" s="2"/>
      <c r="I44" s="2"/>
      <c r="J44" s="2"/>
      <c r="K44" s="2"/>
      <c r="L44" s="2"/>
      <c r="M44" s="2"/>
    </row>
    <row r="45" spans="1:13" s="53" customFormat="1">
      <c r="A45" s="30"/>
      <c r="B45" s="68" t="s">
        <v>83</v>
      </c>
      <c r="C45" s="67">
        <f>COUNTIF($C$2:$C$42,B45)</f>
        <v>14</v>
      </c>
      <c r="F45" s="2"/>
      <c r="G45" s="2"/>
      <c r="H45" s="2"/>
      <c r="I45" s="2"/>
      <c r="J45" s="2"/>
      <c r="K45" s="2"/>
      <c r="L45" s="2"/>
      <c r="M45" s="2"/>
    </row>
    <row r="46" spans="1:13" s="53" customFormat="1">
      <c r="A46" s="30"/>
      <c r="B46" s="66" t="s">
        <v>202</v>
      </c>
      <c r="C46" s="67">
        <f>COUNTIF($C$2:$C$42,B46)</f>
        <v>6</v>
      </c>
      <c r="F46" s="2"/>
      <c r="G46" s="2"/>
      <c r="H46" s="2"/>
      <c r="I46" s="2"/>
      <c r="J46" s="2"/>
      <c r="K46" s="2"/>
      <c r="L46" s="2"/>
      <c r="M46" s="2"/>
    </row>
    <row r="47" spans="1:13" s="53" customFormat="1">
      <c r="A47" s="30"/>
      <c r="B47" s="69" t="s">
        <v>203</v>
      </c>
      <c r="C47" s="67">
        <f>COUNTIF($C$2:$C$42,B47)</f>
        <v>2</v>
      </c>
      <c r="F47" s="2"/>
      <c r="G47" s="2"/>
      <c r="H47" s="2"/>
      <c r="I47" s="2"/>
      <c r="J47" s="2"/>
      <c r="K47" s="2"/>
      <c r="L47" s="2"/>
      <c r="M47" s="2"/>
    </row>
    <row r="50" spans="2:3">
      <c r="B50" s="66" t="s">
        <v>545</v>
      </c>
      <c r="C50" s="67">
        <f>COUNTIF($F$2:$F42,B50)</f>
        <v>0</v>
      </c>
    </row>
    <row r="51" spans="2:3">
      <c r="B51" s="68" t="s">
        <v>546</v>
      </c>
      <c r="C51" s="67">
        <f>COUNTIF($F$2:$F43,B51)</f>
        <v>0</v>
      </c>
    </row>
  </sheetData>
  <protectedRanges>
    <protectedRange sqref="F12:G12 G13 G4:G11" name="Invoer Gebruiksvr"/>
  </protectedRanges>
  <phoneticPr fontId="2" type="noConversion"/>
  <conditionalFormatting sqref="H2:H42">
    <cfRule type="cellIs" dxfId="14" priority="4" operator="greaterThan">
      <formula>1</formula>
    </cfRule>
    <cfRule type="cellIs" dxfId="13" priority="5" operator="greaterThan">
      <formula>1</formula>
    </cfRule>
    <cfRule type="cellIs" dxfId="12" priority="6" operator="lessThanOrEqual">
      <formula>1</formula>
    </cfRule>
  </conditionalFormatting>
  <dataValidations count="2">
    <dataValidation type="list" allowBlank="1" showInputMessage="1" showErrorMessage="1" sqref="C13:C22 C24:C28 C30:C40 C42 C4:C11" xr:uid="{7AA96183-DC05-4A28-A333-599A4CA2C15F}">
      <formula1>$B$44:$B$47</formula1>
    </dataValidation>
    <dataValidation type="list" allowBlank="1" showInputMessage="1" showErrorMessage="1" sqref="F42 F30:F40 F24:F28 F13:F22 F4:F11" xr:uid="{64673FEF-8B55-482B-994C-62595A460821}">
      <formula1>$B$50:$B$51</formula1>
    </dataValidation>
  </dataValidations>
  <pageMargins left="0.70866141732283472" right="0.70866141732283472" top="0.74803149606299213" bottom="0.74803149606299213" header="0.31496062992125984" footer="0.31496062992125984"/>
  <pageSetup paperSize="8" scale="71"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F54D5-6527-4B80-BA23-B8790F21224C}">
  <sheetPr>
    <pageSetUpPr fitToPage="1"/>
  </sheetPr>
  <dimension ref="A1:H52"/>
  <sheetViews>
    <sheetView zoomScale="70" zoomScaleNormal="70" zoomScaleSheetLayoutView="100" workbookViewId="0">
      <selection activeCell="D9" sqref="D9"/>
    </sheetView>
  </sheetViews>
  <sheetFormatPr defaultColWidth="8.7109375" defaultRowHeight="12.75"/>
  <cols>
    <col min="1" max="1" width="7.85546875" style="30" customWidth="1"/>
    <col min="2" max="2" width="95" style="2" bestFit="1" customWidth="1"/>
    <col min="3" max="3" width="15.140625" style="2" customWidth="1"/>
    <col min="4" max="5" width="41" style="53" customWidth="1"/>
    <col min="6" max="6" width="23.140625" style="2" customWidth="1"/>
    <col min="7" max="7" width="34.7109375" style="2" customWidth="1"/>
    <col min="8" max="8" width="0" style="2" hidden="1" customWidth="1"/>
    <col min="9" max="16384" width="8.7109375" style="2"/>
  </cols>
  <sheetData>
    <row r="1" spans="1:8" ht="38.25">
      <c r="A1" s="43" t="s">
        <v>69</v>
      </c>
      <c r="B1" s="44" t="s">
        <v>547</v>
      </c>
      <c r="C1" s="44" t="s">
        <v>71</v>
      </c>
      <c r="D1" s="45" t="s">
        <v>341</v>
      </c>
      <c r="E1" s="221" t="s">
        <v>808</v>
      </c>
      <c r="F1" s="44" t="s">
        <v>73</v>
      </c>
      <c r="G1" s="151" t="s">
        <v>76</v>
      </c>
      <c r="H1" s="70" t="s">
        <v>205</v>
      </c>
    </row>
    <row r="2" spans="1:8">
      <c r="A2" s="46"/>
      <c r="B2" s="47" t="s">
        <v>548</v>
      </c>
      <c r="C2" s="48"/>
      <c r="D2" s="49"/>
      <c r="E2" s="49"/>
      <c r="F2" s="122"/>
      <c r="G2" s="158"/>
      <c r="H2" s="54">
        <f>COUNTA(F2)</f>
        <v>0</v>
      </c>
    </row>
    <row r="3" spans="1:8">
      <c r="A3" s="156"/>
      <c r="B3" s="157" t="s">
        <v>549</v>
      </c>
      <c r="C3" s="156"/>
      <c r="D3" s="156"/>
      <c r="E3" s="232"/>
      <c r="F3" s="156"/>
      <c r="G3" s="156"/>
      <c r="H3" s="54"/>
    </row>
    <row r="4" spans="1:8" ht="25.5">
      <c r="A4" s="50" t="s">
        <v>550</v>
      </c>
      <c r="B4" s="94" t="s">
        <v>551</v>
      </c>
      <c r="C4" s="54" t="s">
        <v>80</v>
      </c>
      <c r="D4" s="59" t="s">
        <v>552</v>
      </c>
      <c r="E4" s="233"/>
      <c r="F4" s="169"/>
      <c r="G4" s="155"/>
      <c r="H4" s="54">
        <f>COUNTA(F4)</f>
        <v>0</v>
      </c>
    </row>
    <row r="5" spans="1:8">
      <c r="A5" s="50" t="s">
        <v>553</v>
      </c>
      <c r="B5" s="94" t="s">
        <v>554</v>
      </c>
      <c r="C5" s="164" t="s">
        <v>83</v>
      </c>
      <c r="D5" s="65" t="s">
        <v>555</v>
      </c>
      <c r="E5" s="227"/>
      <c r="F5" s="155"/>
      <c r="G5" s="148"/>
      <c r="H5" s="54"/>
    </row>
    <row r="6" spans="1:8">
      <c r="A6" s="50" t="s">
        <v>556</v>
      </c>
      <c r="B6" s="94" t="s">
        <v>557</v>
      </c>
      <c r="C6" s="54" t="s">
        <v>83</v>
      </c>
      <c r="D6" s="59" t="s">
        <v>558</v>
      </c>
      <c r="E6" s="233"/>
      <c r="F6" s="169"/>
      <c r="G6" s="155"/>
      <c r="H6" s="54">
        <f>COUNTA(F6)</f>
        <v>0</v>
      </c>
    </row>
    <row r="7" spans="1:8">
      <c r="A7" s="50" t="s">
        <v>559</v>
      </c>
      <c r="B7" s="94" t="s">
        <v>560</v>
      </c>
      <c r="C7" s="54" t="s">
        <v>83</v>
      </c>
      <c r="D7" s="59"/>
      <c r="E7" s="233"/>
      <c r="F7" s="169"/>
      <c r="G7" s="155"/>
      <c r="H7" s="54">
        <f>COUNTA(F7)</f>
        <v>0</v>
      </c>
    </row>
    <row r="8" spans="1:8">
      <c r="A8" s="50" t="s">
        <v>561</v>
      </c>
      <c r="B8" s="94" t="s">
        <v>562</v>
      </c>
      <c r="C8" s="54" t="s">
        <v>83</v>
      </c>
      <c r="D8" s="59" t="s">
        <v>563</v>
      </c>
      <c r="E8" s="233"/>
      <c r="F8" s="169"/>
      <c r="G8" s="155"/>
      <c r="H8" s="54">
        <f>COUNTA(F8)</f>
        <v>0</v>
      </c>
    </row>
    <row r="9" spans="1:8">
      <c r="A9" s="50" t="s">
        <v>564</v>
      </c>
      <c r="B9" s="94" t="s">
        <v>565</v>
      </c>
      <c r="C9" s="54" t="s">
        <v>80</v>
      </c>
      <c r="D9" s="59" t="s">
        <v>555</v>
      </c>
      <c r="E9" s="233"/>
      <c r="F9" s="169"/>
      <c r="G9" s="155"/>
      <c r="H9" s="54">
        <f>COUNTA(F9)</f>
        <v>0</v>
      </c>
    </row>
    <row r="10" spans="1:8">
      <c r="A10" s="50" t="s">
        <v>566</v>
      </c>
      <c r="B10" s="94" t="s">
        <v>567</v>
      </c>
      <c r="C10" s="54" t="s">
        <v>83</v>
      </c>
      <c r="D10" s="53" t="s">
        <v>568</v>
      </c>
      <c r="E10" s="225"/>
      <c r="F10" s="169"/>
      <c r="G10" s="155"/>
      <c r="H10" s="54">
        <f>COUNTA(F10)</f>
        <v>0</v>
      </c>
    </row>
    <row r="11" spans="1:8">
      <c r="A11" s="50" t="s">
        <v>569</v>
      </c>
      <c r="B11" s="94" t="s">
        <v>570</v>
      </c>
      <c r="C11" s="54" t="s">
        <v>80</v>
      </c>
      <c r="D11" s="65"/>
      <c r="E11" s="235"/>
      <c r="F11" s="169"/>
      <c r="G11" s="148"/>
      <c r="H11" s="54"/>
    </row>
    <row r="12" spans="1:8" ht="25.5">
      <c r="A12" s="50" t="s">
        <v>571</v>
      </c>
      <c r="B12" s="94" t="s">
        <v>572</v>
      </c>
      <c r="C12" s="54" t="s">
        <v>83</v>
      </c>
      <c r="D12" s="65" t="s">
        <v>573</v>
      </c>
      <c r="E12" s="235"/>
      <c r="F12" s="169"/>
      <c r="G12" s="148"/>
      <c r="H12" s="54"/>
    </row>
    <row r="13" spans="1:8">
      <c r="A13" s="156"/>
      <c r="B13" s="157" t="s">
        <v>574</v>
      </c>
      <c r="C13" s="156"/>
      <c r="D13" s="156"/>
      <c r="E13" s="232"/>
      <c r="F13" s="156"/>
      <c r="G13" s="156"/>
      <c r="H13" s="54"/>
    </row>
    <row r="14" spans="1:8" ht="25.5">
      <c r="A14" s="50" t="s">
        <v>575</v>
      </c>
      <c r="B14" s="94" t="s">
        <v>576</v>
      </c>
      <c r="C14" s="54" t="s">
        <v>80</v>
      </c>
      <c r="D14" s="86" t="s">
        <v>577</v>
      </c>
      <c r="E14" s="234"/>
      <c r="F14" s="169"/>
      <c r="G14" s="155"/>
      <c r="H14" s="54">
        <f>COUNTA(F14)</f>
        <v>0</v>
      </c>
    </row>
    <row r="15" spans="1:8" ht="25.5">
      <c r="A15" s="50" t="s">
        <v>578</v>
      </c>
      <c r="B15" s="94" t="s">
        <v>579</v>
      </c>
      <c r="C15" s="54" t="s">
        <v>80</v>
      </c>
      <c r="D15" s="86" t="s">
        <v>580</v>
      </c>
      <c r="E15" s="234"/>
      <c r="F15" s="169"/>
      <c r="G15" s="155"/>
      <c r="H15" s="54">
        <f>COUNTA(F15)</f>
        <v>0</v>
      </c>
    </row>
    <row r="16" spans="1:8">
      <c r="A16" s="50" t="s">
        <v>581</v>
      </c>
      <c r="B16" s="94" t="s">
        <v>582</v>
      </c>
      <c r="C16" s="54" t="s">
        <v>80</v>
      </c>
      <c r="D16" s="86"/>
      <c r="E16" s="234"/>
      <c r="F16" s="169"/>
      <c r="G16" s="155"/>
      <c r="H16" s="54">
        <f>COUNTA(F16)</f>
        <v>0</v>
      </c>
    </row>
    <row r="17" spans="1:8" ht="25.5">
      <c r="A17" s="50" t="s">
        <v>583</v>
      </c>
      <c r="B17" s="94" t="s">
        <v>584</v>
      </c>
      <c r="C17" s="54" t="s">
        <v>80</v>
      </c>
      <c r="D17" s="86" t="s">
        <v>585</v>
      </c>
      <c r="E17" s="234"/>
      <c r="F17" s="169"/>
      <c r="G17" s="155"/>
      <c r="H17" s="54">
        <f>COUNTA(F17)</f>
        <v>0</v>
      </c>
    </row>
    <row r="18" spans="1:8">
      <c r="A18" s="156"/>
      <c r="B18" s="157" t="s">
        <v>586</v>
      </c>
      <c r="C18" s="156"/>
      <c r="D18" s="156"/>
      <c r="E18" s="232"/>
      <c r="F18" s="156"/>
      <c r="G18" s="156"/>
      <c r="H18" s="54"/>
    </row>
    <row r="19" spans="1:8">
      <c r="A19" s="50" t="s">
        <v>587</v>
      </c>
      <c r="B19" s="94" t="s">
        <v>588</v>
      </c>
      <c r="C19" s="54" t="s">
        <v>80</v>
      </c>
      <c r="D19" s="59"/>
      <c r="E19" s="233"/>
      <c r="F19" s="169"/>
      <c r="G19" s="155"/>
      <c r="H19" s="54">
        <f t="shared" ref="H19:H28" si="0">COUNTA(F19)</f>
        <v>0</v>
      </c>
    </row>
    <row r="20" spans="1:8">
      <c r="A20" s="50" t="s">
        <v>589</v>
      </c>
      <c r="B20" s="94" t="s">
        <v>590</v>
      </c>
      <c r="C20" s="54" t="s">
        <v>80</v>
      </c>
      <c r="D20" s="59"/>
      <c r="E20" s="233"/>
      <c r="F20" s="169"/>
      <c r="G20" s="155"/>
      <c r="H20" s="54">
        <f t="shared" si="0"/>
        <v>0</v>
      </c>
    </row>
    <row r="21" spans="1:8">
      <c r="A21" s="50" t="s">
        <v>591</v>
      </c>
      <c r="B21" s="94" t="s">
        <v>592</v>
      </c>
      <c r="C21" s="54" t="s">
        <v>80</v>
      </c>
      <c r="D21" s="59" t="s">
        <v>593</v>
      </c>
      <c r="E21" s="233"/>
      <c r="F21" s="169"/>
      <c r="G21" s="155"/>
      <c r="H21" s="54">
        <f t="shared" si="0"/>
        <v>0</v>
      </c>
    </row>
    <row r="22" spans="1:8">
      <c r="A22" s="50" t="s">
        <v>594</v>
      </c>
      <c r="B22" s="94" t="s">
        <v>595</v>
      </c>
      <c r="C22" s="54" t="s">
        <v>83</v>
      </c>
      <c r="D22" s="59"/>
      <c r="E22" s="233"/>
      <c r="F22" s="169"/>
      <c r="G22" s="155"/>
      <c r="H22" s="54">
        <f t="shared" si="0"/>
        <v>0</v>
      </c>
    </row>
    <row r="23" spans="1:8" ht="25.5">
      <c r="A23" s="50" t="s">
        <v>596</v>
      </c>
      <c r="B23" s="94" t="s">
        <v>597</v>
      </c>
      <c r="C23" s="54" t="s">
        <v>80</v>
      </c>
      <c r="D23" s="59" t="s">
        <v>598</v>
      </c>
      <c r="E23" s="233"/>
      <c r="F23" s="169"/>
      <c r="G23" s="155"/>
      <c r="H23" s="54">
        <f t="shared" si="0"/>
        <v>0</v>
      </c>
    </row>
    <row r="24" spans="1:8">
      <c r="A24" s="50" t="s">
        <v>599</v>
      </c>
      <c r="B24" s="94" t="s">
        <v>600</v>
      </c>
      <c r="C24" s="54" t="s">
        <v>80</v>
      </c>
      <c r="D24" s="2" t="s">
        <v>601</v>
      </c>
      <c r="E24" s="232"/>
      <c r="F24" s="169"/>
      <c r="G24" s="155"/>
      <c r="H24" s="54">
        <f t="shared" si="0"/>
        <v>0</v>
      </c>
    </row>
    <row r="25" spans="1:8">
      <c r="A25" s="50" t="s">
        <v>602</v>
      </c>
      <c r="B25" s="94" t="s">
        <v>603</v>
      </c>
      <c r="C25" s="54" t="s">
        <v>80</v>
      </c>
      <c r="D25" s="59"/>
      <c r="E25" s="233"/>
      <c r="F25" s="169"/>
      <c r="G25" s="155"/>
      <c r="H25" s="54">
        <f t="shared" si="0"/>
        <v>0</v>
      </c>
    </row>
    <row r="26" spans="1:8" ht="38.25">
      <c r="A26" s="50" t="s">
        <v>604</v>
      </c>
      <c r="B26" s="94" t="s">
        <v>605</v>
      </c>
      <c r="C26" s="54" t="s">
        <v>202</v>
      </c>
      <c r="D26" s="59" t="s">
        <v>606</v>
      </c>
      <c r="E26" s="233"/>
      <c r="F26" s="169"/>
      <c r="G26" s="155"/>
      <c r="H26" s="54">
        <f t="shared" si="0"/>
        <v>0</v>
      </c>
    </row>
    <row r="27" spans="1:8">
      <c r="A27" s="50" t="s">
        <v>607</v>
      </c>
      <c r="B27" s="94" t="s">
        <v>608</v>
      </c>
      <c r="C27" s="54" t="s">
        <v>80</v>
      </c>
      <c r="D27" s="59"/>
      <c r="E27" s="233"/>
      <c r="F27" s="169"/>
      <c r="G27" s="155"/>
      <c r="H27" s="54">
        <f t="shared" si="0"/>
        <v>0</v>
      </c>
    </row>
    <row r="28" spans="1:8">
      <c r="A28" s="50" t="s">
        <v>609</v>
      </c>
      <c r="B28" s="94" t="s">
        <v>610</v>
      </c>
      <c r="C28" s="54" t="s">
        <v>202</v>
      </c>
      <c r="D28" s="59"/>
      <c r="E28" s="233"/>
      <c r="F28" s="169"/>
      <c r="G28" s="155"/>
      <c r="H28" s="54">
        <f t="shared" si="0"/>
        <v>0</v>
      </c>
    </row>
    <row r="29" spans="1:8">
      <c r="A29" s="156"/>
      <c r="B29" s="157" t="s">
        <v>611</v>
      </c>
      <c r="C29" s="156"/>
      <c r="D29" s="156"/>
      <c r="E29" s="232"/>
      <c r="F29" s="156"/>
      <c r="G29" s="156"/>
      <c r="H29" s="54"/>
    </row>
    <row r="30" spans="1:8">
      <c r="A30" s="50" t="s">
        <v>612</v>
      </c>
      <c r="B30" s="94" t="s">
        <v>613</v>
      </c>
      <c r="C30" s="54" t="s">
        <v>80</v>
      </c>
      <c r="D30" s="59"/>
      <c r="E30" s="233"/>
      <c r="F30" s="169"/>
      <c r="G30" s="155"/>
      <c r="H30" s="54">
        <f t="shared" ref="H30:H37" si="1">COUNTA(F30)</f>
        <v>0</v>
      </c>
    </row>
    <row r="31" spans="1:8">
      <c r="A31" s="50" t="s">
        <v>614</v>
      </c>
      <c r="B31" s="94" t="s">
        <v>615</v>
      </c>
      <c r="C31" s="54" t="s">
        <v>202</v>
      </c>
      <c r="D31" s="65" t="s">
        <v>616</v>
      </c>
      <c r="E31" s="235"/>
      <c r="F31" s="169"/>
      <c r="G31" s="148"/>
      <c r="H31" s="54">
        <f t="shared" si="1"/>
        <v>0</v>
      </c>
    </row>
    <row r="32" spans="1:8">
      <c r="A32" s="50" t="s">
        <v>617</v>
      </c>
      <c r="B32" s="94" t="s">
        <v>618</v>
      </c>
      <c r="C32" s="54" t="s">
        <v>83</v>
      </c>
      <c r="D32" s="65"/>
      <c r="E32" s="235"/>
      <c r="F32" s="169"/>
      <c r="G32" s="148"/>
      <c r="H32" s="54">
        <f t="shared" si="1"/>
        <v>0</v>
      </c>
    </row>
    <row r="33" spans="1:8" ht="25.5">
      <c r="A33" s="50" t="s">
        <v>619</v>
      </c>
      <c r="B33" s="94" t="s">
        <v>620</v>
      </c>
      <c r="C33" s="54" t="s">
        <v>83</v>
      </c>
      <c r="D33" s="65" t="s">
        <v>621</v>
      </c>
      <c r="E33" s="235"/>
      <c r="F33" s="169"/>
      <c r="G33" s="148"/>
      <c r="H33" s="54">
        <f t="shared" si="1"/>
        <v>0</v>
      </c>
    </row>
    <row r="34" spans="1:8">
      <c r="A34" s="50" t="s">
        <v>622</v>
      </c>
      <c r="B34" s="94" t="s">
        <v>623</v>
      </c>
      <c r="C34" s="54" t="s">
        <v>83</v>
      </c>
      <c r="D34" s="65" t="s">
        <v>624</v>
      </c>
      <c r="E34" s="235"/>
      <c r="F34" s="169"/>
      <c r="G34" s="148"/>
      <c r="H34" s="54">
        <f t="shared" si="1"/>
        <v>0</v>
      </c>
    </row>
    <row r="35" spans="1:8">
      <c r="A35" s="50" t="s">
        <v>625</v>
      </c>
      <c r="B35" s="94" t="s">
        <v>626</v>
      </c>
      <c r="C35" s="54" t="s">
        <v>202</v>
      </c>
      <c r="D35" s="65"/>
      <c r="E35" s="235"/>
      <c r="F35" s="169"/>
      <c r="G35" s="148"/>
      <c r="H35" s="54">
        <f t="shared" si="1"/>
        <v>0</v>
      </c>
    </row>
    <row r="36" spans="1:8">
      <c r="A36" s="50" t="s">
        <v>627</v>
      </c>
      <c r="B36" s="94" t="s">
        <v>628</v>
      </c>
      <c r="C36" s="54" t="s">
        <v>80</v>
      </c>
      <c r="D36" s="65"/>
      <c r="E36" s="235"/>
      <c r="F36" s="169"/>
      <c r="G36" s="148"/>
      <c r="H36" s="54">
        <f t="shared" si="1"/>
        <v>0</v>
      </c>
    </row>
    <row r="37" spans="1:8">
      <c r="A37" s="50" t="s">
        <v>629</v>
      </c>
      <c r="B37" s="94" t="s">
        <v>630</v>
      </c>
      <c r="C37" s="54" t="s">
        <v>83</v>
      </c>
      <c r="D37" s="65" t="s">
        <v>616</v>
      </c>
      <c r="E37" s="235"/>
      <c r="F37" s="169"/>
      <c r="G37" s="148"/>
      <c r="H37" s="54">
        <f t="shared" si="1"/>
        <v>0</v>
      </c>
    </row>
    <row r="39" spans="1:8" s="53" customFormat="1" ht="15">
      <c r="A39" s="30"/>
      <c r="B39" s="66" t="s">
        <v>80</v>
      </c>
      <c r="C39" s="161">
        <f>COUNTIF($C$2:$C$37,B39)</f>
        <v>16</v>
      </c>
      <c r="F39" s="2"/>
      <c r="G39" s="2"/>
      <c r="H39" s="2"/>
    </row>
    <row r="40" spans="1:8" s="53" customFormat="1" ht="15">
      <c r="A40" s="30"/>
      <c r="B40" s="68" t="s">
        <v>83</v>
      </c>
      <c r="C40" s="161">
        <f>COUNTIF($C$2:$C$37,B40)</f>
        <v>11</v>
      </c>
      <c r="F40" s="2"/>
      <c r="G40" s="2"/>
      <c r="H40" s="2"/>
    </row>
    <row r="41" spans="1:8" s="53" customFormat="1" ht="15">
      <c r="A41" s="30"/>
      <c r="B41" s="66" t="s">
        <v>202</v>
      </c>
      <c r="C41" s="161">
        <f>COUNTIF($C$2:$C$37,B41)</f>
        <v>4</v>
      </c>
      <c r="F41" s="2"/>
      <c r="G41" s="2"/>
      <c r="H41" s="2"/>
    </row>
    <row r="42" spans="1:8" s="53" customFormat="1" ht="15">
      <c r="A42" s="30"/>
      <c r="B42" s="69" t="s">
        <v>203</v>
      </c>
      <c r="C42" s="161">
        <f>COUNTIF($C$2:$C$37,B42)</f>
        <v>0</v>
      </c>
      <c r="F42" s="2"/>
      <c r="G42" s="2"/>
      <c r="H42" s="2"/>
    </row>
    <row r="44" spans="1:8">
      <c r="B44" s="66" t="s">
        <v>545</v>
      </c>
      <c r="C44" s="67">
        <f>COUNTIF($F$2:$F37,B44)</f>
        <v>0</v>
      </c>
    </row>
    <row r="45" spans="1:8" ht="15">
      <c r="B45" s="68" t="s">
        <v>546</v>
      </c>
      <c r="C45" s="161">
        <f>COUNTIF($F$2:$F37,B45)</f>
        <v>0</v>
      </c>
    </row>
    <row r="49" spans="2:2" ht="15">
      <c r="B49" s="170"/>
    </row>
    <row r="50" spans="2:2" ht="15">
      <c r="B50"/>
    </row>
    <row r="51" spans="2:2" ht="15">
      <c r="B51" s="170"/>
    </row>
    <row r="52" spans="2:2" ht="15">
      <c r="B52"/>
    </row>
  </sheetData>
  <protectedRanges>
    <protectedRange sqref="F13:G13 G14 G4:G12" name="Invoer Gebruiksvr"/>
  </protectedRanges>
  <phoneticPr fontId="2" type="noConversion"/>
  <conditionalFormatting sqref="H2:H37">
    <cfRule type="cellIs" dxfId="11" priority="1" operator="greaterThan">
      <formula>1</formula>
    </cfRule>
    <cfRule type="cellIs" dxfId="10" priority="2" operator="greaterThan">
      <formula>1</formula>
    </cfRule>
    <cfRule type="cellIs" dxfId="9" priority="3" operator="lessThanOrEqual">
      <formula>1</formula>
    </cfRule>
  </conditionalFormatting>
  <dataValidations count="2">
    <dataValidation type="list" allowBlank="1" showInputMessage="1" showErrorMessage="1" sqref="C19:C28 C4:C12 C14:C17 C30:C37" xr:uid="{822A30A0-7D91-4EF7-A962-23F3B6F7604C}">
      <formula1>$B$39:$B$42</formula1>
    </dataValidation>
    <dataValidation type="list" allowBlank="1" showInputMessage="1" showErrorMessage="1" sqref="F4:F12 F14:F17 F19:F28 F30:F37" xr:uid="{C7AC6340-5CFD-4AC9-91FE-E49BCF78E88E}">
      <formula1>$B$44:$B$45</formula1>
    </dataValidation>
  </dataValidations>
  <pageMargins left="0.70866141732283472" right="0.70866141732283472" top="0.74803149606299213" bottom="0.74803149606299213" header="0.31496062992125984" footer="0.31496062992125984"/>
  <pageSetup paperSize="8" scale="74"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1D21-04B4-49D9-B6F9-1143E59BA069}">
  <sheetPr>
    <pageSetUpPr fitToPage="1"/>
  </sheetPr>
  <dimension ref="A1:M35"/>
  <sheetViews>
    <sheetView zoomScale="60" zoomScaleNormal="60" zoomScaleSheetLayoutView="120" workbookViewId="0">
      <selection activeCell="E11" sqref="E11"/>
    </sheetView>
  </sheetViews>
  <sheetFormatPr defaultColWidth="8.7109375" defaultRowHeight="12.75"/>
  <cols>
    <col min="1" max="1" width="12.85546875" style="30" bestFit="1" customWidth="1"/>
    <col min="2" max="2" width="91" style="2" bestFit="1" customWidth="1"/>
    <col min="3" max="3" width="22.28515625" style="2" bestFit="1" customWidth="1"/>
    <col min="4" max="5" width="60.28515625" style="53" customWidth="1"/>
    <col min="6" max="6" width="27.42578125" style="2" bestFit="1" customWidth="1"/>
    <col min="7" max="7" width="25.28515625" style="2" bestFit="1" customWidth="1"/>
    <col min="8" max="8" width="0" style="2" hidden="1" customWidth="1"/>
    <col min="9" max="16384" width="8.7109375" style="2"/>
  </cols>
  <sheetData>
    <row r="1" spans="1:8" ht="38.25">
      <c r="A1" s="43" t="s">
        <v>69</v>
      </c>
      <c r="B1" s="44" t="s">
        <v>631</v>
      </c>
      <c r="C1" s="44" t="s">
        <v>71</v>
      </c>
      <c r="D1" s="45" t="s">
        <v>341</v>
      </c>
      <c r="E1" s="221" t="s">
        <v>808</v>
      </c>
      <c r="F1" s="44" t="s">
        <v>73</v>
      </c>
      <c r="G1" s="151" t="s">
        <v>76</v>
      </c>
      <c r="H1" s="70" t="s">
        <v>205</v>
      </c>
    </row>
    <row r="2" spans="1:8">
      <c r="A2" s="46" t="str">
        <f>"14." &amp; TEXT(ROW() - ROW(Tabel1121474[[#Headers],[Volgnr.]]) - 2, "[$-nl-NL]0;-0")</f>
        <v>14.-1</v>
      </c>
      <c r="B2" s="47" t="s">
        <v>632</v>
      </c>
      <c r="C2" s="48"/>
      <c r="D2" s="49"/>
      <c r="E2" s="49"/>
      <c r="F2" s="122"/>
      <c r="G2" s="158"/>
      <c r="H2" s="54"/>
    </row>
    <row r="3" spans="1:8">
      <c r="A3" s="156"/>
      <c r="B3" s="157"/>
      <c r="C3" s="156"/>
      <c r="D3" s="156"/>
      <c r="E3" s="232"/>
      <c r="F3" s="156"/>
      <c r="G3" s="156"/>
      <c r="H3" s="54"/>
    </row>
    <row r="4" spans="1:8">
      <c r="A4" s="50" t="str">
        <f>"14." &amp; TEXT(ROW() - ROW(Tabel1121474[[#Headers],[Volgnr.]]) - 2, "[$-nl-NL]0;-0")</f>
        <v>14.1</v>
      </c>
      <c r="B4" s="87" t="s">
        <v>633</v>
      </c>
      <c r="C4" s="54" t="s">
        <v>80</v>
      </c>
      <c r="D4" s="59"/>
      <c r="E4" s="233"/>
      <c r="F4" s="169"/>
      <c r="G4" s="155"/>
      <c r="H4" s="54">
        <f>COUNTA(F4)</f>
        <v>0</v>
      </c>
    </row>
    <row r="5" spans="1:8" ht="25.5">
      <c r="A5" s="50" t="str">
        <f>"14." &amp; TEXT(ROW() - ROW(Tabel1121474[[#Headers],[Volgnr.]]) - 2, "[$-nl-NL]0;-0")</f>
        <v>14.2</v>
      </c>
      <c r="B5" s="87" t="s">
        <v>634</v>
      </c>
      <c r="C5" s="54" t="s">
        <v>83</v>
      </c>
      <c r="D5" s="59" t="s">
        <v>635</v>
      </c>
      <c r="E5" s="233"/>
      <c r="F5" s="169"/>
      <c r="G5" s="155"/>
      <c r="H5" s="54">
        <f>COUNTA(F5)</f>
        <v>0</v>
      </c>
    </row>
    <row r="6" spans="1:8">
      <c r="A6" s="50" t="str">
        <f>"14." &amp; TEXT(ROW() - ROW(Tabel1121474[[#Headers],[Volgnr.]]) - 2, "[$-nl-NL]0;-0")</f>
        <v>14.3</v>
      </c>
      <c r="B6" s="87" t="s">
        <v>636</v>
      </c>
      <c r="C6" s="54" t="s">
        <v>80</v>
      </c>
      <c r="D6" s="59"/>
      <c r="E6" s="233"/>
      <c r="F6" s="169"/>
      <c r="G6" s="155"/>
      <c r="H6" s="54">
        <f>COUNTA(F6)</f>
        <v>0</v>
      </c>
    </row>
    <row r="7" spans="1:8" ht="38.25">
      <c r="A7" s="50" t="str">
        <f>"14." &amp; TEXT(ROW() - ROW(Tabel1121474[[#Headers],[Volgnr.]]) - 2, "[$-nl-NL]0;-0")</f>
        <v>14.4</v>
      </c>
      <c r="B7" s="87" t="s">
        <v>637</v>
      </c>
      <c r="C7" s="54" t="s">
        <v>80</v>
      </c>
      <c r="D7" s="59" t="s">
        <v>638</v>
      </c>
      <c r="E7" s="233"/>
      <c r="F7" s="169"/>
      <c r="G7" s="155"/>
      <c r="H7" s="54">
        <f>COUNTA(F7)</f>
        <v>0</v>
      </c>
    </row>
    <row r="8" spans="1:8" ht="38.25">
      <c r="A8" s="50" t="str">
        <f>"14." &amp; TEXT(ROW() - ROW(Tabel1121474[[#Headers],[Volgnr.]]) - 2, "[$-nl-NL]0;-0")</f>
        <v>14.5</v>
      </c>
      <c r="B8" s="87" t="s">
        <v>639</v>
      </c>
      <c r="C8" s="54" t="s">
        <v>83</v>
      </c>
      <c r="D8" s="59" t="s">
        <v>640</v>
      </c>
      <c r="E8" s="233"/>
      <c r="F8" s="169"/>
      <c r="G8" s="155"/>
      <c r="H8" s="54">
        <f>COUNTA(F8)</f>
        <v>0</v>
      </c>
    </row>
    <row r="9" spans="1:8" ht="38.25">
      <c r="A9" s="50" t="str">
        <f>"14." &amp; TEXT(ROW() - ROW(Tabel1121474[[#Headers],[Volgnr.]]) - 2, "[$-nl-NL]0;-0")</f>
        <v>14.6</v>
      </c>
      <c r="B9" s="87" t="s">
        <v>641</v>
      </c>
      <c r="C9" s="54" t="s">
        <v>83</v>
      </c>
      <c r="D9" s="65" t="s">
        <v>642</v>
      </c>
      <c r="E9" s="235"/>
      <c r="F9" s="169"/>
      <c r="G9" s="148"/>
      <c r="H9" s="54"/>
    </row>
    <row r="10" spans="1:8" ht="25.5">
      <c r="A10" s="50" t="str">
        <f>"14." &amp; TEXT(ROW() - ROW(Tabel1121474[[#Headers],[Volgnr.]]) - 2, "[$-nl-NL]0;-0")</f>
        <v>14.7</v>
      </c>
      <c r="B10" s="87" t="s">
        <v>643</v>
      </c>
      <c r="C10" s="54" t="s">
        <v>80</v>
      </c>
      <c r="D10" s="59" t="s">
        <v>644</v>
      </c>
      <c r="E10" s="233"/>
      <c r="F10" s="169"/>
      <c r="G10" s="148"/>
      <c r="H10" s="54"/>
    </row>
    <row r="11" spans="1:8" ht="38.25">
      <c r="A11" s="50" t="str">
        <f>"14." &amp; TEXT(ROW() - ROW(Tabel1121474[[#Headers],[Volgnr.]]) - 2, "[$-nl-NL]0;-0")</f>
        <v>14.8</v>
      </c>
      <c r="B11" s="87" t="s">
        <v>645</v>
      </c>
      <c r="C11" s="54" t="s">
        <v>80</v>
      </c>
      <c r="D11" s="86" t="s">
        <v>646</v>
      </c>
      <c r="E11" s="234"/>
      <c r="F11" s="169"/>
      <c r="G11" s="155"/>
      <c r="H11" s="54">
        <f t="shared" ref="H11:H24" si="0">COUNTA(F11)</f>
        <v>0</v>
      </c>
    </row>
    <row r="12" spans="1:8" ht="38.25">
      <c r="A12" s="50" t="str">
        <f>"14." &amp; TEXT(ROW() - ROW(Tabel1121474[[#Headers],[Volgnr.]]) - 2, "[$-nl-NL]0;-0")</f>
        <v>14.9</v>
      </c>
      <c r="B12" s="87" t="s">
        <v>647</v>
      </c>
      <c r="C12" s="54" t="s">
        <v>80</v>
      </c>
      <c r="D12" s="86" t="s">
        <v>648</v>
      </c>
      <c r="E12" s="234"/>
      <c r="F12" s="169"/>
      <c r="G12" s="155"/>
      <c r="H12" s="54">
        <f t="shared" si="0"/>
        <v>0</v>
      </c>
    </row>
    <row r="13" spans="1:8" ht="38.25">
      <c r="A13" s="50" t="str">
        <f>"14." &amp; TEXT(ROW() - ROW(Tabel1121474[[#Headers],[Volgnr.]]) - 2, "[$-nl-NL]0;-0")</f>
        <v>14.10</v>
      </c>
      <c r="B13" s="87" t="s">
        <v>649</v>
      </c>
      <c r="C13" s="54" t="s">
        <v>83</v>
      </c>
      <c r="D13" s="86" t="s">
        <v>650</v>
      </c>
      <c r="E13" s="234"/>
      <c r="F13" s="169"/>
      <c r="G13" s="155"/>
      <c r="H13" s="54">
        <f t="shared" si="0"/>
        <v>0</v>
      </c>
    </row>
    <row r="14" spans="1:8">
      <c r="A14" s="50" t="str">
        <f>"14." &amp; TEXT(ROW() - ROW(Tabel1121474[[#Headers],[Volgnr.]]) - 2, "[$-nl-NL]0;-0")</f>
        <v>14.11</v>
      </c>
      <c r="B14" s="87" t="s">
        <v>651</v>
      </c>
      <c r="C14" s="54" t="s">
        <v>80</v>
      </c>
      <c r="D14" s="86"/>
      <c r="E14" s="234"/>
      <c r="F14" s="169"/>
      <c r="G14" s="155"/>
      <c r="H14" s="54">
        <f t="shared" si="0"/>
        <v>0</v>
      </c>
    </row>
    <row r="15" spans="1:8">
      <c r="A15" s="50" t="str">
        <f>"14." &amp; TEXT(ROW() - ROW(Tabel1121474[[#Headers],[Volgnr.]]) - 2, "[$-nl-NL]0;-0")</f>
        <v>14.12</v>
      </c>
      <c r="B15" s="87" t="s">
        <v>652</v>
      </c>
      <c r="C15" s="54" t="s">
        <v>83</v>
      </c>
      <c r="D15" s="86"/>
      <c r="E15" s="234"/>
      <c r="F15" s="169"/>
      <c r="G15" s="155"/>
      <c r="H15" s="54">
        <f t="shared" si="0"/>
        <v>0</v>
      </c>
    </row>
    <row r="16" spans="1:8" ht="25.5">
      <c r="A16" s="50" t="str">
        <f>"14." &amp; TEXT(ROW() - ROW(Tabel1121474[[#Headers],[Volgnr.]]) - 2, "[$-nl-NL]0;-0")</f>
        <v>14.13</v>
      </c>
      <c r="B16" s="87" t="s">
        <v>653</v>
      </c>
      <c r="C16" s="54" t="s">
        <v>80</v>
      </c>
      <c r="D16" s="59" t="s">
        <v>654</v>
      </c>
      <c r="E16" s="233"/>
      <c r="F16" s="169"/>
      <c r="G16" s="155"/>
      <c r="H16" s="54">
        <f t="shared" si="0"/>
        <v>0</v>
      </c>
    </row>
    <row r="17" spans="1:13">
      <c r="A17" s="50" t="str">
        <f>"14." &amp; TEXT(ROW() - ROW(Tabel1121474[[#Headers],[Volgnr.]]) - 2, "[$-nl-NL]0;-0")</f>
        <v>14.14</v>
      </c>
      <c r="B17" s="87" t="s">
        <v>655</v>
      </c>
      <c r="C17" s="54" t="s">
        <v>80</v>
      </c>
      <c r="D17" s="59" t="s">
        <v>656</v>
      </c>
      <c r="E17" s="233"/>
      <c r="F17" s="169"/>
      <c r="G17" s="155"/>
      <c r="H17" s="54">
        <f t="shared" si="0"/>
        <v>0</v>
      </c>
    </row>
    <row r="18" spans="1:13" ht="25.5">
      <c r="A18" s="50" t="str">
        <f>"14." &amp; TEXT(ROW() - ROW(Tabel1121474[[#Headers],[Volgnr.]]) - 2, "[$-nl-NL]0;-0")</f>
        <v>14.15</v>
      </c>
      <c r="B18" s="87" t="s">
        <v>657</v>
      </c>
      <c r="C18" s="54" t="s">
        <v>83</v>
      </c>
      <c r="D18" s="59" t="s">
        <v>658</v>
      </c>
      <c r="E18" s="233"/>
      <c r="F18" s="169"/>
      <c r="G18" s="155"/>
      <c r="H18" s="54">
        <f t="shared" si="0"/>
        <v>0</v>
      </c>
    </row>
    <row r="19" spans="1:13" ht="25.5">
      <c r="A19" s="50" t="str">
        <f>"14." &amp; TEXT(ROW() - ROW(Tabel1121474[[#Headers],[Volgnr.]]) - 2, "[$-nl-NL]0;-0")</f>
        <v>14.16</v>
      </c>
      <c r="B19" s="87" t="s">
        <v>659</v>
      </c>
      <c r="C19" s="54" t="s">
        <v>83</v>
      </c>
      <c r="D19" s="59" t="s">
        <v>660</v>
      </c>
      <c r="E19" s="233"/>
      <c r="F19" s="169"/>
      <c r="G19" s="155"/>
      <c r="H19" s="54">
        <f t="shared" si="0"/>
        <v>0</v>
      </c>
    </row>
    <row r="20" spans="1:13" ht="38.25">
      <c r="A20" s="50" t="str">
        <f>"14." &amp; TEXT(ROW() - ROW(Tabel1121474[[#Headers],[Volgnr.]]) - 2, "[$-nl-NL]0;-0")</f>
        <v>14.17</v>
      </c>
      <c r="B20" s="87" t="s">
        <v>661</v>
      </c>
      <c r="C20" s="54" t="s">
        <v>83</v>
      </c>
      <c r="D20" s="59" t="s">
        <v>662</v>
      </c>
      <c r="E20" s="233"/>
      <c r="F20" s="169"/>
      <c r="G20" s="155"/>
      <c r="H20" s="54">
        <f t="shared" si="0"/>
        <v>0</v>
      </c>
    </row>
    <row r="21" spans="1:13" ht="25.5">
      <c r="A21" s="50" t="str">
        <f>"14." &amp; TEXT(ROW() - ROW(Tabel1121474[[#Headers],[Volgnr.]]) - 2, "[$-nl-NL]0;-0")</f>
        <v>14.18</v>
      </c>
      <c r="B21" s="87" t="s">
        <v>663</v>
      </c>
      <c r="C21" s="54" t="s">
        <v>83</v>
      </c>
      <c r="D21" s="59" t="s">
        <v>664</v>
      </c>
      <c r="E21" s="233"/>
      <c r="F21" s="169"/>
      <c r="G21" s="155"/>
      <c r="H21" s="54">
        <f t="shared" si="0"/>
        <v>0</v>
      </c>
    </row>
    <row r="22" spans="1:13">
      <c r="A22" s="50" t="str">
        <f>"14." &amp; TEXT(ROW() - ROW(Tabel1121474[[#Headers],[Volgnr.]]) - 2, "[$-nl-NL]0;-0")</f>
        <v>14.19</v>
      </c>
      <c r="B22" s="87" t="s">
        <v>665</v>
      </c>
      <c r="C22" s="54" t="s">
        <v>80</v>
      </c>
      <c r="D22" s="59" t="s">
        <v>666</v>
      </c>
      <c r="E22" s="233"/>
      <c r="F22" s="169"/>
      <c r="G22" s="155"/>
      <c r="H22" s="54">
        <f t="shared" si="0"/>
        <v>0</v>
      </c>
    </row>
    <row r="23" spans="1:13" ht="89.25">
      <c r="A23" s="50" t="str">
        <f>"14." &amp; TEXT(ROW() - ROW(Tabel1121474[[#Headers],[Volgnr.]]) - 2, "[$-nl-NL]0;-0")</f>
        <v>14.20</v>
      </c>
      <c r="B23" s="87" t="s">
        <v>667</v>
      </c>
      <c r="C23" s="54" t="s">
        <v>83</v>
      </c>
      <c r="D23" s="59" t="s">
        <v>668</v>
      </c>
      <c r="E23" s="233"/>
      <c r="F23" s="169"/>
      <c r="G23" s="155"/>
      <c r="H23" s="54">
        <f t="shared" si="0"/>
        <v>0</v>
      </c>
    </row>
    <row r="24" spans="1:13" ht="63.75">
      <c r="A24" s="50" t="str">
        <f>"14." &amp; TEXT(ROW() - ROW(Tabel1121474[[#Headers],[Volgnr.]]) - 2, "[$-nl-NL]0;-0")</f>
        <v>14.21</v>
      </c>
      <c r="B24" s="87" t="s">
        <v>669</v>
      </c>
      <c r="C24" s="54" t="s">
        <v>80</v>
      </c>
      <c r="D24" s="59" t="s">
        <v>670</v>
      </c>
      <c r="E24" s="233"/>
      <c r="F24" s="169"/>
      <c r="G24" s="155"/>
      <c r="H24" s="54">
        <f t="shared" si="0"/>
        <v>0</v>
      </c>
    </row>
    <row r="25" spans="1:13">
      <c r="A25" s="50" t="str">
        <f>"14." &amp; TEXT(ROW() - ROW(Tabel1121474[[#Headers],[Volgnr.]]) - 2, "[$-nl-NL]0;-0")</f>
        <v>14.22</v>
      </c>
      <c r="B25" s="2" t="s">
        <v>671</v>
      </c>
      <c r="C25" s="172"/>
      <c r="D25" s="211" t="s">
        <v>672</v>
      </c>
      <c r="E25" s="241"/>
      <c r="F25" s="169"/>
      <c r="G25" s="155"/>
      <c r="H25" s="55">
        <f>SUM(H4:H24)</f>
        <v>0</v>
      </c>
    </row>
    <row r="26" spans="1:13" s="53" customFormat="1">
      <c r="A26" s="210" t="str">
        <f>"14." &amp; TEXT(ROW() - ROW(Tabel1121474[[#Headers],[Volgnr.]]) - 2, "[$-nl-NL]0;-0")</f>
        <v>14.23</v>
      </c>
      <c r="B26" s="2" t="s">
        <v>673</v>
      </c>
      <c r="C26" s="164"/>
      <c r="D26" s="183"/>
      <c r="E26" s="236"/>
      <c r="F26" s="169"/>
      <c r="G26" s="155"/>
      <c r="H26" s="2"/>
      <c r="I26" s="2"/>
      <c r="J26" s="2"/>
      <c r="K26" s="2"/>
      <c r="L26" s="2"/>
      <c r="M26" s="2"/>
    </row>
    <row r="27" spans="1:13" s="53" customFormat="1" ht="25.5">
      <c r="A27" s="210" t="str">
        <f>"14." &amp; TEXT(ROW() - ROW(Tabel1121474[[#Headers],[Volgnr.]]) - 2, "[$-nl-NL]0;-0")</f>
        <v>14.24</v>
      </c>
      <c r="B27" s="8" t="s">
        <v>674</v>
      </c>
      <c r="C27" s="164"/>
      <c r="D27" s="183"/>
      <c r="E27" s="236"/>
      <c r="F27" s="169"/>
      <c r="G27" s="155"/>
      <c r="H27" s="2"/>
      <c r="I27" s="2"/>
      <c r="J27" s="2"/>
      <c r="K27" s="2"/>
      <c r="L27" s="2"/>
      <c r="M27" s="2"/>
    </row>
    <row r="28" spans="1:13" s="53" customFormat="1">
      <c r="A28" s="99"/>
      <c r="B28" s="2"/>
      <c r="C28" s="164"/>
      <c r="D28" s="212"/>
      <c r="E28" s="212"/>
      <c r="F28" s="163"/>
      <c r="G28" s="163"/>
      <c r="H28" s="2"/>
      <c r="I28" s="2"/>
      <c r="J28" s="2"/>
      <c r="K28" s="2"/>
      <c r="L28" s="2"/>
      <c r="M28" s="2"/>
    </row>
    <row r="29" spans="1:13" s="53" customFormat="1" ht="15">
      <c r="A29" s="30"/>
      <c r="B29" s="66" t="s">
        <v>80</v>
      </c>
      <c r="C29" s="161">
        <f>COUNTIF($C$2:$C$27,B29)</f>
        <v>11</v>
      </c>
      <c r="F29" s="2"/>
      <c r="G29" s="2"/>
      <c r="H29" s="2"/>
      <c r="I29" s="2"/>
      <c r="J29" s="2"/>
      <c r="K29" s="2"/>
      <c r="L29" s="2"/>
      <c r="M29" s="2"/>
    </row>
    <row r="30" spans="1:13" s="53" customFormat="1" ht="15">
      <c r="A30" s="30"/>
      <c r="B30" s="68" t="s">
        <v>83</v>
      </c>
      <c r="C30" s="161">
        <f>COUNTIF($C$2:$C$27,B30)</f>
        <v>10</v>
      </c>
      <c r="F30" s="2"/>
      <c r="G30" s="2"/>
      <c r="H30" s="2"/>
      <c r="I30" s="2"/>
      <c r="J30" s="2"/>
      <c r="K30" s="2"/>
      <c r="L30" s="2"/>
      <c r="M30" s="2"/>
    </row>
    <row r="31" spans="1:13" ht="15">
      <c r="B31" s="66" t="s">
        <v>202</v>
      </c>
      <c r="C31" s="161">
        <f>COUNTIF($C$2:$C$27,B31)</f>
        <v>0</v>
      </c>
    </row>
    <row r="32" spans="1:13" ht="15">
      <c r="B32" s="69" t="s">
        <v>203</v>
      </c>
      <c r="C32" s="161">
        <f>COUNTIF($C$2:$C$27,B32)</f>
        <v>0</v>
      </c>
    </row>
    <row r="34" spans="2:3" ht="15">
      <c r="B34" s="66" t="s">
        <v>545</v>
      </c>
      <c r="C34" s="161">
        <f>COUNTIF($F$2:$F27,B34)</f>
        <v>0</v>
      </c>
    </row>
    <row r="35" spans="2:3" ht="15">
      <c r="B35" s="68" t="s">
        <v>546</v>
      </c>
      <c r="C35" s="161">
        <f>COUNTIF($F$2:$F27,B35)</f>
        <v>0</v>
      </c>
    </row>
  </sheetData>
  <protectedRanges>
    <protectedRange sqref="G4:G11" name="Invoer Gebruiksvr"/>
  </protectedRanges>
  <phoneticPr fontId="2" type="noConversion"/>
  <conditionalFormatting sqref="H2:H24">
    <cfRule type="cellIs" dxfId="8" priority="1" operator="greaterThan">
      <formula>1</formula>
    </cfRule>
    <cfRule type="cellIs" dxfId="7" priority="2" operator="greaterThan">
      <formula>1</formula>
    </cfRule>
    <cfRule type="cellIs" dxfId="6" priority="3" operator="lessThanOrEqual">
      <formula>1</formula>
    </cfRule>
  </conditionalFormatting>
  <dataValidations count="3">
    <dataValidation type="list" allowBlank="1" showInputMessage="1" showErrorMessage="1" sqref="F23:F27" xr:uid="{258BC086-0540-4A30-9AB8-74C49FCE4078}">
      <formula1>$B$34:$B$35</formula1>
    </dataValidation>
    <dataValidation type="list" allowBlank="1" showInputMessage="1" showErrorMessage="1" sqref="C4:C24" xr:uid="{C3BD2762-C767-48C0-9AC4-3AA2CDF73564}">
      <formula1>$B$29:$B$32</formula1>
    </dataValidation>
    <dataValidation type="list" allowBlank="1" showInputMessage="1" showErrorMessage="1" sqref="F4:F22" xr:uid="{6EA46398-6557-40DD-AA32-06619D01186A}">
      <formula1>$B$34:$B$34</formula1>
    </dataValidation>
  </dataValidations>
  <pageMargins left="0.70866141732283472" right="0.70866141732283472" top="0.74803149606299213" bottom="0.74803149606299213" header="0.31496062992125984" footer="0.31496062992125984"/>
  <pageSetup paperSize="8" scale="64"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3E09D-7DA6-445A-AA7D-948A0856D758}">
  <sheetPr>
    <pageSetUpPr fitToPage="1"/>
  </sheetPr>
  <dimension ref="A1:M42"/>
  <sheetViews>
    <sheetView topLeftCell="A17" zoomScale="70" zoomScaleNormal="70" zoomScaleSheetLayoutView="120" workbookViewId="0">
      <selection activeCell="B27" sqref="B27"/>
    </sheetView>
  </sheetViews>
  <sheetFormatPr defaultColWidth="8.7109375" defaultRowHeight="12.75"/>
  <cols>
    <col min="1" max="1" width="12.85546875" style="30" bestFit="1" customWidth="1"/>
    <col min="2" max="2" width="91" style="8" bestFit="1" customWidth="1"/>
    <col min="3" max="3" width="22.28515625" style="2" bestFit="1" customWidth="1"/>
    <col min="4" max="5" width="41" style="53" customWidth="1"/>
    <col min="6" max="6" width="27.42578125" style="2" bestFit="1" customWidth="1"/>
    <col min="7" max="7" width="25.28515625" style="2" bestFit="1" customWidth="1"/>
    <col min="8" max="8" width="0" style="2" hidden="1" customWidth="1"/>
    <col min="9" max="16384" width="8.7109375" style="2"/>
  </cols>
  <sheetData>
    <row r="1" spans="1:8" ht="38.25">
      <c r="A1" s="43" t="s">
        <v>69</v>
      </c>
      <c r="B1" s="44" t="s">
        <v>675</v>
      </c>
      <c r="C1" s="44" t="s">
        <v>71</v>
      </c>
      <c r="D1" s="45" t="s">
        <v>341</v>
      </c>
      <c r="E1" s="221" t="s">
        <v>808</v>
      </c>
      <c r="F1" s="44" t="s">
        <v>73</v>
      </c>
      <c r="G1" s="151" t="s">
        <v>76</v>
      </c>
      <c r="H1" s="70" t="s">
        <v>205</v>
      </c>
    </row>
    <row r="2" spans="1:8">
      <c r="A2" s="46" t="str">
        <f>"15." &amp; TEXT(ROW() - ROW(Tabel11214741012[[#Headers],[Volgnr.]]) - 2, "[$-nl-NL]0;-0")</f>
        <v>15.-1</v>
      </c>
      <c r="B2" s="177" t="s">
        <v>676</v>
      </c>
      <c r="C2" s="48"/>
      <c r="D2" s="49"/>
      <c r="E2" s="49"/>
      <c r="F2" s="122"/>
      <c r="G2" s="158"/>
      <c r="H2" s="54"/>
    </row>
    <row r="3" spans="1:8">
      <c r="A3" s="156"/>
      <c r="B3" s="159"/>
      <c r="C3" s="156"/>
      <c r="D3" s="156"/>
      <c r="E3" s="156"/>
      <c r="F3" s="156"/>
      <c r="G3" s="156"/>
      <c r="H3" s="54"/>
    </row>
    <row r="4" spans="1:8" ht="30">
      <c r="A4" s="50" t="str">
        <f>"15." &amp; TEXT(ROW() - ROW(Tabel11214741012[[#Headers],[Volgnr.]]) - 2, "[$-nl-NL]0;-0")</f>
        <v>15.1</v>
      </c>
      <c r="B4" s="176" t="s">
        <v>677</v>
      </c>
      <c r="C4" s="54" t="s">
        <v>80</v>
      </c>
      <c r="D4" s="59" t="s">
        <v>678</v>
      </c>
      <c r="E4" s="233"/>
      <c r="F4" s="169"/>
      <c r="G4" s="155"/>
      <c r="H4" s="54">
        <f t="shared" ref="H4:H11" si="0">COUNTA(F4)</f>
        <v>0</v>
      </c>
    </row>
    <row r="5" spans="1:8" ht="25.5">
      <c r="A5" s="50" t="str">
        <f>"15." &amp; TEXT(ROW() - ROW(Tabel11214741012[[#Headers],[Volgnr.]]) - 2, "[$-nl-NL]0;-0")</f>
        <v>15.2</v>
      </c>
      <c r="B5" s="178" t="s">
        <v>679</v>
      </c>
      <c r="C5" s="54" t="s">
        <v>80</v>
      </c>
      <c r="D5" s="59" t="s">
        <v>680</v>
      </c>
      <c r="E5" s="233"/>
      <c r="F5" s="169"/>
      <c r="G5" s="155"/>
      <c r="H5" s="54">
        <f t="shared" si="0"/>
        <v>0</v>
      </c>
    </row>
    <row r="6" spans="1:8" ht="30">
      <c r="A6" s="50" t="str">
        <f>"15." &amp; TEXT(ROW() - ROW(Tabel11214741012[[#Headers],[Volgnr.]]) - 2, "[$-nl-NL]0;-0")</f>
        <v>15.3</v>
      </c>
      <c r="B6" s="178" t="s">
        <v>681</v>
      </c>
      <c r="C6" s="54" t="s">
        <v>83</v>
      </c>
      <c r="D6" s="59" t="s">
        <v>682</v>
      </c>
      <c r="E6" s="233"/>
      <c r="F6" s="169"/>
      <c r="G6" s="155"/>
      <c r="H6" s="54">
        <f t="shared" si="0"/>
        <v>0</v>
      </c>
    </row>
    <row r="7" spans="1:8" ht="15">
      <c r="A7" s="50" t="str">
        <f>"15." &amp; TEXT(ROW() - ROW(Tabel11214741012[[#Headers],[Volgnr.]]) - 2, "[$-nl-NL]0;-0")</f>
        <v>15.4</v>
      </c>
      <c r="B7" s="178" t="s">
        <v>683</v>
      </c>
      <c r="C7" s="54" t="s">
        <v>83</v>
      </c>
      <c r="D7" s="59"/>
      <c r="E7" s="233"/>
      <c r="F7" s="169"/>
      <c r="G7" s="155"/>
      <c r="H7" s="54">
        <f t="shared" si="0"/>
        <v>0</v>
      </c>
    </row>
    <row r="8" spans="1:8" ht="30">
      <c r="A8" s="50" t="str">
        <f>"15." &amp; TEXT(ROW() - ROW(Tabel11214741012[[#Headers],[Volgnr.]]) - 2, "[$-nl-NL]0;-0")</f>
        <v>15.5</v>
      </c>
      <c r="B8" s="178" t="s">
        <v>684</v>
      </c>
      <c r="C8" s="54" t="s">
        <v>80</v>
      </c>
      <c r="D8" s="59" t="s">
        <v>685</v>
      </c>
      <c r="E8" s="233"/>
      <c r="F8" s="169"/>
      <c r="G8" s="155"/>
      <c r="H8" s="54">
        <f t="shared" si="0"/>
        <v>0</v>
      </c>
    </row>
    <row r="9" spans="1:8" ht="30">
      <c r="A9" s="50" t="str">
        <f>"15." &amp; TEXT(ROW() - ROW(Tabel11214741012[[#Headers],[Volgnr.]]) - 2, "[$-nl-NL]0;-0")</f>
        <v>15.6</v>
      </c>
      <c r="B9" s="178" t="s">
        <v>686</v>
      </c>
      <c r="C9" s="54" t="s">
        <v>80</v>
      </c>
      <c r="D9" s="59" t="s">
        <v>687</v>
      </c>
      <c r="E9" s="233"/>
      <c r="F9" s="169"/>
      <c r="G9" s="155"/>
      <c r="H9" s="54">
        <f t="shared" si="0"/>
        <v>0</v>
      </c>
    </row>
    <row r="10" spans="1:8" ht="15">
      <c r="A10" s="50" t="str">
        <f>"15." &amp; TEXT(ROW() - ROW(Tabel11214741012[[#Headers],[Volgnr.]]) - 2, "[$-nl-NL]0;-0")</f>
        <v>15.7</v>
      </c>
      <c r="B10" s="178" t="s">
        <v>688</v>
      </c>
      <c r="C10" s="54" t="s">
        <v>80</v>
      </c>
      <c r="D10" s="86" t="s">
        <v>687</v>
      </c>
      <c r="E10" s="234"/>
      <c r="F10" s="169"/>
      <c r="G10" s="155"/>
      <c r="H10" s="54">
        <f t="shared" si="0"/>
        <v>0</v>
      </c>
    </row>
    <row r="11" spans="1:8" ht="51">
      <c r="A11" s="50" t="str">
        <f>"15." &amp; TEXT(ROW() - ROW(Tabel11214741012[[#Headers],[Volgnr.]]) - 2, "[$-nl-NL]0;-0")</f>
        <v>15.8</v>
      </c>
      <c r="B11" s="174" t="s">
        <v>689</v>
      </c>
      <c r="C11" s="54" t="s">
        <v>80</v>
      </c>
      <c r="D11" s="86" t="s">
        <v>690</v>
      </c>
      <c r="E11" s="234"/>
      <c r="F11" s="169"/>
      <c r="G11" s="155"/>
      <c r="H11" s="54">
        <f t="shared" si="0"/>
        <v>0</v>
      </c>
    </row>
    <row r="12" spans="1:8" ht="45">
      <c r="A12" s="50" t="str">
        <f>"15." &amp; TEXT(ROW() - ROW(Tabel11214741012[[#Headers],[Volgnr.]]) - 2, "[$-nl-NL]0;-0")</f>
        <v>15.9</v>
      </c>
      <c r="B12" s="174" t="s">
        <v>691</v>
      </c>
      <c r="C12" s="54" t="s">
        <v>80</v>
      </c>
      <c r="D12" s="65" t="s">
        <v>692</v>
      </c>
      <c r="E12" s="235"/>
      <c r="F12" s="169"/>
      <c r="G12" s="148"/>
      <c r="H12" s="54"/>
    </row>
    <row r="13" spans="1:8" ht="63.75">
      <c r="A13" s="50" t="str">
        <f>"15." &amp; TEXT(ROW() - ROW(Tabel11214741012[[#Headers],[Volgnr.]]) - 2, "[$-nl-NL]0;-0")</f>
        <v>15.10</v>
      </c>
      <c r="B13" s="175" t="s">
        <v>693</v>
      </c>
      <c r="C13" s="54" t="s">
        <v>80</v>
      </c>
      <c r="D13" s="86" t="s">
        <v>694</v>
      </c>
      <c r="E13" s="234"/>
      <c r="F13" s="169"/>
      <c r="G13" s="155"/>
      <c r="H13" s="54">
        <f t="shared" ref="H13:H18" si="1">COUNTA(F13)</f>
        <v>0</v>
      </c>
    </row>
    <row r="14" spans="1:8" ht="30">
      <c r="A14" s="50" t="str">
        <f>"15." &amp; TEXT(ROW() - ROW(Tabel11214741012[[#Headers],[Volgnr.]]) - 2, "[$-nl-NL]0;-0")</f>
        <v>15.11</v>
      </c>
      <c r="B14" s="175" t="s">
        <v>695</v>
      </c>
      <c r="C14" s="54" t="s">
        <v>80</v>
      </c>
      <c r="D14" s="86" t="s">
        <v>696</v>
      </c>
      <c r="E14" s="234"/>
      <c r="F14" s="169"/>
      <c r="G14" s="155"/>
      <c r="H14" s="54">
        <f t="shared" si="1"/>
        <v>0</v>
      </c>
    </row>
    <row r="15" spans="1:8" ht="38.25">
      <c r="A15" s="50" t="str">
        <f>"15." &amp; TEXT(ROW() - ROW(Tabel11214741012[[#Headers],[Volgnr.]]) - 2, "[$-nl-NL]0;-0")</f>
        <v>15.12</v>
      </c>
      <c r="B15" s="174" t="s">
        <v>697</v>
      </c>
      <c r="C15" s="164" t="s">
        <v>80</v>
      </c>
      <c r="D15" s="183" t="s">
        <v>698</v>
      </c>
      <c r="E15" s="239"/>
      <c r="F15" s="169"/>
      <c r="G15" s="155"/>
      <c r="H15" s="54">
        <f t="shared" si="1"/>
        <v>0</v>
      </c>
    </row>
    <row r="16" spans="1:8" ht="30">
      <c r="A16" s="50" t="str">
        <f>"15." &amp; TEXT(ROW() - ROW(Tabel11214741012[[#Headers],[Volgnr.]]) - 2, "[$-nl-NL]0;-0")</f>
        <v>15.13</v>
      </c>
      <c r="B16" s="174" t="s">
        <v>699</v>
      </c>
      <c r="C16" s="164" t="s">
        <v>83</v>
      </c>
      <c r="D16" s="183" t="s">
        <v>700</v>
      </c>
      <c r="E16" s="239"/>
      <c r="F16" s="169"/>
      <c r="G16" s="155"/>
      <c r="H16" s="54">
        <f t="shared" si="1"/>
        <v>0</v>
      </c>
    </row>
    <row r="17" spans="1:13" ht="38.25">
      <c r="A17" s="50" t="str">
        <f>"15." &amp; TEXT(ROW() - ROW(Tabel11214741012[[#Headers],[Volgnr.]]) - 2, "[$-nl-NL]0;-0")</f>
        <v>15.14</v>
      </c>
      <c r="B17" s="174" t="s">
        <v>701</v>
      </c>
      <c r="C17" s="164" t="s">
        <v>80</v>
      </c>
      <c r="D17" s="183" t="s">
        <v>702</v>
      </c>
      <c r="E17" s="239"/>
      <c r="F17" s="169"/>
      <c r="G17" s="155"/>
      <c r="H17" s="54">
        <f t="shared" si="1"/>
        <v>0</v>
      </c>
    </row>
    <row r="18" spans="1:13" ht="15">
      <c r="A18" s="50" t="str">
        <f>"15." &amp; TEXT(ROW() - ROW(Tabel11214741012[[#Headers],[Volgnr.]]) - 2, "[$-nl-NL]0;-0")</f>
        <v>15.15</v>
      </c>
      <c r="B18" s="178" t="s">
        <v>703</v>
      </c>
      <c r="C18" s="164" t="s">
        <v>83</v>
      </c>
      <c r="D18" s="183" t="s">
        <v>704</v>
      </c>
      <c r="E18" s="239"/>
      <c r="F18" s="169"/>
      <c r="G18" s="155"/>
      <c r="H18" s="54">
        <f t="shared" si="1"/>
        <v>0</v>
      </c>
    </row>
    <row r="19" spans="1:13" ht="30">
      <c r="A19" s="50" t="str">
        <f>"15." &amp; TEXT(ROW() - ROW(Tabel11214741012[[#Headers],[Volgnr.]]) - 2, "[$-nl-NL]0;-0")</f>
        <v>15.16</v>
      </c>
      <c r="B19" s="178" t="s">
        <v>705</v>
      </c>
      <c r="C19" s="164" t="s">
        <v>83</v>
      </c>
      <c r="D19" s="183" t="s">
        <v>706</v>
      </c>
      <c r="E19" s="239"/>
      <c r="F19" s="169"/>
      <c r="G19" s="148"/>
      <c r="H19" s="54"/>
    </row>
    <row r="20" spans="1:13" ht="30">
      <c r="A20" s="50" t="str">
        <f>"15." &amp; TEXT(ROW() - ROW(Tabel11214741012[[#Headers],[Volgnr.]]) - 2, "[$-nl-NL]0;-0")</f>
        <v>15.17</v>
      </c>
      <c r="B20" s="178" t="s">
        <v>707</v>
      </c>
      <c r="C20" s="164" t="s">
        <v>83</v>
      </c>
      <c r="D20" s="183" t="s">
        <v>706</v>
      </c>
      <c r="E20" s="239"/>
      <c r="F20" s="169"/>
      <c r="G20" s="155"/>
      <c r="H20" s="54">
        <f t="shared" ref="H20:H30" si="2">COUNTA(F20)</f>
        <v>0</v>
      </c>
    </row>
    <row r="21" spans="1:13" ht="63.75">
      <c r="A21" s="50" t="str">
        <f>"15." &amp; TEXT(ROW() - ROW(Tabel11214741012[[#Headers],[Volgnr.]]) - 2, "[$-nl-NL]0;-0")</f>
        <v>15.18</v>
      </c>
      <c r="B21" s="171" t="s">
        <v>708</v>
      </c>
      <c r="C21" s="164" t="s">
        <v>83</v>
      </c>
      <c r="D21" s="65" t="s">
        <v>709</v>
      </c>
      <c r="E21" s="235"/>
      <c r="F21" s="169"/>
      <c r="G21" s="155"/>
      <c r="H21" s="54">
        <f t="shared" si="2"/>
        <v>0</v>
      </c>
    </row>
    <row r="22" spans="1:13" ht="51">
      <c r="A22" s="50" t="str">
        <f>"15." &amp; TEXT(ROW() - ROW(Tabel11214741012[[#Headers],[Volgnr.]]) - 2, "[$-nl-NL]0;-0")</f>
        <v>15.19</v>
      </c>
      <c r="B22" s="174" t="s">
        <v>710</v>
      </c>
      <c r="C22" s="164" t="s">
        <v>80</v>
      </c>
      <c r="D22" s="183" t="s">
        <v>711</v>
      </c>
      <c r="E22" s="239"/>
      <c r="F22" s="169"/>
      <c r="G22" s="155"/>
      <c r="H22" s="54">
        <f t="shared" si="2"/>
        <v>0</v>
      </c>
    </row>
    <row r="23" spans="1:13" ht="51">
      <c r="A23" s="50" t="str">
        <f>"15." &amp; TEXT(ROW() - ROW(Tabel11214741012[[#Headers],[Volgnr.]]) - 2, "[$-nl-NL]0;-0")</f>
        <v>15.20</v>
      </c>
      <c r="B23" s="178" t="s">
        <v>712</v>
      </c>
      <c r="C23" s="164" t="s">
        <v>83</v>
      </c>
      <c r="D23" s="65" t="s">
        <v>713</v>
      </c>
      <c r="E23" s="235"/>
      <c r="F23" s="169"/>
      <c r="G23" s="155"/>
      <c r="H23" s="54">
        <f t="shared" si="2"/>
        <v>0</v>
      </c>
    </row>
    <row r="24" spans="1:13" ht="46.5">
      <c r="A24" s="50" t="str">
        <f>"15." &amp; TEXT(ROW() - ROW(Tabel11214741012[[#Headers],[Volgnr.]]) - 2, "[$-nl-NL]0;-0")</f>
        <v>15.21</v>
      </c>
      <c r="B24" s="174" t="s">
        <v>714</v>
      </c>
      <c r="C24" s="164" t="s">
        <v>80</v>
      </c>
      <c r="D24" s="183" t="s">
        <v>715</v>
      </c>
      <c r="E24" s="239"/>
      <c r="F24" s="169"/>
      <c r="G24" s="155"/>
      <c r="H24" s="54">
        <f t="shared" si="2"/>
        <v>0</v>
      </c>
    </row>
    <row r="25" spans="1:13" ht="31.5">
      <c r="A25" s="50" t="str">
        <f>"15." &amp; TEXT(ROW() - ROW(Tabel11214741012[[#Headers],[Volgnr.]]) - 2, "[$-nl-NL]0;-0")</f>
        <v>15.22</v>
      </c>
      <c r="B25" s="174" t="s">
        <v>716</v>
      </c>
      <c r="C25" s="164" t="s">
        <v>80</v>
      </c>
      <c r="D25" s="183" t="s">
        <v>715</v>
      </c>
      <c r="E25" s="239"/>
      <c r="F25" s="169"/>
      <c r="G25" s="155"/>
      <c r="H25" s="54">
        <f t="shared" si="2"/>
        <v>0</v>
      </c>
    </row>
    <row r="26" spans="1:13" ht="31.5">
      <c r="A26" s="50" t="str">
        <f>"15." &amp; TEXT(ROW() - ROW(Tabel11214741012[[#Headers],[Volgnr.]]) - 2, "[$-nl-NL]0;-0")</f>
        <v>15.23</v>
      </c>
      <c r="B26" s="174" t="s">
        <v>717</v>
      </c>
      <c r="C26" s="54" t="s">
        <v>80</v>
      </c>
      <c r="D26" s="59" t="s">
        <v>718</v>
      </c>
      <c r="E26" s="233"/>
      <c r="F26" s="169"/>
      <c r="G26" s="155"/>
      <c r="H26" s="54">
        <f t="shared" si="2"/>
        <v>0</v>
      </c>
    </row>
    <row r="27" spans="1:13" ht="15">
      <c r="A27" s="50" t="str">
        <f>"15." &amp; TEXT(ROW() - ROW(Tabel11214741012[[#Headers],[Volgnr.]]) - 2, "[$-nl-NL]0;-0")</f>
        <v>15.24</v>
      </c>
      <c r="B27" s="176" t="s">
        <v>719</v>
      </c>
      <c r="C27" s="54" t="s">
        <v>80</v>
      </c>
      <c r="D27" s="59" t="s">
        <v>720</v>
      </c>
      <c r="E27" s="233"/>
      <c r="F27" s="169"/>
      <c r="G27" s="155"/>
      <c r="H27" s="54">
        <f t="shared" si="2"/>
        <v>0</v>
      </c>
    </row>
    <row r="28" spans="1:13" ht="38.25">
      <c r="A28" s="50" t="str">
        <f>"15." &amp; TEXT(ROW() - ROW(Tabel11214741012[[#Headers],[Volgnr.]]) - 2, "[$-nl-NL]0;-0")</f>
        <v>15.25</v>
      </c>
      <c r="B28" s="178" t="s">
        <v>721</v>
      </c>
      <c r="C28" s="54" t="s">
        <v>203</v>
      </c>
      <c r="D28" s="65" t="s">
        <v>722</v>
      </c>
      <c r="E28" s="235"/>
      <c r="F28" s="169"/>
      <c r="G28" s="155"/>
      <c r="H28" s="54">
        <f t="shared" si="2"/>
        <v>0</v>
      </c>
    </row>
    <row r="29" spans="1:13" ht="25.5">
      <c r="A29" s="50" t="str">
        <f>"15." &amp; TEXT(ROW() - ROW(Tabel11214741012[[#Headers],[Volgnr.]]) - 2, "[$-nl-NL]0;-0")</f>
        <v>15.26</v>
      </c>
      <c r="B29" s="178" t="s">
        <v>723</v>
      </c>
      <c r="C29" s="54" t="s">
        <v>80</v>
      </c>
      <c r="D29" s="59" t="s">
        <v>724</v>
      </c>
      <c r="E29" s="233"/>
      <c r="F29" s="169"/>
      <c r="G29" s="155"/>
      <c r="H29" s="54">
        <f t="shared" si="2"/>
        <v>0</v>
      </c>
    </row>
    <row r="30" spans="1:13" ht="25.5">
      <c r="A30" s="50" t="str">
        <f>"15." &amp; TEXT(ROW() - ROW(Tabel11214741012[[#Headers],[Volgnr.]]) - 2, "[$-nl-NL]0;-0")</f>
        <v>15.27</v>
      </c>
      <c r="B30" s="179" t="s">
        <v>725</v>
      </c>
      <c r="C30" s="172" t="s">
        <v>80</v>
      </c>
      <c r="D30" s="160" t="s">
        <v>726</v>
      </c>
      <c r="E30" s="240"/>
      <c r="F30" s="169"/>
      <c r="G30" s="155"/>
      <c r="H30" s="54">
        <f t="shared" si="2"/>
        <v>0</v>
      </c>
    </row>
    <row r="31" spans="1:13" ht="25.5">
      <c r="A31" s="50" t="str">
        <f>"15." &amp; TEXT(ROW() - ROW(Tabel11214741012[[#Headers],[Volgnr.]]) - 2, "[$-nl-NL]0;-0")</f>
        <v>15.28</v>
      </c>
      <c r="B31" s="8" t="s">
        <v>727</v>
      </c>
      <c r="C31" s="172" t="s">
        <v>83</v>
      </c>
      <c r="D31" s="211" t="s">
        <v>728</v>
      </c>
      <c r="E31" s="241"/>
      <c r="F31" s="169"/>
      <c r="G31" s="155"/>
    </row>
    <row r="32" spans="1:13" s="53" customFormat="1">
      <c r="A32" s="210" t="str">
        <f>"15." &amp; TEXT(ROW() - ROW(Tabel11214741012[[#Headers],[Volgnr.]]) - 2, "[$-nl-NL]0;-0")</f>
        <v>15.29</v>
      </c>
      <c r="B32" s="8" t="s">
        <v>729</v>
      </c>
      <c r="C32" s="164" t="s">
        <v>83</v>
      </c>
      <c r="D32" s="183"/>
      <c r="E32" s="236"/>
      <c r="F32" s="169"/>
      <c r="G32" s="155"/>
      <c r="H32" s="2"/>
      <c r="I32" s="2"/>
      <c r="J32" s="2"/>
      <c r="K32" s="2"/>
      <c r="L32" s="2"/>
      <c r="M32" s="2"/>
    </row>
    <row r="33" spans="1:13" s="53" customFormat="1">
      <c r="A33" s="210" t="str">
        <f>"15." &amp; TEXT(ROW() - ROW(Tabel11214741012[[#Headers],[Volgnr.]]) - 2, "[$-nl-NL]0;-0")</f>
        <v>15.30</v>
      </c>
      <c r="B33" s="2" t="s">
        <v>730</v>
      </c>
      <c r="C33" s="164"/>
      <c r="D33" s="183"/>
      <c r="E33" s="236"/>
      <c r="F33" s="169"/>
      <c r="G33" s="155"/>
      <c r="H33" s="2"/>
      <c r="I33" s="2"/>
      <c r="J33" s="2"/>
      <c r="K33" s="2"/>
      <c r="L33" s="2"/>
      <c r="M33" s="2"/>
    </row>
    <row r="34" spans="1:13" s="53" customFormat="1">
      <c r="A34" s="210" t="str">
        <f>"15." &amp; TEXT(ROW() - ROW(Tabel11214741012[[#Headers],[Volgnr.]]) - 2, "[$-nl-NL]0;-0")</f>
        <v>15.31</v>
      </c>
      <c r="B34" s="8" t="s">
        <v>731</v>
      </c>
      <c r="C34" s="164"/>
      <c r="D34" s="183"/>
      <c r="E34" s="236"/>
      <c r="F34" s="169"/>
      <c r="G34" s="155"/>
      <c r="H34" s="2"/>
      <c r="I34" s="2"/>
      <c r="J34" s="2"/>
      <c r="K34" s="2"/>
      <c r="L34" s="2"/>
      <c r="M34" s="2"/>
    </row>
    <row r="35" spans="1:13" s="53" customFormat="1">
      <c r="A35" s="99"/>
      <c r="B35" s="8"/>
      <c r="C35" s="164"/>
      <c r="D35" s="212"/>
      <c r="E35" s="212"/>
      <c r="F35" s="163"/>
      <c r="G35" s="163"/>
      <c r="H35" s="2"/>
      <c r="I35" s="2"/>
      <c r="J35" s="2"/>
      <c r="K35" s="2"/>
      <c r="L35" s="2"/>
      <c r="M35" s="2"/>
    </row>
    <row r="36" spans="1:13" s="53" customFormat="1" ht="15">
      <c r="A36" s="30"/>
      <c r="B36" s="180" t="s">
        <v>80</v>
      </c>
      <c r="C36" s="161">
        <f>COUNTIF($C$2:$C$34,B36)</f>
        <v>18</v>
      </c>
      <c r="F36" s="2"/>
      <c r="G36" s="2"/>
      <c r="H36" s="2"/>
      <c r="I36" s="2"/>
      <c r="J36" s="2"/>
      <c r="K36" s="2"/>
      <c r="L36" s="2"/>
      <c r="M36" s="2"/>
    </row>
    <row r="37" spans="1:13" ht="15">
      <c r="B37" s="181" t="s">
        <v>83</v>
      </c>
      <c r="C37" s="161">
        <f>COUNTIF($C$2:$C$34,B37)</f>
        <v>10</v>
      </c>
    </row>
    <row r="38" spans="1:13" ht="15">
      <c r="B38" s="180" t="s">
        <v>202</v>
      </c>
      <c r="C38" s="161">
        <f>COUNTIF($C$2:$C$34,B38)</f>
        <v>0</v>
      </c>
    </row>
    <row r="39" spans="1:13" ht="15">
      <c r="B39" s="182" t="s">
        <v>203</v>
      </c>
      <c r="C39" s="161">
        <f>COUNTIF($C$2:$C$34,B39)</f>
        <v>1</v>
      </c>
    </row>
    <row r="41" spans="1:13" ht="15">
      <c r="B41" s="180" t="s">
        <v>545</v>
      </c>
      <c r="C41" s="161">
        <f>COUNTIF($F$2:$F$34,B41)</f>
        <v>0</v>
      </c>
    </row>
    <row r="42" spans="1:13" ht="15">
      <c r="B42" s="181" t="s">
        <v>546</v>
      </c>
      <c r="C42" s="161">
        <f>COUNTIF($F$2:$F$34,B42)</f>
        <v>0</v>
      </c>
    </row>
  </sheetData>
  <protectedRanges>
    <protectedRange sqref="G4:G10 G12:G13" name="Invoer Gebruiksvr"/>
  </protectedRanges>
  <phoneticPr fontId="2" type="noConversion"/>
  <conditionalFormatting sqref="H2:H30">
    <cfRule type="cellIs" dxfId="5" priority="1" operator="greaterThan">
      <formula>1</formula>
    </cfRule>
    <cfRule type="cellIs" dxfId="4" priority="2" operator="greaterThan">
      <formula>1</formula>
    </cfRule>
    <cfRule type="cellIs" dxfId="3" priority="3" operator="lessThanOrEqual">
      <formula>1</formula>
    </cfRule>
  </conditionalFormatting>
  <dataValidations count="2">
    <dataValidation type="list" allowBlank="1" showInputMessage="1" showErrorMessage="1" sqref="C4:C29" xr:uid="{374F1462-3F75-468B-9943-07AD80005CE8}">
      <formula1>$B$36:$B$39</formula1>
    </dataValidation>
    <dataValidation type="list" allowBlank="1" showInputMessage="1" showErrorMessage="1" sqref="F4:F30" xr:uid="{D239F990-6862-4495-A804-5271717356B8}">
      <formula1>$B$41:$B$42</formula1>
    </dataValidation>
  </dataValidations>
  <pageMargins left="0.70866141732283472" right="0.70866141732283472" top="0.74803149606299213" bottom="0.74803149606299213" header="0.31496062992125984" footer="0.31496062992125984"/>
  <pageSetup paperSize="8" scale="7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260fa0df8af8b18ce823cca24978a780">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e445ef8f1d08136af6ac395944877e7f"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32625D-15D2-4915-BC73-54E7510F7CFB}">
  <ds:schemaRefs>
    <ds:schemaRef ds:uri="http://schemas.microsoft.com/sharepoint/v3/contenttype/forms"/>
  </ds:schemaRefs>
</ds:datastoreItem>
</file>

<file path=customXml/itemProps2.xml><?xml version="1.0" encoding="utf-8"?>
<ds:datastoreItem xmlns:ds="http://schemas.openxmlformats.org/officeDocument/2006/customXml" ds:itemID="{05C491FC-D68E-4DE0-89A9-6FFD76F71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37B105-632D-44C8-89BF-A2AA8887DF50}">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19</vt:i4>
      </vt:variant>
    </vt:vector>
  </HeadingPairs>
  <TitlesOfParts>
    <vt:vector size="30" baseType="lpstr">
      <vt:lpstr>Voorblad</vt:lpstr>
      <vt:lpstr>1 Alg.</vt:lpstr>
      <vt:lpstr>2 ICT</vt:lpstr>
      <vt:lpstr>3 Gebruiksvriendelijkheid</vt:lpstr>
      <vt:lpstr>4 IB en Privacy</vt:lpstr>
      <vt:lpstr>12 Ondersteuning</vt:lpstr>
      <vt:lpstr>13 Interventie</vt:lpstr>
      <vt:lpstr>14 Inning</vt:lpstr>
      <vt:lpstr>15 Inning Internationaal</vt:lpstr>
      <vt:lpstr>16 Allimentatie-rekenen</vt:lpstr>
      <vt:lpstr>17 FEZ</vt:lpstr>
      <vt:lpstr>'1 Alg.'!Afdrukbereik</vt:lpstr>
      <vt:lpstr>'12 Ondersteuning'!Afdrukbereik</vt:lpstr>
      <vt:lpstr>'13 Interventie'!Afdrukbereik</vt:lpstr>
      <vt:lpstr>'14 Inning'!Afdrukbereik</vt:lpstr>
      <vt:lpstr>'15 Inning Internationaal'!Afdrukbereik</vt:lpstr>
      <vt:lpstr>'16 Allimentatie-rekenen'!Afdrukbereik</vt:lpstr>
      <vt:lpstr>'2 ICT'!Afdrukbereik</vt:lpstr>
      <vt:lpstr>'3 Gebruiksvriendelijkheid'!Afdrukbereik</vt:lpstr>
      <vt:lpstr>'4 IB en Privacy'!Afdrukbereik</vt:lpstr>
      <vt:lpstr>Voorblad!Afdrukbereik</vt:lpstr>
      <vt:lpstr>'1 Alg.'!Afdruktitels</vt:lpstr>
      <vt:lpstr>'12 Ondersteuning'!Afdruktitels</vt:lpstr>
      <vt:lpstr>'13 Interventie'!Afdruktitels</vt:lpstr>
      <vt:lpstr>'14 Inning'!Afdruktitels</vt:lpstr>
      <vt:lpstr>'15 Inning Internationaal'!Afdruktitels</vt:lpstr>
      <vt:lpstr>'16 Allimentatie-rekenen'!Afdruktitels</vt:lpstr>
      <vt:lpstr>'2 ICT'!Afdruktitels</vt:lpstr>
      <vt:lpstr>'3 Gebruiksvriendelijkheid'!Afdruktitels</vt:lpstr>
      <vt:lpstr>'4 IB en Privacy'!Afdruktitels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Questionaire ERP</dc:title>
  <dc:subject/>
  <dc:creator>Andre Faber</dc:creator>
  <cp:keywords>RFP Questionaire</cp:keywords>
  <dc:description/>
  <cp:lastModifiedBy>Lieke Hekers</cp:lastModifiedBy>
  <cp:revision/>
  <dcterms:created xsi:type="dcterms:W3CDTF">2024-08-29T12:51:13Z</dcterms:created>
  <dcterms:modified xsi:type="dcterms:W3CDTF">2025-10-03T11:57:12Z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Order">
    <vt:r8>6400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