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172.19.94.11\CompendaData\CRMAlphaAdviesBureauDB\Archief\00046000\"/>
    </mc:Choice>
  </mc:AlternateContent>
  <xr:revisionPtr revIDLastSave="0" documentId="13_ncr:1_{F2DBA41A-0735-4D98-873B-E640AB97180B}" xr6:coauthVersionLast="47" xr6:coauthVersionMax="47" xr10:uidLastSave="{00000000-0000-0000-0000-000000000000}"/>
  <bookViews>
    <workbookView xWindow="-120" yWindow="-120" windowWidth="29040" windowHeight="15720" tabRatio="959" activeTab="9" xr2:uid="{00000000-000D-0000-FFFF-FFFF00000000}"/>
  </bookViews>
  <sheets>
    <sheet name="Algemene gegevens" sheetId="23" r:id="rId1"/>
    <sheet name="Algemene Eisen" sheetId="11" r:id="rId2"/>
    <sheet name="1. LL stoel PO" sheetId="33" r:id="rId3"/>
    <sheet name="2. LL tafel PO" sheetId="36" r:id="rId4"/>
    <sheet name="3. LL kruk PO" sheetId="37" r:id="rId5"/>
    <sheet name="4. DC bureau" sheetId="38" r:id="rId6"/>
    <sheet name="5. DC stoel" sheetId="44" r:id="rId7"/>
    <sheet name="6. GI Tafel" sheetId="40" r:id="rId8"/>
    <sheet name="7. Kasten" sheetId="41" r:id="rId9"/>
    <sheet name="Prijzenblad Perceel 1 v2" sheetId="32" r:id="rId10"/>
    <sheet name="Prijzenblad ontwerp B" sheetId="26" state="hidden" r:id="rId11"/>
  </sheets>
  <definedNames>
    <definedName name="_Hlk53649832" localSheetId="1">'Algemene Eisen'!$B$22</definedName>
    <definedName name="_xlnm.Print_Area" localSheetId="0">'Algemene gegevens'!$A$1:$L$32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32" l="1"/>
  <c r="I45" i="32" s="1"/>
  <c r="H24" i="32"/>
  <c r="I24" i="32" s="1"/>
  <c r="H44" i="32"/>
  <c r="I44" i="32" s="1"/>
  <c r="H15" i="32"/>
  <c r="I15" i="32" s="1"/>
  <c r="H16" i="32"/>
  <c r="I16" i="32" s="1"/>
  <c r="H33" i="32"/>
  <c r="I33" i="32" s="1"/>
  <c r="H32" i="32"/>
  <c r="I32" i="32" s="1"/>
  <c r="H38" i="32"/>
  <c r="I38" i="32" s="1"/>
  <c r="H35" i="32"/>
  <c r="I35" i="32" s="1"/>
  <c r="I1" i="32" a="1"/>
  <c r="I1" i="32" s="1"/>
  <c r="H50" i="32"/>
  <c r="I50" i="32" s="1"/>
  <c r="F49" i="32"/>
  <c r="H49" i="32" s="1"/>
  <c r="I49" i="32" s="1"/>
  <c r="H47" i="32"/>
  <c r="I47" i="32" s="1"/>
  <c r="H43" i="32"/>
  <c r="I43" i="32" s="1"/>
  <c r="H42" i="32"/>
  <c r="I42" i="32" s="1"/>
  <c r="H41" i="32"/>
  <c r="I41" i="32" s="1"/>
  <c r="H40" i="32"/>
  <c r="I40" i="32" s="1"/>
  <c r="H39" i="32"/>
  <c r="I39" i="32" s="1"/>
  <c r="H36" i="32"/>
  <c r="I36" i="32" s="1"/>
  <c r="H30" i="32"/>
  <c r="I30" i="32" s="1"/>
  <c r="H29" i="32"/>
  <c r="I29" i="32" s="1"/>
  <c r="H28" i="32"/>
  <c r="I28" i="32" s="1"/>
  <c r="H27" i="32"/>
  <c r="I27" i="32" s="1"/>
  <c r="H26" i="32"/>
  <c r="I26" i="32" s="1"/>
  <c r="H23" i="32"/>
  <c r="I23" i="32" s="1"/>
  <c r="H22" i="32"/>
  <c r="I22" i="32" s="1"/>
  <c r="H21" i="32"/>
  <c r="I21" i="32" s="1"/>
  <c r="H20" i="32"/>
  <c r="I20" i="32" s="1"/>
  <c r="H19" i="32"/>
  <c r="I19" i="32" s="1"/>
  <c r="H18" i="32"/>
  <c r="I18" i="32" s="1"/>
  <c r="H14" i="32"/>
  <c r="I14" i="32" s="1"/>
  <c r="H13" i="32"/>
  <c r="H11" i="32"/>
  <c r="I11" i="32" s="1"/>
  <c r="H10" i="32"/>
  <c r="I10" i="32" s="1"/>
  <c r="H9" i="32"/>
  <c r="I9" i="32" s="1"/>
  <c r="H8" i="32"/>
  <c r="I8" i="32" s="1"/>
  <c r="H7" i="32"/>
  <c r="I7" i="32" s="1"/>
  <c r="H5" i="32"/>
  <c r="I5" i="32" s="1"/>
  <c r="I13" i="32" l="1"/>
  <c r="I52" i="32"/>
  <c r="I1" i="26" a="1"/>
  <c r="I1" i="26" s="1"/>
  <c r="I54" i="32" l="1"/>
  <c r="I56" i="32" s="1"/>
  <c r="H40" i="26"/>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<sst xmlns="http://schemas.openxmlformats.org/spreadsheetml/2006/main" count="364" uniqueCount="312">
  <si>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</si>
  <si>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</si>
  <si>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</si>
  <si>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</si>
  <si>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</si>
  <si>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</si>
  <si>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</si>
  <si>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</si>
  <si>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</si>
  <si>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</si>
  <si>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</si>
  <si>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</si>
  <si>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</si>
  <si>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</si>
  <si>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</si>
  <si>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</si>
  <si>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</si>
  <si>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</si>
  <si>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</si>
  <si>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</si>
  <si>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</si>
  <si>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</si>
  <si>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</si>
  <si>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</si>
  <si>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</si>
  <si>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</si>
  <si>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</si>
  <si>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</si>
  <si>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</si>
  <si>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</si>
  <si>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</si>
  <si>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</si>
  <si>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</si>
  <si>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</si>
  <si>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</si>
  <si>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1.1</t>
  </si>
  <si>
    <t>2.1</t>
  </si>
  <si>
    <t>3.1</t>
  </si>
  <si>
    <t>De materialisering van het meubilair dient kras-, stoot- en slijtvast te zijn.</t>
  </si>
  <si>
    <t>Algemene eisen</t>
  </si>
  <si>
    <t>4.1</t>
  </si>
  <si>
    <t>Inkoopprijs</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</si>
  <si>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</si>
  <si>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</si>
  <si>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</si>
  <si>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</si>
  <si>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</si>
  <si>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</si>
  <si>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</si>
  <si>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</si>
  <si>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</si>
  <si>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</si>
  <si>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Contactpersoon aanbestedingsprocedure</t>
  </si>
  <si>
    <t>Inkoopadviseur Alpha Adviesbureau</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</si>
  <si>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</si>
  <si>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</si>
  <si>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</si>
  <si>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</si>
  <si>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</si>
  <si>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</si>
  <si>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</si>
  <si>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</si>
  <si>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meubilair voldoet op het moment van levering aan de van toepassing zijnde (en/of binnen afzienbare tijd te verwachten) NEN normen en NPR 1813 normen.</t>
  </si>
  <si>
    <t>6.1</t>
  </si>
  <si>
    <t>Het aangeboden meubilair dient geschikt te zijn voor het beoogde gebruik.</t>
  </si>
  <si>
    <t>3.2</t>
  </si>
  <si>
    <t>4.2</t>
  </si>
  <si>
    <t>4.3</t>
  </si>
  <si>
    <t>4.4</t>
  </si>
  <si>
    <t>4.5</t>
  </si>
  <si>
    <t>7.1</t>
  </si>
  <si>
    <t>Het meubilair dient nieuw te zijn (tenzij specifiek afwijkend uitgevraagd)</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</si>
  <si>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</si>
  <si>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8.1</t>
  </si>
  <si>
    <t>9.1</t>
  </si>
  <si>
    <t>Opdrachtnemer levert  nieuw meubilair aan Opdrachtgever conform de in het bestek gestelde functionele- en technische eisen en services. De levertijd van standaard collectie meubilair is maximaal 8 weken, voor speciaal / maatwerk meubilair maximaal 12 weken.</t>
  </si>
  <si>
    <t>Totaalprijs exclusief BTW / Vergelijkingsprijs</t>
  </si>
  <si>
    <t>Fictief aantal</t>
  </si>
  <si>
    <t>Aangeboden type/model/uitvoering</t>
  </si>
  <si>
    <t>(NEN gecertificeerd: ja / nee)</t>
  </si>
  <si>
    <t xml:space="preserve">Leerlingtafel PO </t>
  </si>
  <si>
    <t>Leerlingkruk PO</t>
  </si>
  <si>
    <t xml:space="preserve">Docentenbureau </t>
  </si>
  <si>
    <t>Meerprijs: elektrisch verstelbaar (zithoogte)</t>
  </si>
  <si>
    <t>Meerprijs: elektrisch verstelbaar (zit- / stahoogte)</t>
  </si>
  <si>
    <t>Groeps- / instructietafel</t>
  </si>
  <si>
    <t>Groeps- / instructietafel, blad 140x70cm</t>
  </si>
  <si>
    <t>Kasten</t>
  </si>
  <si>
    <t xml:space="preserve">Overig meubilair; maatwerk ed. </t>
  </si>
  <si>
    <t>Eisen Leerlingstoel PO</t>
  </si>
  <si>
    <t>Leerlingstoel algemeen:</t>
  </si>
  <si>
    <t>Frame voorzien van beschermdoppen ter bescherming van gangbare vloeren, passend bij de situatie op moment van levering.</t>
  </si>
  <si>
    <t>Frame voorzien van beschermdoppen ter bescherming van leerlingtafel (frame / blad) bij het aanhangen van de stoel.</t>
  </si>
  <si>
    <t>Zitting leverbaar in aaneengesloten kuip / schaal, uitgevoerd in krasvast kunststof leverbaar in een breed palet kleuren.</t>
  </si>
  <si>
    <t>Zitting leverbaar in separate zitting / rugleuning, uitgevoerd in krasvast kunststof, leverbaar in een breed palet kleuren.</t>
  </si>
  <si>
    <t>Verhoudingen ten aanzien van gewicht en maatvoering zijn in elke uitvoering passend voor de gebruiker; waaronder een grote(re) maatvoering / comfort uitvoering voor grote(re) leerlingen.</t>
  </si>
  <si>
    <t>Uitstraling van de leerlingstoel is passend bij aan te bieden leerlingtafel.</t>
  </si>
  <si>
    <t>Leerlingstoel traditioneel:</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</si>
  <si>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</si>
  <si>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Laden uitwisselbaar met ladenkasten bestemd voor lokaalinrichting.</t>
  </si>
  <si>
    <t xml:space="preserve">Laden gemonteerd op geleiders (bij voorkeur voorzien van uitvalbescherming). </t>
  </si>
  <si>
    <t>Laden uitgevoerd in kunststof, leverbaar in een breed palet kleuren.</t>
  </si>
  <si>
    <t>Opbergmogelijkheden:</t>
  </si>
  <si>
    <t>Uitstraling van de leerlingtafel is passend bij aan te bieden leerlingstoel.</t>
  </si>
  <si>
    <t>Uitstraling en uitvoering (productlijn) ook beschikbaar in (docenten-)bureaus, groepstafels en instructietafels.</t>
  </si>
  <si>
    <t>Tafel voorzien van geintegreerde hoogte-indicatie (A1 t/m F6).</t>
  </si>
  <si>
    <t>Tafel geschikt voor plaatsing van zowel 1 als 2 A4 lade(n) op geleiders; dient tevens achteraf mogelijk te zijn.</t>
  </si>
  <si>
    <t>Blad blijft gegarandeerd recht en vlak; blad mag niet kromtrekken.</t>
  </si>
  <si>
    <t>Blad bevestiging dusdanig zodat het blad bij veelvuldig verplaatsen en optillen niet loslaat van het frame.</t>
  </si>
  <si>
    <t>Blad standaard uitgevoerd in afmeting 70x50cm (BxD); leverbaar in afwijkende maatvoeringen.</t>
  </si>
  <si>
    <t>Frame stabiel te plaatsen op elke ondergrond (bij voorkeur voorzien van stelmogelijkheid).</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</si>
  <si>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</si>
  <si>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</si>
  <si>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Leerlingtafel algemeen:</t>
  </si>
  <si>
    <t>Eisen Leerlingtafel PO</t>
  </si>
  <si>
    <t>Frame voorzien van voetensteunen in relatie tot hoogtematen B2-C3-D4-E5.</t>
  </si>
  <si>
    <t>Frame uitgevoerd in hoogtemaat F6.</t>
  </si>
  <si>
    <t>Leerlingkruk voorzien van voetensteunen op ongelijke hoogte</t>
  </si>
  <si>
    <t>Kruk stapelbaar, minimaal 4 stuks.</t>
  </si>
  <si>
    <t>Kruk voorzien van geintegreerde hoogte-indicatie (A1 t/m F6).</t>
  </si>
  <si>
    <t>Frame uitgevoerd in 4-poot, hoogtematen A1 t/m F6.</t>
  </si>
  <si>
    <t>Leerlingkruk traditioneel:</t>
  </si>
  <si>
    <t>Zitting leverbaar in krasvast hout, standaard kleurstelling blank; optioneel leverbaar in een breed palet kleuren.</t>
  </si>
  <si>
    <t xml:space="preserve">Frame constructie is dusdanig dat het wijken van de poten gegarandeerd niet voorkomt. </t>
  </si>
  <si>
    <t>Leerlingkruk algemeen:</t>
  </si>
  <si>
    <t>Eisen Leerlingkruk PO</t>
  </si>
  <si>
    <t>Bureau voldoet aan NEN-EN 1335-1, 2 en 3 met uitzondering van de maatvoering van het tafelblad.</t>
  </si>
  <si>
    <t>Frame (zit- / stahoogte) optioneel elektrisch in hoogte verstelbaar (meerprijs).</t>
  </si>
  <si>
    <t>Frame (zithoogte) optioneel elektrisch in hoogte verstelbaar (meerprijs).</t>
  </si>
  <si>
    <t>Docentenbureau:</t>
  </si>
  <si>
    <t>Uitstraling en uitvoering (productlijn) ook beschikbaar in leerlingtafels, groepstafels en instructietafels.</t>
  </si>
  <si>
    <t>Frame voorzien van gelaste naden; bij voorkeur geen lasurpsen in het zicht, indien in het zicht dan glad afgewerkt.</t>
  </si>
  <si>
    <t>Docentenbureau algemeen:</t>
  </si>
  <si>
    <t>Eisen Docentenbureau</t>
  </si>
  <si>
    <t>Uitstraling en uitvoering (productlijn) ook beschikbaar in leerlingtafels en docentenbureaus.</t>
  </si>
  <si>
    <t>Blad leverbaar in diverse maatvoeringen; rond, ovaal, rechthoek en vierkant. Vormbladen mogelijk. Bladen in één geheel, tenzij nadrukkelijk anders overeengekomen en vastgelegd.</t>
  </si>
  <si>
    <t>Frame optioneel verrijdbaar d.m.v. harde of zachte wielen, voorzien van rem, geschikt voor bescherming van gangbare vloeren, passend bij de situatie op moment van levering (meerprijs).</t>
  </si>
  <si>
    <t>Frame voorzien van beschermdoppen ter bescherming van tafels bij het stapelen in waaiervorm.</t>
  </si>
  <si>
    <t>Eisen Groeps- / instructietafel</t>
  </si>
  <si>
    <t>Kunststofladen:</t>
  </si>
  <si>
    <t>Ladenkasten leverbaar voorzien van geleiders, geschikt voor de laden welke aangeboden worden voor de leerlinglingtafel.</t>
  </si>
  <si>
    <t>Ladenkasten:</t>
  </si>
  <si>
    <t>Uitstraling en kleurstelling van het kastenprogramma is passend bij en vormt een geheel met aan te bieden school- en kantoormeubilair.</t>
  </si>
  <si>
    <t>Bovenbladen zijn gegarandeerd vlak.</t>
  </si>
  <si>
    <t>Ombouw en legborden buigen gegarandeerd niet door; kasten zijn waarnodig versterkt.</t>
  </si>
  <si>
    <t>Lage kasten zijn optioneel leverbaar in verrijdbare uitvoering; voorzien van zwenkwielen, geremd (meerpijs).</t>
  </si>
  <si>
    <t>Gesloten kasten zijn optioneel afsluitbaar; naar keuze gelijk of ongelijksluitend, een loper is leverbaar (meerprijs).</t>
  </si>
  <si>
    <t>Legborden zijn verstelbaar en voldoende belastbaar; geschikt voor gebruik in het primair en voortgezet (speciaal) onderwijs.</t>
  </si>
  <si>
    <t>Leverbaar in een ruim assortiment open kasten, schuifdeuren, draaideuren, jalouziedeuren en combinaties daarvan.</t>
  </si>
  <si>
    <t>Leverbaar in een ruim assortiment model- / maatvoeringen; indelingen w.o. open vakken / deuren / laden; afmetingen in breedte, diepte en hoogte.</t>
  </si>
  <si>
    <t>Modulair opgebouwd, onderling uitwisselbaar en eenvoudig en passend te combineren tot bijvoorbeeld een kastenwand.</t>
  </si>
  <si>
    <t>Kastenprogramma algemeen:</t>
  </si>
  <si>
    <t>Eisen Kasten</t>
  </si>
  <si>
    <t>Op te gegeven kortingspercentage geldt voor alle varianten in uitvoering, tenzij nadrukkelijk anders vermeld.</t>
  </si>
  <si>
    <t xml:space="preserve">Op te gegeven kortingspercentage  geldt voor alle varianten in uitvoering (uitgezonderd bladmateriaal), tenzij nadrukkelijk anders vermeld. </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</si>
  <si>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</si>
  <si>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Meubilair overig</t>
  </si>
  <si>
    <t>Gedurende de looptijd van deze overeenkomst zullen géén wijzigingen van kortings- en/of opslagspercentages worden doorgevoerd. Overige prijzen/tarieven en eventuele drempelbedragen mogen jaarlijks geindexeerd conform CBS prijsindexcijfer CPI 2015=100.</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</si>
  <si>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</si>
  <si>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Frame uitgevoerd in staal, voorzien van poedercoating, leverbaar in een breed palet kleuren. Ten minste in RAL-9006.</t>
  </si>
  <si>
    <t>Frame voorzien van beschermdoppen ter bescherming van gangbare vloeren, passend bij de situatie op moment van levering. Standaard t.b.v. harde vloeren.</t>
  </si>
  <si>
    <t>Op te gegeven kortingspercentage geldt voor alle varianten in uitvoering.</t>
  </si>
  <si>
    <t>1.3</t>
  </si>
  <si>
    <t>Blad leverbaar in volkern plaatmateriaal, of aantoonbaar vergelijkbaar (12-13mm kern), leverbaar in een breed palet design / kleuren.</t>
  </si>
  <si>
    <t>2.2</t>
  </si>
  <si>
    <t>Frame voorzien van gelaste naden; bij voorkeur geen lasrupsen in het zicht, indien in het zicht dan glad afgewerkt.</t>
  </si>
  <si>
    <t>3.3</t>
  </si>
  <si>
    <t>Docentenbureau traditioneel:</t>
  </si>
  <si>
    <t>Zithoogte 76cm</t>
  </si>
  <si>
    <t>Blad standaard uitgevoerd in afmeting 140x70cm (BxD); leverbaar in afwijkende maatvoeringen.</t>
  </si>
  <si>
    <t>Ladenblok optioneel afsluitbaar (meerprijs); naar keuze gelijk of ongelijksluitend, een loper is leverbaar (meerprijs).</t>
  </si>
  <si>
    <t>Ladenkasten leverbaar ten behoeve van ca. 32, 16 of 8 A4 laden (laag) of 16, 8 of 4 A4 laden (hoog), een combinatie daarvan of een combinatie van laden en legborden.</t>
  </si>
  <si>
    <t>Laden leverbaar in A4 formaat, ten minste in twee hoogtematen (hoog ca. 15cm / laag ca. 7,5cm), laden voorzien van mogelijkheid tot personaliseren.</t>
  </si>
  <si>
    <t>Vakkenkast, v.v. vaste tussenwand verticaal, links en rechts voorzien van 2x2 verstelbare legborden.</t>
  </si>
  <si>
    <t>7.2</t>
  </si>
  <si>
    <t>Schuifdeurkast, v.v. vaste tussenwand verticaal, links en rechts voorzien van 2x2 verstelbare legborden.</t>
  </si>
  <si>
    <t>Ladenkasten, vakkenkast en schuifdeurkast leverbaar in gelijke afmeting</t>
  </si>
  <si>
    <t>Ladenkast, t.b.v. 4 rijen laden verticaal, t.b.v. (4x 8) 32 A4 laden (laag); inclusief laden</t>
  </si>
  <si>
    <t>Ladenkast, t.b.v. 4 rijen laden verticaal, t.b.v. (2x 4) 8 A4 laden (hoog) en (2x 8) 16 A4 laden (laag); inclusief laden</t>
  </si>
  <si>
    <t>Ladenkast, t.b.v. 2 rijen laden verticaal, t.b.v. (2x 8) 16 A4 laden (laag), midden v.v. 2 verstelbare legborden; inclusief laden</t>
  </si>
  <si>
    <t>2.3</t>
  </si>
  <si>
    <t>Docentenbureau verrijdbaar (zit- / stahoogte), blad rond 80cm</t>
  </si>
  <si>
    <t>Docentenstoel</t>
  </si>
  <si>
    <t>Docentenstoel, uitvoering volledig gestoffeerd</t>
  </si>
  <si>
    <t>Docentenstoel, uitvoering netweave rugleuning</t>
  </si>
  <si>
    <t>Groeps- / instructietafel, blad 70x50cm</t>
  </si>
  <si>
    <t>6.2</t>
  </si>
  <si>
    <t>Kast, dubbele draaideur, 5 OH (breedte tussen 80-100cm)</t>
  </si>
  <si>
    <t>Frame uitgevoerd in staal, voorzien van poedercoating, leverbaar in een breed palet kleuren.</t>
  </si>
  <si>
    <t>Zitting leverbaar in aaneengesloten kuip / schaal, uitgevoerd in krasvast hout, standaard kleurstelling blank; optioneel leverbaar in een breed palet kleuren.</t>
  </si>
  <si>
    <t>Frame leverbaar t.b.v. werken aan tafelhoogte F6 / 76cm.</t>
  </si>
  <si>
    <t>Blad leverbaar in gemelamineerd spaanplaat (18mm kern), voorzien van meekleurende randafwerking, leverbaar in een breed palet dessign / kleuren.</t>
  </si>
  <si>
    <t>en/of Blad leverbaar in CPL / HPL spaanplaat (18mm kern), voorzien van meekleurende randafwerking, leverbaar in een breed palet design / kleuren.</t>
  </si>
  <si>
    <t>Laden minimaal leverbaar in A4 formaat, voorzien van mogelijkheid tot personaliseren.</t>
  </si>
  <si>
    <t>Uitstraling van de leerlingstoel is passend bij aan te bieden leerlingstoel en leerlingtafel.</t>
  </si>
  <si>
    <t>Eisen Leerlingkruk PO - Bewegend zitten</t>
  </si>
  <si>
    <t>Kruk uitgevoerd in kunststof, leverbaar in een breed palet kleuren.</t>
  </si>
  <si>
    <t>Kruk geschikt voor gebruik zonder beschadiging van gangbare vloeren; eventuele bescherming geleverd passend bij de situatie op moment van levering.</t>
  </si>
  <si>
    <t>Kruk leverbaar in diverse hoogtematen, geschikt voor gebruik in het primair onderwijs.</t>
  </si>
  <si>
    <t>Kruk stimuleert het bewegend zitten.</t>
  </si>
  <si>
    <t>Docentenbureau verrijdbaar:</t>
  </si>
  <si>
    <t>Frame in hoogte verstelbaar (zit- / stahoogte) middels gasveer in centrale kolom onder het blad geplaatst.</t>
  </si>
  <si>
    <t>Frame eenvoudig in hoogte verstelbaar middels een handel; geschikt voor dagelijks / veelvuldig gebruik.</t>
  </si>
  <si>
    <t xml:space="preserve">Blad leverbaar in diverse maatvoeringen, tenminste rond, ovaal en vierkant. </t>
  </si>
  <si>
    <t>Frame voorzien van harde of zachte wielen, voorzien van rem, geschikt voor bescherming van gangbare vloeren, passend bij de situatie op moment van levering.</t>
  </si>
  <si>
    <r>
      <t xml:space="preserve">en/of Blad leverbaar in CPL / HPL multiplex (18mm kern), voorzien van meekleurende randafwerking </t>
    </r>
    <r>
      <rPr>
        <b/>
        <sz val="11"/>
        <rFont val="Calibri"/>
        <family val="2"/>
        <scheme val="minor"/>
      </rPr>
      <t>OF blank gelakt</t>
    </r>
    <r>
      <rPr>
        <sz val="11"/>
        <rFont val="Calibri"/>
        <family val="2"/>
        <scheme val="minor"/>
      </rPr>
      <t>, leverbaar in een breed palet design / kleuren. Standaard houtstructuur (licht).</t>
    </r>
  </si>
  <si>
    <t>Frame optioneel te voorzien van (akoestisch) separatiescherm (meerprijs).</t>
  </si>
  <si>
    <t>Frame voorzien van 2-ladig ladenblok, uitgevoerd in staal of gelijk aan bladmateriaal, naar keuze links of rechts gemonteerd.</t>
  </si>
  <si>
    <t>Eisen Docentenstoel</t>
  </si>
  <si>
    <t>Vijfteens onderstel, voorzien van harde of zachte wielen, geschikt voor bescherming van gangbare vloeren, passend bij de situatie op moment van levering.</t>
  </si>
  <si>
    <t>Zitting en rugleuning leverbaar in volledig gestoffeerd, in een breed palet aan stoffensoorten en kleuren.</t>
  </si>
  <si>
    <t>Zitting en rugleuning leverbaar in volledig gestoffeerd (zitting) en netweave (rugleuning), in een breed palet aan stoffensoorten en kleuren.</t>
  </si>
  <si>
    <t>Stoel is tenminste voorzien van de verstelmogelijkheden; zithoogte, hellingshoek, zitdiepte, lendensteun en armsteunen (bereik conform NPR1813).</t>
  </si>
  <si>
    <t>Stoel is eenvoudig instelbaar, geschikt voor dagelijks en veelvuldig gebruik.</t>
  </si>
  <si>
    <t>De bureaustoel voldoet volledig en aantoonbaar aan de methode van meting en maatvoering conform NPR1813.</t>
  </si>
  <si>
    <t>Ladenkasten standaard geleverd in verrijdbare uitvoering; voorzien van zwenkwielen, geremd.</t>
  </si>
  <si>
    <t>Stoel voorzien van geintegreerde hoogte-indicatie (A1 t/m G7).</t>
  </si>
  <si>
    <t>Model en uitstraling van bovenstaande stoelen zijn gelijk.</t>
  </si>
  <si>
    <t>Frame leverbaar in 4-poot, hoogtematen A1 t/m G7.</t>
  </si>
  <si>
    <t>Leerlingstoel t.b.v. op gelijke hoogte zitten algemeen:</t>
  </si>
  <si>
    <t>Frame leverbaar in C-poot, hoogtematen A1 t/m G7.</t>
  </si>
  <si>
    <t>Frame leverbaar in T-poot, hoogtematen A1 t/m G7.</t>
  </si>
  <si>
    <t>Tafel voorzien van geintegreerde hoogte-indicatie (A1 t/m G7).</t>
  </si>
  <si>
    <t>Op te gegeven kortingspercentage  geldt voor alle varianten in uitvoering (uitgezonderd bladmateriaal).</t>
  </si>
  <si>
    <t xml:space="preserve">Ombouw en deuren leverbaar in ten minste gemelamineerd spaanplaat (18mm kern), voorzien van meekleurende randafwerking, leverbaar in een breed palet dessign / kleuren. </t>
  </si>
  <si>
    <t>Uitvoering</t>
  </si>
  <si>
    <t>Leerlingstoel PO traditioneel</t>
  </si>
  <si>
    <t>Leerlingstoel PO t.b.v. gelijke tafelhoogte</t>
  </si>
  <si>
    <t>1.4</t>
  </si>
  <si>
    <t>1.5</t>
  </si>
  <si>
    <t>1.6</t>
  </si>
  <si>
    <t>Leerlingtafel 4-poot, blad 70x50cm</t>
  </si>
  <si>
    <t xml:space="preserve">Meerprijs: zitting in kleur </t>
  </si>
  <si>
    <t>3.4</t>
  </si>
  <si>
    <t>3.5</t>
  </si>
  <si>
    <t>3.6</t>
  </si>
  <si>
    <t>Brutoprijs</t>
  </si>
  <si>
    <t>Assortiment Inschrijver</t>
  </si>
  <si>
    <t>Overige merken / leveranciers, buiten assortiment Inschrijver, levering via Inschrijver</t>
  </si>
  <si>
    <t>Docentenbureau zithoogte (verstelbaar), blad 140x80cm OF blad 140x70cm</t>
  </si>
  <si>
    <t>Docentenbureau zit-/stahoogte (verstelbaar), blad 140x80cm OF blad 140x70cm</t>
  </si>
  <si>
    <t>Meerprijs, POS 2.1 voorzien van 2x A4 lade op geleiders</t>
  </si>
  <si>
    <t>2.4</t>
  </si>
  <si>
    <t>Meerprijs, POS 2.3 voorzien van 2x A4 lade op geleiders</t>
  </si>
  <si>
    <t>Leerlingkruk traditioneel, zitting kunststof</t>
  </si>
  <si>
    <t>Leerlingkruk traditioneel, zitting hout, blank</t>
  </si>
  <si>
    <t>Leerlingkruk voetensteunen ongelijke hoogtes, zitting hout, blank</t>
  </si>
  <si>
    <t>Leerlingkruk voetensteunen ongelijke hoogtes, zitting kunststof</t>
  </si>
  <si>
    <t>Verrijdbaar</t>
  </si>
  <si>
    <t xml:space="preserve">Communicatie aanbesteding </t>
  </si>
  <si>
    <t>Via TenderNed</t>
  </si>
  <si>
    <t>Frame leverbaar t.b.v. werken aan bij voorkeur tafelhoogte C3 / 59cm</t>
  </si>
  <si>
    <t>Leerlingtafel C- of T-poot, blad 70x50cm</t>
  </si>
  <si>
    <t xml:space="preserve">Inschrijfbiljet Perceel 1 </t>
  </si>
  <si>
    <t>5.1</t>
  </si>
  <si>
    <t>5.2</t>
  </si>
  <si>
    <t>7.3</t>
  </si>
  <si>
    <t>7.4</t>
  </si>
  <si>
    <t>7.5</t>
  </si>
  <si>
    <t>7.6</t>
  </si>
  <si>
    <t>9.2</t>
  </si>
  <si>
    <t xml:space="preserve">U voegt een productdocumentatie toe aan uw Inschrijving; maximaal 1 A4 pagina per positie, v.v. een duidelijke afbeelding, één totaalbestand in PDF (zie Beschrijvend Document). </t>
  </si>
  <si>
    <t>Het door u aan te bieden meubilair dient te voldoen aan de gestelde eisen; voor het in het Prijzenblad aan te bieden meubilair wordt echter geen specifieke uitvoering geeist (behoudens eventuele vermelding 'Uitvoering' in kolom C).</t>
  </si>
  <si>
    <t xml:space="preserve">NOTE: </t>
  </si>
  <si>
    <t>2025-MEUB-303950</t>
  </si>
  <si>
    <t>Stichting Openbaar onderwijs Baasis</t>
  </si>
  <si>
    <t>Zuidlaren</t>
  </si>
  <si>
    <t>KVK-01140312</t>
  </si>
  <si>
    <r>
      <t xml:space="preserve">De prijzen/kortings-/opslagpercentages zijn inclusief </t>
    </r>
    <r>
      <rPr>
        <b/>
        <sz val="11"/>
        <color theme="1"/>
        <rFont val="Calibri"/>
        <family val="2"/>
        <scheme val="minor"/>
      </rPr>
      <t>alle</t>
    </r>
    <r>
      <rPr>
        <sz val="11"/>
        <color theme="1"/>
        <rFont val="Calibri"/>
        <family val="2"/>
        <scheme val="minor"/>
      </rPr>
      <t xml:space="preserve"> kosten. De prijzen/kortings-/opslagpercentages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</si>
  <si>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Europees openbare aanbesteding Meubilair - Stichting Baasis</t>
  </si>
  <si>
    <t>Blad optioneel te voorzien van kabelklemmen of kabelgoot en tenminste één kabeldoorvoer (positie(s) in overleg te bepalen).</t>
  </si>
  <si>
    <t xml:space="preserve">Frame uitgevoerd in staal, voorzien van poedercoating, leverbaar in een breed palet kleuren. </t>
  </si>
  <si>
    <t>Jan Veenstra</t>
  </si>
  <si>
    <t>06-5143 3062</t>
  </si>
  <si>
    <t>jveenstra@alpha-adviesbureau.nl</t>
  </si>
  <si>
    <t>Frame leverbaar geschikt voor tafelhoogte C3 / 59cm, geschikt voor hoogtemaat B2 (voorzien van voetensteun).</t>
  </si>
  <si>
    <t>Frame leverbaar geschikt voor tafelhoogte C3 / 59cm, geschikt voor hoogtemaat C3 (zonder voetensteun).</t>
  </si>
  <si>
    <t>Frame leverbaar geschikt voor tafelhoogte F6 / 76cm, geschikt voor hoogtemaat D4 (voorzien van voetensteun).</t>
  </si>
  <si>
    <t>Frame leverbaar geschikt voor tafelhoogte F6 / 76cm, geschikt voor hoogtemaat E5 (voorzien van voetensteun).</t>
  </si>
  <si>
    <t>Frame leverbaar geschikt voor tafelhoogte F6 / 76cm, geschikt voor hoogtemaat F6 (zonder voetensteun).</t>
  </si>
  <si>
    <t>Leerlingstoel t.b.v. tafelhoogte C3 / 59cm, geschikt voor hoogtemaat B2 (voorzien van voetensteun).</t>
  </si>
  <si>
    <t>Leerlingstoel t.b.v. tafelhoogte C3 / 59cm, geschikt voor hoogtemaat C3 (zonder voetensteun).</t>
  </si>
  <si>
    <t>Leerlingstoel t.b.v. tafelhoogte F6 / 76cm, geschikt voor hoogtemaat D4 (voorzien van voetensteun).</t>
  </si>
  <si>
    <t>Leerlingstoel t.b.v. tafelhoogte F6 / 76cm, geschikt voor hoogtemaat E5 (voorzien van voetensteun).</t>
  </si>
  <si>
    <t>Leerlingstoel t.b.v. tafelhoogte F6 / 76cm, geschikt voor hoogtemaat F6 (zonder voetensteun).</t>
  </si>
  <si>
    <t>Leerlingstoel traditioneel</t>
  </si>
  <si>
    <t>Kortingspercentage (minimum)</t>
  </si>
  <si>
    <t>Opslagpercentage (maximum)</t>
  </si>
  <si>
    <t>Op de overeenkomst rust een afname- en leveringsverplichting op het moment dat er behoefte is aan de levering van meubilair. Met uitzondering van aanvulling van meubilair welke voorafgaand aan deze overeenkomst bij andere leveranciers is aangeschaft en van speciale inrichtingselementen: zoals speciaal ontworpen, op maat gemaakt of specifiek meubilair alleen verkrijgbaar bij één leverancier. Er is uitdrukkelijk geen verplichting tot een (minimale) afname binnen de looptijd van de overeenkomst.</t>
  </si>
  <si>
    <t>en/of Frame leverbaar in C-poot, hoogtematen B2 t/m G7; frame geschikt voor aanhangen aan leerlingtafel.</t>
  </si>
  <si>
    <t>en/of Frame leverbaar in Z-poot, hoogtematen B2 t/m G7; frame geschikt voor aanhangen aan leerlingtafel.</t>
  </si>
  <si>
    <r>
      <t>Frame voorzie</t>
    </r>
    <r>
      <rPr>
        <sz val="11"/>
        <rFont val="Calibri"/>
        <family val="2"/>
        <scheme val="minor"/>
      </rPr>
      <t>n van verstelbare voetensteun</t>
    </r>
    <r>
      <rPr>
        <sz val="11"/>
        <color rgb="FFEE0000"/>
        <rFont val="Calibri"/>
        <family val="2"/>
        <scheme val="minor"/>
      </rPr>
      <t xml:space="preserve">; </t>
    </r>
    <r>
      <rPr>
        <sz val="11"/>
        <color theme="1"/>
        <rFont val="Calibri"/>
        <family val="2"/>
        <scheme val="minor"/>
      </rPr>
      <t>frame v.v. geintegreerde hoogte-indicatie.</t>
    </r>
  </si>
  <si>
    <t>Leerlingstoel t.b.v. op gelijke hoogte zitten dient minimaal leverbaar te zijn in 4-poots of C-poots.</t>
  </si>
  <si>
    <t>en/of Blad leverbaar in CPL / HPL multiplex (18mm kern), voorzien van meekleurende randafwerking of blank gelakt, leverbaar in een breed palet design / kleuren.</t>
  </si>
  <si>
    <t>en/of Blad leverbaar in volkern plaatmateriaal, of aantoonbaar vergelijkbaar (12-13mm kern), leverbaar in een breed palet design / kleuren.</t>
  </si>
  <si>
    <t>en/of Zitting leverbaar in krasvast kunststof, leverbaar in een breed palet kleuren.</t>
  </si>
  <si>
    <t xml:space="preserve">Blad standaard uitgevoerd in afmeting 140x80cm OF 140x70cm (BxD); leverbaar in afwijkende maatvoeringen. </t>
  </si>
  <si>
    <t>Frame leverbaar in zithoogte; eenvoudig in hoogte verstelbaar middels tenminste een handel; geschikt voor dagelijks / veelvuldig gebruik.</t>
  </si>
  <si>
    <t>Frame leverbaar in zit- / stahoogte; eenvoudig in hoogte verstelbaar middels een handel / slinger; geschikt voor dagelijks / veelvuldig gebruik.</t>
  </si>
  <si>
    <t>1.2</t>
  </si>
  <si>
    <t>7.7</t>
  </si>
  <si>
    <t>7.8</t>
  </si>
  <si>
    <t>Kunststoflade (los), A4 formaat, hoogte ca. 7,5 cm</t>
  </si>
  <si>
    <t>Kunststoflade (los), A4 formaat, hoogte ca. 15,0 cm</t>
  </si>
  <si>
    <t>U bent vrij de door u meest geschikt geachte uitvoering aan te bieden. Indien u wordt uitgenodigd voor het leveren van een proefopstelling dient deze gelijk te zijn aan de hier aangeboden items.</t>
  </si>
  <si>
    <t>+</t>
  </si>
  <si>
    <t>en/of Zitting leverbaar in separate zitting / rugleuning, uitgevoerd in krasvast hout, standaard kleurstelling blank; optioneel leverbaar in een breed palet kleuren.</t>
  </si>
  <si>
    <t>Eis 6-7 =&gt; de separate zitting / rugleuning dient ten minste leverbaar te zijn in krasvast kunstof OF krasvast hout.</t>
  </si>
  <si>
    <t>Eis 13 =&gt; er mag worden afgeweken van het aantal laden per rij (verticaal); het aantal laden dient als minimum</t>
  </si>
  <si>
    <t>3.7</t>
  </si>
  <si>
    <t>Leerlingkruk 'bewegend zitten'</t>
  </si>
  <si>
    <t>Prijzenblad meubilair Perceel 1 -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</si>
</sst>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22"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b/>
      <i/>
      <sz val="12"/>
      <name val="Calibri"/>
      <family val="2"/>
      <scheme val="minor"/>
    </font>
    <font>
      <i/>
      <sz val="11"/>
      <color theme="0"/>
      <name val="Calibri"/>
      <family val="2"/>
      <scheme val="minor"/>
    </font>
    <font>
      <u/>
      <sz val="11"/>
      <color theme="10"/>
      <name val="Calibri"/>
      <family val="2"/>
      <scheme val="minor"/>
    </font>
    <font>
      <sz val="11"/>
      <color rgb="FFFF0000"/>
      <name val="Calibri"/>
      <family val="2"/>
      <scheme val="minor"/>
    </font>
    <font>
      <sz val="16"/>
      <color theme="0"/>
      <name val="Calibri"/>
      <family val="2"/>
      <scheme val="minor"/>
    </font>
    <font>
      <b/>
      <sz val="11"/>
      <color rgb="FFFF0000"/>
      <name val="Calibri"/>
      <family val="2"/>
      <scheme val="minor"/>
    </font>
    <font>
      <i/>
      <sz val="11"/>
      <color theme="1"/>
      <name val="Calibri"/>
      <family val="2"/>
      <scheme val="minor"/>
    </font>
    <font>
      <sz val="11"/>
      <color rgb="FFFF0000"/>
      <name val="Calibri"/>
      <family val="2"/>
    </font>
    <font>
      <sz val="8"/>
      <name val="Calibri"/>
      <family val="2"/>
      <scheme val="minor"/>
    </font>
    <font>
      <sz val="11"/>
      <color rgb="FFEE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2">
    <xf numFmtId="0" fontId="0" fillId="0" borderId="0"/>
    <xf numFmtId="0" fontId="14" fillId="0" borderId="0" applyNumberFormat="0" applyFill="0" applyBorder="0" applyAlignment="0" applyProtection="0"/>
  </cellStyleXfs>
  <cellXfs count="163">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0" fontId="10"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0" fontId="9"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20" xfId="0" applyFont="1" applyFill="1" applyBorder="1"/>
    <xf numFmtId="0" fontId="3" fillId="4" borderId="3" xfId="0" applyFont="1" applyFill="1" applyBorder="1" applyAlignment="1">
      <alignment horizontal="left"/>
    </xf>
    <xf numFmtId="0" fontId="3" fillId="4" borderId="21" xfId="0" applyFont="1" applyFill="1" applyBorder="1"/>
    <xf numFmtId="0" fontId="3" fillId="4" borderId="0" xfId="0" applyFont="1" applyFill="1" applyAlignment="1">
      <alignment horizontal="left"/>
    </xf>
    <xf numFmtId="0" fontId="3" fillId="4" borderId="22" xfId="0" applyFont="1" applyFill="1" applyBorder="1"/>
    <xf numFmtId="0" fontId="3" fillId="4" borderId="13" xfId="0" applyFont="1" applyFill="1" applyBorder="1" applyAlignment="1">
      <alignment horizontal="left"/>
    </xf>
    <xf numFmtId="0" fontId="9" fillId="4" borderId="0" xfId="0" applyFont="1" applyFill="1" applyAlignment="1">
      <alignment horizontal="center"/>
    </xf>
    <xf numFmtId="0" fontId="0" fillId="5" borderId="14" xfId="0" applyFill="1" applyBorder="1" applyAlignment="1" applyProtection="1">
      <alignment horizontal="center"/>
      <protection locked="0"/>
    </xf>
    <xf numFmtId="0" fontId="1" fillId="4" borderId="0" xfId="0" applyFont="1" applyFill="1" applyAlignment="1">
      <alignment horizontal="left"/>
    </xf>
    <xf numFmtId="0" fontId="2" fillId="4" borderId="1" xfId="0" applyFont="1" applyFill="1" applyBorder="1"/>
    <xf numFmtId="44" fontId="0" fillId="5" borderId="26" xfId="0" applyNumberFormat="1" applyFill="1" applyBorder="1" applyProtection="1">
      <protection locked="0"/>
    </xf>
    <xf numFmtId="10" fontId="0" fillId="5" borderId="26"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2" fillId="4" borderId="20" xfId="0" applyFont="1" applyFill="1" applyBorder="1"/>
    <xf numFmtId="0" fontId="13" fillId="4" borderId="22" xfId="0" applyFont="1" applyFill="1" applyBorder="1"/>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0" borderId="0" xfId="0" applyFont="1" applyAlignment="1">
      <alignment vertical="top" wrapText="1"/>
    </xf>
    <xf numFmtId="0" fontId="4" fillId="0" borderId="0" xfId="0" applyFont="1" applyAlignment="1">
      <alignment horizontal="left" vertical="center" wrapText="1"/>
    </xf>
    <xf numFmtId="0" fontId="2" fillId="4" borderId="0" xfId="0" applyFont="1" applyFill="1"/>
    <xf numFmtId="10" fontId="0" fillId="5" borderId="19" xfId="0" applyNumberFormat="1" applyFill="1" applyBorder="1" applyProtection="1">
      <protection locked="0"/>
    </xf>
    <xf numFmtId="0" fontId="16" fillId="4" borderId="0" xfId="0" applyFont="1" applyFill="1" applyAlignment="1">
      <alignment horizontal="right"/>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44" fontId="0" fillId="0" borderId="26" xfId="0" applyNumberFormat="1" applyBorder="1"/>
    <xf numFmtId="0" fontId="7" fillId="0" borderId="14" xfId="0" applyFont="1" applyBorder="1" applyAlignment="1">
      <alignment horizontal="center"/>
    </xf>
    <xf numFmtId="0" fontId="2" fillId="4" borderId="14" xfId="0" applyFont="1" applyFill="1" applyBorder="1"/>
    <xf numFmtId="0" fontId="3" fillId="4" borderId="14" xfId="0" applyFont="1" applyFill="1" applyBorder="1" applyAlignment="1">
      <alignment horizontal="center"/>
    </xf>
    <xf numFmtId="0" fontId="3" fillId="4" borderId="14" xfId="0" applyFont="1" applyFill="1" applyBorder="1" applyAlignment="1">
      <alignment wrapText="1"/>
    </xf>
    <xf numFmtId="44" fontId="3" fillId="4" borderId="14" xfId="0" applyNumberFormat="1" applyFont="1" applyFill="1" applyBorder="1"/>
    <xf numFmtId="0" fontId="7" fillId="0" borderId="14" xfId="0" applyFont="1" applyBorder="1"/>
    <xf numFmtId="44" fontId="0" fillId="0" borderId="19" xfId="0" applyNumberFormat="1" applyBorder="1"/>
    <xf numFmtId="43" fontId="0" fillId="3" borderId="19" xfId="0" applyNumberFormat="1" applyFill="1" applyBorder="1"/>
    <xf numFmtId="0" fontId="3" fillId="4" borderId="3" xfId="0" applyFont="1" applyFill="1" applyBorder="1" applyAlignment="1">
      <alignment wrapText="1"/>
    </xf>
    <xf numFmtId="0" fontId="3" fillId="4" borderId="13" xfId="0" applyFont="1" applyFill="1" applyBorder="1" applyAlignment="1">
      <alignment wrapText="1"/>
    </xf>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3" xfId="0" applyFill="1" applyBorder="1" applyAlignment="1">
      <alignment horizontal="left"/>
    </xf>
    <xf numFmtId="0" fontId="0" fillId="2" borderId="24" xfId="0" applyFill="1" applyBorder="1" applyAlignment="1">
      <alignment horizontal="left"/>
    </xf>
    <xf numFmtId="0" fontId="0" fillId="2" borderId="25" xfId="0" applyFill="1" applyBorder="1" applyAlignment="1">
      <alignment horizontal="left"/>
    </xf>
    <xf numFmtId="0" fontId="1" fillId="4" borderId="30" xfId="0" applyFont="1" applyFill="1" applyBorder="1" applyAlignment="1">
      <alignment horizontal="left" wrapText="1"/>
    </xf>
    <xf numFmtId="0" fontId="1" fillId="4" borderId="31" xfId="0" applyFont="1" applyFill="1" applyBorder="1" applyAlignment="1">
      <alignment horizontal="left" wrapText="1"/>
    </xf>
    <xf numFmtId="0" fontId="1" fillId="4" borderId="32" xfId="0" applyFont="1" applyFill="1" applyBorder="1" applyAlignment="1">
      <alignment horizontal="left" wrapText="1"/>
    </xf>
    <xf numFmtId="0" fontId="1" fillId="4" borderId="1" xfId="0" applyFont="1" applyFill="1" applyBorder="1" applyAlignment="1">
      <alignment horizontal="center"/>
    </xf>
    <xf numFmtId="0" fontId="18" fillId="5" borderId="14" xfId="0" applyFont="1" applyFill="1" applyBorder="1" applyAlignment="1" applyProtection="1">
      <alignment wrapText="1"/>
      <protection locked="0"/>
    </xf>
    <xf numFmtId="0" fontId="8" fillId="0" borderId="0" xfId="0" applyFont="1"/>
    <xf numFmtId="0" fontId="7" fillId="0" borderId="0" xfId="0" applyFont="1"/>
    <xf numFmtId="0" fontId="4" fillId="0" borderId="0" xfId="0" applyFont="1" applyAlignment="1">
      <alignment wrapText="1"/>
    </xf>
    <xf numFmtId="43" fontId="0" fillId="3" borderId="26" xfId="0" applyNumberFormat="1" applyFill="1" applyBorder="1"/>
    <xf numFmtId="0" fontId="12" fillId="4" borderId="14" xfId="0" applyFont="1" applyFill="1" applyBorder="1" applyAlignment="1">
      <alignment horizontal="center"/>
    </xf>
    <xf numFmtId="0" fontId="3" fillId="4" borderId="27" xfId="0" applyFont="1" applyFill="1" applyBorder="1"/>
    <xf numFmtId="43" fontId="3" fillId="4" borderId="20" xfId="0" applyNumberFormat="1" applyFont="1" applyFill="1" applyBorder="1" applyAlignment="1">
      <alignment horizontal="left"/>
    </xf>
    <xf numFmtId="43" fontId="3" fillId="4" borderId="27" xfId="0" applyNumberFormat="1" applyFont="1" applyFill="1" applyBorder="1"/>
    <xf numFmtId="0" fontId="3" fillId="4" borderId="29" xfId="0" applyFont="1" applyFill="1" applyBorder="1"/>
    <xf numFmtId="43" fontId="3" fillId="4" borderId="21" xfId="0" applyNumberFormat="1" applyFont="1" applyFill="1" applyBorder="1" applyAlignment="1">
      <alignment horizontal="left"/>
    </xf>
    <xf numFmtId="43" fontId="3" fillId="4" borderId="29" xfId="0" applyNumberFormat="1" applyFont="1" applyFill="1" applyBorder="1"/>
    <xf numFmtId="0" fontId="3" fillId="4" borderId="28" xfId="0" applyFont="1" applyFill="1" applyBorder="1"/>
    <xf numFmtId="43" fontId="3" fillId="4" borderId="22" xfId="0" applyNumberFormat="1" applyFont="1" applyFill="1" applyBorder="1" applyAlignment="1">
      <alignment horizontal="left"/>
    </xf>
    <xf numFmtId="43" fontId="3" fillId="4" borderId="28" xfId="0" applyNumberFormat="1" applyFont="1" applyFill="1" applyBorder="1"/>
    <xf numFmtId="0" fontId="11" fillId="0" borderId="0" xfId="0" applyFont="1"/>
    <xf numFmtId="49" fontId="4" fillId="0" borderId="0" xfId="0" applyNumberFormat="1" applyFont="1" applyAlignment="1">
      <alignment horizontal="justify" vertical="center"/>
    </xf>
    <xf numFmtId="49" fontId="4" fillId="0" borderId="0" xfId="0" applyNumberFormat="1" applyFont="1" applyAlignment="1">
      <alignment horizontal="justify" vertical="center" wrapText="1"/>
    </xf>
    <xf numFmtId="0" fontId="5" fillId="0" borderId="0" xfId="0" applyFont="1" applyAlignment="1">
      <alignment wrapText="1"/>
    </xf>
    <xf numFmtId="0" fontId="19" fillId="0" borderId="0" xfId="0" applyFont="1"/>
    <xf numFmtId="0" fontId="15" fillId="0" borderId="0" xfId="0" applyFont="1"/>
    <xf numFmtId="0" fontId="17" fillId="0" borderId="0" xfId="0" applyFont="1"/>
    <xf numFmtId="0" fontId="7" fillId="0" borderId="0" xfId="0" applyFont="1" applyAlignment="1">
      <alignment wrapText="1"/>
    </xf>
    <xf numFmtId="0" fontId="7" fillId="0" borderId="26" xfId="0" applyFont="1" applyBorder="1" applyAlignment="1">
      <alignment horizontal="center"/>
    </xf>
    <xf numFmtId="0" fontId="0" fillId="0" borderId="14" xfId="0" applyBorder="1"/>
    <xf numFmtId="0" fontId="8" fillId="0" borderId="0" xfId="0" applyFont="1" applyAlignment="1">
      <alignment wrapText="1"/>
    </xf>
    <xf numFmtId="0" fontId="11" fillId="0" borderId="0" xfId="0" applyFont="1" applyAlignment="1">
      <alignment wrapText="1"/>
    </xf>
    <xf numFmtId="0" fontId="2" fillId="4" borderId="0" xfId="0" applyFont="1" applyFill="1" applyAlignment="1">
      <alignment wrapText="1"/>
    </xf>
    <xf numFmtId="0" fontId="2" fillId="4" borderId="13" xfId="0" applyFont="1" applyFill="1" applyBorder="1"/>
    <xf numFmtId="0" fontId="7" fillId="0" borderId="26" xfId="0" applyFont="1" applyBorder="1"/>
    <xf numFmtId="0" fontId="2" fillId="4" borderId="3" xfId="0" applyFont="1" applyFill="1" applyBorder="1"/>
    <xf numFmtId="0" fontId="1" fillId="4" borderId="21" xfId="0" applyFont="1" applyFill="1" applyBorder="1"/>
    <xf numFmtId="0" fontId="15" fillId="4" borderId="0" xfId="0" applyFont="1" applyFill="1"/>
    <xf numFmtId="0" fontId="13" fillId="4" borderId="13" xfId="0" applyFont="1" applyFill="1" applyBorder="1"/>
    <xf numFmtId="0" fontId="0" fillId="2" borderId="33" xfId="0" applyFill="1" applyBorder="1" applyAlignment="1">
      <alignment horizontal="left"/>
    </xf>
    <xf numFmtId="0" fontId="7" fillId="0" borderId="14" xfId="0" applyFont="1" applyBorder="1" applyAlignment="1">
      <alignment wrapText="1"/>
    </xf>
    <xf numFmtId="0" fontId="7" fillId="0" borderId="19" xfId="0" applyFont="1" applyBorder="1"/>
    <xf numFmtId="0" fontId="7" fillId="0" borderId="18" xfId="0" applyFont="1" applyBorder="1"/>
    <xf numFmtId="0" fontId="7" fillId="0" borderId="18" xfId="0" applyFont="1" applyBorder="1" applyAlignment="1">
      <alignment horizontal="center"/>
    </xf>
    <xf numFmtId="0" fontId="7" fillId="0" borderId="19" xfId="0" applyFont="1" applyBorder="1" applyAlignment="1">
      <alignment wrapText="1"/>
    </xf>
    <xf numFmtId="0" fontId="4" fillId="0" borderId="0" xfId="0" applyFont="1" applyAlignment="1">
      <alignment vertical="justify" wrapText="1"/>
    </xf>
    <xf numFmtId="49" fontId="5" fillId="0" borderId="0" xfId="0" applyNumberFormat="1" applyFont="1" applyAlignment="1">
      <alignment horizontal="justify" vertical="center"/>
    </xf>
    <xf numFmtId="49" fontId="5" fillId="0" borderId="0" xfId="0" applyNumberFormat="1" applyFont="1" applyAlignment="1">
      <alignment horizontal="justify" vertical="center" wrapText="1"/>
    </xf>
    <xf numFmtId="44" fontId="7" fillId="0" borderId="14" xfId="0" applyNumberFormat="1" applyFont="1" applyBorder="1"/>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1" fillId="4" borderId="10" xfId="1" applyFont="1" applyFill="1" applyBorder="1" applyAlignment="1" applyProtection="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cellXfs>
  <cellStyles count="2">
    <cellStyle name="Hyperlink" xfId="1" builtinId="8"/>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2"/>
  <sheetViews>
    <sheetView showGridLines="0" zoomScale="85" zoomScaleNormal="85" zoomScaleSheetLayoutView="100" workbookViewId="0">
      <pane ySplit="1" topLeftCell="A2" activePane="bottomLeft" state="frozen"/>
      <selection activeCell="B36" sqref="B36"/>
      <selection pane="bottomLeft" activeCell="C36" sqref="C36"/>
    </sheetView>
  </sheetViews>
  <sheetFormatPr defaultColWidth="9.140625" defaultRowHeight="0" customHeight="1" zeroHeight="1" x14ac:dyDescent="0.25"/>
  <cols>
    <col min="1" max="1" width="2.42578125" customWidth="1"/>
    <col min="2" max="2" width="48.140625" style="89"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87" t="s">
        <v>253</v>
      </c>
      <c r="C1" s="88"/>
      <c r="D1" s="88"/>
      <c r="E1" s="88"/>
      <c r="F1" s="88"/>
      <c r="G1" s="88"/>
    </row>
    <row r="2" spans="1:7" ht="15" x14ac:dyDescent="0.25">
      <c r="A2" s="14"/>
    </row>
    <row r="3" spans="1:7" ht="15" x14ac:dyDescent="0.25">
      <c r="A3" s="14"/>
      <c r="B3" s="90" t="s">
        <v>32</v>
      </c>
      <c r="D3" s="141" t="s">
        <v>269</v>
      </c>
      <c r="E3" s="142"/>
      <c r="F3" s="142"/>
      <c r="G3" s="143"/>
    </row>
    <row r="4" spans="1:7" ht="15" x14ac:dyDescent="0.25">
      <c r="A4" s="14"/>
      <c r="B4" s="91" t="s">
        <v>33</v>
      </c>
      <c r="D4" s="156" t="s">
        <v>264</v>
      </c>
      <c r="E4" s="148"/>
      <c r="F4" s="148"/>
      <c r="G4" s="149"/>
    </row>
    <row r="5" spans="1:7" ht="15" x14ac:dyDescent="0.25">
      <c r="A5" s="14"/>
    </row>
    <row r="6" spans="1:7" ht="15" x14ac:dyDescent="0.25">
      <c r="A6" s="14"/>
      <c r="B6" s="90" t="s">
        <v>56</v>
      </c>
      <c r="D6" s="141" t="s">
        <v>265</v>
      </c>
      <c r="E6" s="142"/>
      <c r="F6" s="142"/>
      <c r="G6" s="143"/>
    </row>
    <row r="7" spans="1:7" ht="15" x14ac:dyDescent="0.25">
      <c r="A7" s="14"/>
      <c r="B7" s="92" t="s">
        <v>57</v>
      </c>
      <c r="D7" s="144" t="s">
        <v>266</v>
      </c>
      <c r="E7" s="145"/>
      <c r="F7" s="145"/>
      <c r="G7" s="146"/>
    </row>
    <row r="8" spans="1:7" ht="15" x14ac:dyDescent="0.25">
      <c r="A8" s="14"/>
      <c r="B8" s="91" t="s">
        <v>34</v>
      </c>
      <c r="D8" s="156" t="s">
        <v>267</v>
      </c>
      <c r="E8" s="148"/>
      <c r="F8" s="148"/>
      <c r="G8" s="149"/>
    </row>
    <row r="9" spans="1:7" ht="15" x14ac:dyDescent="0.25">
      <c r="A9" s="14"/>
    </row>
    <row r="10" spans="1:7" ht="15" x14ac:dyDescent="0.25">
      <c r="A10" s="14"/>
      <c r="B10" s="90" t="s">
        <v>52</v>
      </c>
      <c r="D10" s="141" t="s">
        <v>272</v>
      </c>
      <c r="E10" s="142"/>
      <c r="F10" s="142"/>
      <c r="G10" s="143"/>
    </row>
    <row r="11" spans="1:7" ht="15" x14ac:dyDescent="0.25">
      <c r="A11" s="14"/>
      <c r="B11" s="92" t="s">
        <v>4</v>
      </c>
      <c r="D11" s="144" t="s">
        <v>53</v>
      </c>
      <c r="E11" s="145"/>
      <c r="F11" s="145"/>
      <c r="G11" s="146"/>
    </row>
    <row r="12" spans="1:7" ht="15" x14ac:dyDescent="0.25">
      <c r="A12" s="14"/>
      <c r="B12" s="92" t="s">
        <v>54</v>
      </c>
      <c r="D12" s="93" t="s">
        <v>273</v>
      </c>
      <c r="E12" s="94"/>
      <c r="F12" s="94"/>
      <c r="G12" s="95"/>
    </row>
    <row r="13" spans="1:7" ht="15" x14ac:dyDescent="0.25">
      <c r="A13" s="14"/>
      <c r="B13" s="131" t="s">
        <v>55</v>
      </c>
      <c r="D13" s="147" t="s">
        <v>274</v>
      </c>
      <c r="E13" s="148"/>
      <c r="F13" s="148"/>
      <c r="G13" s="149"/>
    </row>
    <row r="14" spans="1:7" ht="15" x14ac:dyDescent="0.25">
      <c r="A14" s="14"/>
      <c r="B14" s="91" t="s">
        <v>249</v>
      </c>
      <c r="D14" s="147" t="s">
        <v>250</v>
      </c>
      <c r="E14" s="148"/>
      <c r="F14" s="148"/>
      <c r="G14" s="149"/>
    </row>
    <row r="15" spans="1:7" ht="15" x14ac:dyDescent="0.25">
      <c r="A15" s="14"/>
    </row>
    <row r="16" spans="1:7" ht="15" x14ac:dyDescent="0.25">
      <c r="A16" s="14"/>
      <c r="B16" s="90" t="s">
        <v>0</v>
      </c>
      <c r="D16" s="157"/>
      <c r="E16" s="158"/>
      <c r="F16" s="158"/>
      <c r="G16" s="159"/>
    </row>
    <row r="17" spans="1:7" ht="15" x14ac:dyDescent="0.25">
      <c r="A17" s="14"/>
      <c r="B17" s="92" t="s">
        <v>1</v>
      </c>
      <c r="D17" s="160"/>
      <c r="E17" s="161"/>
      <c r="F17" s="161"/>
      <c r="G17" s="162"/>
    </row>
    <row r="18" spans="1:7" ht="15" x14ac:dyDescent="0.25">
      <c r="A18" s="14"/>
      <c r="B18" s="92" t="s">
        <v>2</v>
      </c>
      <c r="D18" s="160"/>
      <c r="E18" s="161"/>
      <c r="F18" s="161"/>
      <c r="G18" s="162"/>
    </row>
    <row r="19" spans="1:7" ht="15" x14ac:dyDescent="0.25">
      <c r="A19" s="14"/>
      <c r="B19" s="92" t="s">
        <v>3</v>
      </c>
      <c r="D19" s="160"/>
      <c r="E19" s="161"/>
      <c r="F19" s="161"/>
      <c r="G19" s="162"/>
    </row>
    <row r="20" spans="1:7" ht="15" x14ac:dyDescent="0.25">
      <c r="A20" s="14"/>
      <c r="B20" s="92" t="s">
        <v>4</v>
      </c>
      <c r="D20" s="160"/>
      <c r="E20" s="161"/>
      <c r="F20" s="161"/>
      <c r="G20" s="162"/>
    </row>
    <row r="21" spans="1:7" ht="15" x14ac:dyDescent="0.25">
      <c r="A21" s="14"/>
      <c r="B21" s="92" t="s">
        <v>5</v>
      </c>
      <c r="D21" s="160"/>
      <c r="E21" s="161"/>
      <c r="F21" s="161"/>
      <c r="G21" s="162"/>
    </row>
    <row r="22" spans="1:7" ht="15" x14ac:dyDescent="0.25">
      <c r="A22" s="14"/>
      <c r="B22" s="91" t="s">
        <v>4</v>
      </c>
      <c r="D22" s="150"/>
      <c r="E22" s="151"/>
      <c r="F22" s="151"/>
      <c r="G22" s="152"/>
    </row>
    <row r="23" spans="1:7" ht="15" x14ac:dyDescent="0.25">
      <c r="A23" s="14"/>
      <c r="B23" s="12"/>
    </row>
    <row r="24" spans="1:7" ht="15" x14ac:dyDescent="0.25">
      <c r="A24" s="14"/>
      <c r="B24" s="90" t="s">
        <v>6</v>
      </c>
      <c r="D24" s="157"/>
      <c r="E24" s="158"/>
      <c r="F24" s="158"/>
      <c r="G24" s="159"/>
    </row>
    <row r="25" spans="1:7" ht="15" x14ac:dyDescent="0.25">
      <c r="A25" s="14"/>
      <c r="B25" s="92" t="s">
        <v>4</v>
      </c>
      <c r="D25" s="15"/>
      <c r="E25" s="16"/>
      <c r="F25" s="16"/>
      <c r="G25" s="17"/>
    </row>
    <row r="26" spans="1:7" ht="15" x14ac:dyDescent="0.25">
      <c r="A26" s="14"/>
      <c r="B26" s="92" t="s">
        <v>7</v>
      </c>
      <c r="D26" s="153"/>
      <c r="E26" s="154"/>
      <c r="F26" s="154"/>
      <c r="G26" s="155"/>
    </row>
    <row r="27" spans="1:7" ht="15" x14ac:dyDescent="0.25">
      <c r="A27" s="14"/>
      <c r="B27" s="92" t="s">
        <v>54</v>
      </c>
      <c r="D27" s="153"/>
      <c r="E27" s="154"/>
      <c r="F27" s="154"/>
      <c r="G27" s="155"/>
    </row>
    <row r="28" spans="1:7" ht="15" x14ac:dyDescent="0.25">
      <c r="A28" s="14"/>
      <c r="B28" s="91" t="s">
        <v>55</v>
      </c>
      <c r="D28" s="150"/>
      <c r="E28" s="151"/>
      <c r="F28" s="151"/>
      <c r="G28" s="152"/>
    </row>
    <row r="29" spans="1:7" ht="15" x14ac:dyDescent="0.25">
      <c r="A29" s="14"/>
    </row>
    <row r="30" spans="1:7" ht="15" x14ac:dyDescent="0.25">
      <c r="A30" s="14"/>
      <c r="B30" s="96"/>
      <c r="C30" s="88"/>
      <c r="D30" s="88"/>
      <c r="E30" s="88"/>
      <c r="F30" s="88"/>
      <c r="G30" s="88"/>
    </row>
    <row r="31" spans="1:7" ht="15"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sheetData>
  <sheetProtection algorithmName="SHA-512" hashValue="JTfiR0AjkMMFPQZL2+27D/1mqqDGSibbqa3LhzruJTJKGbA1yFReyQC3LE+ofT+ZbYJNwH8siRQCVFcvFep0LA==" saltValue="+9F+ubsy+Exp+3YSWftS2A==" spinCount="100000" sheet="1" objects="1" scenarios="1"/>
  <mergeCells count="20">
    <mergeCell ref="D11:G11"/>
    <mergeCell ref="D14:G14"/>
    <mergeCell ref="D18:G18"/>
    <mergeCell ref="D19:G19"/>
    <mergeCell ref="D3:G3"/>
    <mergeCell ref="D6:G6"/>
    <mergeCell ref="D7:G7"/>
    <mergeCell ref="D13:G13"/>
    <mergeCell ref="D28:G28"/>
    <mergeCell ref="D27:G27"/>
    <mergeCell ref="D4:G4"/>
    <mergeCell ref="D8:G8"/>
    <mergeCell ref="D22:G22"/>
    <mergeCell ref="D24:G24"/>
    <mergeCell ref="D20:G20"/>
    <mergeCell ref="D21:G21"/>
    <mergeCell ref="D26:G26"/>
    <mergeCell ref="D16:G16"/>
    <mergeCell ref="D17:G17"/>
    <mergeCell ref="D10:G10"/>
  </mergeCells>
  <hyperlinks>
    <hyperlink ref="D13" r:id="rId1" xr:uid="{B8BEADC5-575E-4F33-94E5-CF90BD95CFCB}"/>
  </hyperlinks>
  <pageMargins left="0.7" right="0.7" top="0.75" bottom="0.75" header="0.3" footer="0.3"/>
  <pageSetup paperSize="9" scale="82"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F2FC-57E0-498E-BE51-91929B913E73}">
  <sheetPr>
    <tabColor rgb="FFC2E76B"/>
  </sheetPr>
  <dimension ref="A1:L59"/>
  <sheetViews>
    <sheetView showGridLines="0" tabSelected="1" zoomScale="70" zoomScaleNormal="70" workbookViewId="0">
      <pane ySplit="3" topLeftCell="A4" activePane="bottomLeft" state="frozen"/>
      <selection activeCell="B36" sqref="B36"/>
      <selection pane="bottomLeft" activeCell="H23" sqref="H23"/>
    </sheetView>
  </sheetViews>
  <sheetFormatPr defaultRowHeight="15" x14ac:dyDescent="0.25"/>
  <cols>
    <col min="1" max="1" width="5.28515625" bestFit="1" customWidth="1"/>
    <col min="2" max="2" width="120.85546875" customWidth="1"/>
    <col min="3" max="3" width="17" customWidth="1"/>
    <col min="4" max="4" width="22.7109375" style="5" customWidth="1"/>
    <col min="5" max="5" width="64" style="59" customWidth="1"/>
    <col min="6" max="6" width="22.7109375" style="9" customWidth="1"/>
    <col min="7" max="7" width="22.7109375" style="10" customWidth="1"/>
    <col min="8" max="8" width="22.7109375" style="9" customWidth="1"/>
    <col min="9" max="9" width="22.7109375" customWidth="1"/>
  </cols>
  <sheetData>
    <row r="1" spans="1:12" s="13" customFormat="1" ht="23.25" customHeight="1" x14ac:dyDescent="0.35">
      <c r="A1" s="18"/>
      <c r="B1" s="19" t="s">
        <v>311</v>
      </c>
      <c r="C1" s="19"/>
      <c r="D1" s="18"/>
      <c r="E1" s="55"/>
      <c r="F1" s="20"/>
      <c r="G1" s="21"/>
      <c r="H1" s="20"/>
      <c r="I1" s="70" t="str" cm="1">
        <f t="array" ref="I1:L1">'Algemene gegevens'!D3:G3</f>
        <v>Europees openbare aanbesteding Meubilair - Stichting Baasis</v>
      </c>
      <c r="J1" s="13">
        <v>0</v>
      </c>
      <c r="K1" s="13">
        <v>0</v>
      </c>
      <c r="L1" s="13">
        <v>0</v>
      </c>
    </row>
    <row r="2" spans="1:12" s="13" customFormat="1" ht="23.25" customHeight="1" x14ac:dyDescent="0.35">
      <c r="A2" s="18"/>
      <c r="B2" s="19"/>
      <c r="C2" s="19"/>
      <c r="D2" s="18"/>
      <c r="E2" s="55"/>
      <c r="F2" s="20"/>
      <c r="G2" s="21"/>
      <c r="H2" s="20"/>
      <c r="I2" s="22"/>
    </row>
    <row r="3" spans="1:12" ht="23.25" customHeight="1" x14ac:dyDescent="0.25">
      <c r="A3" s="18"/>
      <c r="B3" s="14"/>
      <c r="C3" s="53" t="s">
        <v>225</v>
      </c>
      <c r="D3" s="53" t="s">
        <v>77</v>
      </c>
      <c r="E3" s="54" t="s">
        <v>78</v>
      </c>
      <c r="F3" s="71" t="s">
        <v>25</v>
      </c>
      <c r="G3" s="72" t="s">
        <v>24</v>
      </c>
      <c r="H3" s="71" t="s">
        <v>23</v>
      </c>
      <c r="I3" s="53" t="s">
        <v>16</v>
      </c>
    </row>
    <row r="4" spans="1:12" ht="15.75" x14ac:dyDescent="0.25">
      <c r="A4" s="18"/>
      <c r="B4" s="50" t="s">
        <v>226</v>
      </c>
      <c r="C4" s="125"/>
      <c r="D4" s="73"/>
      <c r="E4" s="56"/>
      <c r="F4" s="74"/>
      <c r="G4" s="75"/>
      <c r="H4" s="74"/>
      <c r="I4" s="73"/>
    </row>
    <row r="5" spans="1:12" x14ac:dyDescent="0.25">
      <c r="A5" s="18" t="s">
        <v>35</v>
      </c>
      <c r="B5" s="82" t="s">
        <v>285</v>
      </c>
      <c r="C5" s="126"/>
      <c r="D5" s="120">
        <v>60</v>
      </c>
      <c r="E5" s="97"/>
      <c r="F5" s="51"/>
      <c r="G5" s="52"/>
      <c r="H5" s="76">
        <f>F5-(G5*F5)</f>
        <v>0</v>
      </c>
      <c r="I5" s="101">
        <f>H5*D5</f>
        <v>0</v>
      </c>
    </row>
    <row r="6" spans="1:12" ht="15.75" x14ac:dyDescent="0.25">
      <c r="A6" s="18"/>
      <c r="B6" s="50" t="s">
        <v>227</v>
      </c>
      <c r="C6" s="125"/>
      <c r="D6" s="73"/>
      <c r="E6" s="56"/>
      <c r="F6" s="74"/>
      <c r="G6" s="75"/>
      <c r="H6" s="74"/>
      <c r="I6" s="73"/>
    </row>
    <row r="7" spans="1:12" x14ac:dyDescent="0.25">
      <c r="A7" s="18" t="s">
        <v>299</v>
      </c>
      <c r="B7" s="82" t="s">
        <v>280</v>
      </c>
      <c r="C7" s="126"/>
      <c r="D7" s="120">
        <v>60</v>
      </c>
      <c r="E7" s="97" t="s">
        <v>79</v>
      </c>
      <c r="F7" s="51"/>
      <c r="G7" s="52"/>
      <c r="H7" s="76">
        <f>F7-(G7*F7)</f>
        <v>0</v>
      </c>
      <c r="I7" s="101">
        <f>H7*D7</f>
        <v>0</v>
      </c>
    </row>
    <row r="8" spans="1:12" x14ac:dyDescent="0.25">
      <c r="A8" s="18" t="s">
        <v>162</v>
      </c>
      <c r="B8" s="82" t="s">
        <v>281</v>
      </c>
      <c r="C8" s="126"/>
      <c r="D8" s="120">
        <v>60</v>
      </c>
      <c r="E8" s="97"/>
      <c r="F8" s="51"/>
      <c r="G8" s="52"/>
      <c r="H8" s="6">
        <f t="shared" ref="H8:H11" si="0">F8-(G8*F8)</f>
        <v>0</v>
      </c>
      <c r="I8" s="1">
        <f t="shared" ref="I8:I11" si="1">H8*D8</f>
        <v>0</v>
      </c>
    </row>
    <row r="9" spans="1:12" x14ac:dyDescent="0.25">
      <c r="A9" s="18" t="s">
        <v>228</v>
      </c>
      <c r="B9" s="82" t="s">
        <v>282</v>
      </c>
      <c r="C9" s="126"/>
      <c r="D9" s="120">
        <v>80</v>
      </c>
      <c r="E9" s="97" t="s">
        <v>79</v>
      </c>
      <c r="F9" s="51"/>
      <c r="G9" s="52"/>
      <c r="H9" s="76">
        <f t="shared" si="0"/>
        <v>0</v>
      </c>
      <c r="I9" s="101">
        <f t="shared" si="1"/>
        <v>0</v>
      </c>
    </row>
    <row r="10" spans="1:12" x14ac:dyDescent="0.25">
      <c r="A10" s="18" t="s">
        <v>229</v>
      </c>
      <c r="B10" s="82" t="s">
        <v>283</v>
      </c>
      <c r="C10" s="126"/>
      <c r="D10" s="120">
        <v>80</v>
      </c>
      <c r="E10" s="97" t="s">
        <v>79</v>
      </c>
      <c r="F10" s="51"/>
      <c r="G10" s="52"/>
      <c r="H10" s="6">
        <f t="shared" si="0"/>
        <v>0</v>
      </c>
      <c r="I10" s="1">
        <f t="shared" si="1"/>
        <v>0</v>
      </c>
    </row>
    <row r="11" spans="1:12" x14ac:dyDescent="0.25">
      <c r="A11" s="18" t="s">
        <v>230</v>
      </c>
      <c r="B11" s="82" t="s">
        <v>284</v>
      </c>
      <c r="C11" s="126"/>
      <c r="D11" s="120">
        <v>80</v>
      </c>
      <c r="E11" s="97"/>
      <c r="F11" s="51"/>
      <c r="G11" s="52"/>
      <c r="H11" s="76">
        <f t="shared" si="0"/>
        <v>0</v>
      </c>
      <c r="I11" s="101">
        <f t="shared" si="1"/>
        <v>0</v>
      </c>
    </row>
    <row r="12" spans="1:12" ht="15.75" x14ac:dyDescent="0.25">
      <c r="A12" s="18"/>
      <c r="B12" s="78" t="s">
        <v>80</v>
      </c>
      <c r="C12" s="78"/>
      <c r="D12" s="102"/>
      <c r="E12" s="80"/>
      <c r="F12" s="81"/>
      <c r="G12" s="26"/>
      <c r="H12" s="81"/>
      <c r="I12" s="81"/>
    </row>
    <row r="13" spans="1:12" x14ac:dyDescent="0.25">
      <c r="A13" s="18" t="s">
        <v>36</v>
      </c>
      <c r="B13" s="82" t="s">
        <v>231</v>
      </c>
      <c r="C13" s="126"/>
      <c r="D13" s="77">
        <v>180</v>
      </c>
      <c r="E13" s="37"/>
      <c r="F13" s="51"/>
      <c r="G13" s="52"/>
      <c r="H13" s="6">
        <f t="shared" ref="H13:H36" si="2">F13-(G13*F13)</f>
        <v>0</v>
      </c>
      <c r="I13" s="1">
        <f t="shared" ref="I13:I36" si="3">H13*D13</f>
        <v>0</v>
      </c>
    </row>
    <row r="14" spans="1:12" x14ac:dyDescent="0.25">
      <c r="A14" s="18" t="s">
        <v>164</v>
      </c>
      <c r="B14" s="82" t="s">
        <v>241</v>
      </c>
      <c r="C14" s="126"/>
      <c r="D14" s="77">
        <v>180</v>
      </c>
      <c r="E14" s="37"/>
      <c r="F14" s="51"/>
      <c r="G14" s="52"/>
      <c r="H14" s="6">
        <f t="shared" si="2"/>
        <v>0</v>
      </c>
      <c r="I14" s="1">
        <f t="shared" si="3"/>
        <v>0</v>
      </c>
    </row>
    <row r="15" spans="1:12" x14ac:dyDescent="0.25">
      <c r="A15" s="18" t="s">
        <v>180</v>
      </c>
      <c r="B15" s="82" t="s">
        <v>252</v>
      </c>
      <c r="C15" s="126"/>
      <c r="D15" s="77">
        <v>180</v>
      </c>
      <c r="E15" s="37"/>
      <c r="F15" s="51"/>
      <c r="G15" s="52"/>
      <c r="H15" s="6">
        <f t="shared" ref="H15:H16" si="4">F15-(G15*F15)</f>
        <v>0</v>
      </c>
      <c r="I15" s="1">
        <f t="shared" ref="I15:I16" si="5">H15*D15</f>
        <v>0</v>
      </c>
    </row>
    <row r="16" spans="1:12" x14ac:dyDescent="0.25">
      <c r="A16" s="18" t="s">
        <v>242</v>
      </c>
      <c r="B16" s="82" t="s">
        <v>243</v>
      </c>
      <c r="C16" s="126"/>
      <c r="D16" s="77">
        <v>180</v>
      </c>
      <c r="E16" s="37"/>
      <c r="F16" s="51"/>
      <c r="G16" s="52"/>
      <c r="H16" s="6">
        <f t="shared" si="4"/>
        <v>0</v>
      </c>
      <c r="I16" s="1">
        <f t="shared" si="5"/>
        <v>0</v>
      </c>
    </row>
    <row r="17" spans="1:9" ht="15.75" x14ac:dyDescent="0.25">
      <c r="A17" s="18"/>
      <c r="B17" s="78" t="s">
        <v>81</v>
      </c>
      <c r="C17" s="78"/>
      <c r="D17" s="102"/>
      <c r="E17" s="80"/>
      <c r="F17" s="81"/>
      <c r="G17" s="26"/>
      <c r="H17" s="81"/>
      <c r="I17" s="81"/>
    </row>
    <row r="18" spans="1:9" x14ac:dyDescent="0.25">
      <c r="A18" s="18" t="s">
        <v>37</v>
      </c>
      <c r="B18" s="82" t="s">
        <v>245</v>
      </c>
      <c r="C18" s="126"/>
      <c r="D18" s="77">
        <v>8</v>
      </c>
      <c r="E18" s="37"/>
      <c r="F18" s="51"/>
      <c r="G18" s="52"/>
      <c r="H18" s="6">
        <f t="shared" si="2"/>
        <v>0</v>
      </c>
      <c r="I18" s="1">
        <f t="shared" si="3"/>
        <v>0</v>
      </c>
    </row>
    <row r="19" spans="1:9" x14ac:dyDescent="0.25">
      <c r="A19" s="18" t="s">
        <v>65</v>
      </c>
      <c r="B19" s="82" t="s">
        <v>232</v>
      </c>
      <c r="C19" s="126"/>
      <c r="D19" s="77">
        <v>8</v>
      </c>
      <c r="E19" s="37"/>
      <c r="F19" s="51"/>
      <c r="G19" s="52"/>
      <c r="H19" s="6">
        <f t="shared" si="2"/>
        <v>0</v>
      </c>
      <c r="I19" s="1">
        <f t="shared" si="3"/>
        <v>0</v>
      </c>
    </row>
    <row r="20" spans="1:9" x14ac:dyDescent="0.25">
      <c r="A20" s="18" t="s">
        <v>166</v>
      </c>
      <c r="B20" s="82" t="s">
        <v>244</v>
      </c>
      <c r="C20" s="126"/>
      <c r="D20" s="77">
        <v>8</v>
      </c>
      <c r="E20" s="37"/>
      <c r="F20" s="51"/>
      <c r="G20" s="52"/>
      <c r="H20" s="6">
        <f t="shared" si="2"/>
        <v>0</v>
      </c>
      <c r="I20" s="1">
        <f t="shared" si="3"/>
        <v>0</v>
      </c>
    </row>
    <row r="21" spans="1:9" x14ac:dyDescent="0.25">
      <c r="A21" s="18" t="s">
        <v>233</v>
      </c>
      <c r="B21" s="82" t="s">
        <v>246</v>
      </c>
      <c r="C21" s="126"/>
      <c r="D21" s="77">
        <v>24</v>
      </c>
      <c r="E21" s="37"/>
      <c r="F21" s="51"/>
      <c r="G21" s="52"/>
      <c r="H21" s="6">
        <f t="shared" si="2"/>
        <v>0</v>
      </c>
      <c r="I21" s="1">
        <f t="shared" si="3"/>
        <v>0</v>
      </c>
    </row>
    <row r="22" spans="1:9" x14ac:dyDescent="0.25">
      <c r="A22" s="18" t="s">
        <v>234</v>
      </c>
      <c r="B22" s="82" t="s">
        <v>232</v>
      </c>
      <c r="C22" s="126"/>
      <c r="D22" s="77">
        <v>24</v>
      </c>
      <c r="E22" s="37"/>
      <c r="F22" s="51"/>
      <c r="G22" s="52"/>
      <c r="H22" s="6">
        <f t="shared" si="2"/>
        <v>0</v>
      </c>
      <c r="I22" s="1">
        <f t="shared" si="3"/>
        <v>0</v>
      </c>
    </row>
    <row r="23" spans="1:9" x14ac:dyDescent="0.25">
      <c r="A23" s="18" t="s">
        <v>235</v>
      </c>
      <c r="B23" s="82" t="s">
        <v>247</v>
      </c>
      <c r="C23" s="126"/>
      <c r="D23" s="77">
        <v>24</v>
      </c>
      <c r="E23" s="37"/>
      <c r="F23" s="51"/>
      <c r="G23" s="52"/>
      <c r="H23" s="6">
        <f t="shared" si="2"/>
        <v>0</v>
      </c>
      <c r="I23" s="1">
        <f t="shared" si="3"/>
        <v>0</v>
      </c>
    </row>
    <row r="24" spans="1:9" x14ac:dyDescent="0.25">
      <c r="A24" s="18" t="s">
        <v>309</v>
      </c>
      <c r="B24" s="82" t="s">
        <v>310</v>
      </c>
      <c r="C24" s="126"/>
      <c r="D24" s="77">
        <v>24</v>
      </c>
      <c r="E24" s="37"/>
      <c r="F24" s="51"/>
      <c r="G24" s="52"/>
      <c r="H24" s="6">
        <f t="shared" ref="H24" si="6">F24-(G24*F24)</f>
        <v>0</v>
      </c>
      <c r="I24" s="1">
        <f t="shared" ref="I24" si="7">H24*D24</f>
        <v>0</v>
      </c>
    </row>
    <row r="25" spans="1:9" ht="15.75" x14ac:dyDescent="0.25">
      <c r="A25" s="18"/>
      <c r="B25" s="78" t="s">
        <v>82</v>
      </c>
      <c r="C25" s="78"/>
      <c r="D25" s="102"/>
      <c r="E25" s="80"/>
      <c r="F25" s="81"/>
      <c r="G25" s="26"/>
      <c r="H25" s="81"/>
      <c r="I25" s="81"/>
    </row>
    <row r="26" spans="1:9" x14ac:dyDescent="0.25">
      <c r="A26" s="18" t="s">
        <v>40</v>
      </c>
      <c r="B26" s="82" t="s">
        <v>239</v>
      </c>
      <c r="C26" s="126"/>
      <c r="D26" s="77">
        <v>4</v>
      </c>
      <c r="E26" s="37"/>
      <c r="F26" s="51"/>
      <c r="G26" s="52"/>
      <c r="H26" s="6">
        <f t="shared" si="2"/>
        <v>0</v>
      </c>
      <c r="I26" s="1">
        <f t="shared" si="3"/>
        <v>0</v>
      </c>
    </row>
    <row r="27" spans="1:9" x14ac:dyDescent="0.25">
      <c r="A27" s="18" t="s">
        <v>66</v>
      </c>
      <c r="B27" s="82" t="s">
        <v>83</v>
      </c>
      <c r="C27" s="82"/>
      <c r="D27" s="77">
        <v>4</v>
      </c>
      <c r="E27" s="37"/>
      <c r="F27" s="51"/>
      <c r="G27" s="52"/>
      <c r="H27" s="6">
        <f t="shared" si="2"/>
        <v>0</v>
      </c>
      <c r="I27" s="1">
        <f t="shared" si="3"/>
        <v>0</v>
      </c>
    </row>
    <row r="28" spans="1:9" x14ac:dyDescent="0.25">
      <c r="A28" s="18" t="s">
        <v>67</v>
      </c>
      <c r="B28" s="82" t="s">
        <v>240</v>
      </c>
      <c r="C28" s="126"/>
      <c r="D28" s="77">
        <v>12</v>
      </c>
      <c r="E28" s="37"/>
      <c r="F28" s="51"/>
      <c r="G28" s="52"/>
      <c r="H28" s="6">
        <f t="shared" si="2"/>
        <v>0</v>
      </c>
      <c r="I28" s="1">
        <f t="shared" si="3"/>
        <v>0</v>
      </c>
    </row>
    <row r="29" spans="1:9" x14ac:dyDescent="0.25">
      <c r="A29" s="18" t="s">
        <v>68</v>
      </c>
      <c r="B29" s="82" t="s">
        <v>84</v>
      </c>
      <c r="C29" s="82"/>
      <c r="D29" s="77">
        <v>12</v>
      </c>
      <c r="E29" s="37"/>
      <c r="F29" s="51"/>
      <c r="G29" s="52"/>
      <c r="H29" s="6">
        <f t="shared" si="2"/>
        <v>0</v>
      </c>
      <c r="I29" s="1">
        <f t="shared" si="3"/>
        <v>0</v>
      </c>
    </row>
    <row r="30" spans="1:9" x14ac:dyDescent="0.25">
      <c r="A30" s="18" t="s">
        <v>69</v>
      </c>
      <c r="B30" s="82" t="s">
        <v>181</v>
      </c>
      <c r="C30" s="126"/>
      <c r="D30" s="77">
        <v>8</v>
      </c>
      <c r="E30" s="37"/>
      <c r="F30" s="51"/>
      <c r="G30" s="52"/>
      <c r="H30" s="6">
        <f t="shared" si="2"/>
        <v>0</v>
      </c>
      <c r="I30" s="1">
        <f t="shared" si="3"/>
        <v>0</v>
      </c>
    </row>
    <row r="31" spans="1:9" ht="15.75" x14ac:dyDescent="0.25">
      <c r="A31" s="18"/>
      <c r="B31" s="78" t="s">
        <v>182</v>
      </c>
      <c r="C31" s="78"/>
      <c r="D31" s="102"/>
      <c r="E31" s="80"/>
      <c r="F31" s="81"/>
      <c r="G31" s="26"/>
      <c r="H31" s="81"/>
      <c r="I31" s="81"/>
    </row>
    <row r="32" spans="1:9" x14ac:dyDescent="0.25">
      <c r="A32" s="18" t="s">
        <v>254</v>
      </c>
      <c r="B32" s="121" t="s">
        <v>183</v>
      </c>
      <c r="C32" s="126"/>
      <c r="D32" s="77">
        <v>8</v>
      </c>
      <c r="E32" s="37"/>
      <c r="F32" s="51"/>
      <c r="G32" s="52"/>
      <c r="H32" s="6">
        <f t="shared" ref="H32:H33" si="8">F32-(G32*F32)</f>
        <v>0</v>
      </c>
      <c r="I32" s="1">
        <f t="shared" ref="I32:I33" si="9">H32*D32</f>
        <v>0</v>
      </c>
    </row>
    <row r="33" spans="1:9" x14ac:dyDescent="0.25">
      <c r="A33" s="18" t="s">
        <v>255</v>
      </c>
      <c r="B33" s="121" t="s">
        <v>184</v>
      </c>
      <c r="C33" s="126"/>
      <c r="D33" s="77">
        <v>8</v>
      </c>
      <c r="E33" s="37"/>
      <c r="F33" s="51"/>
      <c r="G33" s="52"/>
      <c r="H33" s="6">
        <f t="shared" si="8"/>
        <v>0</v>
      </c>
      <c r="I33" s="1">
        <f t="shared" si="9"/>
        <v>0</v>
      </c>
    </row>
    <row r="34" spans="1:9" ht="15.75" x14ac:dyDescent="0.25">
      <c r="A34" s="18"/>
      <c r="B34" s="78" t="s">
        <v>85</v>
      </c>
      <c r="C34" s="78"/>
      <c r="D34" s="102"/>
      <c r="E34" s="80"/>
      <c r="F34" s="81"/>
      <c r="G34" s="26"/>
      <c r="H34" s="81"/>
      <c r="I34" s="81"/>
    </row>
    <row r="35" spans="1:9" x14ac:dyDescent="0.25">
      <c r="A35" s="18" t="s">
        <v>63</v>
      </c>
      <c r="B35" s="82" t="s">
        <v>185</v>
      </c>
      <c r="C35" s="126"/>
      <c r="D35" s="77">
        <v>30</v>
      </c>
      <c r="E35" s="37"/>
      <c r="F35" s="51"/>
      <c r="G35" s="52"/>
      <c r="H35" s="6">
        <f t="shared" ref="H35" si="10">F35-(G35*F35)</f>
        <v>0</v>
      </c>
      <c r="I35" s="1">
        <f t="shared" ref="I35" si="11">H35*D35</f>
        <v>0</v>
      </c>
    </row>
    <row r="36" spans="1:9" x14ac:dyDescent="0.25">
      <c r="A36" s="18" t="s">
        <v>186</v>
      </c>
      <c r="B36" s="82" t="s">
        <v>86</v>
      </c>
      <c r="C36" s="126"/>
      <c r="D36" s="77">
        <v>8</v>
      </c>
      <c r="E36" s="37"/>
      <c r="F36" s="51"/>
      <c r="G36" s="52"/>
      <c r="H36" s="6">
        <f t="shared" si="2"/>
        <v>0</v>
      </c>
      <c r="I36" s="1">
        <f t="shared" si="3"/>
        <v>0</v>
      </c>
    </row>
    <row r="37" spans="1:9" ht="15.75" x14ac:dyDescent="0.25">
      <c r="A37" s="18"/>
      <c r="B37" s="78" t="s">
        <v>87</v>
      </c>
      <c r="C37" s="78"/>
      <c r="D37" s="102"/>
      <c r="E37" s="80"/>
      <c r="F37" s="81"/>
      <c r="G37" s="26"/>
      <c r="H37" s="81"/>
      <c r="I37" s="81"/>
    </row>
    <row r="38" spans="1:9" x14ac:dyDescent="0.25">
      <c r="A38" s="18" t="s">
        <v>70</v>
      </c>
      <c r="B38" s="82" t="s">
        <v>187</v>
      </c>
      <c r="C38" s="82"/>
      <c r="D38" s="77">
        <v>16</v>
      </c>
      <c r="E38" s="37"/>
      <c r="F38" s="51"/>
      <c r="G38" s="52"/>
      <c r="H38" s="6">
        <f t="shared" ref="H38" si="12">F38-(G38*F38)</f>
        <v>0</v>
      </c>
      <c r="I38" s="1">
        <f t="shared" ref="I38" si="13">H38*D38</f>
        <v>0</v>
      </c>
    </row>
    <row r="39" spans="1:9" x14ac:dyDescent="0.25">
      <c r="A39" s="18" t="s">
        <v>174</v>
      </c>
      <c r="B39" s="82" t="s">
        <v>177</v>
      </c>
      <c r="C39" s="82" t="s">
        <v>248</v>
      </c>
      <c r="D39" s="77">
        <v>16</v>
      </c>
      <c r="E39" s="37"/>
      <c r="F39" s="51"/>
      <c r="G39" s="52"/>
      <c r="H39" s="6">
        <f t="shared" ref="H39:H43" si="14">F39-(G39*F39)</f>
        <v>0</v>
      </c>
      <c r="I39" s="1">
        <f t="shared" ref="I39:I43" si="15">H39*D39</f>
        <v>0</v>
      </c>
    </row>
    <row r="40" spans="1:9" x14ac:dyDescent="0.25">
      <c r="A40" s="18" t="s">
        <v>256</v>
      </c>
      <c r="B40" s="82" t="s">
        <v>178</v>
      </c>
      <c r="C40" s="82" t="s">
        <v>248</v>
      </c>
      <c r="D40" s="77">
        <v>8</v>
      </c>
      <c r="E40" s="37"/>
      <c r="F40" s="51"/>
      <c r="G40" s="52"/>
      <c r="H40" s="6">
        <f t="shared" si="14"/>
        <v>0</v>
      </c>
      <c r="I40" s="1">
        <f t="shared" si="15"/>
        <v>0</v>
      </c>
    </row>
    <row r="41" spans="1:9" x14ac:dyDescent="0.25">
      <c r="A41" s="18" t="s">
        <v>257</v>
      </c>
      <c r="B41" s="82" t="s">
        <v>179</v>
      </c>
      <c r="C41" s="82" t="s">
        <v>248</v>
      </c>
      <c r="D41" s="77">
        <v>8</v>
      </c>
      <c r="E41" s="37"/>
      <c r="F41" s="51"/>
      <c r="G41" s="52"/>
      <c r="H41" s="6">
        <f t="shared" si="14"/>
        <v>0</v>
      </c>
      <c r="I41" s="1">
        <f t="shared" si="15"/>
        <v>0</v>
      </c>
    </row>
    <row r="42" spans="1:9" x14ac:dyDescent="0.25">
      <c r="A42" s="18" t="s">
        <v>258</v>
      </c>
      <c r="B42" s="82" t="s">
        <v>173</v>
      </c>
      <c r="C42" s="82" t="s">
        <v>248</v>
      </c>
      <c r="D42" s="77">
        <v>8</v>
      </c>
      <c r="E42" s="37"/>
      <c r="F42" s="51"/>
      <c r="G42" s="52"/>
      <c r="H42" s="6">
        <f t="shared" si="14"/>
        <v>0</v>
      </c>
      <c r="I42" s="1">
        <f t="shared" si="15"/>
        <v>0</v>
      </c>
    </row>
    <row r="43" spans="1:9" x14ac:dyDescent="0.25">
      <c r="A43" s="18" t="s">
        <v>259</v>
      </c>
      <c r="B43" s="82" t="s">
        <v>175</v>
      </c>
      <c r="C43" s="82" t="s">
        <v>248</v>
      </c>
      <c r="D43" s="77">
        <v>8</v>
      </c>
      <c r="E43" s="37"/>
      <c r="F43" s="51"/>
      <c r="G43" s="52"/>
      <c r="H43" s="6">
        <f t="shared" si="14"/>
        <v>0</v>
      </c>
      <c r="I43" s="1">
        <f t="shared" si="15"/>
        <v>0</v>
      </c>
    </row>
    <row r="44" spans="1:9" x14ac:dyDescent="0.25">
      <c r="A44" s="18" t="s">
        <v>300</v>
      </c>
      <c r="B44" s="82" t="s">
        <v>303</v>
      </c>
      <c r="C44" s="82"/>
      <c r="D44" s="77">
        <v>40</v>
      </c>
      <c r="E44" s="37"/>
      <c r="F44" s="51"/>
      <c r="G44" s="52"/>
      <c r="H44" s="6">
        <f t="shared" ref="H44:H45" si="16">F44-(G44*F44)</f>
        <v>0</v>
      </c>
      <c r="I44" s="1">
        <f t="shared" ref="I44:I45" si="17">H44*D44</f>
        <v>0</v>
      </c>
    </row>
    <row r="45" spans="1:9" x14ac:dyDescent="0.25">
      <c r="A45" s="18" t="s">
        <v>301</v>
      </c>
      <c r="B45" s="82" t="s">
        <v>302</v>
      </c>
      <c r="C45" s="82"/>
      <c r="D45" s="77">
        <v>40</v>
      </c>
      <c r="E45" s="37"/>
      <c r="F45" s="51"/>
      <c r="G45" s="52"/>
      <c r="H45" s="6">
        <f t="shared" si="16"/>
        <v>0</v>
      </c>
      <c r="I45" s="1">
        <f t="shared" si="17"/>
        <v>0</v>
      </c>
    </row>
    <row r="46" spans="1:9" ht="15.75" x14ac:dyDescent="0.25">
      <c r="A46" s="18"/>
      <c r="B46" s="78" t="s">
        <v>156</v>
      </c>
      <c r="C46" s="78"/>
      <c r="D46" s="79"/>
      <c r="E46" s="80"/>
      <c r="F46" s="81" t="s">
        <v>236</v>
      </c>
      <c r="G46" s="26" t="s">
        <v>286</v>
      </c>
      <c r="H46" s="81"/>
      <c r="I46" s="81"/>
    </row>
    <row r="47" spans="1:9" x14ac:dyDescent="0.25">
      <c r="A47" s="18" t="s">
        <v>73</v>
      </c>
      <c r="B47" s="82" t="s">
        <v>237</v>
      </c>
      <c r="C47" s="82"/>
      <c r="D47" s="77"/>
      <c r="E47" s="132"/>
      <c r="F47" s="140">
        <v>250000</v>
      </c>
      <c r="G47" s="39"/>
      <c r="H47" s="6">
        <f t="shared" ref="H47" si="18">F47-(G47*F47)</f>
        <v>250000</v>
      </c>
      <c r="I47" s="1">
        <f>H47</f>
        <v>250000</v>
      </c>
    </row>
    <row r="48" spans="1:9" ht="15.75" x14ac:dyDescent="0.25">
      <c r="A48" s="18"/>
      <c r="B48" s="78" t="s">
        <v>156</v>
      </c>
      <c r="C48" s="78"/>
      <c r="D48" s="79"/>
      <c r="E48" s="80"/>
      <c r="F48" s="81" t="s">
        <v>41</v>
      </c>
      <c r="G48" s="26" t="s">
        <v>287</v>
      </c>
      <c r="H48" s="81"/>
      <c r="I48" s="81"/>
    </row>
    <row r="49" spans="1:9" x14ac:dyDescent="0.25">
      <c r="A49" s="18" t="s">
        <v>74</v>
      </c>
      <c r="B49" s="82" t="s">
        <v>238</v>
      </c>
      <c r="C49" s="82"/>
      <c r="D49" s="77"/>
      <c r="E49" s="132"/>
      <c r="F49" s="140">
        <f>((1415000/100)*7)+950</f>
        <v>100000</v>
      </c>
      <c r="G49" s="39"/>
      <c r="H49" s="6">
        <f>F49+(G49*F49)</f>
        <v>100000</v>
      </c>
      <c r="I49" s="1">
        <f>H49</f>
        <v>100000</v>
      </c>
    </row>
    <row r="50" spans="1:9" x14ac:dyDescent="0.25">
      <c r="A50" s="18" t="s">
        <v>260</v>
      </c>
      <c r="B50" s="133" t="s">
        <v>88</v>
      </c>
      <c r="C50" s="134"/>
      <c r="D50" s="135"/>
      <c r="E50" s="136"/>
      <c r="F50" s="140">
        <v>50000</v>
      </c>
      <c r="G50" s="69"/>
      <c r="H50" s="83">
        <f>F50+(G50*F50)</f>
        <v>50000</v>
      </c>
      <c r="I50" s="84">
        <f>H50</f>
        <v>50000</v>
      </c>
    </row>
    <row r="51" spans="1:9" ht="15.75" x14ac:dyDescent="0.25">
      <c r="A51" s="18"/>
      <c r="B51" s="57"/>
      <c r="C51" s="127"/>
      <c r="D51" s="28"/>
      <c r="E51" s="85"/>
      <c r="F51" s="103"/>
      <c r="G51" s="104"/>
      <c r="H51" s="28"/>
      <c r="I51" s="105"/>
    </row>
    <row r="52" spans="1:9" ht="15.75" x14ac:dyDescent="0.25">
      <c r="A52" s="18"/>
      <c r="B52" s="128" t="s">
        <v>263</v>
      </c>
      <c r="C52" s="129"/>
      <c r="D52" s="31"/>
      <c r="E52" s="55"/>
      <c r="F52" s="106"/>
      <c r="G52" s="107" t="s">
        <v>76</v>
      </c>
      <c r="H52" s="31"/>
      <c r="I52" s="108">
        <f>SUM(I5:I50)</f>
        <v>400000</v>
      </c>
    </row>
    <row r="53" spans="1:9" ht="18" customHeight="1" x14ac:dyDescent="0.25">
      <c r="A53" s="18"/>
      <c r="B53" s="128" t="s">
        <v>262</v>
      </c>
      <c r="C53" s="129"/>
      <c r="D53" s="31"/>
      <c r="E53" s="55"/>
      <c r="F53" s="106"/>
      <c r="G53" s="107"/>
      <c r="H53" s="31"/>
      <c r="I53" s="108"/>
    </row>
    <row r="54" spans="1:9" ht="18" customHeight="1" x14ac:dyDescent="0.25">
      <c r="A54" s="18"/>
      <c r="B54" s="128" t="s">
        <v>304</v>
      </c>
      <c r="C54" s="129"/>
      <c r="D54" s="31"/>
      <c r="E54" s="55"/>
      <c r="F54" s="106"/>
      <c r="G54" s="107" t="s">
        <v>26</v>
      </c>
      <c r="H54" s="31"/>
      <c r="I54" s="108">
        <f>(I52*1.21)-I52</f>
        <v>84000</v>
      </c>
    </row>
    <row r="55" spans="1:9" ht="18" customHeight="1" x14ac:dyDescent="0.25">
      <c r="A55" s="18"/>
      <c r="B55" s="128" t="s">
        <v>261</v>
      </c>
      <c r="C55" s="129"/>
      <c r="D55" s="31"/>
      <c r="E55" s="55"/>
      <c r="F55" s="106"/>
      <c r="G55" s="107"/>
      <c r="H55" s="31"/>
      <c r="I55" s="108"/>
    </row>
    <row r="56" spans="1:9" ht="18" customHeight="1" x14ac:dyDescent="0.25">
      <c r="A56" s="18"/>
      <c r="B56" s="58"/>
      <c r="C56" s="130"/>
      <c r="D56" s="34"/>
      <c r="E56" s="86"/>
      <c r="F56" s="109"/>
      <c r="G56" s="110" t="s">
        <v>27</v>
      </c>
      <c r="H56" s="34"/>
      <c r="I56" s="111">
        <f>I52+I54</f>
        <v>484000</v>
      </c>
    </row>
    <row r="57" spans="1:9" ht="18" customHeight="1" x14ac:dyDescent="0.25"/>
    <row r="58" spans="1:9" ht="18" customHeight="1" x14ac:dyDescent="0.25"/>
    <row r="59" spans="1:9" ht="18" customHeight="1" x14ac:dyDescent="0.25"/>
  </sheetData>
  <sheetProtection algorithmName="SHA-512" hashValue="bVNXSxBpma3c5Gg2OkiS9kRlg+IV9WOcZSUrpk+yeWefh2pL7tj3ozvQiQroarGYZGxvl/mUqCaCQI/WJWuXfA==" saltValue="4e0ykQ8BXrGqhG5fa94jsw==" spinCount="100000" sheet="1" objects="1" scenarios="1"/>
  <phoneticPr fontId="2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31</v>
      </c>
      <c r="C1" s="47"/>
      <c r="D1" s="32"/>
      <c r="E1" s="20"/>
      <c r="F1" s="21"/>
      <c r="G1" s="20"/>
      <c r="H1" s="22"/>
      <c r="I1" s="23" t="str" cm="1">
        <f t="array" ref="I1:L1">'Algemene gegevens'!D3:G3</f>
        <v>Europees openbare aanbesteding Meubilair - Stichting Baasis</v>
      </c>
      <c r="J1" s="13">
        <v>0</v>
      </c>
      <c r="K1" s="13">
        <v>0</v>
      </c>
      <c r="L1" s="13">
        <v>0</v>
      </c>
    </row>
    <row r="2" spans="1:12" x14ac:dyDescent="0.25">
      <c r="A2" s="14"/>
    </row>
    <row r="3" spans="1:12" ht="15.75" x14ac:dyDescent="0.25">
      <c r="A3" s="14"/>
      <c r="B3" s="27" t="s">
        <v>29</v>
      </c>
      <c r="C3" s="24" t="s">
        <v>28</v>
      </c>
      <c r="D3" s="27" t="s">
        <v>8</v>
      </c>
      <c r="E3" s="25" t="s">
        <v>25</v>
      </c>
      <c r="F3" s="26" t="s">
        <v>24</v>
      </c>
      <c r="G3" s="25" t="s">
        <v>23</v>
      </c>
      <c r="H3" s="27" t="s">
        <v>16</v>
      </c>
      <c r="I3" s="24" t="s">
        <v>15</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30</v>
      </c>
      <c r="G42" s="28"/>
      <c r="H42" s="30">
        <f>SUM(H4:H41)</f>
        <v>0</v>
      </c>
      <c r="I42" s="42"/>
    </row>
    <row r="43" spans="1:9" ht="18" customHeight="1" x14ac:dyDescent="0.25">
      <c r="A43" s="14"/>
      <c r="B43" s="43"/>
      <c r="C43" s="31"/>
      <c r="D43" s="32"/>
      <c r="E43" s="32"/>
      <c r="F43" s="31" t="s">
        <v>26</v>
      </c>
      <c r="G43" s="31"/>
      <c r="H43" s="33">
        <f>(H42*1.21)-H42</f>
        <v>0</v>
      </c>
      <c r="I43" s="44"/>
    </row>
    <row r="44" spans="1:9" ht="18" customHeight="1" x14ac:dyDescent="0.25">
      <c r="A44" s="14"/>
      <c r="B44" s="45"/>
      <c r="C44" s="34"/>
      <c r="D44" s="35"/>
      <c r="E44" s="35"/>
      <c r="F44" s="34" t="s">
        <v>27</v>
      </c>
      <c r="G44" s="34"/>
      <c r="H44" s="36">
        <f>H42+H43</f>
        <v>0</v>
      </c>
      <c r="I44" s="46"/>
    </row>
  </sheetData>
  <sheetProtection algorithmName="SHA-512" hashValue="C++33CGEGP5IwDzUi1DyscEDi/nNCjNxtdWz4al2EAHgXfp0ilh0CvztH60n9wD3zsakZvW8XTYu/7jyl7CRdA==" saltValue="GiHWTemEm57ipRNnhScp/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19" activePane="bottomLeft" state="frozen"/>
      <selection activeCell="B36" sqref="B36"/>
      <selection pane="bottomLeft" activeCell="B43" sqref="B42:B43"/>
    </sheetView>
  </sheetViews>
  <sheetFormatPr defaultRowHeight="15" x14ac:dyDescent="0.25"/>
  <cols>
    <col min="1" max="1" width="3.7109375" style="12" customWidth="1"/>
    <col min="2" max="2" width="219.140625" style="59" customWidth="1"/>
    <col min="3" max="3" width="132" style="59" customWidth="1"/>
  </cols>
  <sheetData>
    <row r="1" spans="1:7" ht="25.5" customHeight="1" x14ac:dyDescent="0.35">
      <c r="A1" s="60"/>
      <c r="B1" s="61" t="s">
        <v>39</v>
      </c>
    </row>
    <row r="2" spans="1:7" x14ac:dyDescent="0.25">
      <c r="A2" s="49">
        <v>1</v>
      </c>
      <c r="B2" s="100" t="s">
        <v>22</v>
      </c>
      <c r="C2" s="62"/>
    </row>
    <row r="3" spans="1:7" x14ac:dyDescent="0.25">
      <c r="A3" s="49">
        <v>2</v>
      </c>
      <c r="B3" s="100" t="s">
        <v>9</v>
      </c>
      <c r="C3" s="62"/>
    </row>
    <row r="4" spans="1:7" x14ac:dyDescent="0.25">
      <c r="A4" s="49">
        <v>3</v>
      </c>
      <c r="B4" s="100" t="s">
        <v>10</v>
      </c>
      <c r="C4" s="62"/>
    </row>
    <row r="5" spans="1:7" x14ac:dyDescent="0.25">
      <c r="A5" s="49">
        <v>4</v>
      </c>
      <c r="B5" s="115" t="s">
        <v>64</v>
      </c>
      <c r="C5" s="63"/>
    </row>
    <row r="6" spans="1:7" x14ac:dyDescent="0.25">
      <c r="A6" s="49">
        <v>5</v>
      </c>
      <c r="B6" s="100" t="s">
        <v>71</v>
      </c>
      <c r="C6" s="62"/>
    </row>
    <row r="7" spans="1:7" x14ac:dyDescent="0.25">
      <c r="A7" s="49">
        <v>6</v>
      </c>
      <c r="B7" s="100" t="s">
        <v>11</v>
      </c>
      <c r="C7" s="62"/>
    </row>
    <row r="8" spans="1:7" x14ac:dyDescent="0.25">
      <c r="A8" s="49">
        <v>7</v>
      </c>
      <c r="B8" s="100" t="s">
        <v>18</v>
      </c>
      <c r="C8" s="62"/>
    </row>
    <row r="9" spans="1:7" x14ac:dyDescent="0.25">
      <c r="A9" s="49">
        <v>8</v>
      </c>
      <c r="B9" s="100" t="s">
        <v>62</v>
      </c>
      <c r="C9" s="62"/>
    </row>
    <row r="10" spans="1:7" x14ac:dyDescent="0.25">
      <c r="A10" s="49">
        <v>9</v>
      </c>
      <c r="B10" s="137" t="s">
        <v>17</v>
      </c>
      <c r="C10" s="64"/>
    </row>
    <row r="11" spans="1:7" x14ac:dyDescent="0.25">
      <c r="A11" s="49">
        <v>10</v>
      </c>
      <c r="B11" s="100" t="s">
        <v>12</v>
      </c>
      <c r="C11" s="62"/>
    </row>
    <row r="12" spans="1:7" x14ac:dyDescent="0.25">
      <c r="A12" s="49">
        <v>11</v>
      </c>
      <c r="B12" s="100" t="s">
        <v>13</v>
      </c>
      <c r="C12" s="62"/>
    </row>
    <row r="13" spans="1:7" x14ac:dyDescent="0.25">
      <c r="A13" s="49">
        <v>12</v>
      </c>
      <c r="B13" s="100" t="s">
        <v>14</v>
      </c>
      <c r="C13" s="62"/>
      <c r="D13" s="65"/>
      <c r="E13" s="65"/>
      <c r="F13" s="65"/>
      <c r="G13" s="65"/>
    </row>
    <row r="14" spans="1:7" x14ac:dyDescent="0.25">
      <c r="A14" s="49">
        <v>13</v>
      </c>
      <c r="B14" s="66" t="s">
        <v>19</v>
      </c>
      <c r="C14" s="66"/>
    </row>
    <row r="15" spans="1:7" x14ac:dyDescent="0.25">
      <c r="A15" s="49">
        <v>14</v>
      </c>
      <c r="B15" s="100" t="s">
        <v>38</v>
      </c>
      <c r="C15" s="100"/>
    </row>
    <row r="16" spans="1:7" x14ac:dyDescent="0.25">
      <c r="A16" s="49">
        <v>15</v>
      </c>
      <c r="B16" s="100" t="s">
        <v>21</v>
      </c>
      <c r="C16" s="100"/>
    </row>
    <row r="17" spans="1:7" x14ac:dyDescent="0.25">
      <c r="A17" s="49">
        <v>16</v>
      </c>
      <c r="B17" s="100" t="s">
        <v>20</v>
      </c>
      <c r="C17" s="100"/>
    </row>
    <row r="18" spans="1:7" ht="30" x14ac:dyDescent="0.25">
      <c r="A18" s="49">
        <v>17</v>
      </c>
      <c r="B18" s="119" t="s">
        <v>98</v>
      </c>
      <c r="C18" s="119"/>
      <c r="D18" s="66"/>
      <c r="E18" s="66"/>
      <c r="F18" s="66"/>
      <c r="G18" s="66"/>
    </row>
    <row r="19" spans="1:7" ht="45" x14ac:dyDescent="0.25">
      <c r="A19" s="49">
        <v>18</v>
      </c>
      <c r="B19" s="59" t="s">
        <v>288</v>
      </c>
    </row>
    <row r="20" spans="1:7" ht="45" x14ac:dyDescent="0.25">
      <c r="A20" s="49">
        <v>19</v>
      </c>
      <c r="B20" s="59" t="s">
        <v>42</v>
      </c>
    </row>
    <row r="21" spans="1:7" ht="30" x14ac:dyDescent="0.25">
      <c r="A21" s="49">
        <v>20</v>
      </c>
      <c r="B21" s="59" t="s">
        <v>268</v>
      </c>
    </row>
    <row r="22" spans="1:7" ht="30" x14ac:dyDescent="0.25">
      <c r="A22" s="49">
        <v>21</v>
      </c>
      <c r="B22" s="59" t="s">
        <v>43</v>
      </c>
    </row>
    <row r="23" spans="1:7" ht="30" x14ac:dyDescent="0.25">
      <c r="A23" s="49">
        <v>22</v>
      </c>
      <c r="B23" s="119" t="s">
        <v>157</v>
      </c>
      <c r="C23" s="119"/>
    </row>
    <row r="24" spans="1:7" x14ac:dyDescent="0.25">
      <c r="A24" s="49">
        <v>23</v>
      </c>
      <c r="B24" s="59" t="s">
        <v>44</v>
      </c>
    </row>
    <row r="25" spans="1:7" ht="30" x14ac:dyDescent="0.25">
      <c r="A25" s="49">
        <v>24</v>
      </c>
      <c r="B25" s="59" t="s">
        <v>75</v>
      </c>
    </row>
    <row r="26" spans="1:7" x14ac:dyDescent="0.25">
      <c r="A26" s="49">
        <v>25</v>
      </c>
      <c r="B26" s="59" t="s">
        <v>45</v>
      </c>
    </row>
    <row r="27" spans="1:7" ht="45" x14ac:dyDescent="0.25">
      <c r="A27" s="49">
        <v>26</v>
      </c>
      <c r="B27" s="59" t="s">
        <v>46</v>
      </c>
    </row>
    <row r="28" spans="1:7" ht="30" x14ac:dyDescent="0.25">
      <c r="A28" s="49">
        <v>27</v>
      </c>
      <c r="B28" s="59" t="s">
        <v>47</v>
      </c>
    </row>
    <row r="29" spans="1:7" x14ac:dyDescent="0.25">
      <c r="A29" s="49">
        <v>28</v>
      </c>
      <c r="B29" s="59" t="s">
        <v>48</v>
      </c>
    </row>
    <row r="30" spans="1:7" ht="30" x14ac:dyDescent="0.25">
      <c r="A30" s="49">
        <v>29</v>
      </c>
      <c r="B30" s="59" t="s">
        <v>72</v>
      </c>
    </row>
    <row r="31" spans="1:7" ht="30" x14ac:dyDescent="0.25">
      <c r="A31" s="49">
        <v>30</v>
      </c>
      <c r="B31" s="59" t="s">
        <v>49</v>
      </c>
    </row>
    <row r="32" spans="1:7" x14ac:dyDescent="0.25">
      <c r="A32" s="49">
        <v>31</v>
      </c>
      <c r="B32" s="59" t="s">
        <v>50</v>
      </c>
    </row>
    <row r="33" spans="1:3" x14ac:dyDescent="0.25">
      <c r="A33" s="49">
        <v>32</v>
      </c>
      <c r="B33" s="59" t="s">
        <v>51</v>
      </c>
    </row>
    <row r="34" spans="1:3" ht="30" x14ac:dyDescent="0.25">
      <c r="A34" s="49">
        <v>33</v>
      </c>
      <c r="B34" s="59" t="s">
        <v>155</v>
      </c>
    </row>
    <row r="35" spans="1:3" ht="30" x14ac:dyDescent="0.25">
      <c r="A35" s="49">
        <v>34</v>
      </c>
      <c r="B35" s="59" t="s">
        <v>158</v>
      </c>
    </row>
    <row r="36" spans="1:3" ht="30" x14ac:dyDescent="0.25">
      <c r="A36" s="49">
        <v>35</v>
      </c>
      <c r="B36" s="67" t="s">
        <v>58</v>
      </c>
      <c r="C36" s="67"/>
    </row>
    <row r="37" spans="1:3" x14ac:dyDescent="0.25">
      <c r="A37" s="49">
        <v>36</v>
      </c>
      <c r="B37" s="67" t="s">
        <v>61</v>
      </c>
      <c r="C37" s="67"/>
    </row>
    <row r="38" spans="1:3" ht="30" x14ac:dyDescent="0.25">
      <c r="A38" s="49">
        <v>37</v>
      </c>
      <c r="B38" s="67" t="s">
        <v>59</v>
      </c>
      <c r="C38" s="67"/>
    </row>
    <row r="39" spans="1:3" ht="30" x14ac:dyDescent="0.25">
      <c r="A39" s="49">
        <v>38</v>
      </c>
      <c r="B39" s="67" t="s">
        <v>60</v>
      </c>
      <c r="C39" s="67"/>
    </row>
  </sheetData>
  <sheetProtection algorithmName="SHA-512" hashValue="qKEXNI2Y4lOJMiBKYWzrC+mRxl6fg66dINjuIcop7CC2h96Xwp9P7Bsq28Fr3e9gGogO0QmTaRS+gPZVK3qQ7A==" saltValue="GbPPOT374CBjxSxB/SAxvw=="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8084-3C6F-449A-98A3-BADCC28286F2}">
  <sheetPr>
    <tabColor rgb="FF173583"/>
  </sheetPr>
  <dimension ref="A1:F29"/>
  <sheetViews>
    <sheetView showGridLines="0" zoomScale="85" zoomScaleNormal="85" workbookViewId="0">
      <pane ySplit="1" topLeftCell="A2" activePane="bottomLeft" state="frozen"/>
      <selection activeCell="B36" sqref="B36"/>
      <selection pane="bottomLeft" activeCell="B16" sqref="B16"/>
    </sheetView>
  </sheetViews>
  <sheetFormatPr defaultRowHeight="15" x14ac:dyDescent="0.25"/>
  <cols>
    <col min="1" max="1" width="3.140625" style="12" bestFit="1" customWidth="1"/>
    <col min="2" max="2" width="177.42578125" customWidth="1"/>
  </cols>
  <sheetData>
    <row r="1" spans="1:2" ht="15.75" x14ac:dyDescent="0.25">
      <c r="A1" s="60"/>
      <c r="B1" s="68" t="s">
        <v>89</v>
      </c>
    </row>
    <row r="2" spans="1:2" x14ac:dyDescent="0.25">
      <c r="A2" s="49"/>
      <c r="B2" s="98" t="s">
        <v>90</v>
      </c>
    </row>
    <row r="3" spans="1:2" x14ac:dyDescent="0.25">
      <c r="A3" s="49">
        <v>1</v>
      </c>
      <c r="B3" t="s">
        <v>188</v>
      </c>
    </row>
    <row r="4" spans="1:2" x14ac:dyDescent="0.25">
      <c r="A4" s="49">
        <v>2</v>
      </c>
      <c r="B4" t="s">
        <v>160</v>
      </c>
    </row>
    <row r="5" spans="1:2" x14ac:dyDescent="0.25">
      <c r="A5" s="49">
        <v>3</v>
      </c>
      <c r="B5" t="s">
        <v>92</v>
      </c>
    </row>
    <row r="6" spans="1:2" x14ac:dyDescent="0.25">
      <c r="A6" s="49">
        <v>4</v>
      </c>
      <c r="B6" s="99" t="s">
        <v>93</v>
      </c>
    </row>
    <row r="7" spans="1:2" x14ac:dyDescent="0.25">
      <c r="A7" s="49">
        <v>5</v>
      </c>
      <c r="B7" s="99" t="s">
        <v>189</v>
      </c>
    </row>
    <row r="8" spans="1:2" x14ac:dyDescent="0.25">
      <c r="A8" s="49">
        <v>6</v>
      </c>
      <c r="B8" s="99" t="s">
        <v>94</v>
      </c>
    </row>
    <row r="9" spans="1:2" x14ac:dyDescent="0.25">
      <c r="A9" s="49">
        <v>7</v>
      </c>
      <c r="B9" s="99" t="s">
        <v>306</v>
      </c>
    </row>
    <row r="10" spans="1:2" x14ac:dyDescent="0.25">
      <c r="A10" s="49" t="s">
        <v>305</v>
      </c>
      <c r="B10" s="99" t="s">
        <v>307</v>
      </c>
    </row>
    <row r="11" spans="1:2" x14ac:dyDescent="0.25">
      <c r="A11" s="49">
        <v>8</v>
      </c>
      <c r="B11" t="s">
        <v>95</v>
      </c>
    </row>
    <row r="12" spans="1:2" x14ac:dyDescent="0.25">
      <c r="A12" s="49">
        <v>9</v>
      </c>
      <c r="B12" t="s">
        <v>216</v>
      </c>
    </row>
    <row r="13" spans="1:2" x14ac:dyDescent="0.25">
      <c r="A13" s="49">
        <v>10</v>
      </c>
      <c r="B13" s="100" t="s">
        <v>161</v>
      </c>
    </row>
    <row r="14" spans="1:2" x14ac:dyDescent="0.25">
      <c r="A14" s="49">
        <v>11</v>
      </c>
      <c r="B14" t="s">
        <v>96</v>
      </c>
    </row>
    <row r="15" spans="1:2" x14ac:dyDescent="0.25">
      <c r="A15" s="49"/>
      <c r="B15" s="98" t="s">
        <v>97</v>
      </c>
    </row>
    <row r="16" spans="1:2" x14ac:dyDescent="0.25">
      <c r="A16" s="49">
        <v>12</v>
      </c>
      <c r="B16" s="99" t="s">
        <v>218</v>
      </c>
    </row>
    <row r="17" spans="1:6" x14ac:dyDescent="0.25">
      <c r="A17" s="49">
        <v>13</v>
      </c>
      <c r="B17" s="99" t="s">
        <v>289</v>
      </c>
      <c r="C17" s="65"/>
      <c r="D17" s="65"/>
      <c r="E17" s="65"/>
      <c r="F17" s="65"/>
    </row>
    <row r="18" spans="1:6" x14ac:dyDescent="0.25">
      <c r="A18" s="49">
        <v>14</v>
      </c>
      <c r="B18" s="99" t="s">
        <v>290</v>
      </c>
    </row>
    <row r="19" spans="1:6" x14ac:dyDescent="0.25">
      <c r="A19" s="49"/>
      <c r="B19" s="122" t="s">
        <v>219</v>
      </c>
    </row>
    <row r="20" spans="1:6" x14ac:dyDescent="0.25">
      <c r="A20" s="49">
        <v>15</v>
      </c>
      <c r="B20" s="59" t="s">
        <v>291</v>
      </c>
    </row>
    <row r="21" spans="1:6" x14ac:dyDescent="0.25">
      <c r="A21" s="49">
        <v>16</v>
      </c>
      <c r="B21" t="s">
        <v>251</v>
      </c>
    </row>
    <row r="22" spans="1:6" x14ac:dyDescent="0.25">
      <c r="A22" s="49">
        <v>17</v>
      </c>
      <c r="B22" t="s">
        <v>190</v>
      </c>
    </row>
    <row r="23" spans="1:6" x14ac:dyDescent="0.25">
      <c r="A23" s="49">
        <v>18</v>
      </c>
      <c r="B23" s="115" t="s">
        <v>292</v>
      </c>
    </row>
    <row r="24" spans="1:6" x14ac:dyDescent="0.25">
      <c r="A24" s="49">
        <v>19</v>
      </c>
      <c r="B24" s="59" t="s">
        <v>275</v>
      </c>
    </row>
    <row r="25" spans="1:6" x14ac:dyDescent="0.25">
      <c r="A25" s="49">
        <v>20</v>
      </c>
      <c r="B25" s="59" t="s">
        <v>276</v>
      </c>
    </row>
    <row r="26" spans="1:6" x14ac:dyDescent="0.25">
      <c r="A26" s="49">
        <v>21</v>
      </c>
      <c r="B26" s="59" t="s">
        <v>277</v>
      </c>
    </row>
    <row r="27" spans="1:6" x14ac:dyDescent="0.25">
      <c r="A27" s="49">
        <v>22</v>
      </c>
      <c r="B27" s="59" t="s">
        <v>278</v>
      </c>
    </row>
    <row r="28" spans="1:6" x14ac:dyDescent="0.25">
      <c r="A28" s="49">
        <v>23</v>
      </c>
      <c r="B28" s="119" t="s">
        <v>279</v>
      </c>
    </row>
    <row r="29" spans="1:6" x14ac:dyDescent="0.25">
      <c r="A29" s="49">
        <v>24</v>
      </c>
      <c r="B29" s="119" t="s">
        <v>217</v>
      </c>
    </row>
  </sheetData>
  <sheetProtection algorithmName="SHA-512" hashValue="O6tAezrhcijYj7ncw+tVlE2pd0T0SWfodLxqClolQ9I8lJ1XChBZP0gZV5yYatScvz9EZ4uw6l5Wvo2EOG1f2A==" saltValue="ZXFM7IK94JGE9fV0nDI1W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E121-147B-4044-ACDD-1C92C6C7CD7A}">
  <sheetPr>
    <tabColor rgb="FF173583"/>
  </sheetPr>
  <dimension ref="A1:F48"/>
  <sheetViews>
    <sheetView showGridLines="0" zoomScale="85" zoomScaleNormal="85" workbookViewId="0">
      <pane ySplit="1" topLeftCell="A2" activePane="bottomLeft" state="frozen"/>
      <selection activeCell="B36" sqref="B36"/>
      <selection pane="bottomLeft" activeCell="B10" sqref="B10"/>
    </sheetView>
  </sheetViews>
  <sheetFormatPr defaultRowHeight="15" x14ac:dyDescent="0.25"/>
  <cols>
    <col min="1" max="1" width="3.140625" style="12" bestFit="1" customWidth="1"/>
    <col min="2" max="2" width="177.42578125" customWidth="1"/>
  </cols>
  <sheetData>
    <row r="1" spans="1:2" ht="15.75" x14ac:dyDescent="0.25">
      <c r="A1" s="60"/>
      <c r="B1" s="68" t="s">
        <v>114</v>
      </c>
    </row>
    <row r="2" spans="1:2" x14ac:dyDescent="0.25">
      <c r="A2" s="49"/>
      <c r="B2" s="98" t="s">
        <v>113</v>
      </c>
    </row>
    <row r="3" spans="1:2" x14ac:dyDescent="0.25">
      <c r="A3" s="49">
        <v>1</v>
      </c>
      <c r="B3" t="s">
        <v>188</v>
      </c>
    </row>
    <row r="4" spans="1:2" x14ac:dyDescent="0.25">
      <c r="A4" s="49">
        <v>2</v>
      </c>
      <c r="B4" t="s">
        <v>160</v>
      </c>
    </row>
    <row r="5" spans="1:2" x14ac:dyDescent="0.25">
      <c r="A5" s="49">
        <v>3</v>
      </c>
      <c r="B5" s="99" t="s">
        <v>112</v>
      </c>
    </row>
    <row r="6" spans="1:2" x14ac:dyDescent="0.25">
      <c r="A6" s="49">
        <v>4</v>
      </c>
      <c r="B6" s="99" t="s">
        <v>111</v>
      </c>
    </row>
    <row r="7" spans="1:2" x14ac:dyDescent="0.25">
      <c r="A7" s="49">
        <v>5</v>
      </c>
      <c r="B7" s="99" t="s">
        <v>110</v>
      </c>
    </row>
    <row r="8" spans="1:2" x14ac:dyDescent="0.25">
      <c r="A8" s="49">
        <v>6</v>
      </c>
      <c r="B8" s="99" t="s">
        <v>218</v>
      </c>
    </row>
    <row r="9" spans="1:2" x14ac:dyDescent="0.25">
      <c r="A9" s="49">
        <v>7</v>
      </c>
      <c r="B9" s="99" t="s">
        <v>220</v>
      </c>
    </row>
    <row r="10" spans="1:2" x14ac:dyDescent="0.25">
      <c r="A10" s="49">
        <v>8</v>
      </c>
      <c r="B10" s="99" t="s">
        <v>221</v>
      </c>
    </row>
    <row r="11" spans="1:2" x14ac:dyDescent="0.25">
      <c r="A11" s="49">
        <v>9</v>
      </c>
      <c r="B11" s="99" t="s">
        <v>109</v>
      </c>
    </row>
    <row r="12" spans="1:2" x14ac:dyDescent="0.25">
      <c r="A12" s="49">
        <v>10</v>
      </c>
      <c r="B12" s="99" t="s">
        <v>191</v>
      </c>
    </row>
    <row r="13" spans="1:2" x14ac:dyDescent="0.25">
      <c r="A13" s="49">
        <v>11</v>
      </c>
      <c r="B13" s="99" t="s">
        <v>192</v>
      </c>
    </row>
    <row r="14" spans="1:2" x14ac:dyDescent="0.25">
      <c r="A14" s="49"/>
      <c r="B14" s="99" t="s">
        <v>293</v>
      </c>
    </row>
    <row r="15" spans="1:2" x14ac:dyDescent="0.25">
      <c r="A15" s="49">
        <v>12</v>
      </c>
      <c r="B15" s="99" t="s">
        <v>294</v>
      </c>
    </row>
    <row r="16" spans="1:2" x14ac:dyDescent="0.25">
      <c r="A16" s="49">
        <v>13</v>
      </c>
      <c r="B16" s="99" t="s">
        <v>108</v>
      </c>
    </row>
    <row r="17" spans="1:6" x14ac:dyDescent="0.25">
      <c r="A17" s="49">
        <v>14</v>
      </c>
      <c r="B17" s="99" t="s">
        <v>107</v>
      </c>
    </row>
    <row r="18" spans="1:6" x14ac:dyDescent="0.25">
      <c r="A18" s="49">
        <v>15</v>
      </c>
      <c r="B18" s="99" t="s">
        <v>106</v>
      </c>
    </row>
    <row r="19" spans="1:6" x14ac:dyDescent="0.25">
      <c r="A19" s="49">
        <v>16</v>
      </c>
      <c r="B19" s="99" t="s">
        <v>222</v>
      </c>
    </row>
    <row r="20" spans="1:6" x14ac:dyDescent="0.25">
      <c r="A20" s="49">
        <v>17</v>
      </c>
      <c r="B20" s="99" t="s">
        <v>95</v>
      </c>
    </row>
    <row r="21" spans="1:6" x14ac:dyDescent="0.25">
      <c r="A21" s="49">
        <v>18</v>
      </c>
      <c r="B21" s="115" t="s">
        <v>161</v>
      </c>
      <c r="C21" s="65"/>
      <c r="D21" s="65"/>
      <c r="E21" s="65"/>
      <c r="F21" s="65"/>
    </row>
    <row r="22" spans="1:6" x14ac:dyDescent="0.25">
      <c r="A22" s="49">
        <v>19</v>
      </c>
      <c r="B22" s="138" t="s">
        <v>104</v>
      </c>
      <c r="C22" s="65"/>
      <c r="D22" s="65"/>
      <c r="E22" s="65"/>
      <c r="F22" s="65"/>
    </row>
    <row r="23" spans="1:6" x14ac:dyDescent="0.25">
      <c r="A23" s="49">
        <v>20</v>
      </c>
      <c r="B23" s="99" t="s">
        <v>103</v>
      </c>
      <c r="C23" s="65"/>
      <c r="D23" s="65"/>
      <c r="E23" s="65"/>
      <c r="F23" s="65"/>
    </row>
    <row r="24" spans="1:6" x14ac:dyDescent="0.25">
      <c r="A24" s="49">
        <v>21</v>
      </c>
      <c r="B24" s="112" t="s">
        <v>102</v>
      </c>
      <c r="C24" s="65"/>
      <c r="D24" s="65"/>
      <c r="E24" s="65"/>
      <c r="F24" s="65"/>
    </row>
    <row r="25" spans="1:6" x14ac:dyDescent="0.25">
      <c r="A25" s="49"/>
      <c r="B25" s="99" t="s">
        <v>193</v>
      </c>
      <c r="C25" s="65"/>
      <c r="D25" s="65"/>
      <c r="E25" s="65"/>
      <c r="F25" s="65"/>
    </row>
    <row r="26" spans="1:6" x14ac:dyDescent="0.25">
      <c r="A26" s="49">
        <v>22</v>
      </c>
      <c r="B26" s="99" t="s">
        <v>101</v>
      </c>
      <c r="C26" s="65"/>
      <c r="D26" s="65"/>
      <c r="E26" s="65"/>
      <c r="F26" s="65"/>
    </row>
    <row r="27" spans="1:6" x14ac:dyDescent="0.25">
      <c r="A27" s="49">
        <v>23</v>
      </c>
      <c r="B27" s="99" t="s">
        <v>100</v>
      </c>
      <c r="C27" s="65"/>
      <c r="D27" s="65"/>
      <c r="E27" s="65"/>
      <c r="F27" s="65"/>
    </row>
    <row r="28" spans="1:6" x14ac:dyDescent="0.25">
      <c r="A28" s="49">
        <v>24</v>
      </c>
      <c r="B28" s="99" t="s">
        <v>99</v>
      </c>
      <c r="C28" s="65"/>
      <c r="D28" s="65"/>
      <c r="E28" s="65"/>
      <c r="F28" s="65"/>
    </row>
    <row r="29" spans="1:6" x14ac:dyDescent="0.25">
      <c r="B29" s="99"/>
    </row>
    <row r="30" spans="1:6" x14ac:dyDescent="0.25">
      <c r="B30" s="99"/>
    </row>
    <row r="32" spans="1:6" x14ac:dyDescent="0.25">
      <c r="B32" s="99"/>
    </row>
    <row r="33" spans="2:2" x14ac:dyDescent="0.25">
      <c r="B33" s="99"/>
    </row>
    <row r="34" spans="2:2" x14ac:dyDescent="0.25">
      <c r="B34" s="99"/>
    </row>
    <row r="35" spans="2:2" x14ac:dyDescent="0.25">
      <c r="B35" s="99"/>
    </row>
    <row r="38" spans="2:2" x14ac:dyDescent="0.25">
      <c r="B38" s="99"/>
    </row>
    <row r="43" spans="2:2" x14ac:dyDescent="0.25">
      <c r="B43" s="99"/>
    </row>
    <row r="44" spans="2:2" x14ac:dyDescent="0.25">
      <c r="B44" s="99"/>
    </row>
    <row r="45" spans="2:2" x14ac:dyDescent="0.25">
      <c r="B45" s="99"/>
    </row>
    <row r="46" spans="2:2" x14ac:dyDescent="0.25">
      <c r="B46" s="98"/>
    </row>
    <row r="48" spans="2:2" x14ac:dyDescent="0.25">
      <c r="B48" s="99"/>
    </row>
  </sheetData>
  <sheetProtection algorithmName="SHA-512" hashValue="qPr6/O9gInQquzWDSwLUIq/puxh7KpcVW9AHvuhiGX3AF2WRxRY5VGW/Enp3fQ+aP3RGa9mWFviigiT1GllLSw==" saltValue="6/FO9lQnvBs4SxJ47F++Og==" spinCount="100000" sheet="1" objects="1" scenarios="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33AD6-59C3-476D-A53C-1481111C3EA2}">
  <sheetPr>
    <tabColor rgb="FF173583"/>
  </sheetPr>
  <dimension ref="A1:F46"/>
  <sheetViews>
    <sheetView showGridLines="0" zoomScale="85" zoomScaleNormal="85" workbookViewId="0">
      <pane ySplit="1" topLeftCell="A2" activePane="bottomLeft" state="frozen"/>
      <selection activeCell="B36" sqref="B36"/>
      <selection pane="bottomLeft" activeCell="B23" sqref="B23"/>
    </sheetView>
  </sheetViews>
  <sheetFormatPr defaultRowHeight="15" x14ac:dyDescent="0.25"/>
  <cols>
    <col min="1" max="1" width="3.140625" style="12" bestFit="1" customWidth="1"/>
    <col min="2" max="2" width="200.7109375" customWidth="1"/>
  </cols>
  <sheetData>
    <row r="1" spans="1:2" ht="15.75" x14ac:dyDescent="0.25">
      <c r="A1" s="60"/>
      <c r="B1" s="68" t="s">
        <v>125</v>
      </c>
    </row>
    <row r="2" spans="1:2" x14ac:dyDescent="0.25">
      <c r="A2" s="49"/>
      <c r="B2" s="112" t="s">
        <v>124</v>
      </c>
    </row>
    <row r="3" spans="1:2" x14ac:dyDescent="0.25">
      <c r="A3" s="49">
        <v>1</v>
      </c>
      <c r="B3" t="s">
        <v>188</v>
      </c>
    </row>
    <row r="4" spans="1:2" x14ac:dyDescent="0.25">
      <c r="A4" s="49">
        <v>2</v>
      </c>
      <c r="B4" t="s">
        <v>160</v>
      </c>
    </row>
    <row r="5" spans="1:2" x14ac:dyDescent="0.25">
      <c r="A5" s="49">
        <v>3</v>
      </c>
      <c r="B5" s="99" t="s">
        <v>123</v>
      </c>
    </row>
    <row r="6" spans="1:2" x14ac:dyDescent="0.25">
      <c r="A6" s="49">
        <v>4</v>
      </c>
      <c r="B6" s="99" t="s">
        <v>122</v>
      </c>
    </row>
    <row r="7" spans="1:2" x14ac:dyDescent="0.25">
      <c r="A7" s="49">
        <v>5</v>
      </c>
      <c r="B7" s="99" t="s">
        <v>295</v>
      </c>
    </row>
    <row r="8" spans="1:2" x14ac:dyDescent="0.25">
      <c r="A8" s="49">
        <v>6</v>
      </c>
      <c r="B8" s="99" t="s">
        <v>95</v>
      </c>
    </row>
    <row r="9" spans="1:2" x14ac:dyDescent="0.25">
      <c r="A9" s="49">
        <v>7</v>
      </c>
      <c r="B9" s="115" t="s">
        <v>161</v>
      </c>
    </row>
    <row r="10" spans="1:2" x14ac:dyDescent="0.25">
      <c r="A10" s="49">
        <v>8</v>
      </c>
      <c r="B10" s="99" t="s">
        <v>194</v>
      </c>
    </row>
    <row r="11" spans="1:2" x14ac:dyDescent="0.25">
      <c r="A11" s="49"/>
      <c r="B11" s="112" t="s">
        <v>121</v>
      </c>
    </row>
    <row r="12" spans="1:2" x14ac:dyDescent="0.25">
      <c r="A12" s="49">
        <v>9</v>
      </c>
      <c r="B12" s="99" t="s">
        <v>120</v>
      </c>
    </row>
    <row r="13" spans="1:2" x14ac:dyDescent="0.25">
      <c r="A13" s="49">
        <v>10</v>
      </c>
      <c r="B13" s="99" t="s">
        <v>119</v>
      </c>
    </row>
    <row r="14" spans="1:2" x14ac:dyDescent="0.25">
      <c r="A14" s="49">
        <v>11</v>
      </c>
      <c r="B14" s="99" t="s">
        <v>118</v>
      </c>
    </row>
    <row r="15" spans="1:2" x14ac:dyDescent="0.25">
      <c r="A15" s="49"/>
      <c r="B15" s="112" t="s">
        <v>117</v>
      </c>
    </row>
    <row r="16" spans="1:2" x14ac:dyDescent="0.25">
      <c r="A16" s="49">
        <v>12</v>
      </c>
      <c r="B16" s="99" t="s">
        <v>116</v>
      </c>
    </row>
    <row r="17" spans="1:6" x14ac:dyDescent="0.25">
      <c r="A17" s="49">
        <v>13</v>
      </c>
      <c r="B17" s="99" t="s">
        <v>115</v>
      </c>
    </row>
    <row r="18" spans="1:6" x14ac:dyDescent="0.25">
      <c r="A18" s="49">
        <v>14</v>
      </c>
      <c r="B18" s="99" t="s">
        <v>118</v>
      </c>
    </row>
    <row r="19" spans="1:6" x14ac:dyDescent="0.25">
      <c r="A19" s="49"/>
      <c r="B19" s="99"/>
    </row>
    <row r="20" spans="1:6" ht="15.75" x14ac:dyDescent="0.25">
      <c r="A20" s="49"/>
      <c r="B20" s="68" t="s">
        <v>195</v>
      </c>
    </row>
    <row r="21" spans="1:6" x14ac:dyDescent="0.25">
      <c r="A21" s="49">
        <v>15</v>
      </c>
      <c r="B21" s="99" t="s">
        <v>196</v>
      </c>
      <c r="C21" s="65"/>
      <c r="D21" s="65"/>
      <c r="E21" s="65"/>
      <c r="F21" s="65"/>
    </row>
    <row r="22" spans="1:6" x14ac:dyDescent="0.25">
      <c r="A22" s="49">
        <v>16</v>
      </c>
      <c r="B22" t="s">
        <v>197</v>
      </c>
      <c r="C22" s="65"/>
      <c r="D22" s="65"/>
      <c r="E22" s="65"/>
      <c r="F22" s="65"/>
    </row>
    <row r="23" spans="1:6" x14ac:dyDescent="0.25">
      <c r="A23" s="49">
        <v>17</v>
      </c>
      <c r="B23" s="99" t="s">
        <v>198</v>
      </c>
      <c r="C23" s="65"/>
      <c r="D23" s="65"/>
      <c r="E23" s="65"/>
      <c r="F23" s="65"/>
    </row>
    <row r="24" spans="1:6" x14ac:dyDescent="0.25">
      <c r="A24" s="49">
        <v>18</v>
      </c>
      <c r="B24" t="s">
        <v>95</v>
      </c>
      <c r="C24" s="65"/>
      <c r="D24" s="65"/>
      <c r="E24" s="65"/>
      <c r="F24" s="65"/>
    </row>
    <row r="25" spans="1:6" x14ac:dyDescent="0.25">
      <c r="A25" s="49">
        <v>19</v>
      </c>
      <c r="B25" s="100" t="s">
        <v>153</v>
      </c>
      <c r="C25" s="65"/>
      <c r="D25" s="65"/>
      <c r="E25" s="65"/>
      <c r="F25" s="65"/>
    </row>
    <row r="26" spans="1:6" x14ac:dyDescent="0.25">
      <c r="A26" s="49">
        <v>20</v>
      </c>
      <c r="B26" s="99" t="s">
        <v>199</v>
      </c>
      <c r="C26" s="65"/>
      <c r="D26" s="65"/>
      <c r="E26" s="65"/>
      <c r="F26" s="65"/>
    </row>
    <row r="27" spans="1:6" x14ac:dyDescent="0.25">
      <c r="B27" s="99"/>
    </row>
    <row r="28" spans="1:6" x14ac:dyDescent="0.25">
      <c r="B28" s="99"/>
    </row>
    <row r="30" spans="1:6" x14ac:dyDescent="0.25">
      <c r="B30" s="99"/>
    </row>
    <row r="31" spans="1:6" x14ac:dyDescent="0.25">
      <c r="B31" s="99"/>
    </row>
    <row r="32" spans="1:6" x14ac:dyDescent="0.25">
      <c r="B32" s="99"/>
    </row>
    <row r="33" spans="2:2" x14ac:dyDescent="0.25">
      <c r="B33" s="99"/>
    </row>
    <row r="34" spans="2:2" x14ac:dyDescent="0.25">
      <c r="B34" s="99"/>
    </row>
    <row r="36" spans="2:2" x14ac:dyDescent="0.25">
      <c r="B36" s="99"/>
    </row>
    <row r="41" spans="2:2" x14ac:dyDescent="0.25">
      <c r="B41" s="99"/>
    </row>
    <row r="42" spans="2:2" x14ac:dyDescent="0.25">
      <c r="B42" s="99"/>
    </row>
    <row r="43" spans="2:2" x14ac:dyDescent="0.25">
      <c r="B43" s="99"/>
    </row>
    <row r="44" spans="2:2" x14ac:dyDescent="0.25">
      <c r="B44" s="98"/>
    </row>
    <row r="46" spans="2:2" x14ac:dyDescent="0.25">
      <c r="B46" s="99"/>
    </row>
  </sheetData>
  <sheetProtection algorithmName="SHA-512" hashValue="dXdl+T4kc7ULkyHR82xgVZcbseiiZuOnY2PZXrjQToeZVRlqe7QbBKimGYt7xUk0PMSHwat3HybV3hqKNkQMvQ==" saltValue="Amh4GmQQZcSBo9jWtyY/F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07D5-52A3-4040-A225-9086BB9774D7}">
  <sheetPr>
    <tabColor rgb="FF173583"/>
  </sheetPr>
  <dimension ref="A1:F39"/>
  <sheetViews>
    <sheetView showGridLines="0" zoomScale="85" zoomScaleNormal="85" workbookViewId="0">
      <pane ySplit="1" topLeftCell="A2" activePane="bottomLeft" state="frozen"/>
      <selection activeCell="B36" sqref="B36"/>
      <selection pane="bottomLeft" activeCell="B8" sqref="B8"/>
    </sheetView>
  </sheetViews>
  <sheetFormatPr defaultRowHeight="15" x14ac:dyDescent="0.25"/>
  <cols>
    <col min="1" max="1" width="3.140625" style="12" bestFit="1" customWidth="1"/>
    <col min="2" max="2" width="181.28515625" style="59" customWidth="1"/>
    <col min="3" max="3" width="98.42578125" customWidth="1"/>
  </cols>
  <sheetData>
    <row r="1" spans="1:2" ht="15.75" x14ac:dyDescent="0.25">
      <c r="A1" s="60"/>
      <c r="B1" s="124" t="s">
        <v>133</v>
      </c>
    </row>
    <row r="2" spans="1:2" x14ac:dyDescent="0.25">
      <c r="A2" s="60"/>
      <c r="B2" s="123" t="s">
        <v>132</v>
      </c>
    </row>
    <row r="3" spans="1:2" x14ac:dyDescent="0.25">
      <c r="A3" s="49">
        <v>1</v>
      </c>
      <c r="B3" s="59" t="s">
        <v>159</v>
      </c>
    </row>
    <row r="4" spans="1:2" x14ac:dyDescent="0.25">
      <c r="A4" s="49">
        <v>2</v>
      </c>
      <c r="B4" s="119" t="s">
        <v>165</v>
      </c>
    </row>
    <row r="5" spans="1:2" x14ac:dyDescent="0.25">
      <c r="A5" s="49">
        <v>3</v>
      </c>
      <c r="B5" s="119" t="s">
        <v>112</v>
      </c>
    </row>
    <row r="6" spans="1:2" x14ac:dyDescent="0.25">
      <c r="A6" s="49">
        <v>4</v>
      </c>
      <c r="B6" s="119" t="s">
        <v>111</v>
      </c>
    </row>
    <row r="7" spans="1:2" x14ac:dyDescent="0.25">
      <c r="A7" s="49">
        <v>5</v>
      </c>
      <c r="B7" s="119" t="s">
        <v>191</v>
      </c>
    </row>
    <row r="8" spans="1:2" x14ac:dyDescent="0.25">
      <c r="A8" s="49">
        <v>6</v>
      </c>
      <c r="B8" s="119" t="s">
        <v>192</v>
      </c>
    </row>
    <row r="9" spans="1:2" x14ac:dyDescent="0.25">
      <c r="A9" s="49">
        <v>7</v>
      </c>
      <c r="B9" s="119" t="s">
        <v>205</v>
      </c>
    </row>
    <row r="10" spans="1:2" x14ac:dyDescent="0.25">
      <c r="A10" s="49">
        <v>8</v>
      </c>
      <c r="B10" s="119" t="s">
        <v>163</v>
      </c>
    </row>
    <row r="11" spans="1:2" x14ac:dyDescent="0.25">
      <c r="A11" s="49">
        <v>9</v>
      </c>
      <c r="B11" s="119" t="s">
        <v>108</v>
      </c>
    </row>
    <row r="12" spans="1:2" x14ac:dyDescent="0.25">
      <c r="A12" s="49">
        <v>10</v>
      </c>
      <c r="B12" s="119" t="s">
        <v>107</v>
      </c>
    </row>
    <row r="13" spans="1:2" x14ac:dyDescent="0.25">
      <c r="A13" s="49">
        <v>11</v>
      </c>
      <c r="B13" s="115" t="s">
        <v>223</v>
      </c>
    </row>
    <row r="14" spans="1:2" x14ac:dyDescent="0.25">
      <c r="A14" s="49">
        <v>12</v>
      </c>
      <c r="B14" s="139" t="s">
        <v>130</v>
      </c>
    </row>
    <row r="15" spans="1:2" x14ac:dyDescent="0.25">
      <c r="A15" s="49">
        <v>13</v>
      </c>
      <c r="B15" s="119" t="s">
        <v>160</v>
      </c>
    </row>
    <row r="16" spans="1:2" x14ac:dyDescent="0.25">
      <c r="A16" s="49">
        <v>14</v>
      </c>
      <c r="B16" s="119" t="s">
        <v>110</v>
      </c>
    </row>
    <row r="17" spans="1:6" x14ac:dyDescent="0.25">
      <c r="A17" s="49"/>
      <c r="B17" s="123" t="s">
        <v>129</v>
      </c>
    </row>
    <row r="18" spans="1:6" x14ac:dyDescent="0.25">
      <c r="A18" s="49">
        <v>15</v>
      </c>
      <c r="B18" s="119" t="s">
        <v>297</v>
      </c>
    </row>
    <row r="19" spans="1:6" x14ac:dyDescent="0.25">
      <c r="A19" s="49">
        <v>16</v>
      </c>
      <c r="B19" s="119" t="s">
        <v>128</v>
      </c>
    </row>
    <row r="20" spans="1:6" x14ac:dyDescent="0.25">
      <c r="A20" s="49">
        <v>17</v>
      </c>
      <c r="B20" s="119" t="s">
        <v>298</v>
      </c>
    </row>
    <row r="21" spans="1:6" x14ac:dyDescent="0.25">
      <c r="A21" s="49">
        <v>18</v>
      </c>
      <c r="B21" s="119" t="s">
        <v>127</v>
      </c>
    </row>
    <row r="22" spans="1:6" x14ac:dyDescent="0.25">
      <c r="A22" s="49">
        <v>19</v>
      </c>
      <c r="B22" s="119" t="s">
        <v>206</v>
      </c>
    </row>
    <row r="23" spans="1:6" x14ac:dyDescent="0.25">
      <c r="A23" s="49">
        <v>20</v>
      </c>
      <c r="B23" s="119" t="s">
        <v>296</v>
      </c>
    </row>
    <row r="24" spans="1:6" x14ac:dyDescent="0.25">
      <c r="A24" s="49">
        <v>21</v>
      </c>
      <c r="B24" s="119" t="s">
        <v>270</v>
      </c>
    </row>
    <row r="25" spans="1:6" x14ac:dyDescent="0.25">
      <c r="A25" s="49">
        <v>22</v>
      </c>
      <c r="B25" s="115" t="s">
        <v>126</v>
      </c>
    </row>
    <row r="26" spans="1:6" x14ac:dyDescent="0.25">
      <c r="A26" s="49"/>
      <c r="B26" s="123" t="s">
        <v>167</v>
      </c>
    </row>
    <row r="27" spans="1:6" x14ac:dyDescent="0.25">
      <c r="A27" s="49">
        <v>23</v>
      </c>
      <c r="B27" s="119" t="s">
        <v>168</v>
      </c>
    </row>
    <row r="28" spans="1:6" x14ac:dyDescent="0.25">
      <c r="A28" s="49">
        <v>24</v>
      </c>
      <c r="B28" s="119" t="s">
        <v>207</v>
      </c>
    </row>
    <row r="29" spans="1:6" x14ac:dyDescent="0.25">
      <c r="A29" s="49">
        <v>25</v>
      </c>
      <c r="B29" s="119" t="s">
        <v>170</v>
      </c>
    </row>
    <row r="30" spans="1:6" x14ac:dyDescent="0.25">
      <c r="A30" s="49">
        <v>26</v>
      </c>
      <c r="B30" s="119" t="s">
        <v>169</v>
      </c>
      <c r="C30" s="65"/>
      <c r="D30" s="65"/>
      <c r="E30" s="65"/>
      <c r="F30" s="65"/>
    </row>
    <row r="31" spans="1:6" x14ac:dyDescent="0.25">
      <c r="A31" s="49"/>
      <c r="B31" s="123" t="s">
        <v>200</v>
      </c>
      <c r="C31" s="115"/>
    </row>
    <row r="32" spans="1:6" x14ac:dyDescent="0.25">
      <c r="A32" s="49">
        <v>27</v>
      </c>
      <c r="B32" s="119" t="s">
        <v>201</v>
      </c>
      <c r="C32" s="100"/>
    </row>
    <row r="33" spans="1:3" x14ac:dyDescent="0.25">
      <c r="A33" s="49">
        <v>28</v>
      </c>
      <c r="B33" s="119" t="s">
        <v>202</v>
      </c>
      <c r="C33" s="114"/>
    </row>
    <row r="34" spans="1:3" x14ac:dyDescent="0.25">
      <c r="A34" s="49">
        <v>29</v>
      </c>
      <c r="B34" s="119" t="s">
        <v>203</v>
      </c>
      <c r="C34" s="114"/>
    </row>
    <row r="35" spans="1:3" x14ac:dyDescent="0.25">
      <c r="A35" s="49">
        <v>30</v>
      </c>
      <c r="B35" s="119" t="s">
        <v>204</v>
      </c>
      <c r="C35" s="100"/>
    </row>
    <row r="36" spans="1:3" x14ac:dyDescent="0.25">
      <c r="B36" s="100"/>
      <c r="C36" s="100"/>
    </row>
    <row r="37" spans="1:3" x14ac:dyDescent="0.25">
      <c r="C37" s="100"/>
    </row>
    <row r="38" spans="1:3" x14ac:dyDescent="0.25">
      <c r="B38" s="100"/>
      <c r="C38" s="100"/>
    </row>
    <row r="39" spans="1:3" x14ac:dyDescent="0.25">
      <c r="B39" s="114"/>
    </row>
  </sheetData>
  <sheetProtection algorithmName="SHA-512" hashValue="3tTthYuHnnYqoR2o8cZ4DmDpiGUGfuAOqTnbQ4/AHqS44+svhI82MS+IBuYb9Pz6mX6gcHuhGOVjIJfd4KE9PA==" saltValue="+FIDI2FgxRpQ1Lavf34vB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3AB0-2F29-4D83-BC28-1508BE7E9C04}">
  <sheetPr>
    <tabColor rgb="FF173583"/>
  </sheetPr>
  <dimension ref="A1:B14"/>
  <sheetViews>
    <sheetView showGridLines="0" zoomScale="85" zoomScaleNormal="85" workbookViewId="0">
      <pane ySplit="1" topLeftCell="A2" activePane="bottomLeft" state="frozen"/>
      <selection activeCell="B35" sqref="B35"/>
      <selection pane="bottomLeft" activeCell="B3" sqref="B3"/>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208</v>
      </c>
    </row>
    <row r="2" spans="1:2" x14ac:dyDescent="0.25">
      <c r="A2" s="49">
        <v>1</v>
      </c>
      <c r="B2" s="99" t="s">
        <v>209</v>
      </c>
    </row>
    <row r="3" spans="1:2" x14ac:dyDescent="0.25">
      <c r="A3" s="49">
        <v>2</v>
      </c>
      <c r="B3" s="99" t="s">
        <v>210</v>
      </c>
    </row>
    <row r="4" spans="1:2" x14ac:dyDescent="0.25">
      <c r="A4" s="49">
        <v>3</v>
      </c>
      <c r="B4" s="99" t="s">
        <v>211</v>
      </c>
    </row>
    <row r="5" spans="1:2" x14ac:dyDescent="0.25">
      <c r="A5" s="49">
        <v>4</v>
      </c>
      <c r="B5" s="99" t="s">
        <v>212</v>
      </c>
    </row>
    <row r="6" spans="1:2" x14ac:dyDescent="0.25">
      <c r="A6" s="49">
        <v>5</v>
      </c>
      <c r="B6" s="99" t="s">
        <v>213</v>
      </c>
    </row>
    <row r="7" spans="1:2" x14ac:dyDescent="0.25">
      <c r="A7" s="49">
        <v>6</v>
      </c>
      <c r="B7" s="115" t="s">
        <v>214</v>
      </c>
    </row>
    <row r="8" spans="1:2" x14ac:dyDescent="0.25">
      <c r="A8" s="49">
        <v>7</v>
      </c>
      <c r="B8" s="100" t="s">
        <v>153</v>
      </c>
    </row>
    <row r="13" spans="1:2" x14ac:dyDescent="0.25">
      <c r="B13" s="99"/>
    </row>
    <row r="14" spans="1:2" x14ac:dyDescent="0.25">
      <c r="B14" s="99"/>
    </row>
  </sheetData>
  <sheetProtection algorithmName="SHA-512" hashValue="50x+IO3PiSCsNTuy6pkvWU91CiuoRGMmNYujJyLRqgaMM56057Y6+jz31zmEmIx6mAtzmcBUSiKvsoknlttcHw==" saltValue="PIqM5JXpp9FavhpNPiIBb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BB732-B0D6-43C4-A42D-8489C7F76136}">
  <sheetPr>
    <tabColor rgb="FF173583"/>
  </sheetPr>
  <dimension ref="A1:D37"/>
  <sheetViews>
    <sheetView showGridLines="0" zoomScale="85" zoomScaleNormal="85" workbookViewId="0">
      <pane ySplit="1" topLeftCell="A2" activePane="bottomLeft" state="frozen"/>
      <selection activeCell="B35" sqref="B35"/>
      <selection pane="bottomLeft" activeCell="B4" sqref="B4"/>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138</v>
      </c>
    </row>
    <row r="2" spans="1:2" x14ac:dyDescent="0.25">
      <c r="A2" s="49">
        <v>1</v>
      </c>
      <c r="B2" t="s">
        <v>271</v>
      </c>
    </row>
    <row r="3" spans="1:2" x14ac:dyDescent="0.25">
      <c r="A3" s="49">
        <v>2</v>
      </c>
      <c r="B3" t="s">
        <v>131</v>
      </c>
    </row>
    <row r="4" spans="1:2" x14ac:dyDescent="0.25">
      <c r="A4" s="49">
        <v>3</v>
      </c>
      <c r="B4" t="s">
        <v>91</v>
      </c>
    </row>
    <row r="5" spans="1:2" x14ac:dyDescent="0.25">
      <c r="A5" s="49">
        <v>4</v>
      </c>
      <c r="B5" t="s">
        <v>137</v>
      </c>
    </row>
    <row r="6" spans="1:2" x14ac:dyDescent="0.25">
      <c r="A6" s="49">
        <v>5</v>
      </c>
      <c r="B6" s="99" t="s">
        <v>111</v>
      </c>
    </row>
    <row r="7" spans="1:2" x14ac:dyDescent="0.25">
      <c r="A7" s="49">
        <v>6</v>
      </c>
      <c r="B7" s="99" t="s">
        <v>110</v>
      </c>
    </row>
    <row r="8" spans="1:2" x14ac:dyDescent="0.25">
      <c r="A8" s="49">
        <v>7</v>
      </c>
      <c r="B8" s="99" t="s">
        <v>136</v>
      </c>
    </row>
    <row r="9" spans="1:2" x14ac:dyDescent="0.25">
      <c r="A9" s="49">
        <v>8</v>
      </c>
      <c r="B9" s="99" t="s">
        <v>120</v>
      </c>
    </row>
    <row r="10" spans="1:2" x14ac:dyDescent="0.25">
      <c r="A10" s="49">
        <v>9</v>
      </c>
      <c r="B10" s="99" t="s">
        <v>105</v>
      </c>
    </row>
    <row r="11" spans="1:2" x14ac:dyDescent="0.25">
      <c r="A11" s="49">
        <v>10</v>
      </c>
      <c r="B11" s="99" t="s">
        <v>135</v>
      </c>
    </row>
    <row r="12" spans="1:2" x14ac:dyDescent="0.25">
      <c r="A12" s="49">
        <v>11</v>
      </c>
      <c r="B12" s="99" t="s">
        <v>191</v>
      </c>
    </row>
    <row r="13" spans="1:2" x14ac:dyDescent="0.25">
      <c r="A13" s="49">
        <v>12</v>
      </c>
      <c r="B13" s="99" t="s">
        <v>192</v>
      </c>
    </row>
    <row r="14" spans="1:2" x14ac:dyDescent="0.25">
      <c r="A14" s="49">
        <v>13</v>
      </c>
      <c r="B14" s="99" t="s">
        <v>205</v>
      </c>
    </row>
    <row r="15" spans="1:2" x14ac:dyDescent="0.25">
      <c r="A15" s="49">
        <v>14</v>
      </c>
      <c r="B15" s="99" t="s">
        <v>294</v>
      </c>
    </row>
    <row r="16" spans="1:2" x14ac:dyDescent="0.25">
      <c r="A16" s="49">
        <v>15</v>
      </c>
      <c r="B16" s="99" t="s">
        <v>108</v>
      </c>
    </row>
    <row r="17" spans="1:4" x14ac:dyDescent="0.25">
      <c r="A17" s="49">
        <v>16</v>
      </c>
      <c r="B17" s="99" t="s">
        <v>107</v>
      </c>
    </row>
    <row r="18" spans="1:4" x14ac:dyDescent="0.25">
      <c r="A18" s="49">
        <v>17</v>
      </c>
      <c r="B18" s="100" t="s">
        <v>154</v>
      </c>
    </row>
    <row r="19" spans="1:4" x14ac:dyDescent="0.25">
      <c r="A19" s="49">
        <v>18</v>
      </c>
      <c r="B19" s="113" t="s">
        <v>134</v>
      </c>
    </row>
    <row r="20" spans="1:4" x14ac:dyDescent="0.25">
      <c r="B20" s="113"/>
      <c r="D20" s="99"/>
    </row>
    <row r="21" spans="1:4" x14ac:dyDescent="0.25">
      <c r="B21" s="99"/>
      <c r="D21" s="99"/>
    </row>
    <row r="22" spans="1:4" x14ac:dyDescent="0.25">
      <c r="B22" s="99"/>
      <c r="D22" s="113"/>
    </row>
    <row r="23" spans="1:4" x14ac:dyDescent="0.25">
      <c r="A23" s="99"/>
    </row>
    <row r="24" spans="1:4" x14ac:dyDescent="0.25">
      <c r="B24" s="100"/>
      <c r="C24" s="99"/>
      <c r="D24" s="99"/>
    </row>
    <row r="25" spans="1:4" x14ac:dyDescent="0.25">
      <c r="B25" s="99"/>
      <c r="D25" s="99"/>
    </row>
    <row r="26" spans="1:4" x14ac:dyDescent="0.25">
      <c r="B26" s="99"/>
      <c r="D26" s="99"/>
    </row>
    <row r="27" spans="1:4" x14ac:dyDescent="0.25">
      <c r="B27" s="100"/>
      <c r="D27" s="99"/>
    </row>
    <row r="28" spans="1:4" x14ac:dyDescent="0.25">
      <c r="D28" s="99"/>
    </row>
    <row r="29" spans="1:4" x14ac:dyDescent="0.25">
      <c r="D29" s="99"/>
    </row>
    <row r="30" spans="1:4" x14ac:dyDescent="0.25">
      <c r="D30" s="99"/>
    </row>
    <row r="31" spans="1:4" x14ac:dyDescent="0.25">
      <c r="D31" s="99"/>
    </row>
    <row r="32" spans="1:4" x14ac:dyDescent="0.25">
      <c r="D32" s="115"/>
    </row>
    <row r="34" spans="4:4" x14ac:dyDescent="0.25">
      <c r="D34" s="99"/>
    </row>
    <row r="35" spans="4:4" x14ac:dyDescent="0.25">
      <c r="D35" s="99"/>
    </row>
    <row r="36" spans="4:4" x14ac:dyDescent="0.25">
      <c r="D36" s="99"/>
    </row>
    <row r="37" spans="4:4" x14ac:dyDescent="0.25">
      <c r="D37" s="99"/>
    </row>
  </sheetData>
  <sheetProtection algorithmName="SHA-512" hashValue="Wxcf8TRDK2e+nMAAgOdxwjveQ3/Cz7P/Q8SZc4OttIwBER34yHWHPtVQhpQ+L4ImsiyUQ7ZWYKzJuPadj/QkVg==" saltValue="Oo09VgLlhcYHP1Bv9FQVz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EF29-AC55-4882-813E-7AD526909029}">
  <sheetPr>
    <tabColor rgb="FF173583"/>
  </sheetPr>
  <dimension ref="A1:D39"/>
  <sheetViews>
    <sheetView showGridLines="0" zoomScale="85" zoomScaleNormal="85" workbookViewId="0">
      <pane ySplit="1" topLeftCell="A2" activePane="bottomLeft" state="frozen"/>
      <selection activeCell="B36" sqref="B36"/>
      <selection pane="bottomLeft" activeCell="B36" sqref="B36"/>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152</v>
      </c>
    </row>
    <row r="2" spans="1:2" x14ac:dyDescent="0.25">
      <c r="A2" s="60"/>
      <c r="B2" s="112" t="s">
        <v>151</v>
      </c>
    </row>
    <row r="3" spans="1:2" x14ac:dyDescent="0.25">
      <c r="A3" s="49">
        <v>1</v>
      </c>
      <c r="B3" s="99" t="s">
        <v>150</v>
      </c>
    </row>
    <row r="4" spans="1:2" x14ac:dyDescent="0.25">
      <c r="A4" s="49">
        <v>2</v>
      </c>
      <c r="B4" s="99" t="s">
        <v>149</v>
      </c>
    </row>
    <row r="5" spans="1:2" x14ac:dyDescent="0.25">
      <c r="A5" s="49">
        <v>3</v>
      </c>
      <c r="B5" s="99" t="s">
        <v>148</v>
      </c>
    </row>
    <row r="6" spans="1:2" x14ac:dyDescent="0.25">
      <c r="A6" s="49">
        <v>4</v>
      </c>
      <c r="B6" s="99" t="s">
        <v>224</v>
      </c>
    </row>
    <row r="7" spans="1:2" x14ac:dyDescent="0.25">
      <c r="A7" s="49">
        <v>5</v>
      </c>
      <c r="B7" s="99" t="s">
        <v>147</v>
      </c>
    </row>
    <row r="8" spans="1:2" x14ac:dyDescent="0.25">
      <c r="A8" s="49">
        <v>6</v>
      </c>
      <c r="B8" s="99" t="s">
        <v>146</v>
      </c>
    </row>
    <row r="9" spans="1:2" x14ac:dyDescent="0.25">
      <c r="A9" s="49">
        <v>7</v>
      </c>
      <c r="B9" s="99" t="s">
        <v>145</v>
      </c>
    </row>
    <row r="10" spans="1:2" x14ac:dyDescent="0.25">
      <c r="A10" s="49">
        <v>8</v>
      </c>
      <c r="B10" s="99" t="s">
        <v>144</v>
      </c>
    </row>
    <row r="11" spans="1:2" x14ac:dyDescent="0.25">
      <c r="A11" s="49">
        <v>9</v>
      </c>
      <c r="B11" s="99" t="s">
        <v>143</v>
      </c>
    </row>
    <row r="12" spans="1:2" x14ac:dyDescent="0.25">
      <c r="A12" s="49">
        <v>10</v>
      </c>
      <c r="B12" t="s">
        <v>142</v>
      </c>
    </row>
    <row r="13" spans="1:2" x14ac:dyDescent="0.25">
      <c r="A13" s="49">
        <v>11</v>
      </c>
      <c r="B13" s="100" t="s">
        <v>161</v>
      </c>
    </row>
    <row r="14" spans="1:2" x14ac:dyDescent="0.25">
      <c r="A14" s="49"/>
      <c r="B14" s="112" t="s">
        <v>141</v>
      </c>
    </row>
    <row r="15" spans="1:2" x14ac:dyDescent="0.25">
      <c r="A15" s="49">
        <v>12</v>
      </c>
      <c r="B15" s="99" t="s">
        <v>140</v>
      </c>
    </row>
    <row r="16" spans="1:2" x14ac:dyDescent="0.25">
      <c r="A16" s="49">
        <v>13</v>
      </c>
      <c r="B16" s="99" t="s">
        <v>171</v>
      </c>
    </row>
    <row r="17" spans="1:4" x14ac:dyDescent="0.25">
      <c r="A17" s="49" t="s">
        <v>305</v>
      </c>
      <c r="B17" s="99" t="s">
        <v>308</v>
      </c>
    </row>
    <row r="18" spans="1:4" x14ac:dyDescent="0.25">
      <c r="A18" s="49">
        <v>14</v>
      </c>
      <c r="B18" s="99" t="s">
        <v>215</v>
      </c>
    </row>
    <row r="19" spans="1:4" x14ac:dyDescent="0.25">
      <c r="A19" s="49">
        <v>15</v>
      </c>
      <c r="B19" s="99" t="s">
        <v>176</v>
      </c>
    </row>
    <row r="20" spans="1:4" x14ac:dyDescent="0.25">
      <c r="A20" s="49"/>
      <c r="B20" s="112" t="s">
        <v>139</v>
      </c>
    </row>
    <row r="21" spans="1:4" x14ac:dyDescent="0.25">
      <c r="A21" s="49">
        <v>16</v>
      </c>
      <c r="B21" t="s">
        <v>172</v>
      </c>
    </row>
    <row r="22" spans="1:4" x14ac:dyDescent="0.25">
      <c r="A22" s="49">
        <v>17</v>
      </c>
      <c r="B22" t="s">
        <v>101</v>
      </c>
    </row>
    <row r="23" spans="1:4" x14ac:dyDescent="0.25">
      <c r="A23" s="49">
        <v>18</v>
      </c>
      <c r="B23" s="99" t="s">
        <v>100</v>
      </c>
    </row>
    <row r="24" spans="1:4" x14ac:dyDescent="0.25">
      <c r="B24" s="99"/>
      <c r="D24" s="115"/>
    </row>
    <row r="25" spans="1:4" x14ac:dyDescent="0.25">
      <c r="B25" s="99"/>
    </row>
    <row r="26" spans="1:4" x14ac:dyDescent="0.25">
      <c r="B26" s="99"/>
    </row>
    <row r="27" spans="1:4" x14ac:dyDescent="0.25">
      <c r="B27" s="116"/>
    </row>
    <row r="28" spans="1:4" x14ac:dyDescent="0.25">
      <c r="B28" s="116"/>
    </row>
    <row r="29" spans="1:4" x14ac:dyDescent="0.25">
      <c r="B29" s="116"/>
    </row>
    <row r="30" spans="1:4" x14ac:dyDescent="0.25">
      <c r="B30" s="116"/>
    </row>
    <row r="31" spans="1:4" x14ac:dyDescent="0.25">
      <c r="B31" s="116"/>
    </row>
    <row r="32" spans="1:4" x14ac:dyDescent="0.25">
      <c r="B32" s="116"/>
    </row>
    <row r="33" spans="2:2" x14ac:dyDescent="0.25">
      <c r="B33" s="116"/>
    </row>
    <row r="34" spans="2:2" x14ac:dyDescent="0.25">
      <c r="B34" s="118"/>
    </row>
    <row r="35" spans="2:2" x14ac:dyDescent="0.25">
      <c r="B35" s="117"/>
    </row>
    <row r="36" spans="2:2" x14ac:dyDescent="0.25">
      <c r="B36" s="116"/>
    </row>
    <row r="37" spans="2:2" x14ac:dyDescent="0.25">
      <c r="B37" s="116"/>
    </row>
    <row r="38" spans="2:2" x14ac:dyDescent="0.25">
      <c r="B38" s="116"/>
    </row>
    <row r="39" spans="2:2" x14ac:dyDescent="0.25">
      <c r="B39" s="116"/>
    </row>
  </sheetData>
  <sheetProtection algorithmName="SHA-512" hashValue="wyqdmNLDJWvndYFl4OlX1v1VMVm6SEoRTzumcXjVgd2ffGQJ2HqhcEZR55bIsklffTYTKS1Ug6HGaVn9dO6shw==" saltValue="h6Cyw6bvpBQpHj98sG8wVA=="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Algemene gegevens</vt:lpstr>
      <vt:lpstr>Algemene Eisen</vt:lpstr>
      <vt:lpstr>1. LL stoel PO</vt:lpstr>
      <vt:lpstr>2. LL tafel PO</vt:lpstr>
      <vt:lpstr>3. LL kruk PO</vt:lpstr>
      <vt:lpstr>4. DC bureau</vt:lpstr>
      <vt:lpstr>5. DC stoel</vt:lpstr>
      <vt:lpstr>6. GI Tafel</vt:lpstr>
      <vt:lpstr>7. Kasten</vt:lpstr>
      <vt:lpstr>Prijzenblad Perceel 1 v2</vt:lpstr>
      <vt:lpstr>Prijzenblad ontwerp B</vt:lpstr>
      <vt:lpstr>'Algemene Eisen'!_Hlk53649832</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2025-10-07T07:14:11Z</dcterms:modified>
</cp:coreProperties>
</file>