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tweedekamer.sharepoint.com/sites/RB-Europeseaanbestedingenuitvoeren/Gedeelde documenten/EA Groente, fruit en verse veganproducten/02 Aanbestedingsdocumenten/Bijlagen/"/>
    </mc:Choice>
  </mc:AlternateContent>
  <xr:revisionPtr revIDLastSave="36" documentId="8_{486FF866-4E51-45BD-9072-43ECA1F5954E}" xr6:coauthVersionLast="47" xr6:coauthVersionMax="47" xr10:uidLastSave="{C2BE47EC-1F43-403F-BF5D-126B5B5E7FB3}"/>
  <bookViews>
    <workbookView xWindow="-105" yWindow="0" windowWidth="29010" windowHeight="15585" activeTab="1" xr2:uid="{E87B6311-8753-487F-ACAC-D20CBBBB27C9}"/>
  </bookViews>
  <sheets>
    <sheet name="Invulinstructie" sheetId="1" r:id="rId1"/>
    <sheet name="Prijsinvulbla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E10" i="2"/>
  <c r="F10" i="2"/>
  <c r="E11" i="2"/>
  <c r="F11" i="2"/>
  <c r="F12" i="2"/>
  <c r="F13" i="2"/>
  <c r="E14" i="2"/>
  <c r="F14" i="2"/>
  <c r="F15" i="2"/>
  <c r="F16" i="2"/>
  <c r="F17" i="2"/>
  <c r="F18" i="2"/>
  <c r="E19" i="2"/>
  <c r="F19" i="2"/>
  <c r="E20" i="2"/>
  <c r="F20" i="2"/>
  <c r="G20" i="2" s="1"/>
  <c r="E21" i="2"/>
  <c r="F21" i="2"/>
  <c r="F22" i="2"/>
  <c r="E23" i="2"/>
  <c r="F23" i="2"/>
  <c r="E24" i="2"/>
  <c r="F24" i="2"/>
  <c r="E25" i="2"/>
  <c r="F25" i="2"/>
  <c r="E26" i="2"/>
  <c r="F26" i="2"/>
  <c r="E27" i="2"/>
  <c r="F27" i="2"/>
  <c r="E28" i="2"/>
  <c r="F28" i="2"/>
  <c r="G28" i="2" s="1"/>
  <c r="E29" i="2"/>
  <c r="F29" i="2"/>
  <c r="E30" i="2"/>
  <c r="F30" i="2"/>
  <c r="E31" i="2"/>
  <c r="F31" i="2"/>
  <c r="E32" i="2"/>
  <c r="F32" i="2"/>
  <c r="E33" i="2"/>
  <c r="F33" i="2"/>
  <c r="E34" i="2"/>
  <c r="F34" i="2"/>
  <c r="E35" i="2"/>
  <c r="F35" i="2"/>
  <c r="E36" i="2"/>
  <c r="F36" i="2"/>
  <c r="E37" i="2"/>
  <c r="F37" i="2"/>
  <c r="E38" i="2"/>
  <c r="F38" i="2"/>
  <c r="E39" i="2"/>
  <c r="F39" i="2"/>
  <c r="G39" i="2"/>
  <c r="E40" i="2"/>
  <c r="F40" i="2"/>
  <c r="E41" i="2"/>
  <c r="F41" i="2"/>
  <c r="E42" i="2"/>
  <c r="F42" i="2"/>
  <c r="E43" i="2"/>
  <c r="F43" i="2"/>
  <c r="E44" i="2"/>
  <c r="G44" i="2" s="1"/>
  <c r="F44" i="2"/>
  <c r="E45" i="2"/>
  <c r="F45" i="2"/>
  <c r="E46" i="2"/>
  <c r="F46" i="2"/>
  <c r="E47" i="2"/>
  <c r="F47" i="2"/>
  <c r="E48" i="2"/>
  <c r="G48" i="2" s="1"/>
  <c r="F48" i="2"/>
  <c r="E49" i="2"/>
  <c r="F49" i="2"/>
  <c r="E50" i="2"/>
  <c r="F50" i="2"/>
  <c r="E51" i="2"/>
  <c r="F51" i="2"/>
  <c r="E52" i="2"/>
  <c r="F52" i="2"/>
  <c r="E53" i="2"/>
  <c r="F53" i="2"/>
  <c r="E54" i="2"/>
  <c r="F54" i="2"/>
  <c r="E55" i="2"/>
  <c r="F55" i="2"/>
  <c r="E56" i="2"/>
  <c r="F56" i="2"/>
  <c r="E57" i="2"/>
  <c r="F57" i="2"/>
  <c r="F58" i="2"/>
  <c r="E59" i="2"/>
  <c r="F59" i="2"/>
  <c r="F60" i="2"/>
  <c r="E61" i="2"/>
  <c r="F61" i="2"/>
  <c r="F62" i="2"/>
  <c r="E63" i="2"/>
  <c r="G63" i="2" s="1"/>
  <c r="F63" i="2"/>
  <c r="E64" i="2"/>
  <c r="F64" i="2"/>
  <c r="E65" i="2"/>
  <c r="F65" i="2"/>
  <c r="E66" i="2"/>
  <c r="F66" i="2"/>
  <c r="F67" i="2"/>
  <c r="E68" i="2"/>
  <c r="F68" i="2"/>
  <c r="E69" i="2"/>
  <c r="F69" i="2"/>
  <c r="E70" i="2"/>
  <c r="F70" i="2"/>
  <c r="E71" i="2"/>
  <c r="F71" i="2"/>
  <c r="E72" i="2"/>
  <c r="F72" i="2"/>
  <c r="E73" i="2"/>
  <c r="F73" i="2"/>
  <c r="E74" i="2"/>
  <c r="F74" i="2"/>
  <c r="E75" i="2"/>
  <c r="G75" i="2" s="1"/>
  <c r="F75" i="2"/>
  <c r="E76" i="2"/>
  <c r="F76" i="2"/>
  <c r="E77" i="2"/>
  <c r="F77" i="2"/>
  <c r="E144" i="2"/>
  <c r="F144" i="2"/>
  <c r="E145" i="2"/>
  <c r="F145" i="2"/>
  <c r="E146" i="2"/>
  <c r="G146" i="2" s="1"/>
  <c r="F146" i="2"/>
  <c r="E147" i="2"/>
  <c r="F147" i="2"/>
  <c r="E148" i="2"/>
  <c r="F148" i="2"/>
  <c r="E149" i="2"/>
  <c r="F149" i="2"/>
  <c r="E150" i="2"/>
  <c r="F150" i="2"/>
  <c r="E151" i="2"/>
  <c r="F151" i="2"/>
  <c r="E152" i="2"/>
  <c r="F152" i="2"/>
  <c r="E153" i="2"/>
  <c r="F153" i="2"/>
  <c r="E154" i="2"/>
  <c r="F154" i="2"/>
  <c r="E155" i="2"/>
  <c r="F155" i="2"/>
  <c r="E156" i="2"/>
  <c r="F156" i="2"/>
  <c r="E157" i="2"/>
  <c r="F157" i="2"/>
  <c r="E158" i="2"/>
  <c r="F158" i="2"/>
  <c r="E159" i="2"/>
  <c r="F159" i="2"/>
  <c r="E160" i="2"/>
  <c r="F160" i="2"/>
  <c r="E161" i="2"/>
  <c r="F161" i="2"/>
  <c r="E216" i="2"/>
  <c r="F216" i="2"/>
  <c r="E217" i="2"/>
  <c r="F217" i="2"/>
  <c r="E218" i="2"/>
  <c r="F218" i="2"/>
  <c r="E219" i="2"/>
  <c r="F219" i="2"/>
  <c r="E220" i="2"/>
  <c r="F220" i="2"/>
  <c r="E221" i="2"/>
  <c r="F221" i="2"/>
  <c r="E222" i="2"/>
  <c r="F222" i="2"/>
  <c r="E223" i="2"/>
  <c r="F223" i="2"/>
  <c r="E224" i="2"/>
  <c r="F224" i="2"/>
  <c r="E225" i="2"/>
  <c r="F225" i="2"/>
  <c r="E226" i="2"/>
  <c r="F226" i="2"/>
  <c r="E227" i="2"/>
  <c r="F227" i="2"/>
  <c r="E228" i="2"/>
  <c r="F228" i="2"/>
  <c r="E229" i="2"/>
  <c r="F229" i="2"/>
  <c r="E230" i="2"/>
  <c r="G230" i="2" s="1"/>
  <c r="F230" i="2"/>
  <c r="E231" i="2"/>
  <c r="F231" i="2"/>
  <c r="E199" i="2"/>
  <c r="F199" i="2"/>
  <c r="E200" i="2"/>
  <c r="F200" i="2"/>
  <c r="E201" i="2"/>
  <c r="F201" i="2"/>
  <c r="E202" i="2"/>
  <c r="G202" i="2" s="1"/>
  <c r="F202" i="2"/>
  <c r="E203" i="2"/>
  <c r="F203" i="2"/>
  <c r="E204" i="2"/>
  <c r="F204" i="2"/>
  <c r="E185" i="2"/>
  <c r="F185" i="2"/>
  <c r="E186" i="2"/>
  <c r="F186" i="2"/>
  <c r="E187" i="2"/>
  <c r="F187" i="2"/>
  <c r="E188" i="2"/>
  <c r="F188" i="2"/>
  <c r="E189" i="2"/>
  <c r="F189" i="2"/>
  <c r="E190" i="2"/>
  <c r="F190" i="2"/>
  <c r="E191" i="2"/>
  <c r="F191" i="2"/>
  <c r="E192" i="2"/>
  <c r="F192" i="2"/>
  <c r="E193" i="2"/>
  <c r="F193" i="2"/>
  <c r="G193" i="2" s="1"/>
  <c r="E194" i="2"/>
  <c r="F194" i="2"/>
  <c r="E195" i="2"/>
  <c r="F195" i="2"/>
  <c r="E196" i="2"/>
  <c r="F196" i="2"/>
  <c r="E197" i="2"/>
  <c r="F197" i="2"/>
  <c r="E198" i="2"/>
  <c r="F198" i="2"/>
  <c r="E80" i="2"/>
  <c r="F80" i="2"/>
  <c r="E81" i="2"/>
  <c r="F81" i="2"/>
  <c r="E82" i="2"/>
  <c r="F82" i="2"/>
  <c r="E83" i="2"/>
  <c r="F83" i="2"/>
  <c r="E84" i="2"/>
  <c r="F84" i="2"/>
  <c r="E85" i="2"/>
  <c r="F85" i="2"/>
  <c r="E86" i="2"/>
  <c r="F86" i="2"/>
  <c r="E87" i="2"/>
  <c r="F87" i="2"/>
  <c r="E88" i="2"/>
  <c r="F88" i="2"/>
  <c r="E89" i="2"/>
  <c r="F89" i="2"/>
  <c r="E90" i="2"/>
  <c r="F90" i="2"/>
  <c r="E91" i="2"/>
  <c r="F91" i="2"/>
  <c r="E92" i="2"/>
  <c r="F92" i="2"/>
  <c r="E93" i="2"/>
  <c r="F93" i="2"/>
  <c r="E94" i="2"/>
  <c r="F94" i="2"/>
  <c r="E95" i="2"/>
  <c r="F95" i="2"/>
  <c r="E96" i="2"/>
  <c r="F96" i="2"/>
  <c r="E97" i="2"/>
  <c r="F97" i="2"/>
  <c r="E98" i="2"/>
  <c r="F98" i="2"/>
  <c r="E99" i="2"/>
  <c r="F99" i="2"/>
  <c r="E100" i="2"/>
  <c r="F100" i="2"/>
  <c r="E101" i="2"/>
  <c r="F101" i="2"/>
  <c r="E102" i="2"/>
  <c r="F102" i="2"/>
  <c r="E103" i="2"/>
  <c r="F103" i="2"/>
  <c r="E104" i="2"/>
  <c r="F104" i="2"/>
  <c r="E105" i="2"/>
  <c r="F105" i="2"/>
  <c r="E106" i="2"/>
  <c r="F106" i="2"/>
  <c r="E107" i="2"/>
  <c r="F107" i="2"/>
  <c r="E108" i="2"/>
  <c r="F108" i="2"/>
  <c r="E109" i="2"/>
  <c r="F109" i="2"/>
  <c r="E110" i="2"/>
  <c r="F110" i="2"/>
  <c r="E111" i="2"/>
  <c r="F111" i="2"/>
  <c r="E112" i="2"/>
  <c r="F112" i="2"/>
  <c r="E113" i="2"/>
  <c r="F113" i="2"/>
  <c r="E114" i="2"/>
  <c r="F114" i="2"/>
  <c r="E115" i="2"/>
  <c r="F115" i="2"/>
  <c r="E116" i="2"/>
  <c r="F116" i="2"/>
  <c r="E117" i="2"/>
  <c r="F117" i="2"/>
  <c r="E118" i="2"/>
  <c r="F118" i="2"/>
  <c r="E119" i="2"/>
  <c r="F119" i="2"/>
  <c r="E120" i="2"/>
  <c r="F120" i="2"/>
  <c r="E121" i="2"/>
  <c r="F121" i="2"/>
  <c r="E122" i="2"/>
  <c r="F122" i="2"/>
  <c r="E123" i="2"/>
  <c r="F123" i="2"/>
  <c r="E124" i="2"/>
  <c r="F124" i="2"/>
  <c r="E125" i="2"/>
  <c r="F125" i="2"/>
  <c r="E126" i="2"/>
  <c r="F126" i="2"/>
  <c r="E127" i="2"/>
  <c r="F127" i="2"/>
  <c r="E128" i="2"/>
  <c r="F128" i="2"/>
  <c r="E129" i="2"/>
  <c r="F129" i="2"/>
  <c r="E130" i="2"/>
  <c r="F130" i="2"/>
  <c r="E131" i="2"/>
  <c r="F131" i="2"/>
  <c r="E132" i="2"/>
  <c r="F132" i="2"/>
  <c r="E133" i="2"/>
  <c r="F133" i="2"/>
  <c r="E134" i="2"/>
  <c r="F134" i="2"/>
  <c r="E135" i="2"/>
  <c r="F135" i="2"/>
  <c r="E136" i="2"/>
  <c r="F136" i="2"/>
  <c r="E137" i="2"/>
  <c r="F137" i="2"/>
  <c r="E138" i="2"/>
  <c r="F138" i="2"/>
  <c r="E139" i="2"/>
  <c r="F139" i="2"/>
  <c r="E140" i="2"/>
  <c r="F140" i="2"/>
  <c r="E141" i="2"/>
  <c r="F141" i="2"/>
  <c r="C67" i="2"/>
  <c r="E67" i="2" s="1"/>
  <c r="C62" i="2"/>
  <c r="E62" i="2" s="1"/>
  <c r="C60" i="2"/>
  <c r="E60" i="2" s="1"/>
  <c r="C58" i="2"/>
  <c r="E58" i="2" s="1"/>
  <c r="C22" i="2"/>
  <c r="E22" i="2" s="1"/>
  <c r="C18" i="2"/>
  <c r="E18" i="2" s="1"/>
  <c r="C17" i="2"/>
  <c r="E17" i="2" s="1"/>
  <c r="C16" i="2"/>
  <c r="E16" i="2" s="1"/>
  <c r="C15" i="2"/>
  <c r="E15" i="2" s="1"/>
  <c r="C13" i="2"/>
  <c r="E13" i="2" s="1"/>
  <c r="C12" i="2"/>
  <c r="E12" i="2" s="1"/>
  <c r="C9" i="2"/>
  <c r="E9" i="2" s="1"/>
  <c r="F215" i="2"/>
  <c r="E215" i="2"/>
  <c r="F214" i="2"/>
  <c r="E214" i="2"/>
  <c r="F213" i="2"/>
  <c r="E213" i="2"/>
  <c r="F212" i="2"/>
  <c r="E212" i="2"/>
  <c r="F211" i="2"/>
  <c r="E211" i="2"/>
  <c r="F210" i="2"/>
  <c r="E210" i="2"/>
  <c r="F209" i="2"/>
  <c r="E209" i="2"/>
  <c r="F208" i="2"/>
  <c r="E208" i="2"/>
  <c r="F207" i="2"/>
  <c r="E207" i="2"/>
  <c r="F206" i="2"/>
  <c r="E206" i="2"/>
  <c r="F184" i="2"/>
  <c r="E184" i="2"/>
  <c r="F183" i="2"/>
  <c r="E183"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6" i="2"/>
  <c r="E166" i="2"/>
  <c r="F165" i="2"/>
  <c r="E165" i="2"/>
  <c r="F164" i="2"/>
  <c r="E164" i="2"/>
  <c r="F163" i="2"/>
  <c r="E163" i="2"/>
  <c r="F162" i="2"/>
  <c r="E162" i="2"/>
  <c r="F143" i="2"/>
  <c r="E143" i="2"/>
  <c r="F79" i="2"/>
  <c r="E79" i="2"/>
  <c r="F8" i="2"/>
  <c r="E8" i="2"/>
  <c r="G43" i="2" l="1"/>
  <c r="G216" i="2"/>
  <c r="G226" i="2"/>
  <c r="G156" i="2"/>
  <c r="G220" i="2"/>
  <c r="G155" i="2"/>
  <c r="G201" i="2"/>
  <c r="G158" i="2"/>
  <c r="G150" i="2"/>
  <c r="G36" i="2"/>
  <c r="G9" i="2"/>
  <c r="G51" i="2"/>
  <c r="G62" i="2"/>
  <c r="G19" i="2"/>
  <c r="G16" i="2"/>
  <c r="G27" i="2"/>
  <c r="G11" i="2"/>
  <c r="G24" i="2"/>
  <c r="G31" i="2"/>
  <c r="G15" i="2"/>
  <c r="G224" i="2"/>
  <c r="G148" i="2"/>
  <c r="G64" i="2"/>
  <c r="G67" i="2"/>
  <c r="G231" i="2"/>
  <c r="G66" i="2"/>
  <c r="G59" i="2"/>
  <c r="G35" i="2"/>
  <c r="G68" i="2"/>
  <c r="G222" i="2"/>
  <c r="G60" i="2"/>
  <c r="G14" i="2"/>
  <c r="G40" i="2"/>
  <c r="G55" i="2"/>
  <c r="G219" i="2"/>
  <c r="G159" i="2"/>
  <c r="G154" i="2"/>
  <c r="G218" i="2"/>
  <c r="G58" i="2"/>
  <c r="G52" i="2"/>
  <c r="G227" i="2"/>
  <c r="G72" i="2"/>
  <c r="G13" i="2"/>
  <c r="G71" i="2"/>
  <c r="G76" i="2"/>
  <c r="G23" i="2"/>
  <c r="G18" i="2"/>
  <c r="G12" i="2"/>
  <c r="G152" i="2"/>
  <c r="G147" i="2"/>
  <c r="G38" i="2"/>
  <c r="G33" i="2"/>
  <c r="G151" i="2"/>
  <c r="G47" i="2"/>
  <c r="G42" i="2"/>
  <c r="G37" i="2"/>
  <c r="G32" i="2"/>
  <c r="G57" i="2"/>
  <c r="G160" i="2"/>
  <c r="G56" i="2"/>
  <c r="G228" i="2"/>
  <c r="G223" i="2"/>
  <c r="G61" i="2"/>
  <c r="G17" i="2"/>
  <c r="G65" i="2"/>
  <c r="G41" i="2"/>
  <c r="G217" i="2"/>
  <c r="G45" i="2"/>
  <c r="G145" i="2"/>
  <c r="G69" i="2"/>
  <c r="G149" i="2"/>
  <c r="G49" i="2"/>
  <c r="G229" i="2"/>
  <c r="G153" i="2"/>
  <c r="G144" i="2"/>
  <c r="G157" i="2"/>
  <c r="G10" i="2"/>
  <c r="G195" i="2"/>
  <c r="G70" i="2"/>
  <c r="G26" i="2"/>
  <c r="G25" i="2"/>
  <c r="G53" i="2"/>
  <c r="G34" i="2"/>
  <c r="G29" i="2"/>
  <c r="G161" i="2"/>
  <c r="G77" i="2"/>
  <c r="G22" i="2"/>
  <c r="G50" i="2"/>
  <c r="G46" i="2"/>
  <c r="G21" i="2"/>
  <c r="G221" i="2"/>
  <c r="G74" i="2"/>
  <c r="G225" i="2"/>
  <c r="G54" i="2"/>
  <c r="G30" i="2"/>
  <c r="G73" i="2"/>
  <c r="G95" i="2"/>
  <c r="G83" i="2"/>
  <c r="G190" i="2"/>
  <c r="G199" i="2"/>
  <c r="G203" i="2"/>
  <c r="G188" i="2"/>
  <c r="G194" i="2"/>
  <c r="G191" i="2"/>
  <c r="G186" i="2"/>
  <c r="G196" i="2"/>
  <c r="G187" i="2"/>
  <c r="G204" i="2"/>
  <c r="G200" i="2"/>
  <c r="G198" i="2"/>
  <c r="G197" i="2"/>
  <c r="G192" i="2"/>
  <c r="G185" i="2"/>
  <c r="G85" i="2"/>
  <c r="G189" i="2"/>
  <c r="G110" i="2"/>
  <c r="G126" i="2"/>
  <c r="G103" i="2"/>
  <c r="G135" i="2"/>
  <c r="G107" i="2"/>
  <c r="G130" i="2"/>
  <c r="G87" i="2"/>
  <c r="G102" i="2"/>
  <c r="G131" i="2"/>
  <c r="G86" i="2"/>
  <c r="G134" i="2"/>
  <c r="G111" i="2"/>
  <c r="G98" i="2"/>
  <c r="G101" i="2"/>
  <c r="G106" i="2"/>
  <c r="G139" i="2"/>
  <c r="G90" i="2"/>
  <c r="G127" i="2"/>
  <c r="G122" i="2"/>
  <c r="G115" i="2"/>
  <c r="G104" i="2"/>
  <c r="G99" i="2"/>
  <c r="G94" i="2"/>
  <c r="G120" i="2"/>
  <c r="G114" i="2"/>
  <c r="G109" i="2"/>
  <c r="G125" i="2"/>
  <c r="G119" i="2"/>
  <c r="G82" i="2"/>
  <c r="G118" i="2"/>
  <c r="G138" i="2"/>
  <c r="G133" i="2"/>
  <c r="G128" i="2"/>
  <c r="G123" i="2"/>
  <c r="G91" i="2"/>
  <c r="G96" i="2"/>
  <c r="G80" i="2"/>
  <c r="G141" i="2"/>
  <c r="G121" i="2"/>
  <c r="G116" i="2"/>
  <c r="G97" i="2"/>
  <c r="G92" i="2"/>
  <c r="G140" i="2"/>
  <c r="G136" i="2"/>
  <c r="G129" i="2"/>
  <c r="G124" i="2"/>
  <c r="G105" i="2"/>
  <c r="G100" i="2"/>
  <c r="G81" i="2"/>
  <c r="G89" i="2"/>
  <c r="G137" i="2"/>
  <c r="G132" i="2"/>
  <c r="G113" i="2"/>
  <c r="G108" i="2"/>
  <c r="G84" i="2"/>
  <c r="G117" i="2"/>
  <c r="G112" i="2"/>
  <c r="G93" i="2"/>
  <c r="G88" i="2"/>
  <c r="G210" i="2"/>
  <c r="G171" i="2"/>
  <c r="G177" i="2"/>
  <c r="G183" i="2"/>
  <c r="G176" i="2"/>
  <c r="G162" i="2"/>
  <c r="G207" i="2"/>
  <c r="G175" i="2"/>
  <c r="G209" i="2"/>
  <c r="G163" i="2"/>
  <c r="G174" i="2"/>
  <c r="G208" i="2"/>
  <c r="G173" i="2"/>
  <c r="G211" i="2"/>
  <c r="G214" i="2"/>
  <c r="G79" i="2"/>
  <c r="G164" i="2"/>
  <c r="G179" i="2"/>
  <c r="G169" i="2"/>
  <c r="G143" i="2"/>
  <c r="G213" i="2"/>
  <c r="G178" i="2"/>
  <c r="G165" i="2"/>
  <c r="G166" i="2"/>
  <c r="G170" i="2"/>
  <c r="G180" i="2"/>
  <c r="G8" i="2"/>
  <c r="G206" i="2"/>
  <c r="G212" i="2"/>
  <c r="G172" i="2"/>
  <c r="G184" i="2"/>
  <c r="G168" i="2"/>
  <c r="G181" i="2"/>
  <c r="G215" i="2"/>
  <c r="G232" i="2" l="1"/>
  <c r="F234" i="2" s="1"/>
</calcChain>
</file>

<file path=xl/sharedStrings.xml><?xml version="1.0" encoding="utf-8"?>
<sst xmlns="http://schemas.openxmlformats.org/spreadsheetml/2006/main" count="461" uniqueCount="283">
  <si>
    <r>
      <rPr>
        <b/>
        <sz val="9"/>
        <color theme="1"/>
        <rFont val="Verdana"/>
        <family val="2"/>
      </rPr>
      <t xml:space="preserve">Beoordeling van de inschrijfsom
&gt; </t>
    </r>
    <r>
      <rPr>
        <sz val="9"/>
        <color theme="1"/>
        <rFont val="Verdana"/>
        <family val="2"/>
      </rPr>
      <t xml:space="preserve">De inschrijfsom is een fictieve totaalprijs en dient uitsluitend ter beoordeling van de Inschrijvingen. De Inschrijver kan dus geen rechten ontlenen aan de in Bijlage 3 opgenomen Producten, producttypen en/of weging. 
</t>
    </r>
  </si>
  <si>
    <t>Omschrijving</t>
  </si>
  <si>
    <t>Aantal</t>
  </si>
  <si>
    <t>Kortingspercentage
productgroep</t>
  </si>
  <si>
    <t>Topkeurmerk
Ja/Nee</t>
  </si>
  <si>
    <t>KG</t>
  </si>
  <si>
    <t>ZAK</t>
  </si>
  <si>
    <t>ST</t>
  </si>
  <si>
    <t>DS</t>
  </si>
  <si>
    <t>ROL</t>
  </si>
  <si>
    <t>Bedrijfsnaam Inschijver:
Datum:
Naam  tekenbevoegde:
Handtekening:</t>
  </si>
  <si>
    <t>Inschrijfsom 
(Gewogen brutoprijs + Gewogen nettoprijs)</t>
  </si>
  <si>
    <t>Aardappelen -  Groente</t>
  </si>
  <si>
    <t>TAFEL AARDAPPEL LET OP 2 KG</t>
  </si>
  <si>
    <t xml:space="preserve">TAFEL AARDAPPEL </t>
  </si>
  <si>
    <t>FRIET 10 MM A 10 KG</t>
  </si>
  <si>
    <t>FRIET RUSTIQUE MET SCHIL</t>
  </si>
  <si>
    <t>ASPERGE GROEN KIST ST</t>
  </si>
  <si>
    <t>AUBERGINE</t>
  </si>
  <si>
    <t>BLEEKSELDERIJ</t>
  </si>
  <si>
    <t>BLOEMKOOL</t>
  </si>
  <si>
    <t xml:space="preserve">BROCCOLI </t>
  </si>
  <si>
    <t>COURGETTE GROEN</t>
  </si>
  <si>
    <t>COURGETTE GEEL</t>
  </si>
  <si>
    <t>KNOFLOOK GEPELDE {A 1 KG}</t>
  </si>
  <si>
    <t>KNOLSELDERIJ</t>
  </si>
  <si>
    <t>PASTINAAK</t>
  </si>
  <si>
    <t xml:space="preserve">KOMKOMMER </t>
  </si>
  <si>
    <t>BASILICUM</t>
  </si>
  <si>
    <t>BIESLOOK</t>
  </si>
  <si>
    <t>BLADSELDERIJ</t>
  </si>
  <si>
    <t>KR DILLE</t>
  </si>
  <si>
    <t>DRAGON</t>
  </si>
  <si>
    <t>KERVEL</t>
  </si>
  <si>
    <t>KORIANDER</t>
  </si>
  <si>
    <t>PETERSELIE</t>
  </si>
  <si>
    <t>ROZEMARIJN</t>
  </si>
  <si>
    <t>TIJM</t>
  </si>
  <si>
    <t>SALIE</t>
  </si>
  <si>
    <t xml:space="preserve">TAHOE </t>
  </si>
  <si>
    <t xml:space="preserve">TEMPEH </t>
  </si>
  <si>
    <t>TAUGE</t>
  </si>
  <si>
    <t>TROSTOMAAT A 5 KG</t>
  </si>
  <si>
    <t>TROS TOMAAT GEEL A 5 KG</t>
  </si>
  <si>
    <t>TOMATEN  B</t>
  </si>
  <si>
    <t>VLEESTOMATEN 7 KG</t>
  </si>
  <si>
    <t>TOMAAT ZONGEDROOGD</t>
  </si>
  <si>
    <t>CHERRY TOMAAT MIX</t>
  </si>
  <si>
    <t>SANTA CHERRYTOMAAT</t>
  </si>
  <si>
    <t>SNACK TOMAAT ROOD</t>
  </si>
  <si>
    <t xml:space="preserve">WITLOF </t>
  </si>
  <si>
    <t>ATJAR   LET OP !!!!! EMMER A 5 LTR</t>
  </si>
  <si>
    <t xml:space="preserve">RODE UIEN VUIL </t>
  </si>
  <si>
    <t xml:space="preserve">WITTE KOOL HEEL </t>
  </si>
  <si>
    <t>SPITSKOOL HEEL</t>
  </si>
  <si>
    <t>HARICOTS VERTS GETOPT SCHOON</t>
  </si>
  <si>
    <t>HARICOTS VERTS GETOPT SCHOON  A 3 KG = 12 PAKJES</t>
  </si>
  <si>
    <t>PEULEN SCHOON  A 3 KG = 12 PAKJES</t>
  </si>
  <si>
    <t>SNIJBONEN A 4 KG</t>
  </si>
  <si>
    <t xml:space="preserve">SNIJBONEN - FIJN 4 M/M </t>
  </si>
  <si>
    <t>SNIJBONEN - CHINOISE</t>
  </si>
  <si>
    <t>SPERCIE BONEN GEBROKEN</t>
  </si>
  <si>
    <t>SUGAR SNAPS</t>
  </si>
  <si>
    <t>BABY CARROT</t>
  </si>
  <si>
    <t>CHOCCIA BIET</t>
  </si>
  <si>
    <t>BIETEN WIT</t>
  </si>
  <si>
    <t>BIETEN GEEL</t>
  </si>
  <si>
    <t>TOMPINABOER</t>
  </si>
  <si>
    <t>WINTERPEEN ROOD</t>
  </si>
  <si>
    <t>WINTERPEEN GEEL</t>
  </si>
  <si>
    <t>WINTERPEEN MIDDEL</t>
  </si>
  <si>
    <t>WINTERPEEN WIT</t>
  </si>
  <si>
    <t>PAPRIKA ROOD A 3 ST</t>
  </si>
  <si>
    <t>PAPRIKA GEEL A 3 ST</t>
  </si>
  <si>
    <t>PAPRIKA ORANJE A 3 ST</t>
  </si>
  <si>
    <t>PAPRIKA GROEN A 3 ST</t>
  </si>
  <si>
    <t>PAPRIKA STOPLICHT A 3 ST</t>
  </si>
  <si>
    <t>PAPRIKA ROOD 5KG</t>
  </si>
  <si>
    <t>PAPRIKA GEEL 5KG</t>
  </si>
  <si>
    <t>PAPRIKA GROEN 5KG</t>
  </si>
  <si>
    <t>MINI PAPRIKA ROOD</t>
  </si>
  <si>
    <t>MINI PAPRIKA GEEL</t>
  </si>
  <si>
    <t xml:space="preserve">MINI KOMKOMMER </t>
  </si>
  <si>
    <t>2 KG</t>
  </si>
  <si>
    <t>5 KG</t>
  </si>
  <si>
    <t>KIST</t>
  </si>
  <si>
    <t>STUK</t>
  </si>
  <si>
    <t>500GR</t>
  </si>
  <si>
    <t>12 ST</t>
  </si>
  <si>
    <t>BOS</t>
  </si>
  <si>
    <t>450 GR</t>
  </si>
  <si>
    <t>395 GR</t>
  </si>
  <si>
    <t>6 KG</t>
  </si>
  <si>
    <t>7 KG</t>
  </si>
  <si>
    <t>1 1/2  KG</t>
  </si>
  <si>
    <t>1 KG</t>
  </si>
  <si>
    <t>5 LTR</t>
  </si>
  <si>
    <t>250 GR</t>
  </si>
  <si>
    <t>3 KG</t>
  </si>
  <si>
    <t>4 KG</t>
  </si>
  <si>
    <t>3 ST</t>
  </si>
  <si>
    <t>Bewerkte groente</t>
  </si>
  <si>
    <t>ROSEVAL PARTEN</t>
  </si>
  <si>
    <t>ROSEVAL BRUNOISE 20 M/M</t>
  </si>
  <si>
    <t>AARDAPPEL BRUNOISE 10 M/M</t>
  </si>
  <si>
    <t>AARDAPPEL BRUNOISE 20 M/M</t>
  </si>
  <si>
    <t>ZOETE AARDAPPEL +SCHIL 20-40 M/M</t>
  </si>
  <si>
    <t xml:space="preserve">AUBERGINE BLOK 20-40  MM </t>
  </si>
  <si>
    <t xml:space="preserve">COURG GROEN BLOK  10 MM  </t>
  </si>
  <si>
    <t xml:space="preserve">COURG GROEN BLOK  20 MM  </t>
  </si>
  <si>
    <t xml:space="preserve">COURG GROEN BLOK  20/40 MM  </t>
  </si>
  <si>
    <t xml:space="preserve">RADIJS STIFT 3MM  </t>
  </si>
  <si>
    <t>RETTICHSTIFT 3 M/M</t>
  </si>
  <si>
    <t>UI BLOK 5 M/M</t>
  </si>
  <si>
    <t>UI BLOK 10 M/M</t>
  </si>
  <si>
    <t>UI BLOK 15 M/M</t>
  </si>
  <si>
    <t>UI BLOK 20 M/M</t>
  </si>
  <si>
    <t>UI ROOD BLOK 6 M/M</t>
  </si>
  <si>
    <t>UI ROOD BLOK 10 M/M</t>
  </si>
  <si>
    <t>UI ROOD BLOK 20 M/M</t>
  </si>
  <si>
    <t xml:space="preserve">WINTERPEENBLOK 5 MM </t>
  </si>
  <si>
    <t xml:space="preserve">WINTERPEENBLOK 10 MM </t>
  </si>
  <si>
    <t xml:space="preserve">WINTERPEENBLOK 20 MM </t>
  </si>
  <si>
    <t xml:space="preserve">WINTERPEEN STIFT 3 MM  </t>
  </si>
  <si>
    <t xml:space="preserve">WINTERPEEN STIFT 5 MM  </t>
  </si>
  <si>
    <t>WINTERPEEN GEEL STICK</t>
  </si>
  <si>
    <t xml:space="preserve">WITTE KOOL 1 X GESNEDEN </t>
  </si>
  <si>
    <t>PASTINAAK BRUNOISE 10 M/M</t>
  </si>
  <si>
    <t>PASTINAAK STICKS</t>
  </si>
  <si>
    <t>PAPRIKA ROOD STIFT 4 M/M</t>
  </si>
  <si>
    <t>PAPRIKA ROOD BLOK 5 M/M</t>
  </si>
  <si>
    <t>PAPRIKA ROOD BLOK 10 M/M</t>
  </si>
  <si>
    <t>PAPRIKA ROOD BLOK 15 M/M</t>
  </si>
  <si>
    <t>PAPRIKA ROOD BLOK 20 M/M</t>
  </si>
  <si>
    <t xml:space="preserve">PAPRIKA GEEL BLOK 5 MM </t>
  </si>
  <si>
    <t xml:space="preserve">PAPRIKA GEEL BLOK 10 MM </t>
  </si>
  <si>
    <t>PAPRIKA GEEL 20 M/M</t>
  </si>
  <si>
    <t xml:space="preserve">PAPRIKA GEMENGD  10 MM  </t>
  </si>
  <si>
    <t xml:space="preserve">PAPRIKA GEMENGD  15 MM  </t>
  </si>
  <si>
    <t>TOMAAT BRUNOISE10 M/M</t>
  </si>
  <si>
    <t>TOMAAT BRUNOISE15 M/M</t>
  </si>
  <si>
    <t>BAMI/NASSI GROENTE</t>
  </si>
  <si>
    <t>RATATOUILLE 10 MM</t>
  </si>
  <si>
    <t>RATATOUILLE 15 MM</t>
  </si>
  <si>
    <t>RATATOUILLE 20 MM</t>
  </si>
  <si>
    <t>RATATOUILLE 20-40 M/M</t>
  </si>
  <si>
    <t>POMOEN BLOK 10 M/M</t>
  </si>
  <si>
    <t>POMOEN BLOK 20-40 M/M</t>
  </si>
  <si>
    <t>KOOLRABI-WINTERPEEN 20 M/M</t>
  </si>
  <si>
    <t>WINTEPEEN-KNOLSELERIJ 20 M/M</t>
  </si>
  <si>
    <t>PASTINAAK BLOK10 M/M</t>
  </si>
  <si>
    <t>SOEPGROENTEN</t>
  </si>
  <si>
    <t xml:space="preserve">BOEREN-SOEPGROENTEN </t>
  </si>
  <si>
    <t>BLADSELDERIJ GEHAKT</t>
  </si>
  <si>
    <t>PETERSELIE GEHAKT</t>
  </si>
  <si>
    <t>KERVEL GEHAKT 8 MM</t>
  </si>
  <si>
    <t>TUINKRUIDEN GEHAKT</t>
  </si>
  <si>
    <t>KORIANDER GEHAKT</t>
  </si>
  <si>
    <t>ERWTASPERGES</t>
  </si>
  <si>
    <t>RADIJS TRIO SCHEUTEN</t>
  </si>
  <si>
    <t xml:space="preserve">TUINKERS </t>
  </si>
  <si>
    <t xml:space="preserve">BORRAGE </t>
  </si>
  <si>
    <t>SHISO PURPER A 8 ST</t>
  </si>
  <si>
    <t>CHILLI CRESS</t>
  </si>
  <si>
    <t>SAKURA CRESS</t>
  </si>
  <si>
    <t xml:space="preserve">1 KG </t>
  </si>
  <si>
    <t xml:space="preserve"> KG</t>
  </si>
  <si>
    <t>500 GR</t>
  </si>
  <si>
    <t>2 1/2 KG</t>
  </si>
  <si>
    <t>100 GR</t>
  </si>
  <si>
    <t>BAKJE</t>
  </si>
  <si>
    <t>TRAY</t>
  </si>
  <si>
    <t>Salades</t>
  </si>
  <si>
    <t>LOLLO BIONDO</t>
  </si>
  <si>
    <t>LOLLO ROSSO</t>
  </si>
  <si>
    <t>KROPSLA</t>
  </si>
  <si>
    <t>FRISEE</t>
  </si>
  <si>
    <t xml:space="preserve">IJSBERG                                        </t>
  </si>
  <si>
    <t>LITTLE GEMS  PER 4 ST</t>
  </si>
  <si>
    <t>SLA-MIX LUXE</t>
  </si>
  <si>
    <t>SLAMIX BASIS</t>
  </si>
  <si>
    <t>SLA-MIX COMPLEET</t>
  </si>
  <si>
    <t>RUCOLA MELANGE EXCLUSIEF</t>
  </si>
  <si>
    <t xml:space="preserve">RUCOLA FIJN </t>
  </si>
  <si>
    <t xml:space="preserve">MACHE                                     </t>
  </si>
  <si>
    <t xml:space="preserve">ICEBERG GESN 10 M/M  LET OP!! KG   </t>
  </si>
  <si>
    <t xml:space="preserve">ICEBERG GESN 5 M/M                      </t>
  </si>
  <si>
    <t>MICRO LEAF SALADE HORECAMIX</t>
  </si>
  <si>
    <t xml:space="preserve">CHAMP. MIDDEL   </t>
  </si>
  <si>
    <t xml:space="preserve">CHAMP.KASTANJE </t>
  </si>
  <si>
    <t xml:space="preserve">OESTERZWAM </t>
  </si>
  <si>
    <t xml:space="preserve">SHI-TAKE </t>
  </si>
  <si>
    <t>KING OYSTER</t>
  </si>
  <si>
    <t>MINI KING OYSTER</t>
  </si>
  <si>
    <t>DIVERSE RAUWKOST</t>
  </si>
  <si>
    <t>AMERICAN COLE SLAW</t>
  </si>
  <si>
    <t>4 ST</t>
  </si>
  <si>
    <t>125 GR</t>
  </si>
  <si>
    <t>150 GR</t>
  </si>
  <si>
    <t>4  KG</t>
  </si>
  <si>
    <t>300 GR</t>
  </si>
  <si>
    <t>Fruit</t>
  </si>
  <si>
    <t>FRUITSAL OP SAP</t>
  </si>
  <si>
    <t>BANANEN A 1KG</t>
  </si>
  <si>
    <t>BANANEN  DS A 18 KG</t>
  </si>
  <si>
    <t>MANGO READY TO EAT</t>
  </si>
  <si>
    <t>KIWII GREEN</t>
  </si>
  <si>
    <t>ANANAS PERFECT</t>
  </si>
  <si>
    <t>MANGO GESNEDEN</t>
  </si>
  <si>
    <t>ANANAS GESN</t>
  </si>
  <si>
    <t>WATERMELOEN BLOK GESN</t>
  </si>
  <si>
    <t>MELOEN CANTALOPE GESN</t>
  </si>
  <si>
    <t>MELOEN GALIA GESN</t>
  </si>
  <si>
    <t>DRUIVEN WIT PITLOOS</t>
  </si>
  <si>
    <t>DRUIVEN BLAUW PITLOOS</t>
  </si>
  <si>
    <t>KIWII SUN</t>
  </si>
  <si>
    <t>3 LTR</t>
  </si>
  <si>
    <t>TROS</t>
  </si>
  <si>
    <t>DOOS</t>
  </si>
  <si>
    <t>DS A 12 ST</t>
  </si>
  <si>
    <t>TRAY A 30 ST</t>
  </si>
  <si>
    <t>DS A 6 ST</t>
  </si>
  <si>
    <t>MINI KRIEL A 5 KG KIST A 2 ST</t>
  </si>
  <si>
    <t>AARDAPPEL GRATINE A 2 KG</t>
  </si>
  <si>
    <t>MEXICAANSE AARDAPPELEN A 2 KG</t>
  </si>
  <si>
    <t>PARTEN-SCHIL ROZEMARIJN A 2 KG</t>
  </si>
  <si>
    <t>WEDGES-SCHIL A 2 KG</t>
  </si>
  <si>
    <t>TAPAS KRIEL A 2 KG</t>
  </si>
  <si>
    <t>SKIN ON AARDAPPELEN OLIE-KRUIDEN</t>
  </si>
  <si>
    <t>CHAMP KWARTEN A 1 KG</t>
  </si>
  <si>
    <t>CHAMP PLAK A 1 KG</t>
  </si>
  <si>
    <t>KASTANJE CHAMP KWART A 250 GR</t>
  </si>
  <si>
    <t>BLOEMKOOL ROOSJES 15-30 MM</t>
  </si>
  <si>
    <t>KOMKOMMER BRUNOISE 10 MM</t>
  </si>
  <si>
    <t>KOMKOMMER BRUNOISE 15 MM</t>
  </si>
  <si>
    <t>AARDAPPEL PUREEROL A 2 KG</t>
  </si>
  <si>
    <t>WORTEL PUREE A 2 KG</t>
  </si>
  <si>
    <t>PASTINAAK PUREE A 2 KG</t>
  </si>
  <si>
    <t>GELE PEENPUREE</t>
  </si>
  <si>
    <t>BROCCOLI PUREE 2KG</t>
  </si>
  <si>
    <t>KRIEL A 2 KG</t>
  </si>
  <si>
    <t>KRIEL A 5 KG</t>
  </si>
  <si>
    <t>MINI KRIEL A 2 KG</t>
  </si>
  <si>
    <t xml:space="preserve">MINI KRIEL A 5 KG  </t>
  </si>
  <si>
    <t>BAK</t>
  </si>
  <si>
    <t>Overige</t>
  </si>
  <si>
    <t>VEGAN - BACON PLAKJES</t>
  </si>
  <si>
    <t>VEGAN - KALKOENFILET A 90 GR</t>
  </si>
  <si>
    <t>VEGAN - GEROOKTE ZALM A 250 GR</t>
  </si>
  <si>
    <t>VEGAN - GRAVEDLAX A 80 GR</t>
  </si>
  <si>
    <t>VEGAN - TRUFFELPATE A 500 GR</t>
  </si>
  <si>
    <t>VEGAN - ZALMSALADE A 1 KG</t>
  </si>
  <si>
    <t>PULLED KIP A 500 GR</t>
  </si>
  <si>
    <t>PULLED BEEF A 500 GR</t>
  </si>
  <si>
    <t>VEGETARISCH ROOKWORST A 130 GR</t>
  </si>
  <si>
    <t>VEGAN - POMPOENWORSTJES</t>
  </si>
  <si>
    <t>VEGAN - BRAADWORSTJES</t>
  </si>
  <si>
    <t>VEGAN - KNAKWORSTJES</t>
  </si>
  <si>
    <t>VEGAN TIKKA MASALA</t>
  </si>
  <si>
    <t>KIPFILET A 8 ST</t>
  </si>
  <si>
    <t>KIPFILET - SATE MARINADE  A 800 GR</t>
  </si>
  <si>
    <t>KIP KEBAB  A 8 ST</t>
  </si>
  <si>
    <t>TOURNEDOS A 6 ST</t>
  </si>
  <si>
    <t>GEHAKTBALLEN 12 ST A 100 GR</t>
  </si>
  <si>
    <t>SOEPBALLETJES A 500 GR</t>
  </si>
  <si>
    <t>BLOEMKO-BROCCOLI BALLETJES A 500 GR</t>
  </si>
  <si>
    <t>KIMCHIBALLETJES A 500 GR</t>
  </si>
  <si>
    <t>VEGA -  PADDENSTOELSNITZEL A 8 ST</t>
  </si>
  <si>
    <t>VEGAN - WORTEL SNITZEL A 8 ST</t>
  </si>
  <si>
    <t>VEGA - PADDENSTOEL BURGER A 12 ST</t>
  </si>
  <si>
    <t>VEGAN - KNOLSELDERIJ BURGER A 12 ST</t>
  </si>
  <si>
    <t>VEGAN - BIETEN BURGER A 12 ST</t>
  </si>
  <si>
    <t>Som Nettoprijs</t>
  </si>
  <si>
    <t>Brutoprijs per eenheid 
(10 november 2025)</t>
  </si>
  <si>
    <t xml:space="preserve">Brutoprijs
</t>
  </si>
  <si>
    <t xml:space="preserve">Nettoprijs
</t>
  </si>
  <si>
    <t>VEGAN/VEGETARISCH</t>
  </si>
  <si>
    <t>inhoud/
verpakking</t>
  </si>
  <si>
    <r>
      <rPr>
        <b/>
        <sz val="9"/>
        <color theme="1"/>
        <rFont val="Verdana"/>
        <family val="2"/>
      </rPr>
      <t>Invulinstructies</t>
    </r>
    <r>
      <rPr>
        <sz val="9"/>
        <color theme="1"/>
        <rFont val="Verdana"/>
        <family val="2"/>
      </rPr>
      <t xml:space="preserve">
&gt; De Inschrijver dient het tabblad </t>
    </r>
    <r>
      <rPr>
        <i/>
        <sz val="9"/>
        <color theme="1"/>
        <rFont val="Verdana"/>
        <family val="2"/>
      </rPr>
      <t>'Prijsinvulblad'</t>
    </r>
    <r>
      <rPr>
        <sz val="9"/>
        <color theme="1"/>
        <rFont val="Verdana"/>
        <family val="2"/>
      </rPr>
      <t xml:space="preserve"> in te vullen volgens de instructies in de Aanbestedingsstukken (bijvoorbeeld Bijlage 3, de Aanbestedingsleidraad, Nota van Inlichtingen). 
&gt; De Inschrijver vult uitlsuitend de groene vakken in. 
&gt; Het is niet toegestaan de opmaak van Bijlage 3 Prijsinvulformulier te wijzigen, op straffe van uitsluiting.
</t>
    </r>
  </si>
  <si>
    <r>
      <rPr>
        <b/>
        <sz val="9"/>
        <color theme="1"/>
        <rFont val="Verdana"/>
        <family val="2"/>
      </rPr>
      <t xml:space="preserve">Tabblad </t>
    </r>
    <r>
      <rPr>
        <b/>
        <i/>
        <sz val="9"/>
        <color theme="1"/>
        <rFont val="Verdana"/>
        <family val="2"/>
      </rPr>
      <t>'Prijsinvulblad'</t>
    </r>
    <r>
      <rPr>
        <b/>
        <sz val="9"/>
        <color theme="1"/>
        <rFont val="Verdana"/>
        <family val="2"/>
      </rPr>
      <t>: het aanbieden van dagprijzen van 10 november 2025 (ter beoordeling van het prijscriterium)</t>
    </r>
    <r>
      <rPr>
        <sz val="9"/>
        <color theme="1"/>
        <rFont val="Verdana"/>
        <family val="2"/>
      </rPr>
      <t xml:space="preserve">
&gt; In het tabblad 'Prijsinvulblad' vult de Inschrijver zijn catalogusprijs van 10 november 2025 in per genoemd Product (in de groen gemarkeerde vakken). 
&gt; De prijzen die de Inschrijver invult zijn zijn actuele webshopprijzen van 10 november 2025, exclusief btw. 
De Tweede Kamer behoudt zich het recht voor de prijzen te controleren.
Cel 'F234' is zodanig ingericht dat na het invullen van de groene prijsvakken automatisch het volgende gebeurt:
&gt; de nettoprijzen worden bij elkaar opgeteld.
De inschrijfsom wordt gebruikt om de laagste prijs per punt vast te stellen door middel van de formule zoals beschreven in paragraaf 7.1.4 van het beschrijvend document.
</t>
    </r>
    <r>
      <rPr>
        <b/>
        <u/>
        <sz val="9"/>
        <color theme="1"/>
        <rFont val="Verdana"/>
        <family val="2"/>
      </rPr>
      <t>LET OP!</t>
    </r>
    <r>
      <rPr>
        <sz val="9"/>
        <color theme="1"/>
        <rFont val="Verdana"/>
        <family val="2"/>
      </rPr>
      <t xml:space="preserve">
De Producten en aantallen die de Tweede Kamer noemt bij iedere productgroep in het tabblad </t>
    </r>
    <r>
      <rPr>
        <i/>
        <sz val="9"/>
        <color theme="1"/>
        <rFont val="Verdana"/>
        <family val="2"/>
      </rPr>
      <t xml:space="preserve">'Prijsinvulblad' </t>
    </r>
    <r>
      <rPr>
        <sz val="9"/>
        <color theme="1"/>
        <rFont val="Verdana"/>
        <family val="2"/>
      </rPr>
      <t xml:space="preserve">zijn </t>
    </r>
    <r>
      <rPr>
        <b/>
        <sz val="9"/>
        <color rgb="FFFF0000"/>
        <rFont val="Verdana"/>
        <family val="2"/>
      </rPr>
      <t>illustratief</t>
    </r>
    <r>
      <rPr>
        <sz val="9"/>
        <color theme="1"/>
        <rFont val="Verdana"/>
        <family val="2"/>
      </rPr>
      <t xml:space="preserve"> voor de afname die de Tweede Kamer voor ogen staat; het betreft een dwarsdoorsnede van Producten die in de afgelopen jaren zijn afgenomen. In de uitvoering van de Overeenkomst zal de Tweede Kamer dus ook andere Producten afnemen binnen de diverse productgroepen (zie ook Bijlage 10 a tm d 'Afname overzicht TweedeKamer....').</t>
    </r>
  </si>
  <si>
    <r>
      <rPr>
        <b/>
        <sz val="9"/>
        <color theme="1"/>
        <rFont val="Verdana"/>
        <family val="2"/>
      </rPr>
      <t xml:space="preserve">Tabblad 'Prijsinvulblad': het aanbieden van </t>
    </r>
    <r>
      <rPr>
        <b/>
        <u/>
        <sz val="9"/>
        <color theme="1"/>
        <rFont val="Verdana"/>
        <family val="2"/>
      </rPr>
      <t>kortingen</t>
    </r>
    <r>
      <rPr>
        <sz val="9"/>
        <color theme="1"/>
        <rFont val="Verdana"/>
        <family val="2"/>
      </rPr>
      <t xml:space="preserve">
&gt; In het tabblad 'Prijsinvulblad' geeft de Inschrijver per productgroep een kortingspercentage op, in de geel gemarkeerde vakken.
&gt; Een kortingspercentage is '0' of een positief getal met maximaal 1 decimaal. Afwijking daarvan leidt tot uitsluiting van de Aanbestedingsprocedure.
&gt; Kortingspercentages hebben betrekking op alle Producten die op grond van hun aard, herkomst en/of samenstelling betrekking hebben op de relevante kortingsgroep; dus niet alleen op de genoemde Producten.
&gt; De geoffreerde kortingspercentages staan vast voor de gehele looptijd van de Overeenkomst, inclusief eventuele verlengingen.</t>
    </r>
  </si>
  <si>
    <r>
      <rPr>
        <b/>
        <sz val="9"/>
        <color theme="1"/>
        <rFont val="Verdana"/>
        <family val="2"/>
      </rPr>
      <t>Toepassing korting op volledig assortiment per productgroep</t>
    </r>
    <r>
      <rPr>
        <sz val="9"/>
        <color theme="1"/>
        <rFont val="Verdana"/>
        <family val="2"/>
      </rPr>
      <t xml:space="preserve">
&gt; Opdrachtnemer garandeert dat de opgegeven korting per productgroep systematisch is verwerkt in het bestelsysteem en dat deze korting automatisch wordt toegepast op alle relevante artikelen. De Tweede Kamer kan steekproefsgewijs controleren of deze kortingen correct zijn doorgevoerd.
&gt; Deze korting wordt automatisch toegepast bij bestellingen van alle artikelen binnen de betreffende productgroep, ongeacht of deze wel of niet zijn opgenomen in het prijsmandje. Hiermee wordt geborgd dat de Tweede Kamer profiteert van een consistente prijsstelling op het volledige assortiment.
&gt; De in het prijsinvulblad opgegeven korting per productgroep (bijv. Aardappelen -  Groente,  Salades,  VEGAN - VEGETARISCH, etc.) geldt niet uitsluitend voor de geselecteerde voorbeeldartikelen in het prijsmandje, maar voor het volledige assortiment binnen de betreffende productgroep zoals aangeboden in het bestelportaal van Opdrachtnemer.</t>
    </r>
  </si>
  <si>
    <r>
      <rPr>
        <b/>
        <sz val="9"/>
        <color theme="1"/>
        <rFont val="Verdana"/>
        <family val="2"/>
      </rPr>
      <t>BIJLAGE 3 - Prijsinvulformulier</t>
    </r>
    <r>
      <rPr>
        <sz val="9"/>
        <color theme="1"/>
        <rFont val="Verdana"/>
        <family val="2"/>
      </rPr>
      <t xml:space="preserve">
Europese openbare aanbesteding voor Levering van verse groente, fruit, aardappelen, vegan en vegetarische producten
Referentienummer: UTP/8000661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</si>
</sst>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Aptos Narrow"/>
      <family val="2"/>
      <scheme val="minor"/>
    </font>
    <font>
      <sz val="11"/>
      <color theme="1"/>
      <name val="Aptos Narrow"/>
      <family val="2"/>
      <scheme val="minor"/>
    </font>
    <font>
      <sz val="9"/>
      <color theme="1"/>
      <name val="Verdana"/>
      <family val="2"/>
    </font>
    <font>
      <b/>
      <sz val="9"/>
      <color theme="1"/>
      <name val="Verdana"/>
      <family val="2"/>
    </font>
    <font>
      <i/>
      <sz val="9"/>
      <color theme="1"/>
      <name val="Verdana"/>
      <family val="2"/>
    </font>
    <font>
      <b/>
      <i/>
      <sz val="9"/>
      <color theme="1"/>
      <name val="Verdana"/>
      <family val="2"/>
    </font>
    <font>
      <b/>
      <u/>
      <sz val="9"/>
      <color theme="1"/>
      <name val="Verdana"/>
      <family val="2"/>
    </font>
    <font>
      <b/>
      <sz val="9"/>
      <color rgb="FFFF0000"/>
      <name val="Verdana"/>
      <family val="2"/>
    </font>
    <font>
      <sz val="9"/>
      <color rgb="FF333333"/>
      <name val="Arial"/>
    </font>
    <font>
      <b/>
      <sz val="8"/>
      <color rgb="FF000000"/>
      <name val="Arial"/>
    </font>
    <font>
      <b/>
      <sz val="9"/>
      <color rgb="FF1C94C4"/>
      <name val="Arial"/>
    </font>
    <font>
      <b/>
      <sz val="8"/>
      <color rgb="FF1C94C4"/>
      <name val="Arial"/>
    </font>
    <font>
      <sz val="7"/>
      <color rgb="FF333333"/>
      <name val="Arial"/>
    </font>
    <font>
      <b/>
      <sz val="11"/>
      <color rgb="FF333333"/>
      <name val="Arial"/>
      <family val="2"/>
    </font>
    <font>
      <b/>
      <sz val="11"/>
      <color rgb="FF000000"/>
      <name val="Arial"/>
      <family val="2"/>
    </font>
    <font>
      <sz val="11"/>
      <color rgb="FF000000"/>
      <name val="Arial"/>
      <family val="2"/>
    </font>
  </fonts>
  <fills count="12">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E0E2E1"/>
        <bgColor rgb="FFFFFFFF"/>
      </patternFill>
    </fill>
    <fill>
      <patternFill patternType="solid">
        <fgColor theme="2"/>
        <bgColor rgb="FFFFFFFF"/>
      </patternFill>
    </fill>
    <fill>
      <patternFill patternType="solid">
        <fgColor rgb="FFFFFF00"/>
        <bgColor rgb="FFFFFFFF"/>
      </patternFill>
    </fill>
    <fill>
      <patternFill patternType="solid">
        <fgColor theme="6" tint="0.79998168889431442"/>
        <bgColor rgb="FFFFFFFF"/>
      </patternFill>
    </fill>
    <fill>
      <patternFill patternType="solid">
        <fgColor theme="3" tint="0.89999084444715716"/>
        <bgColor rgb="FFFFFFFF"/>
      </patternFill>
    </fill>
    <fill>
      <patternFill patternType="solid">
        <fgColor theme="3" tint="0.89999084444715716"/>
        <bgColor indexed="64"/>
      </patternFill>
    </fill>
    <fill>
      <patternFill patternType="solid">
        <fgColor rgb="FFFFFF00"/>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rgb="FFE0E2E1"/>
      </bottom>
      <diagonal/>
    </border>
    <border>
      <left/>
      <right/>
      <top style="thin">
        <color rgb="FFE0E2E1"/>
      </top>
      <bottom style="thin">
        <color rgb="FFE0E2E1"/>
      </bottom>
      <diagonal/>
    </border>
    <border>
      <left style="thin">
        <color rgb="FFEBEBEB"/>
      </left>
      <right style="thin">
        <color rgb="FFEBEBEB"/>
      </right>
      <top style="thin">
        <color rgb="FFEBEBEB"/>
      </top>
      <bottom style="thin">
        <color rgb="FFEBEBEB"/>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41">
    <xf numFmtId="0" fontId="0" fillId="0" borderId="0" xfId="0"/>
    <xf numFmtId="0" fontId="8" fillId="4" borderId="0" xfId="0" applyFont="1" applyFill="1" applyAlignment="1">
      <alignment horizontal="left"/>
    </xf>
    <xf numFmtId="49" fontId="11" fillId="5" borderId="5" xfId="0" applyNumberFormat="1" applyFont="1" applyFill="1" applyBorder="1" applyAlignment="1">
      <alignment horizontal="left" vertical="center"/>
    </xf>
    <xf numFmtId="49" fontId="11" fillId="5" borderId="5" xfId="0" applyNumberFormat="1" applyFont="1" applyFill="1" applyBorder="1" applyAlignment="1">
      <alignment horizontal="center" vertical="center"/>
    </xf>
    <xf numFmtId="49" fontId="11" fillId="5" borderId="5" xfId="0" applyNumberFormat="1" applyFont="1" applyFill="1" applyBorder="1" applyAlignment="1">
      <alignment horizontal="center" vertical="center" wrapText="1"/>
    </xf>
    <xf numFmtId="0" fontId="11" fillId="6" borderId="5" xfId="0" applyFont="1" applyFill="1" applyBorder="1" applyAlignment="1">
      <alignment horizontal="left" vertical="center"/>
    </xf>
    <xf numFmtId="49" fontId="11" fillId="6" borderId="5" xfId="0" applyNumberFormat="1" applyFont="1" applyFill="1" applyBorder="1" applyAlignment="1">
      <alignment horizontal="left" vertical="center"/>
    </xf>
    <xf numFmtId="3" fontId="11" fillId="6" borderId="5" xfId="0" applyNumberFormat="1" applyFont="1" applyFill="1" applyBorder="1" applyAlignment="1">
      <alignment horizontal="center" vertical="center"/>
    </xf>
    <xf numFmtId="9" fontId="11" fillId="7" borderId="5" xfId="2" applyFont="1" applyFill="1" applyBorder="1" applyAlignment="1">
      <alignment horizontal="center" vertical="center"/>
    </xf>
    <xf numFmtId="49" fontId="12" fillId="4" borderId="6" xfId="0" applyNumberFormat="1" applyFont="1" applyFill="1" applyBorder="1" applyAlignment="1">
      <alignment horizontal="center" vertical="center"/>
    </xf>
    <xf numFmtId="49" fontId="12" fillId="4" borderId="6" xfId="0" applyNumberFormat="1" applyFont="1" applyFill="1" applyBorder="1" applyAlignment="1">
      <alignment horizontal="left" vertical="center"/>
    </xf>
    <xf numFmtId="4" fontId="12" fillId="4" borderId="6" xfId="0" applyNumberFormat="1" applyFont="1" applyFill="1" applyBorder="1" applyAlignment="1">
      <alignment horizontal="center" vertical="center"/>
    </xf>
    <xf numFmtId="4" fontId="12" fillId="8" borderId="6" xfId="0" applyNumberFormat="1" applyFont="1" applyFill="1" applyBorder="1" applyAlignment="1">
      <alignment horizontal="center" vertical="center"/>
    </xf>
    <xf numFmtId="44" fontId="12" fillId="4" borderId="6" xfId="1" applyFont="1" applyFill="1" applyBorder="1" applyAlignment="1">
      <alignment horizontal="center" vertical="center"/>
    </xf>
    <xf numFmtId="9" fontId="12" fillId="4" borderId="6" xfId="2" applyFont="1" applyFill="1" applyBorder="1" applyAlignment="1">
      <alignment horizontal="center" vertical="center"/>
    </xf>
    <xf numFmtId="44" fontId="13" fillId="9" borderId="8" xfId="1" applyFont="1" applyFill="1" applyBorder="1" applyAlignment="1">
      <alignment horizontal="left" vertical="center"/>
    </xf>
    <xf numFmtId="0" fontId="0" fillId="0" borderId="0" xfId="0" applyAlignment="1">
      <alignment horizontal="center"/>
    </xf>
    <xf numFmtId="0" fontId="14" fillId="10" borderId="7" xfId="0" applyFont="1" applyFill="1" applyBorder="1" applyAlignment="1">
      <alignment vertical="center" wrapText="1"/>
    </xf>
    <xf numFmtId="0" fontId="0" fillId="0" borderId="0" xfId="0" applyAlignment="1">
      <alignment wrapText="1"/>
    </xf>
    <xf numFmtId="44" fontId="0" fillId="0" borderId="0" xfId="0" applyNumberFormat="1"/>
    <xf numFmtId="0" fontId="2" fillId="0" borderId="1" xfId="3" applyFont="1" applyBorder="1" applyAlignment="1">
      <alignment horizontal="left" vertical="top" wrapText="1"/>
    </xf>
    <xf numFmtId="0" fontId="1" fillId="0" borderId="2" xfId="3" applyBorder="1" applyAlignment="1">
      <alignment horizontal="left" vertical="top" wrapText="1"/>
    </xf>
    <xf numFmtId="0" fontId="1" fillId="0" borderId="3" xfId="3" applyBorder="1" applyAlignment="1">
      <alignment horizontal="left" vertical="top" wrapText="1"/>
    </xf>
    <xf numFmtId="0" fontId="2" fillId="3" borderId="1" xfId="3" applyFont="1" applyFill="1" applyBorder="1" applyAlignment="1">
      <alignment horizontal="left" vertical="top" wrapText="1"/>
    </xf>
    <xf numFmtId="0" fontId="1" fillId="3" borderId="2" xfId="3" applyFill="1" applyBorder="1" applyAlignment="1">
      <alignment horizontal="left" vertical="top" wrapText="1"/>
    </xf>
    <xf numFmtId="0" fontId="1" fillId="3" borderId="3" xfId="3" applyFill="1" applyBorder="1" applyAlignment="1">
      <alignment horizontal="left" vertical="top" wrapText="1"/>
    </xf>
    <xf numFmtId="0" fontId="2" fillId="0" borderId="2" xfId="3" applyFont="1" applyBorder="1" applyAlignment="1">
      <alignment horizontal="left" vertical="top" wrapText="1"/>
    </xf>
    <xf numFmtId="0" fontId="2" fillId="0" borderId="3" xfId="3" applyFont="1" applyBorder="1" applyAlignment="1">
      <alignment horizontal="left" vertical="top" wrapText="1"/>
    </xf>
    <xf numFmtId="0" fontId="2" fillId="2" borderId="1" xfId="3" applyFont="1" applyFill="1" applyBorder="1" applyAlignment="1">
      <alignment horizontal="center" vertical="center" wrapText="1"/>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49" fontId="9" fillId="4" borderId="0" xfId="0" applyNumberFormat="1" applyFont="1" applyFill="1" applyAlignment="1">
      <alignment horizontal="left" vertical="center"/>
    </xf>
    <xf numFmtId="49" fontId="9" fillId="4" borderId="4" xfId="0" applyNumberFormat="1" applyFont="1" applyFill="1" applyBorder="1" applyAlignment="1">
      <alignment horizontal="left" vertical="center"/>
    </xf>
    <xf numFmtId="0" fontId="14" fillId="11" borderId="0" xfId="0" applyFont="1" applyFill="1" applyAlignment="1">
      <alignment horizontal="left" vertical="top" wrapText="1"/>
    </xf>
    <xf numFmtId="0" fontId="14" fillId="10" borderId="7" xfId="0" applyFont="1" applyFill="1" applyBorder="1" applyAlignment="1">
      <alignment horizontal="center" vertical="center" wrapText="1"/>
    </xf>
    <xf numFmtId="0" fontId="14" fillId="10" borderId="8" xfId="0" applyFont="1" applyFill="1" applyBorder="1" applyAlignment="1">
      <alignment horizontal="center" vertical="center" wrapText="1"/>
    </xf>
    <xf numFmtId="44" fontId="15" fillId="10" borderId="7" xfId="0" applyNumberFormat="1" applyFont="1" applyFill="1" applyBorder="1" applyAlignment="1">
      <alignment horizontal="center" vertical="center"/>
    </xf>
    <xf numFmtId="44" fontId="15" fillId="10" borderId="8" xfId="0" applyNumberFormat="1" applyFont="1" applyFill="1" applyBorder="1" applyAlignment="1">
      <alignment horizontal="center" vertical="center"/>
    </xf>
    <xf numFmtId="49" fontId="10" fillId="5" borderId="0" xfId="0" applyNumberFormat="1" applyFont="1" applyFill="1" applyAlignment="1">
      <alignment horizontal="center" vertical="center"/>
    </xf>
    <xf numFmtId="49" fontId="11" fillId="5" borderId="0" xfId="0" applyNumberFormat="1" applyFont="1" applyFill="1" applyAlignment="1">
      <alignment horizontal="center" vertical="center"/>
    </xf>
    <xf numFmtId="49" fontId="11" fillId="5" borderId="5" xfId="0" applyNumberFormat="1" applyFont="1" applyFill="1" applyBorder="1" applyAlignment="1">
      <alignment horizontal="left" vertical="center" wrapText="1"/>
    </xf>
  </cellXfs>
  <cellStyles count="4">
    <cellStyle name="Procent" xfId="2" builtinId="5"/>
    <cellStyle name="Standaard" xfId="0" builtinId="0"/>
    <cellStyle name="Standaard 3" xfId="3" xr:uid="{884231C5-B57C-40E0-859F-96DA2E1E9BF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3A3-A7E7-449A-9313-9768595F9C79}">
  <dimension ref="A1:G11"/>
  <sheetViews>
    <sheetView topLeftCell="A5" workbookViewId="0">
      <selection activeCell="A5" sqref="A5:G5"/>
    </sheetView>
  </sheetViews>
  <sheetFormatPr defaultRowHeight="15" x14ac:dyDescent="0.25"/>
  <cols>
    <col min="7" max="7" width="176.85546875" customWidth="1"/>
  </cols>
  <sheetData>
    <row r="1" spans="1:7" ht="62.1" customHeight="1" x14ac:dyDescent="0.25">
      <c r="A1" s="28" t="s">
        <v>282</v>
      </c>
      <c r="B1" s="29"/>
      <c r="C1" s="29"/>
      <c r="D1" s="29"/>
      <c r="E1" s="29"/>
      <c r="F1" s="29"/>
      <c r="G1" s="30"/>
    </row>
    <row r="2" spans="1:7" x14ac:dyDescent="0.25">
      <c r="A2" s="23"/>
      <c r="B2" s="24"/>
      <c r="C2" s="24"/>
      <c r="D2" s="24"/>
      <c r="E2" s="24"/>
      <c r="F2" s="24"/>
      <c r="G2" s="25"/>
    </row>
    <row r="3" spans="1:7" ht="54.6" customHeight="1" x14ac:dyDescent="0.25">
      <c r="A3" s="20" t="s">
        <v>278</v>
      </c>
      <c r="B3" s="21"/>
      <c r="C3" s="21"/>
      <c r="D3" s="21"/>
      <c r="E3" s="21"/>
      <c r="F3" s="21"/>
      <c r="G3" s="22"/>
    </row>
    <row r="4" spans="1:7" x14ac:dyDescent="0.25">
      <c r="A4" s="23"/>
      <c r="B4" s="24"/>
      <c r="C4" s="24"/>
      <c r="D4" s="24"/>
      <c r="E4" s="24"/>
      <c r="F4" s="24"/>
      <c r="G4" s="25"/>
    </row>
    <row r="5" spans="1:7" ht="177.95" customHeight="1" x14ac:dyDescent="0.25">
      <c r="A5" s="20" t="s">
        <v>279</v>
      </c>
      <c r="B5" s="21"/>
      <c r="C5" s="21"/>
      <c r="D5" s="21"/>
      <c r="E5" s="21"/>
      <c r="F5" s="21"/>
      <c r="G5" s="22"/>
    </row>
    <row r="6" spans="1:7" x14ac:dyDescent="0.25">
      <c r="A6" s="23"/>
      <c r="B6" s="24"/>
      <c r="C6" s="24"/>
      <c r="D6" s="24"/>
      <c r="E6" s="24"/>
      <c r="F6" s="24"/>
      <c r="G6" s="25"/>
    </row>
    <row r="7" spans="1:7" ht="78.95" customHeight="1" x14ac:dyDescent="0.25">
      <c r="A7" s="20" t="s">
        <v>280</v>
      </c>
      <c r="B7" s="21"/>
      <c r="C7" s="21"/>
      <c r="D7" s="21"/>
      <c r="E7" s="21"/>
      <c r="F7" s="21"/>
      <c r="G7" s="22"/>
    </row>
    <row r="8" spans="1:7" x14ac:dyDescent="0.25">
      <c r="A8" s="23"/>
      <c r="B8" s="24"/>
      <c r="C8" s="24"/>
      <c r="D8" s="24"/>
      <c r="E8" s="24"/>
      <c r="F8" s="24"/>
      <c r="G8" s="25"/>
    </row>
    <row r="9" spans="1:7" ht="30" customHeight="1" x14ac:dyDescent="0.25">
      <c r="A9" s="20" t="s">
        <v>0</v>
      </c>
      <c r="B9" s="21"/>
      <c r="C9" s="21"/>
      <c r="D9" s="21"/>
      <c r="E9" s="21"/>
      <c r="F9" s="21"/>
      <c r="G9" s="22"/>
    </row>
    <row r="10" spans="1:7" x14ac:dyDescent="0.25">
      <c r="A10" s="23"/>
      <c r="B10" s="24"/>
      <c r="C10" s="24"/>
      <c r="D10" s="24"/>
      <c r="E10" s="24"/>
      <c r="F10" s="24"/>
      <c r="G10" s="25"/>
    </row>
    <row r="11" spans="1:7" ht="96.95" customHeight="1" x14ac:dyDescent="0.25">
      <c r="A11" s="20" t="s">
        <v>281</v>
      </c>
      <c r="B11" s="26"/>
      <c r="C11" s="26"/>
      <c r="D11" s="26"/>
      <c r="E11" s="26"/>
      <c r="F11" s="26"/>
      <c r="G11" s="27"/>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218-559A-47E5-ABF0-6CB2CE5FA164}">
  <dimension ref="A1:H240"/>
  <sheetViews>
    <sheetView tabSelected="1" topLeftCell="A155" zoomScale="130" zoomScaleNormal="130" workbookViewId="0">
      <selection activeCell="A233" sqref="A233:C240"/>
    </sheetView>
  </sheetViews>
  <sheetFormatPr defaultRowHeight="15" x14ac:dyDescent="0.25"/>
  <cols>
    <col min="1" max="1" width="35.42578125" customWidth="1"/>
    <col min="2" max="2" width="9.85546875" bestFit="1" customWidth="1"/>
    <col min="3" max="3" width="12.5703125" customWidth="1"/>
    <col min="4" max="4" width="20.42578125" customWidth="1"/>
    <col min="5" max="5" width="12.85546875" customWidth="1"/>
    <col min="6" max="6" width="18.28515625" bestFit="1" customWidth="1"/>
    <col min="7" max="7" width="15.5703125" customWidth="1"/>
    <col min="8" max="8" width="13.28515625" customWidth="1"/>
  </cols>
  <sheetData>
    <row r="1" spans="1:8" x14ac:dyDescent="0.25">
      <c r="A1" s="1"/>
      <c r="B1" s="1"/>
      <c r="C1" s="1"/>
      <c r="D1" s="1"/>
      <c r="E1" s="1"/>
      <c r="F1" s="1"/>
      <c r="G1" s="1"/>
      <c r="H1" s="1"/>
    </row>
    <row r="2" spans="1:8" x14ac:dyDescent="0.25">
      <c r="A2" s="31"/>
      <c r="B2" s="31"/>
      <c r="C2" s="31"/>
      <c r="D2" s="1"/>
      <c r="E2" s="1"/>
      <c r="F2" s="1"/>
      <c r="G2" s="1"/>
      <c r="H2" s="1"/>
    </row>
    <row r="3" spans="1:8" x14ac:dyDescent="0.25">
      <c r="A3" s="32"/>
      <c r="B3" s="32"/>
      <c r="C3" s="32"/>
      <c r="D3" s="1"/>
      <c r="E3" s="1"/>
      <c r="F3" s="1"/>
      <c r="G3" s="1"/>
      <c r="H3" s="1"/>
    </row>
    <row r="4" spans="1:8" x14ac:dyDescent="0.25">
      <c r="A4" s="38"/>
      <c r="B4" s="38"/>
      <c r="C4" s="38"/>
      <c r="D4" s="38"/>
      <c r="E4" s="38"/>
      <c r="F4" s="38"/>
      <c r="G4" s="38"/>
      <c r="H4" s="38"/>
    </row>
    <row r="5" spans="1:8" x14ac:dyDescent="0.25">
      <c r="A5" s="39"/>
      <c r="B5" s="39"/>
      <c r="C5" s="39"/>
      <c r="D5" s="39"/>
      <c r="E5" s="39"/>
      <c r="F5" s="39"/>
      <c r="G5" s="39"/>
      <c r="H5" s="39"/>
    </row>
    <row r="6" spans="1:8" ht="22.5" x14ac:dyDescent="0.25">
      <c r="A6" s="2" t="s">
        <v>1</v>
      </c>
      <c r="B6" s="40" t="s">
        <v>277</v>
      </c>
      <c r="C6" s="3" t="s">
        <v>2</v>
      </c>
      <c r="D6" s="4" t="s">
        <v>273</v>
      </c>
      <c r="E6" s="4" t="s">
        <v>274</v>
      </c>
      <c r="F6" s="4" t="s">
        <v>3</v>
      </c>
      <c r="G6" s="4" t="s">
        <v>275</v>
      </c>
      <c r="H6" s="4" t="s">
        <v>4</v>
      </c>
    </row>
    <row r="7" spans="1:8" x14ac:dyDescent="0.25">
      <c r="A7" s="6" t="s">
        <v>12</v>
      </c>
      <c r="B7" s="5"/>
      <c r="C7" s="7"/>
      <c r="D7" s="7"/>
      <c r="E7" s="7"/>
      <c r="F7" s="8">
        <v>0</v>
      </c>
      <c r="G7" s="7"/>
      <c r="H7" s="7"/>
    </row>
    <row r="8" spans="1:8" x14ac:dyDescent="0.25">
      <c r="A8" s="10" t="s">
        <v>13</v>
      </c>
      <c r="B8" s="9" t="s">
        <v>83</v>
      </c>
      <c r="C8" s="11">
        <v>4</v>
      </c>
      <c r="D8" s="12"/>
      <c r="E8" s="13">
        <f>D8*C8</f>
        <v>0</v>
      </c>
      <c r="F8" s="14">
        <f>$F$7</f>
        <v>0</v>
      </c>
      <c r="G8" s="13">
        <f>E8*(1-F8)</f>
        <v>0</v>
      </c>
      <c r="H8" s="11"/>
    </row>
    <row r="9" spans="1:8" x14ac:dyDescent="0.25">
      <c r="A9" s="10" t="s">
        <v>14</v>
      </c>
      <c r="B9" s="9" t="s">
        <v>84</v>
      </c>
      <c r="C9" s="11">
        <f>26*2+11</f>
        <v>63</v>
      </c>
      <c r="D9" s="12"/>
      <c r="E9" s="13">
        <f t="shared" ref="E9:E72" si="0">D9*C9</f>
        <v>0</v>
      </c>
      <c r="F9" s="14">
        <f>$F$7</f>
        <v>0</v>
      </c>
      <c r="G9" s="13">
        <f t="shared" ref="G9:G72" si="1">E9*(1-F9)</f>
        <v>0</v>
      </c>
      <c r="H9" s="11"/>
    </row>
    <row r="10" spans="1:8" x14ac:dyDescent="0.25">
      <c r="A10" s="10" t="s">
        <v>15</v>
      </c>
      <c r="B10" s="9" t="s">
        <v>8</v>
      </c>
      <c r="C10" s="11">
        <v>112</v>
      </c>
      <c r="D10" s="12"/>
      <c r="E10" s="13">
        <f t="shared" si="0"/>
        <v>0</v>
      </c>
      <c r="F10" s="14">
        <f>$F$7</f>
        <v>0</v>
      </c>
      <c r="G10" s="13">
        <f t="shared" si="1"/>
        <v>0</v>
      </c>
      <c r="H10" s="11"/>
    </row>
    <row r="11" spans="1:8" x14ac:dyDescent="0.25">
      <c r="A11" s="10" t="s">
        <v>16</v>
      </c>
      <c r="B11" s="9" t="s">
        <v>84</v>
      </c>
      <c r="C11" s="11">
        <v>7</v>
      </c>
      <c r="D11" s="12"/>
      <c r="E11" s="13">
        <f t="shared" si="0"/>
        <v>0</v>
      </c>
      <c r="F11" s="14">
        <f>$F$7</f>
        <v>0</v>
      </c>
      <c r="G11" s="13">
        <f t="shared" si="1"/>
        <v>0</v>
      </c>
      <c r="H11" s="11"/>
    </row>
    <row r="12" spans="1:8" x14ac:dyDescent="0.25">
      <c r="A12" s="10" t="s">
        <v>17</v>
      </c>
      <c r="B12" s="9" t="s">
        <v>85</v>
      </c>
      <c r="C12" s="11">
        <f>11*7+803+3+63</f>
        <v>946</v>
      </c>
      <c r="D12" s="12"/>
      <c r="E12" s="13">
        <f t="shared" si="0"/>
        <v>0</v>
      </c>
      <c r="F12" s="14">
        <f>$F$7</f>
        <v>0</v>
      </c>
      <c r="G12" s="13">
        <f t="shared" si="1"/>
        <v>0</v>
      </c>
      <c r="H12" s="11"/>
    </row>
    <row r="13" spans="1:8" x14ac:dyDescent="0.25">
      <c r="A13" s="10" t="s">
        <v>18</v>
      </c>
      <c r="B13" s="9" t="s">
        <v>86</v>
      </c>
      <c r="C13" s="11">
        <f>14*13+8</f>
        <v>190</v>
      </c>
      <c r="D13" s="12"/>
      <c r="E13" s="13">
        <f t="shared" si="0"/>
        <v>0</v>
      </c>
      <c r="F13" s="14">
        <f>$F$7</f>
        <v>0</v>
      </c>
      <c r="G13" s="13">
        <f t="shared" si="1"/>
        <v>0</v>
      </c>
      <c r="H13" s="11"/>
    </row>
    <row r="14" spans="1:8" x14ac:dyDescent="0.25">
      <c r="A14" s="10" t="s">
        <v>19</v>
      </c>
      <c r="B14" s="9" t="s">
        <v>86</v>
      </c>
      <c r="C14" s="11">
        <v>10</v>
      </c>
      <c r="D14" s="12"/>
      <c r="E14" s="13">
        <f t="shared" si="0"/>
        <v>0</v>
      </c>
      <c r="F14" s="14">
        <f>$F$7</f>
        <v>0</v>
      </c>
      <c r="G14" s="13">
        <f t="shared" si="1"/>
        <v>0</v>
      </c>
      <c r="H14" s="11"/>
    </row>
    <row r="15" spans="1:8" x14ac:dyDescent="0.25">
      <c r="A15" s="10" t="s">
        <v>20</v>
      </c>
      <c r="B15" s="9" t="s">
        <v>7</v>
      </c>
      <c r="C15" s="11">
        <f>6*6+20+85+4</f>
        <v>145</v>
      </c>
      <c r="D15" s="12"/>
      <c r="E15" s="13">
        <f t="shared" si="0"/>
        <v>0</v>
      </c>
      <c r="F15" s="14">
        <f>$F$7</f>
        <v>0</v>
      </c>
      <c r="G15" s="13">
        <f t="shared" si="1"/>
        <v>0</v>
      </c>
      <c r="H15" s="11"/>
    </row>
    <row r="16" spans="1:8" x14ac:dyDescent="0.25">
      <c r="A16" s="10" t="s">
        <v>21</v>
      </c>
      <c r="B16" s="9" t="s">
        <v>87</v>
      </c>
      <c r="C16" s="11">
        <f>12*10+14</f>
        <v>134</v>
      </c>
      <c r="D16" s="12"/>
      <c r="E16" s="13">
        <f t="shared" si="0"/>
        <v>0</v>
      </c>
      <c r="F16" s="14">
        <f>$F$7</f>
        <v>0</v>
      </c>
      <c r="G16" s="13">
        <f t="shared" si="1"/>
        <v>0</v>
      </c>
      <c r="H16" s="11"/>
    </row>
    <row r="17" spans="1:8" x14ac:dyDescent="0.25">
      <c r="A17" s="10" t="s">
        <v>22</v>
      </c>
      <c r="B17" s="9" t="s">
        <v>7</v>
      </c>
      <c r="C17" s="11">
        <f>53*14+278</f>
        <v>1020</v>
      </c>
      <c r="D17" s="12"/>
      <c r="E17" s="13">
        <f t="shared" si="0"/>
        <v>0</v>
      </c>
      <c r="F17" s="14">
        <f>$F$7</f>
        <v>0</v>
      </c>
      <c r="G17" s="13">
        <f t="shared" si="1"/>
        <v>0</v>
      </c>
      <c r="H17" s="11"/>
    </row>
    <row r="18" spans="1:8" x14ac:dyDescent="0.25">
      <c r="A18" s="10" t="s">
        <v>23</v>
      </c>
      <c r="B18" s="9" t="s">
        <v>7</v>
      </c>
      <c r="C18" s="11">
        <f>14*4+42</f>
        <v>98</v>
      </c>
      <c r="D18" s="12"/>
      <c r="E18" s="13">
        <f t="shared" si="0"/>
        <v>0</v>
      </c>
      <c r="F18" s="14">
        <f>$F$7</f>
        <v>0</v>
      </c>
      <c r="G18" s="13">
        <f t="shared" si="1"/>
        <v>0</v>
      </c>
      <c r="H18" s="11"/>
    </row>
    <row r="19" spans="1:8" x14ac:dyDescent="0.25">
      <c r="A19" s="10" t="s">
        <v>24</v>
      </c>
      <c r="B19" s="9" t="s">
        <v>5</v>
      </c>
      <c r="C19" s="11">
        <v>36</v>
      </c>
      <c r="D19" s="12"/>
      <c r="E19" s="13">
        <f t="shared" si="0"/>
        <v>0</v>
      </c>
      <c r="F19" s="14">
        <f>$F$7</f>
        <v>0</v>
      </c>
      <c r="G19" s="13">
        <f t="shared" si="1"/>
        <v>0</v>
      </c>
      <c r="H19" s="11"/>
    </row>
    <row r="20" spans="1:8" x14ac:dyDescent="0.25">
      <c r="A20" s="10" t="s">
        <v>25</v>
      </c>
      <c r="B20" s="9" t="s">
        <v>7</v>
      </c>
      <c r="C20" s="11">
        <v>10</v>
      </c>
      <c r="D20" s="12"/>
      <c r="E20" s="13">
        <f t="shared" si="0"/>
        <v>0</v>
      </c>
      <c r="F20" s="14">
        <f>$F$7</f>
        <v>0</v>
      </c>
      <c r="G20" s="13">
        <f t="shared" si="1"/>
        <v>0</v>
      </c>
      <c r="H20" s="11"/>
    </row>
    <row r="21" spans="1:8" x14ac:dyDescent="0.25">
      <c r="A21" s="10" t="s">
        <v>26</v>
      </c>
      <c r="B21" s="9" t="s">
        <v>5</v>
      </c>
      <c r="C21" s="11">
        <v>7</v>
      </c>
      <c r="D21" s="12"/>
      <c r="E21" s="13">
        <f t="shared" si="0"/>
        <v>0</v>
      </c>
      <c r="F21" s="14">
        <f>$F$7</f>
        <v>0</v>
      </c>
      <c r="G21" s="13">
        <f t="shared" si="1"/>
        <v>0</v>
      </c>
      <c r="H21" s="11"/>
    </row>
    <row r="22" spans="1:8" x14ac:dyDescent="0.25">
      <c r="A22" s="10" t="s">
        <v>27</v>
      </c>
      <c r="B22" s="9" t="s">
        <v>88</v>
      </c>
      <c r="C22" s="11">
        <f>12*70+1470+6</f>
        <v>2316</v>
      </c>
      <c r="D22" s="12"/>
      <c r="E22" s="13">
        <f t="shared" si="0"/>
        <v>0</v>
      </c>
      <c r="F22" s="14">
        <f>$F$7</f>
        <v>0</v>
      </c>
      <c r="G22" s="13">
        <f t="shared" si="1"/>
        <v>0</v>
      </c>
      <c r="H22" s="11"/>
    </row>
    <row r="23" spans="1:8" x14ac:dyDescent="0.25">
      <c r="A23" s="10" t="s">
        <v>28</v>
      </c>
      <c r="B23" s="9" t="s">
        <v>89</v>
      </c>
      <c r="C23" s="11">
        <v>27</v>
      </c>
      <c r="D23" s="12"/>
      <c r="E23" s="13">
        <f t="shared" si="0"/>
        <v>0</v>
      </c>
      <c r="F23" s="14">
        <f>$F$7</f>
        <v>0</v>
      </c>
      <c r="G23" s="13">
        <f t="shared" si="1"/>
        <v>0</v>
      </c>
      <c r="H23" s="11"/>
    </row>
    <row r="24" spans="1:8" x14ac:dyDescent="0.25">
      <c r="A24" s="10" t="s">
        <v>29</v>
      </c>
      <c r="B24" s="9" t="s">
        <v>89</v>
      </c>
      <c r="C24" s="11">
        <v>147</v>
      </c>
      <c r="D24" s="12"/>
      <c r="E24" s="13">
        <f t="shared" si="0"/>
        <v>0</v>
      </c>
      <c r="F24" s="14">
        <f>$F$7</f>
        <v>0</v>
      </c>
      <c r="G24" s="13">
        <f t="shared" si="1"/>
        <v>0</v>
      </c>
      <c r="H24" s="11"/>
    </row>
    <row r="25" spans="1:8" x14ac:dyDescent="0.25">
      <c r="A25" s="10" t="s">
        <v>30</v>
      </c>
      <c r="B25" s="9" t="s">
        <v>89</v>
      </c>
      <c r="C25" s="11">
        <v>10</v>
      </c>
      <c r="D25" s="12"/>
      <c r="E25" s="13">
        <f t="shared" si="0"/>
        <v>0</v>
      </c>
      <c r="F25" s="14">
        <f>$F$7</f>
        <v>0</v>
      </c>
      <c r="G25" s="13">
        <f t="shared" si="1"/>
        <v>0</v>
      </c>
      <c r="H25" s="11"/>
    </row>
    <row r="26" spans="1:8" x14ac:dyDescent="0.25">
      <c r="A26" s="10" t="s">
        <v>31</v>
      </c>
      <c r="B26" s="9" t="s">
        <v>89</v>
      </c>
      <c r="C26" s="11">
        <v>10</v>
      </c>
      <c r="D26" s="12"/>
      <c r="E26" s="13">
        <f t="shared" si="0"/>
        <v>0</v>
      </c>
      <c r="F26" s="14">
        <f>$F$7</f>
        <v>0</v>
      </c>
      <c r="G26" s="13">
        <f t="shared" si="1"/>
        <v>0</v>
      </c>
      <c r="H26" s="11"/>
    </row>
    <row r="27" spans="1:8" x14ac:dyDescent="0.25">
      <c r="A27" s="10" t="s">
        <v>32</v>
      </c>
      <c r="B27" s="9" t="s">
        <v>89</v>
      </c>
      <c r="C27" s="11">
        <v>1</v>
      </c>
      <c r="D27" s="12"/>
      <c r="E27" s="13">
        <f t="shared" si="0"/>
        <v>0</v>
      </c>
      <c r="F27" s="14">
        <f>$F$7</f>
        <v>0</v>
      </c>
      <c r="G27" s="13">
        <f t="shared" si="1"/>
        <v>0</v>
      </c>
      <c r="H27" s="11"/>
    </row>
    <row r="28" spans="1:8" x14ac:dyDescent="0.25">
      <c r="A28" s="10" t="s">
        <v>33</v>
      </c>
      <c r="B28" s="9" t="s">
        <v>89</v>
      </c>
      <c r="C28" s="11">
        <v>1</v>
      </c>
      <c r="D28" s="12"/>
      <c r="E28" s="13">
        <f t="shared" si="0"/>
        <v>0</v>
      </c>
      <c r="F28" s="14">
        <f>$F$7</f>
        <v>0</v>
      </c>
      <c r="G28" s="13">
        <f t="shared" si="1"/>
        <v>0</v>
      </c>
      <c r="H28" s="11"/>
    </row>
    <row r="29" spans="1:8" x14ac:dyDescent="0.25">
      <c r="A29" s="10" t="s">
        <v>34</v>
      </c>
      <c r="B29" s="9" t="s">
        <v>89</v>
      </c>
      <c r="C29" s="11">
        <v>12</v>
      </c>
      <c r="D29" s="12"/>
      <c r="E29" s="13">
        <f t="shared" si="0"/>
        <v>0</v>
      </c>
      <c r="F29" s="14">
        <f>$F$7</f>
        <v>0</v>
      </c>
      <c r="G29" s="13">
        <f t="shared" si="1"/>
        <v>0</v>
      </c>
      <c r="H29" s="11"/>
    </row>
    <row r="30" spans="1:8" x14ac:dyDescent="0.25">
      <c r="A30" s="10" t="s">
        <v>35</v>
      </c>
      <c r="B30" s="9" t="s">
        <v>89</v>
      </c>
      <c r="C30" s="11">
        <v>14</v>
      </c>
      <c r="D30" s="12"/>
      <c r="E30" s="13">
        <f t="shared" si="0"/>
        <v>0</v>
      </c>
      <c r="F30" s="14">
        <f>$F$7</f>
        <v>0</v>
      </c>
      <c r="G30" s="13">
        <f t="shared" si="1"/>
        <v>0</v>
      </c>
      <c r="H30" s="11"/>
    </row>
    <row r="31" spans="1:8" x14ac:dyDescent="0.25">
      <c r="A31" s="10" t="s">
        <v>36</v>
      </c>
      <c r="B31" s="9" t="s">
        <v>89</v>
      </c>
      <c r="C31" s="11">
        <v>10</v>
      </c>
      <c r="D31" s="12"/>
      <c r="E31" s="13">
        <f t="shared" si="0"/>
        <v>0</v>
      </c>
      <c r="F31" s="14">
        <f>$F$7</f>
        <v>0</v>
      </c>
      <c r="G31" s="13">
        <f t="shared" si="1"/>
        <v>0</v>
      </c>
      <c r="H31" s="11"/>
    </row>
    <row r="32" spans="1:8" x14ac:dyDescent="0.25">
      <c r="A32" s="10" t="s">
        <v>37</v>
      </c>
      <c r="B32" s="9" t="s">
        <v>89</v>
      </c>
      <c r="C32" s="11">
        <v>10</v>
      </c>
      <c r="D32" s="12"/>
      <c r="E32" s="13">
        <f t="shared" si="0"/>
        <v>0</v>
      </c>
      <c r="F32" s="14">
        <f>$F$7</f>
        <v>0</v>
      </c>
      <c r="G32" s="13">
        <f t="shared" si="1"/>
        <v>0</v>
      </c>
      <c r="H32" s="11"/>
    </row>
    <row r="33" spans="1:8" x14ac:dyDescent="0.25">
      <c r="A33" s="10" t="s">
        <v>38</v>
      </c>
      <c r="B33" s="9" t="s">
        <v>89</v>
      </c>
      <c r="C33" s="11">
        <v>5</v>
      </c>
      <c r="D33" s="12"/>
      <c r="E33" s="13">
        <f t="shared" si="0"/>
        <v>0</v>
      </c>
      <c r="F33" s="14">
        <f>$F$7</f>
        <v>0</v>
      </c>
      <c r="G33" s="13">
        <f t="shared" si="1"/>
        <v>0</v>
      </c>
      <c r="H33" s="11"/>
    </row>
    <row r="34" spans="1:8" x14ac:dyDescent="0.25">
      <c r="A34" s="10" t="s">
        <v>39</v>
      </c>
      <c r="B34" s="9" t="s">
        <v>90</v>
      </c>
      <c r="C34" s="11">
        <v>74</v>
      </c>
      <c r="D34" s="12"/>
      <c r="E34" s="13">
        <f t="shared" si="0"/>
        <v>0</v>
      </c>
      <c r="F34" s="14">
        <f>$F$7</f>
        <v>0</v>
      </c>
      <c r="G34" s="13">
        <f t="shared" si="1"/>
        <v>0</v>
      </c>
      <c r="H34" s="11"/>
    </row>
    <row r="35" spans="1:8" x14ac:dyDescent="0.25">
      <c r="A35" s="10" t="s">
        <v>40</v>
      </c>
      <c r="B35" s="9" t="s">
        <v>91</v>
      </c>
      <c r="C35" s="11">
        <v>58</v>
      </c>
      <c r="D35" s="12"/>
      <c r="E35" s="13">
        <f t="shared" si="0"/>
        <v>0</v>
      </c>
      <c r="F35" s="14">
        <f>$F$7</f>
        <v>0</v>
      </c>
      <c r="G35" s="13">
        <f t="shared" si="1"/>
        <v>0</v>
      </c>
      <c r="H35" s="11"/>
    </row>
    <row r="36" spans="1:8" x14ac:dyDescent="0.25">
      <c r="A36" s="10" t="s">
        <v>41</v>
      </c>
      <c r="B36" s="9" t="s">
        <v>5</v>
      </c>
      <c r="C36" s="11">
        <v>123</v>
      </c>
      <c r="D36" s="12"/>
      <c r="E36" s="13">
        <f t="shared" si="0"/>
        <v>0</v>
      </c>
      <c r="F36" s="14">
        <f>$F$7</f>
        <v>0</v>
      </c>
      <c r="G36" s="13">
        <f t="shared" si="1"/>
        <v>0</v>
      </c>
      <c r="H36" s="11"/>
    </row>
    <row r="37" spans="1:8" x14ac:dyDescent="0.25">
      <c r="A37" s="10" t="s">
        <v>42</v>
      </c>
      <c r="B37" s="9" t="s">
        <v>84</v>
      </c>
      <c r="C37" s="11">
        <v>47</v>
      </c>
      <c r="D37" s="12"/>
      <c r="E37" s="13">
        <f t="shared" si="0"/>
        <v>0</v>
      </c>
      <c r="F37" s="14">
        <f>$F$7</f>
        <v>0</v>
      </c>
      <c r="G37" s="13">
        <f t="shared" si="1"/>
        <v>0</v>
      </c>
      <c r="H37" s="11"/>
    </row>
    <row r="38" spans="1:8" x14ac:dyDescent="0.25">
      <c r="A38" s="10" t="s">
        <v>43</v>
      </c>
      <c r="B38" s="9" t="s">
        <v>84</v>
      </c>
      <c r="C38" s="11">
        <v>1</v>
      </c>
      <c r="D38" s="12"/>
      <c r="E38" s="13">
        <f t="shared" si="0"/>
        <v>0</v>
      </c>
      <c r="F38" s="14">
        <f>$F$7</f>
        <v>0</v>
      </c>
      <c r="G38" s="13">
        <f t="shared" si="1"/>
        <v>0</v>
      </c>
      <c r="H38" s="11"/>
    </row>
    <row r="39" spans="1:8" x14ac:dyDescent="0.25">
      <c r="A39" s="10" t="s">
        <v>44</v>
      </c>
      <c r="B39" s="9" t="s">
        <v>92</v>
      </c>
      <c r="C39" s="11">
        <v>91</v>
      </c>
      <c r="D39" s="12"/>
      <c r="E39" s="13">
        <f t="shared" si="0"/>
        <v>0</v>
      </c>
      <c r="F39" s="14">
        <f>$F$7</f>
        <v>0</v>
      </c>
      <c r="G39" s="13">
        <f t="shared" si="1"/>
        <v>0</v>
      </c>
      <c r="H39" s="11"/>
    </row>
    <row r="40" spans="1:8" x14ac:dyDescent="0.25">
      <c r="A40" s="10" t="s">
        <v>45</v>
      </c>
      <c r="B40" s="9" t="s">
        <v>93</v>
      </c>
      <c r="C40" s="11">
        <v>4</v>
      </c>
      <c r="D40" s="12"/>
      <c r="E40" s="13">
        <f t="shared" si="0"/>
        <v>0</v>
      </c>
      <c r="F40" s="14">
        <f>$F$7</f>
        <v>0</v>
      </c>
      <c r="G40" s="13">
        <f t="shared" si="1"/>
        <v>0</v>
      </c>
      <c r="H40" s="11"/>
    </row>
    <row r="41" spans="1:8" x14ac:dyDescent="0.25">
      <c r="A41" s="10" t="s">
        <v>46</v>
      </c>
      <c r="B41" s="9" t="s">
        <v>5</v>
      </c>
      <c r="C41" s="11">
        <v>65</v>
      </c>
      <c r="D41" s="12"/>
      <c r="E41" s="13">
        <f t="shared" si="0"/>
        <v>0</v>
      </c>
      <c r="F41" s="14">
        <f>$F$7</f>
        <v>0</v>
      </c>
      <c r="G41" s="13">
        <f t="shared" si="1"/>
        <v>0</v>
      </c>
      <c r="H41" s="11"/>
    </row>
    <row r="42" spans="1:8" x14ac:dyDescent="0.25">
      <c r="A42" s="10" t="s">
        <v>47</v>
      </c>
      <c r="B42" s="9" t="s">
        <v>94</v>
      </c>
      <c r="C42" s="11">
        <v>3</v>
      </c>
      <c r="D42" s="12"/>
      <c r="E42" s="13">
        <f t="shared" si="0"/>
        <v>0</v>
      </c>
      <c r="F42" s="14">
        <f>$F$7</f>
        <v>0</v>
      </c>
      <c r="G42" s="13">
        <f t="shared" si="1"/>
        <v>0</v>
      </c>
      <c r="H42" s="11"/>
    </row>
    <row r="43" spans="1:8" x14ac:dyDescent="0.25">
      <c r="A43" s="10" t="s">
        <v>48</v>
      </c>
      <c r="B43" s="9" t="s">
        <v>95</v>
      </c>
      <c r="C43" s="11">
        <v>72</v>
      </c>
      <c r="D43" s="12"/>
      <c r="E43" s="13">
        <f t="shared" si="0"/>
        <v>0</v>
      </c>
      <c r="F43" s="14">
        <f>$F$7</f>
        <v>0</v>
      </c>
      <c r="G43" s="13">
        <f t="shared" si="1"/>
        <v>0</v>
      </c>
      <c r="H43" s="11"/>
    </row>
    <row r="44" spans="1:8" x14ac:dyDescent="0.25">
      <c r="A44" s="10" t="s">
        <v>49</v>
      </c>
      <c r="B44" s="9" t="s">
        <v>94</v>
      </c>
      <c r="C44" s="11">
        <v>59</v>
      </c>
      <c r="D44" s="12"/>
      <c r="E44" s="13">
        <f t="shared" si="0"/>
        <v>0</v>
      </c>
      <c r="F44" s="14">
        <f>$F$7</f>
        <v>0</v>
      </c>
      <c r="G44" s="13">
        <f t="shared" si="1"/>
        <v>0</v>
      </c>
      <c r="H44" s="11"/>
    </row>
    <row r="45" spans="1:8" x14ac:dyDescent="0.25">
      <c r="A45" s="10" t="s">
        <v>50</v>
      </c>
      <c r="B45" s="9" t="s">
        <v>84</v>
      </c>
      <c r="C45" s="11">
        <v>33</v>
      </c>
      <c r="D45" s="12"/>
      <c r="E45" s="13">
        <f t="shared" si="0"/>
        <v>0</v>
      </c>
      <c r="F45" s="14">
        <f>$F$7</f>
        <v>0</v>
      </c>
      <c r="G45" s="13">
        <f t="shared" si="1"/>
        <v>0</v>
      </c>
      <c r="H45" s="11"/>
    </row>
    <row r="46" spans="1:8" x14ac:dyDescent="0.25">
      <c r="A46" s="10" t="s">
        <v>51</v>
      </c>
      <c r="B46" s="9" t="s">
        <v>96</v>
      </c>
      <c r="C46" s="11">
        <v>7</v>
      </c>
      <c r="D46" s="12"/>
      <c r="E46" s="13">
        <f t="shared" si="0"/>
        <v>0</v>
      </c>
      <c r="F46" s="14">
        <f>$F$7</f>
        <v>0</v>
      </c>
      <c r="G46" s="13">
        <f t="shared" si="1"/>
        <v>0</v>
      </c>
      <c r="H46" s="11"/>
    </row>
    <row r="47" spans="1:8" x14ac:dyDescent="0.25">
      <c r="A47" s="10" t="s">
        <v>52</v>
      </c>
      <c r="B47" s="9" t="s">
        <v>5</v>
      </c>
      <c r="C47" s="11">
        <v>19</v>
      </c>
      <c r="D47" s="12"/>
      <c r="E47" s="13">
        <f t="shared" si="0"/>
        <v>0</v>
      </c>
      <c r="F47" s="14">
        <f>$F$7</f>
        <v>0</v>
      </c>
      <c r="G47" s="13">
        <f t="shared" si="1"/>
        <v>0</v>
      </c>
      <c r="H47" s="11"/>
    </row>
    <row r="48" spans="1:8" x14ac:dyDescent="0.25">
      <c r="A48" s="10" t="s">
        <v>53</v>
      </c>
      <c r="B48" s="9" t="s">
        <v>86</v>
      </c>
      <c r="C48" s="11">
        <v>19</v>
      </c>
      <c r="D48" s="12"/>
      <c r="E48" s="13">
        <f t="shared" si="0"/>
        <v>0</v>
      </c>
      <c r="F48" s="14">
        <f>$F$7</f>
        <v>0</v>
      </c>
      <c r="G48" s="13">
        <f t="shared" si="1"/>
        <v>0</v>
      </c>
      <c r="H48" s="11"/>
    </row>
    <row r="49" spans="1:8" x14ac:dyDescent="0.25">
      <c r="A49" s="10" t="s">
        <v>54</v>
      </c>
      <c r="B49" s="9" t="s">
        <v>86</v>
      </c>
      <c r="C49" s="11">
        <v>8</v>
      </c>
      <c r="D49" s="12"/>
      <c r="E49" s="13">
        <f t="shared" si="0"/>
        <v>0</v>
      </c>
      <c r="F49" s="14">
        <f>$F$7</f>
        <v>0</v>
      </c>
      <c r="G49" s="13">
        <f t="shared" si="1"/>
        <v>0</v>
      </c>
      <c r="H49" s="11"/>
    </row>
    <row r="50" spans="1:8" x14ac:dyDescent="0.25">
      <c r="A50" s="10" t="s">
        <v>55</v>
      </c>
      <c r="B50" s="9" t="s">
        <v>97</v>
      </c>
      <c r="C50" s="11">
        <v>28</v>
      </c>
      <c r="D50" s="12"/>
      <c r="E50" s="13">
        <f t="shared" si="0"/>
        <v>0</v>
      </c>
      <c r="F50" s="14">
        <f>$F$7</f>
        <v>0</v>
      </c>
      <c r="G50" s="13">
        <f t="shared" si="1"/>
        <v>0</v>
      </c>
      <c r="H50" s="11"/>
    </row>
    <row r="51" spans="1:8" x14ac:dyDescent="0.25">
      <c r="A51" s="10" t="s">
        <v>56</v>
      </c>
      <c r="B51" s="9" t="s">
        <v>98</v>
      </c>
      <c r="C51" s="11">
        <v>13</v>
      </c>
      <c r="D51" s="12"/>
      <c r="E51" s="13">
        <f t="shared" si="0"/>
        <v>0</v>
      </c>
      <c r="F51" s="14">
        <f>$F$7</f>
        <v>0</v>
      </c>
      <c r="G51" s="13">
        <f t="shared" si="1"/>
        <v>0</v>
      </c>
      <c r="H51" s="11"/>
    </row>
    <row r="52" spans="1:8" x14ac:dyDescent="0.25">
      <c r="A52" s="10" t="s">
        <v>57</v>
      </c>
      <c r="B52" s="9" t="s">
        <v>98</v>
      </c>
      <c r="C52" s="11">
        <v>4</v>
      </c>
      <c r="D52" s="12"/>
      <c r="E52" s="13">
        <f t="shared" si="0"/>
        <v>0</v>
      </c>
      <c r="F52" s="14">
        <f>$F$7</f>
        <v>0</v>
      </c>
      <c r="G52" s="13">
        <f t="shared" si="1"/>
        <v>0</v>
      </c>
      <c r="H52" s="11"/>
    </row>
    <row r="53" spans="1:8" x14ac:dyDescent="0.25">
      <c r="A53" s="10" t="s">
        <v>58</v>
      </c>
      <c r="B53" s="9" t="s">
        <v>99</v>
      </c>
      <c r="C53" s="11">
        <v>5</v>
      </c>
      <c r="D53" s="12"/>
      <c r="E53" s="13">
        <f t="shared" si="0"/>
        <v>0</v>
      </c>
      <c r="F53" s="14">
        <f>$F$7</f>
        <v>0</v>
      </c>
      <c r="G53" s="13">
        <f t="shared" si="1"/>
        <v>0</v>
      </c>
      <c r="H53" s="11"/>
    </row>
    <row r="54" spans="1:8" x14ac:dyDescent="0.25">
      <c r="A54" s="10" t="s">
        <v>59</v>
      </c>
      <c r="B54" s="9" t="s">
        <v>5</v>
      </c>
      <c r="C54" s="11">
        <v>31</v>
      </c>
      <c r="D54" s="12"/>
      <c r="E54" s="13">
        <f t="shared" si="0"/>
        <v>0</v>
      </c>
      <c r="F54" s="14">
        <f>$F$7</f>
        <v>0</v>
      </c>
      <c r="G54" s="13">
        <f t="shared" si="1"/>
        <v>0</v>
      </c>
      <c r="H54" s="11"/>
    </row>
    <row r="55" spans="1:8" x14ac:dyDescent="0.25">
      <c r="A55" s="10" t="s">
        <v>60</v>
      </c>
      <c r="B55" s="9" t="s">
        <v>5</v>
      </c>
      <c r="C55" s="11">
        <v>82</v>
      </c>
      <c r="D55" s="12"/>
      <c r="E55" s="13">
        <f t="shared" si="0"/>
        <v>0</v>
      </c>
      <c r="F55" s="14">
        <f>$F$7</f>
        <v>0</v>
      </c>
      <c r="G55" s="13">
        <f t="shared" si="1"/>
        <v>0</v>
      </c>
      <c r="H55" s="11"/>
    </row>
    <row r="56" spans="1:8" x14ac:dyDescent="0.25">
      <c r="A56" s="10" t="s">
        <v>61</v>
      </c>
      <c r="B56" s="9" t="s">
        <v>5</v>
      </c>
      <c r="C56" s="11">
        <v>8</v>
      </c>
      <c r="D56" s="12"/>
      <c r="E56" s="13">
        <f t="shared" si="0"/>
        <v>0</v>
      </c>
      <c r="F56" s="14">
        <f>$F$7</f>
        <v>0</v>
      </c>
      <c r="G56" s="13">
        <f t="shared" si="1"/>
        <v>0</v>
      </c>
      <c r="H56" s="11"/>
    </row>
    <row r="57" spans="1:8" x14ac:dyDescent="0.25">
      <c r="A57" s="10" t="s">
        <v>62</v>
      </c>
      <c r="B57" s="9" t="s">
        <v>97</v>
      </c>
      <c r="C57" s="11">
        <v>10</v>
      </c>
      <c r="D57" s="12"/>
      <c r="E57" s="13">
        <f t="shared" si="0"/>
        <v>0</v>
      </c>
      <c r="F57" s="14">
        <f>$F$7</f>
        <v>0</v>
      </c>
      <c r="G57" s="13">
        <f t="shared" si="1"/>
        <v>0</v>
      </c>
      <c r="H57" s="11"/>
    </row>
    <row r="58" spans="1:8" x14ac:dyDescent="0.25">
      <c r="A58" s="10" t="s">
        <v>63</v>
      </c>
      <c r="B58" s="9" t="s">
        <v>5</v>
      </c>
      <c r="C58" s="11">
        <f>7*8+6</f>
        <v>62</v>
      </c>
      <c r="D58" s="12"/>
      <c r="E58" s="13">
        <f t="shared" si="0"/>
        <v>0</v>
      </c>
      <c r="F58" s="14">
        <f>$F$7</f>
        <v>0</v>
      </c>
      <c r="G58" s="13">
        <f t="shared" si="1"/>
        <v>0</v>
      </c>
      <c r="H58" s="11"/>
    </row>
    <row r="59" spans="1:8" x14ac:dyDescent="0.25">
      <c r="A59" s="10" t="s">
        <v>64</v>
      </c>
      <c r="B59" s="9" t="s">
        <v>5</v>
      </c>
      <c r="C59" s="11">
        <v>94</v>
      </c>
      <c r="D59" s="12"/>
      <c r="E59" s="13">
        <f t="shared" si="0"/>
        <v>0</v>
      </c>
      <c r="F59" s="14">
        <f>$F$7</f>
        <v>0</v>
      </c>
      <c r="G59" s="13">
        <f t="shared" si="1"/>
        <v>0</v>
      </c>
      <c r="H59" s="11"/>
    </row>
    <row r="60" spans="1:8" x14ac:dyDescent="0.25">
      <c r="A60" s="10" t="s">
        <v>65</v>
      </c>
      <c r="B60" s="9" t="s">
        <v>5</v>
      </c>
      <c r="C60" s="11">
        <f>15+74</f>
        <v>89</v>
      </c>
      <c r="D60" s="12"/>
      <c r="E60" s="13">
        <f t="shared" si="0"/>
        <v>0</v>
      </c>
      <c r="F60" s="14">
        <f>$F$7</f>
        <v>0</v>
      </c>
      <c r="G60" s="13">
        <f t="shared" si="1"/>
        <v>0</v>
      </c>
      <c r="H60" s="11"/>
    </row>
    <row r="61" spans="1:8" x14ac:dyDescent="0.25">
      <c r="A61" s="10" t="s">
        <v>66</v>
      </c>
      <c r="B61" s="9" t="s">
        <v>5</v>
      </c>
      <c r="C61" s="11">
        <v>93</v>
      </c>
      <c r="D61" s="12"/>
      <c r="E61" s="13">
        <f t="shared" si="0"/>
        <v>0</v>
      </c>
      <c r="F61" s="14">
        <f>$F$7</f>
        <v>0</v>
      </c>
      <c r="G61" s="13">
        <f t="shared" si="1"/>
        <v>0</v>
      </c>
      <c r="H61" s="11"/>
    </row>
    <row r="62" spans="1:8" x14ac:dyDescent="0.25">
      <c r="A62" s="10" t="s">
        <v>67</v>
      </c>
      <c r="B62" s="9" t="s">
        <v>5</v>
      </c>
      <c r="C62" s="11">
        <f>13*5</f>
        <v>65</v>
      </c>
      <c r="D62" s="12"/>
      <c r="E62" s="13">
        <f t="shared" si="0"/>
        <v>0</v>
      </c>
      <c r="F62" s="14">
        <f>$F$7</f>
        <v>0</v>
      </c>
      <c r="G62" s="13">
        <f t="shared" si="1"/>
        <v>0</v>
      </c>
      <c r="H62" s="11"/>
    </row>
    <row r="63" spans="1:8" x14ac:dyDescent="0.25">
      <c r="A63" s="10" t="s">
        <v>68</v>
      </c>
      <c r="B63" s="9" t="s">
        <v>5</v>
      </c>
      <c r="C63" s="11">
        <v>17</v>
      </c>
      <c r="D63" s="12"/>
      <c r="E63" s="13">
        <f t="shared" si="0"/>
        <v>0</v>
      </c>
      <c r="F63" s="14">
        <f>$F$7</f>
        <v>0</v>
      </c>
      <c r="G63" s="13">
        <f t="shared" si="1"/>
        <v>0</v>
      </c>
      <c r="H63" s="11"/>
    </row>
    <row r="64" spans="1:8" x14ac:dyDescent="0.25">
      <c r="A64" s="10" t="s">
        <v>69</v>
      </c>
      <c r="B64" s="9" t="s">
        <v>5</v>
      </c>
      <c r="C64" s="11">
        <v>34</v>
      </c>
      <c r="D64" s="12"/>
      <c r="E64" s="13">
        <f t="shared" si="0"/>
        <v>0</v>
      </c>
      <c r="F64" s="14">
        <f>$F$7</f>
        <v>0</v>
      </c>
      <c r="G64" s="13">
        <f t="shared" si="1"/>
        <v>0</v>
      </c>
      <c r="H64" s="11"/>
    </row>
    <row r="65" spans="1:8" x14ac:dyDescent="0.25">
      <c r="A65" s="10" t="s">
        <v>70</v>
      </c>
      <c r="B65" s="9" t="s">
        <v>5</v>
      </c>
      <c r="C65" s="11">
        <v>8</v>
      </c>
      <c r="D65" s="12"/>
      <c r="E65" s="13">
        <f t="shared" si="0"/>
        <v>0</v>
      </c>
      <c r="F65" s="14">
        <f>$F$7</f>
        <v>0</v>
      </c>
      <c r="G65" s="13">
        <f t="shared" si="1"/>
        <v>0</v>
      </c>
      <c r="H65" s="11"/>
    </row>
    <row r="66" spans="1:8" x14ac:dyDescent="0.25">
      <c r="A66" s="10" t="s">
        <v>71</v>
      </c>
      <c r="B66" s="9" t="s">
        <v>5</v>
      </c>
      <c r="C66" s="11">
        <v>40</v>
      </c>
      <c r="D66" s="12"/>
      <c r="E66" s="13">
        <f t="shared" si="0"/>
        <v>0</v>
      </c>
      <c r="F66" s="14">
        <f>$F$7</f>
        <v>0</v>
      </c>
      <c r="G66" s="13">
        <f t="shared" si="1"/>
        <v>0</v>
      </c>
      <c r="H66" s="11"/>
    </row>
    <row r="67" spans="1:8" x14ac:dyDescent="0.25">
      <c r="A67" s="10" t="s">
        <v>72</v>
      </c>
      <c r="B67" s="9" t="s">
        <v>100</v>
      </c>
      <c r="C67" s="11">
        <f>2*9+4+115</f>
        <v>137</v>
      </c>
      <c r="D67" s="12"/>
      <c r="E67" s="13">
        <f t="shared" si="0"/>
        <v>0</v>
      </c>
      <c r="F67" s="14">
        <f>$F$7</f>
        <v>0</v>
      </c>
      <c r="G67" s="13">
        <f t="shared" si="1"/>
        <v>0</v>
      </c>
      <c r="H67" s="11"/>
    </row>
    <row r="68" spans="1:8" x14ac:dyDescent="0.25">
      <c r="A68" s="10" t="s">
        <v>73</v>
      </c>
      <c r="B68" s="9" t="s">
        <v>100</v>
      </c>
      <c r="C68" s="11">
        <v>122</v>
      </c>
      <c r="D68" s="12"/>
      <c r="E68" s="13">
        <f t="shared" si="0"/>
        <v>0</v>
      </c>
      <c r="F68" s="14">
        <f>$F$7</f>
        <v>0</v>
      </c>
      <c r="G68" s="13">
        <f t="shared" si="1"/>
        <v>0</v>
      </c>
      <c r="H68" s="11"/>
    </row>
    <row r="69" spans="1:8" x14ac:dyDescent="0.25">
      <c r="A69" s="10" t="s">
        <v>74</v>
      </c>
      <c r="B69" s="9" t="s">
        <v>100</v>
      </c>
      <c r="C69" s="11">
        <v>10</v>
      </c>
      <c r="D69" s="12"/>
      <c r="E69" s="13">
        <f t="shared" si="0"/>
        <v>0</v>
      </c>
      <c r="F69" s="14">
        <f>$F$7</f>
        <v>0</v>
      </c>
      <c r="G69" s="13">
        <f t="shared" si="1"/>
        <v>0</v>
      </c>
      <c r="H69" s="11"/>
    </row>
    <row r="70" spans="1:8" x14ac:dyDescent="0.25">
      <c r="A70" s="10" t="s">
        <v>75</v>
      </c>
      <c r="B70" s="9" t="s">
        <v>100</v>
      </c>
      <c r="C70" s="11">
        <v>88</v>
      </c>
      <c r="D70" s="12"/>
      <c r="E70" s="13">
        <f t="shared" si="0"/>
        <v>0</v>
      </c>
      <c r="F70" s="14">
        <f>$F$7</f>
        <v>0</v>
      </c>
      <c r="G70" s="13">
        <f t="shared" si="1"/>
        <v>0</v>
      </c>
      <c r="H70" s="11"/>
    </row>
    <row r="71" spans="1:8" x14ac:dyDescent="0.25">
      <c r="A71" s="10" t="s">
        <v>76</v>
      </c>
      <c r="B71" s="9" t="s">
        <v>100</v>
      </c>
      <c r="C71" s="11">
        <v>10</v>
      </c>
      <c r="D71" s="12"/>
      <c r="E71" s="13">
        <f t="shared" si="0"/>
        <v>0</v>
      </c>
      <c r="F71" s="14">
        <f>$F$7</f>
        <v>0</v>
      </c>
      <c r="G71" s="13">
        <f t="shared" si="1"/>
        <v>0</v>
      </c>
      <c r="H71" s="11"/>
    </row>
    <row r="72" spans="1:8" x14ac:dyDescent="0.25">
      <c r="A72" s="10" t="s">
        <v>77</v>
      </c>
      <c r="B72" s="9" t="s">
        <v>84</v>
      </c>
      <c r="C72" s="11">
        <v>24</v>
      </c>
      <c r="D72" s="12"/>
      <c r="E72" s="13">
        <f t="shared" si="0"/>
        <v>0</v>
      </c>
      <c r="F72" s="14">
        <f t="shared" ref="F72:F77" si="2">$F$7</f>
        <v>0</v>
      </c>
      <c r="G72" s="13">
        <f t="shared" si="1"/>
        <v>0</v>
      </c>
      <c r="H72" s="11"/>
    </row>
    <row r="73" spans="1:8" x14ac:dyDescent="0.25">
      <c r="A73" s="10" t="s">
        <v>78</v>
      </c>
      <c r="B73" s="9" t="s">
        <v>84</v>
      </c>
      <c r="C73" s="11">
        <v>24</v>
      </c>
      <c r="D73" s="12"/>
      <c r="E73" s="13">
        <f t="shared" ref="E73:E77" si="3">D73*C73</f>
        <v>0</v>
      </c>
      <c r="F73" s="14">
        <f t="shared" si="2"/>
        <v>0</v>
      </c>
      <c r="G73" s="13">
        <f t="shared" ref="G73:G77" si="4">E73*(1-F73)</f>
        <v>0</v>
      </c>
      <c r="H73" s="11"/>
    </row>
    <row r="74" spans="1:8" x14ac:dyDescent="0.25">
      <c r="A74" s="10" t="s">
        <v>79</v>
      </c>
      <c r="B74" s="9" t="s">
        <v>84</v>
      </c>
      <c r="C74" s="11">
        <v>24</v>
      </c>
      <c r="D74" s="12"/>
      <c r="E74" s="13">
        <f t="shared" si="3"/>
        <v>0</v>
      </c>
      <c r="F74" s="14">
        <f t="shared" si="2"/>
        <v>0</v>
      </c>
      <c r="G74" s="13">
        <f t="shared" si="4"/>
        <v>0</v>
      </c>
      <c r="H74" s="11"/>
    </row>
    <row r="75" spans="1:8" x14ac:dyDescent="0.25">
      <c r="A75" s="10" t="s">
        <v>80</v>
      </c>
      <c r="B75" s="9" t="s">
        <v>5</v>
      </c>
      <c r="C75" s="11">
        <v>19</v>
      </c>
      <c r="D75" s="12"/>
      <c r="E75" s="13">
        <f t="shared" si="3"/>
        <v>0</v>
      </c>
      <c r="F75" s="14">
        <f t="shared" si="2"/>
        <v>0</v>
      </c>
      <c r="G75" s="13">
        <f t="shared" si="4"/>
        <v>0</v>
      </c>
      <c r="H75" s="11"/>
    </row>
    <row r="76" spans="1:8" x14ac:dyDescent="0.25">
      <c r="A76" s="10" t="s">
        <v>81</v>
      </c>
      <c r="B76" s="9" t="s">
        <v>5</v>
      </c>
      <c r="C76" s="11">
        <v>23</v>
      </c>
      <c r="D76" s="12"/>
      <c r="E76" s="13">
        <f t="shared" si="3"/>
        <v>0</v>
      </c>
      <c r="F76" s="14">
        <f t="shared" si="2"/>
        <v>0</v>
      </c>
      <c r="G76" s="13">
        <f t="shared" si="4"/>
        <v>0</v>
      </c>
      <c r="H76" s="11"/>
    </row>
    <row r="77" spans="1:8" x14ac:dyDescent="0.25">
      <c r="A77" s="10" t="s">
        <v>82</v>
      </c>
      <c r="B77" s="9" t="s">
        <v>5</v>
      </c>
      <c r="C77" s="11">
        <v>26</v>
      </c>
      <c r="D77" s="12"/>
      <c r="E77" s="13">
        <f t="shared" si="3"/>
        <v>0</v>
      </c>
      <c r="F77" s="14">
        <f t="shared" si="2"/>
        <v>0</v>
      </c>
      <c r="G77" s="13">
        <f t="shared" si="4"/>
        <v>0</v>
      </c>
      <c r="H77" s="11"/>
    </row>
    <row r="78" spans="1:8" x14ac:dyDescent="0.25">
      <c r="A78" s="6" t="s">
        <v>101</v>
      </c>
      <c r="B78" s="5"/>
      <c r="C78" s="7"/>
      <c r="D78" s="7"/>
      <c r="E78" s="7"/>
      <c r="F78" s="8">
        <v>0</v>
      </c>
      <c r="G78" s="7"/>
      <c r="H78" s="11"/>
    </row>
    <row r="79" spans="1:8" x14ac:dyDescent="0.25">
      <c r="A79" s="10" t="s">
        <v>102</v>
      </c>
      <c r="B79" s="9" t="s">
        <v>165</v>
      </c>
      <c r="C79" s="11">
        <v>1</v>
      </c>
      <c r="D79" s="12"/>
      <c r="E79" s="13">
        <f t="shared" ref="E79" si="5">D79*C79</f>
        <v>0</v>
      </c>
      <c r="F79" s="14">
        <f>$F$78</f>
        <v>0</v>
      </c>
      <c r="G79" s="13">
        <f t="shared" ref="G79" si="6">E79*(1-F79)</f>
        <v>0</v>
      </c>
      <c r="H79" s="11"/>
    </row>
    <row r="80" spans="1:8" x14ac:dyDescent="0.25">
      <c r="A80" s="10" t="s">
        <v>103</v>
      </c>
      <c r="B80" s="9" t="s">
        <v>5</v>
      </c>
      <c r="C80" s="11">
        <v>30</v>
      </c>
      <c r="D80" s="12"/>
      <c r="E80" s="13">
        <f t="shared" ref="E80:E141" si="7">D80*C80</f>
        <v>0</v>
      </c>
      <c r="F80" s="14">
        <f>$F$78</f>
        <v>0</v>
      </c>
      <c r="G80" s="13">
        <f t="shared" ref="G80:G141" si="8">E80*(1-F80)</f>
        <v>0</v>
      </c>
      <c r="H80" s="11"/>
    </row>
    <row r="81" spans="1:8" x14ac:dyDescent="0.25">
      <c r="A81" s="10" t="s">
        <v>104</v>
      </c>
      <c r="B81" s="9" t="s">
        <v>5</v>
      </c>
      <c r="C81" s="11">
        <v>8</v>
      </c>
      <c r="D81" s="12"/>
      <c r="E81" s="13">
        <f t="shared" si="7"/>
        <v>0</v>
      </c>
      <c r="F81" s="14">
        <f>$F$78</f>
        <v>0</v>
      </c>
      <c r="G81" s="13">
        <f t="shared" si="8"/>
        <v>0</v>
      </c>
      <c r="H81" s="11"/>
    </row>
    <row r="82" spans="1:8" x14ac:dyDescent="0.25">
      <c r="A82" s="10" t="s">
        <v>105</v>
      </c>
      <c r="B82" s="9" t="s">
        <v>5</v>
      </c>
      <c r="C82" s="11">
        <v>8</v>
      </c>
      <c r="D82" s="12"/>
      <c r="E82" s="13">
        <f t="shared" si="7"/>
        <v>0</v>
      </c>
      <c r="F82" s="14">
        <f>$F$78</f>
        <v>0</v>
      </c>
      <c r="G82" s="13">
        <f t="shared" si="8"/>
        <v>0</v>
      </c>
      <c r="H82" s="11"/>
    </row>
    <row r="83" spans="1:8" x14ac:dyDescent="0.25">
      <c r="A83" s="10" t="s">
        <v>106</v>
      </c>
      <c r="B83" s="9" t="s">
        <v>5</v>
      </c>
      <c r="C83" s="11">
        <v>71</v>
      </c>
      <c r="D83" s="12"/>
      <c r="E83" s="13">
        <f t="shared" si="7"/>
        <v>0</v>
      </c>
      <c r="F83" s="14">
        <f>$F$78</f>
        <v>0</v>
      </c>
      <c r="G83" s="13">
        <f t="shared" si="8"/>
        <v>0</v>
      </c>
      <c r="H83" s="11"/>
    </row>
    <row r="84" spans="1:8" x14ac:dyDescent="0.25">
      <c r="A84" s="10" t="s">
        <v>107</v>
      </c>
      <c r="B84" s="9" t="s">
        <v>166</v>
      </c>
      <c r="C84" s="11">
        <v>29</v>
      </c>
      <c r="D84" s="12"/>
      <c r="E84" s="13">
        <f t="shared" si="7"/>
        <v>0</v>
      </c>
      <c r="F84" s="14">
        <f>$F$78</f>
        <v>0</v>
      </c>
      <c r="G84" s="13">
        <f t="shared" si="8"/>
        <v>0</v>
      </c>
      <c r="H84" s="11"/>
    </row>
    <row r="85" spans="1:8" x14ac:dyDescent="0.25">
      <c r="A85" s="10" t="s">
        <v>108</v>
      </c>
      <c r="B85" s="9" t="s">
        <v>5</v>
      </c>
      <c r="C85" s="11">
        <v>57</v>
      </c>
      <c r="D85" s="12"/>
      <c r="E85" s="13">
        <f t="shared" si="7"/>
        <v>0</v>
      </c>
      <c r="F85" s="14">
        <f>$F$78</f>
        <v>0</v>
      </c>
      <c r="G85" s="13">
        <f t="shared" si="8"/>
        <v>0</v>
      </c>
      <c r="H85" s="11"/>
    </row>
    <row r="86" spans="1:8" x14ac:dyDescent="0.25">
      <c r="A86" s="10" t="s">
        <v>109</v>
      </c>
      <c r="B86" s="9" t="s">
        <v>5</v>
      </c>
      <c r="C86" s="11">
        <v>13</v>
      </c>
      <c r="D86" s="12"/>
      <c r="E86" s="13">
        <f t="shared" si="7"/>
        <v>0</v>
      </c>
      <c r="F86" s="14">
        <f>$F$78</f>
        <v>0</v>
      </c>
      <c r="G86" s="13">
        <f t="shared" si="8"/>
        <v>0</v>
      </c>
      <c r="H86" s="11"/>
    </row>
    <row r="87" spans="1:8" x14ac:dyDescent="0.25">
      <c r="A87" s="10" t="s">
        <v>110</v>
      </c>
      <c r="B87" s="9" t="s">
        <v>5</v>
      </c>
      <c r="C87" s="11">
        <v>93</v>
      </c>
      <c r="D87" s="12"/>
      <c r="E87" s="13">
        <f t="shared" si="7"/>
        <v>0</v>
      </c>
      <c r="F87" s="14">
        <f>$F$78</f>
        <v>0</v>
      </c>
      <c r="G87" s="13">
        <f t="shared" si="8"/>
        <v>0</v>
      </c>
      <c r="H87" s="11"/>
    </row>
    <row r="88" spans="1:8" x14ac:dyDescent="0.25">
      <c r="A88" s="10" t="s">
        <v>111</v>
      </c>
      <c r="B88" s="9" t="s">
        <v>167</v>
      </c>
      <c r="C88" s="11">
        <v>71</v>
      </c>
      <c r="D88" s="12"/>
      <c r="E88" s="13">
        <f t="shared" si="7"/>
        <v>0</v>
      </c>
      <c r="F88" s="14">
        <f>$F$78</f>
        <v>0</v>
      </c>
      <c r="G88" s="13">
        <f t="shared" si="8"/>
        <v>0</v>
      </c>
      <c r="H88" s="11"/>
    </row>
    <row r="89" spans="1:8" x14ac:dyDescent="0.25">
      <c r="A89" s="10" t="s">
        <v>112</v>
      </c>
      <c r="B89" s="9" t="s">
        <v>167</v>
      </c>
      <c r="C89" s="11">
        <v>47</v>
      </c>
      <c r="D89" s="12"/>
      <c r="E89" s="13">
        <f t="shared" si="7"/>
        <v>0</v>
      </c>
      <c r="F89" s="14">
        <f>$F$78</f>
        <v>0</v>
      </c>
      <c r="G89" s="13">
        <f t="shared" si="8"/>
        <v>0</v>
      </c>
      <c r="H89" s="11"/>
    </row>
    <row r="90" spans="1:8" x14ac:dyDescent="0.25">
      <c r="A90" s="10" t="s">
        <v>113</v>
      </c>
      <c r="B90" s="9" t="s">
        <v>5</v>
      </c>
      <c r="C90" s="11">
        <v>100</v>
      </c>
      <c r="D90" s="12"/>
      <c r="E90" s="13">
        <f t="shared" si="7"/>
        <v>0</v>
      </c>
      <c r="F90" s="14">
        <f>$F$78</f>
        <v>0</v>
      </c>
      <c r="G90" s="13">
        <f t="shared" si="8"/>
        <v>0</v>
      </c>
      <c r="H90" s="11"/>
    </row>
    <row r="91" spans="1:8" x14ac:dyDescent="0.25">
      <c r="A91" s="10" t="s">
        <v>114</v>
      </c>
      <c r="B91" s="9" t="s">
        <v>5</v>
      </c>
      <c r="C91" s="11">
        <v>219</v>
      </c>
      <c r="D91" s="12"/>
      <c r="E91" s="13">
        <f t="shared" si="7"/>
        <v>0</v>
      </c>
      <c r="F91" s="14">
        <f>$F$78</f>
        <v>0</v>
      </c>
      <c r="G91" s="13">
        <f t="shared" si="8"/>
        <v>0</v>
      </c>
      <c r="H91" s="11"/>
    </row>
    <row r="92" spans="1:8" x14ac:dyDescent="0.25">
      <c r="A92" s="10" t="s">
        <v>115</v>
      </c>
      <c r="B92" s="9" t="s">
        <v>5</v>
      </c>
      <c r="C92" s="11">
        <v>50</v>
      </c>
      <c r="D92" s="12"/>
      <c r="E92" s="13">
        <f t="shared" si="7"/>
        <v>0</v>
      </c>
      <c r="F92" s="14">
        <f>$F$78</f>
        <v>0</v>
      </c>
      <c r="G92" s="13">
        <f t="shared" si="8"/>
        <v>0</v>
      </c>
      <c r="H92" s="11"/>
    </row>
    <row r="93" spans="1:8" x14ac:dyDescent="0.25">
      <c r="A93" s="10" t="s">
        <v>116</v>
      </c>
      <c r="B93" s="9" t="s">
        <v>5</v>
      </c>
      <c r="C93" s="11">
        <v>570</v>
      </c>
      <c r="D93" s="12"/>
      <c r="E93" s="13">
        <f t="shared" si="7"/>
        <v>0</v>
      </c>
      <c r="F93" s="14">
        <f>$F$78</f>
        <v>0</v>
      </c>
      <c r="G93" s="13">
        <f t="shared" si="8"/>
        <v>0</v>
      </c>
      <c r="H93" s="11"/>
    </row>
    <row r="94" spans="1:8" x14ac:dyDescent="0.25">
      <c r="A94" s="10" t="s">
        <v>117</v>
      </c>
      <c r="B94" s="9" t="s">
        <v>5</v>
      </c>
      <c r="C94" s="11">
        <v>33</v>
      </c>
      <c r="D94" s="12"/>
      <c r="E94" s="13">
        <f t="shared" si="7"/>
        <v>0</v>
      </c>
      <c r="F94" s="14">
        <f>$F$78</f>
        <v>0</v>
      </c>
      <c r="G94" s="13">
        <f t="shared" si="8"/>
        <v>0</v>
      </c>
      <c r="H94" s="11"/>
    </row>
    <row r="95" spans="1:8" x14ac:dyDescent="0.25">
      <c r="A95" s="10" t="s">
        <v>118</v>
      </c>
      <c r="B95" s="9" t="s">
        <v>5</v>
      </c>
      <c r="C95" s="11">
        <v>48</v>
      </c>
      <c r="D95" s="12"/>
      <c r="E95" s="13">
        <f t="shared" si="7"/>
        <v>0</v>
      </c>
      <c r="F95" s="14">
        <f>$F$78</f>
        <v>0</v>
      </c>
      <c r="G95" s="13">
        <f t="shared" si="8"/>
        <v>0</v>
      </c>
      <c r="H95" s="11"/>
    </row>
    <row r="96" spans="1:8" x14ac:dyDescent="0.25">
      <c r="A96" s="10" t="s">
        <v>119</v>
      </c>
      <c r="B96" s="9" t="s">
        <v>5</v>
      </c>
      <c r="C96" s="11">
        <v>61</v>
      </c>
      <c r="D96" s="12"/>
      <c r="E96" s="13">
        <f t="shared" si="7"/>
        <v>0</v>
      </c>
      <c r="F96" s="14">
        <f>$F$78</f>
        <v>0</v>
      </c>
      <c r="G96" s="13">
        <f t="shared" si="8"/>
        <v>0</v>
      </c>
      <c r="H96" s="11"/>
    </row>
    <row r="97" spans="1:8" x14ac:dyDescent="0.25">
      <c r="A97" s="10" t="s">
        <v>120</v>
      </c>
      <c r="B97" s="9" t="s">
        <v>5</v>
      </c>
      <c r="C97" s="11">
        <v>44</v>
      </c>
      <c r="D97" s="12"/>
      <c r="E97" s="13">
        <f t="shared" si="7"/>
        <v>0</v>
      </c>
      <c r="F97" s="14">
        <f>$F$78</f>
        <v>0</v>
      </c>
      <c r="G97" s="13">
        <f t="shared" si="8"/>
        <v>0</v>
      </c>
      <c r="H97" s="11"/>
    </row>
    <row r="98" spans="1:8" x14ac:dyDescent="0.25">
      <c r="A98" s="10" t="s">
        <v>121</v>
      </c>
      <c r="B98" s="9" t="s">
        <v>166</v>
      </c>
      <c r="C98" s="11">
        <v>72</v>
      </c>
      <c r="D98" s="12"/>
      <c r="E98" s="13">
        <f t="shared" si="7"/>
        <v>0</v>
      </c>
      <c r="F98" s="14">
        <f>$F$78</f>
        <v>0</v>
      </c>
      <c r="G98" s="13">
        <f t="shared" si="8"/>
        <v>0</v>
      </c>
      <c r="H98" s="11"/>
    </row>
    <row r="99" spans="1:8" x14ac:dyDescent="0.25">
      <c r="A99" s="10" t="s">
        <v>122</v>
      </c>
      <c r="B99" s="9" t="s">
        <v>166</v>
      </c>
      <c r="C99" s="11">
        <v>35</v>
      </c>
      <c r="D99" s="12"/>
      <c r="E99" s="13">
        <f t="shared" si="7"/>
        <v>0</v>
      </c>
      <c r="F99" s="14">
        <f>$F$78</f>
        <v>0</v>
      </c>
      <c r="G99" s="13">
        <f t="shared" si="8"/>
        <v>0</v>
      </c>
      <c r="H99" s="11"/>
    </row>
    <row r="100" spans="1:8" x14ac:dyDescent="0.25">
      <c r="A100" s="10" t="s">
        <v>123</v>
      </c>
      <c r="B100" s="9" t="s">
        <v>166</v>
      </c>
      <c r="C100" s="11">
        <v>6</v>
      </c>
      <c r="D100" s="12"/>
      <c r="E100" s="13">
        <f t="shared" si="7"/>
        <v>0</v>
      </c>
      <c r="F100" s="14">
        <f>$F$78</f>
        <v>0</v>
      </c>
      <c r="G100" s="13">
        <f t="shared" si="8"/>
        <v>0</v>
      </c>
      <c r="H100" s="11"/>
    </row>
    <row r="101" spans="1:8" x14ac:dyDescent="0.25">
      <c r="A101" s="10" t="s">
        <v>124</v>
      </c>
      <c r="B101" s="9" t="s">
        <v>5</v>
      </c>
      <c r="C101" s="11">
        <v>8</v>
      </c>
      <c r="D101" s="12"/>
      <c r="E101" s="13">
        <f t="shared" si="7"/>
        <v>0</v>
      </c>
      <c r="F101" s="14">
        <f>$F$78</f>
        <v>0</v>
      </c>
      <c r="G101" s="13">
        <f t="shared" si="8"/>
        <v>0</v>
      </c>
      <c r="H101" s="11"/>
    </row>
    <row r="102" spans="1:8" x14ac:dyDescent="0.25">
      <c r="A102" s="10" t="s">
        <v>125</v>
      </c>
      <c r="B102" s="9" t="s">
        <v>166</v>
      </c>
      <c r="C102" s="11">
        <v>14</v>
      </c>
      <c r="D102" s="12"/>
      <c r="E102" s="13">
        <f t="shared" si="7"/>
        <v>0</v>
      </c>
      <c r="F102" s="14">
        <f>$F$78</f>
        <v>0</v>
      </c>
      <c r="G102" s="13">
        <f t="shared" si="8"/>
        <v>0</v>
      </c>
      <c r="H102" s="11"/>
    </row>
    <row r="103" spans="1:8" x14ac:dyDescent="0.25">
      <c r="A103" s="10" t="s">
        <v>126</v>
      </c>
      <c r="B103" s="9" t="s">
        <v>168</v>
      </c>
      <c r="C103" s="11">
        <v>3</v>
      </c>
      <c r="D103" s="12"/>
      <c r="E103" s="13">
        <f t="shared" si="7"/>
        <v>0</v>
      </c>
      <c r="F103" s="14">
        <f>$F$78</f>
        <v>0</v>
      </c>
      <c r="G103" s="13">
        <f t="shared" si="8"/>
        <v>0</v>
      </c>
      <c r="H103" s="11"/>
    </row>
    <row r="104" spans="1:8" x14ac:dyDescent="0.25">
      <c r="A104" s="10" t="s">
        <v>127</v>
      </c>
      <c r="B104" s="9" t="s">
        <v>5</v>
      </c>
      <c r="C104" s="11">
        <v>56</v>
      </c>
      <c r="D104" s="12"/>
      <c r="E104" s="13">
        <f t="shared" si="7"/>
        <v>0</v>
      </c>
      <c r="F104" s="14">
        <f>$F$78</f>
        <v>0</v>
      </c>
      <c r="G104" s="13">
        <f t="shared" si="8"/>
        <v>0</v>
      </c>
      <c r="H104" s="11"/>
    </row>
    <row r="105" spans="1:8" x14ac:dyDescent="0.25">
      <c r="A105" s="10" t="s">
        <v>128</v>
      </c>
      <c r="B105" s="9" t="s">
        <v>5</v>
      </c>
      <c r="C105" s="11">
        <v>66</v>
      </c>
      <c r="D105" s="12"/>
      <c r="E105" s="13">
        <f t="shared" si="7"/>
        <v>0</v>
      </c>
      <c r="F105" s="14">
        <f>$F$78</f>
        <v>0</v>
      </c>
      <c r="G105" s="13">
        <f t="shared" si="8"/>
        <v>0</v>
      </c>
      <c r="H105" s="11"/>
    </row>
    <row r="106" spans="1:8" x14ac:dyDescent="0.25">
      <c r="A106" s="10" t="s">
        <v>129</v>
      </c>
      <c r="B106" s="9" t="s">
        <v>5</v>
      </c>
      <c r="C106" s="11">
        <v>3</v>
      </c>
      <c r="D106" s="12"/>
      <c r="E106" s="13">
        <f t="shared" si="7"/>
        <v>0</v>
      </c>
      <c r="F106" s="14">
        <f>$F$78</f>
        <v>0</v>
      </c>
      <c r="G106" s="13">
        <f t="shared" si="8"/>
        <v>0</v>
      </c>
      <c r="H106" s="11"/>
    </row>
    <row r="107" spans="1:8" x14ac:dyDescent="0.25">
      <c r="A107" s="10" t="s">
        <v>130</v>
      </c>
      <c r="B107" s="9" t="s">
        <v>5</v>
      </c>
      <c r="C107" s="11">
        <v>8</v>
      </c>
      <c r="D107" s="12"/>
      <c r="E107" s="13">
        <f t="shared" si="7"/>
        <v>0</v>
      </c>
      <c r="F107" s="14">
        <f>$F$78</f>
        <v>0</v>
      </c>
      <c r="G107" s="13">
        <f t="shared" si="8"/>
        <v>0</v>
      </c>
      <c r="H107" s="11"/>
    </row>
    <row r="108" spans="1:8" x14ac:dyDescent="0.25">
      <c r="A108" s="10" t="s">
        <v>131</v>
      </c>
      <c r="B108" s="9" t="s">
        <v>5</v>
      </c>
      <c r="C108" s="11">
        <v>107</v>
      </c>
      <c r="D108" s="12"/>
      <c r="E108" s="13">
        <f t="shared" si="7"/>
        <v>0</v>
      </c>
      <c r="F108" s="14">
        <f>$F$78</f>
        <v>0</v>
      </c>
      <c r="G108" s="13">
        <f t="shared" si="8"/>
        <v>0</v>
      </c>
      <c r="H108" s="11"/>
    </row>
    <row r="109" spans="1:8" x14ac:dyDescent="0.25">
      <c r="A109" s="10" t="s">
        <v>132</v>
      </c>
      <c r="B109" s="9" t="s">
        <v>5</v>
      </c>
      <c r="C109" s="11">
        <v>75</v>
      </c>
      <c r="D109" s="12"/>
      <c r="E109" s="13">
        <f t="shared" si="7"/>
        <v>0</v>
      </c>
      <c r="F109" s="14">
        <f>$F$78</f>
        <v>0</v>
      </c>
      <c r="G109" s="13">
        <f t="shared" si="8"/>
        <v>0</v>
      </c>
      <c r="H109" s="11"/>
    </row>
    <row r="110" spans="1:8" x14ac:dyDescent="0.25">
      <c r="A110" s="10" t="s">
        <v>133</v>
      </c>
      <c r="B110" s="9" t="s">
        <v>5</v>
      </c>
      <c r="C110" s="11">
        <v>136</v>
      </c>
      <c r="D110" s="12"/>
      <c r="E110" s="13">
        <f t="shared" si="7"/>
        <v>0</v>
      </c>
      <c r="F110" s="14">
        <f>$F$78</f>
        <v>0</v>
      </c>
      <c r="G110" s="13">
        <f t="shared" si="8"/>
        <v>0</v>
      </c>
      <c r="H110" s="11"/>
    </row>
    <row r="111" spans="1:8" x14ac:dyDescent="0.25">
      <c r="A111" s="10" t="s">
        <v>134</v>
      </c>
      <c r="B111" s="9" t="s">
        <v>167</v>
      </c>
      <c r="C111" s="11">
        <v>8</v>
      </c>
      <c r="D111" s="12"/>
      <c r="E111" s="13">
        <f t="shared" si="7"/>
        <v>0</v>
      </c>
      <c r="F111" s="14">
        <f>$F$78</f>
        <v>0</v>
      </c>
      <c r="G111" s="13">
        <f t="shared" si="8"/>
        <v>0</v>
      </c>
      <c r="H111" s="11"/>
    </row>
    <row r="112" spans="1:8" x14ac:dyDescent="0.25">
      <c r="A112" s="10" t="s">
        <v>135</v>
      </c>
      <c r="B112" s="9" t="s">
        <v>5</v>
      </c>
      <c r="C112" s="11">
        <v>23</v>
      </c>
      <c r="D112" s="12"/>
      <c r="E112" s="13">
        <f t="shared" si="7"/>
        <v>0</v>
      </c>
      <c r="F112" s="14">
        <f>$F$78</f>
        <v>0</v>
      </c>
      <c r="G112" s="13">
        <f t="shared" si="8"/>
        <v>0</v>
      </c>
      <c r="H112" s="11"/>
    </row>
    <row r="113" spans="1:8" x14ac:dyDescent="0.25">
      <c r="A113" s="10" t="s">
        <v>136</v>
      </c>
      <c r="B113" s="9" t="s">
        <v>5</v>
      </c>
      <c r="C113" s="11">
        <v>93</v>
      </c>
      <c r="D113" s="12"/>
      <c r="E113" s="13">
        <f t="shared" si="7"/>
        <v>0</v>
      </c>
      <c r="F113" s="14">
        <f>$F$78</f>
        <v>0</v>
      </c>
      <c r="G113" s="13">
        <f t="shared" si="8"/>
        <v>0</v>
      </c>
      <c r="H113" s="11"/>
    </row>
    <row r="114" spans="1:8" x14ac:dyDescent="0.25">
      <c r="A114" s="10" t="s">
        <v>137</v>
      </c>
      <c r="B114" s="9" t="s">
        <v>5</v>
      </c>
      <c r="C114" s="11">
        <v>68</v>
      </c>
      <c r="D114" s="12"/>
      <c r="E114" s="13">
        <f t="shared" si="7"/>
        <v>0</v>
      </c>
      <c r="F114" s="14">
        <f>$F$78</f>
        <v>0</v>
      </c>
      <c r="G114" s="13">
        <f t="shared" si="8"/>
        <v>0</v>
      </c>
      <c r="H114" s="11"/>
    </row>
    <row r="115" spans="1:8" x14ac:dyDescent="0.25">
      <c r="A115" s="10" t="s">
        <v>138</v>
      </c>
      <c r="B115" s="9" t="s">
        <v>5</v>
      </c>
      <c r="C115" s="11">
        <v>145</v>
      </c>
      <c r="D115" s="12"/>
      <c r="E115" s="13">
        <f t="shared" si="7"/>
        <v>0</v>
      </c>
      <c r="F115" s="14">
        <f>$F$78</f>
        <v>0</v>
      </c>
      <c r="G115" s="13">
        <f t="shared" si="8"/>
        <v>0</v>
      </c>
      <c r="H115" s="11"/>
    </row>
    <row r="116" spans="1:8" x14ac:dyDescent="0.25">
      <c r="A116" s="10" t="s">
        <v>139</v>
      </c>
      <c r="B116" s="9" t="s">
        <v>5</v>
      </c>
      <c r="C116" s="11">
        <v>20</v>
      </c>
      <c r="D116" s="12"/>
      <c r="E116" s="13">
        <f t="shared" si="7"/>
        <v>0</v>
      </c>
      <c r="F116" s="14">
        <f>$F$78</f>
        <v>0</v>
      </c>
      <c r="G116" s="13">
        <f t="shared" si="8"/>
        <v>0</v>
      </c>
      <c r="H116" s="11"/>
    </row>
    <row r="117" spans="1:8" x14ac:dyDescent="0.25">
      <c r="A117" s="10" t="s">
        <v>140</v>
      </c>
      <c r="B117" s="9" t="s">
        <v>5</v>
      </c>
      <c r="C117" s="11">
        <v>2</v>
      </c>
      <c r="D117" s="12"/>
      <c r="E117" s="13">
        <f t="shared" si="7"/>
        <v>0</v>
      </c>
      <c r="F117" s="14">
        <f>$F$78</f>
        <v>0</v>
      </c>
      <c r="G117" s="13">
        <f t="shared" si="8"/>
        <v>0</v>
      </c>
      <c r="H117" s="11"/>
    </row>
    <row r="118" spans="1:8" x14ac:dyDescent="0.25">
      <c r="A118" s="10" t="s">
        <v>141</v>
      </c>
      <c r="B118" s="9" t="s">
        <v>95</v>
      </c>
      <c r="C118" s="11">
        <v>6</v>
      </c>
      <c r="D118" s="12"/>
      <c r="E118" s="13">
        <f t="shared" si="7"/>
        <v>0</v>
      </c>
      <c r="F118" s="14">
        <f>$F$78</f>
        <v>0</v>
      </c>
      <c r="G118" s="13">
        <f t="shared" si="8"/>
        <v>0</v>
      </c>
      <c r="H118" s="11"/>
    </row>
    <row r="119" spans="1:8" x14ac:dyDescent="0.25">
      <c r="A119" s="10" t="s">
        <v>142</v>
      </c>
      <c r="B119" s="9" t="s">
        <v>5</v>
      </c>
      <c r="C119" s="11">
        <v>91</v>
      </c>
      <c r="D119" s="12"/>
      <c r="E119" s="13">
        <f t="shared" si="7"/>
        <v>0</v>
      </c>
      <c r="F119" s="14">
        <f>$F$78</f>
        <v>0</v>
      </c>
      <c r="G119" s="13">
        <f t="shared" si="8"/>
        <v>0</v>
      </c>
      <c r="H119" s="11"/>
    </row>
    <row r="120" spans="1:8" x14ac:dyDescent="0.25">
      <c r="A120" s="10" t="s">
        <v>143</v>
      </c>
      <c r="B120" s="9" t="s">
        <v>5</v>
      </c>
      <c r="C120" s="11">
        <v>31</v>
      </c>
      <c r="D120" s="12"/>
      <c r="E120" s="13">
        <f t="shared" si="7"/>
        <v>0</v>
      </c>
      <c r="F120" s="14">
        <f>$F$78</f>
        <v>0</v>
      </c>
      <c r="G120" s="13">
        <f t="shared" si="8"/>
        <v>0</v>
      </c>
      <c r="H120" s="11"/>
    </row>
    <row r="121" spans="1:8" x14ac:dyDescent="0.25">
      <c r="A121" s="10" t="s">
        <v>144</v>
      </c>
      <c r="B121" s="9" t="s">
        <v>5</v>
      </c>
      <c r="C121" s="11">
        <v>121.5</v>
      </c>
      <c r="D121" s="12"/>
      <c r="E121" s="13">
        <f t="shared" si="7"/>
        <v>0</v>
      </c>
      <c r="F121" s="14">
        <f>$F$78</f>
        <v>0</v>
      </c>
      <c r="G121" s="13">
        <f t="shared" si="8"/>
        <v>0</v>
      </c>
      <c r="H121" s="11"/>
    </row>
    <row r="122" spans="1:8" x14ac:dyDescent="0.25">
      <c r="A122" s="10" t="s">
        <v>145</v>
      </c>
      <c r="B122" s="9" t="s">
        <v>5</v>
      </c>
      <c r="C122" s="11">
        <v>193</v>
      </c>
      <c r="D122" s="12"/>
      <c r="E122" s="13">
        <f t="shared" si="7"/>
        <v>0</v>
      </c>
      <c r="F122" s="14">
        <f>$F$78</f>
        <v>0</v>
      </c>
      <c r="G122" s="13">
        <f t="shared" si="8"/>
        <v>0</v>
      </c>
      <c r="H122" s="11"/>
    </row>
    <row r="123" spans="1:8" x14ac:dyDescent="0.25">
      <c r="A123" s="10" t="s">
        <v>146</v>
      </c>
      <c r="B123" s="9" t="s">
        <v>5</v>
      </c>
      <c r="C123" s="11">
        <v>42</v>
      </c>
      <c r="D123" s="12"/>
      <c r="E123" s="13">
        <f t="shared" si="7"/>
        <v>0</v>
      </c>
      <c r="F123" s="14">
        <f>$F$78</f>
        <v>0</v>
      </c>
      <c r="G123" s="13">
        <f t="shared" si="8"/>
        <v>0</v>
      </c>
      <c r="H123" s="11"/>
    </row>
    <row r="124" spans="1:8" x14ac:dyDescent="0.25">
      <c r="A124" s="10" t="s">
        <v>147</v>
      </c>
      <c r="B124" s="9" t="s">
        <v>5</v>
      </c>
      <c r="C124" s="11">
        <v>101</v>
      </c>
      <c r="D124" s="12"/>
      <c r="E124" s="13">
        <f t="shared" si="7"/>
        <v>0</v>
      </c>
      <c r="F124" s="14">
        <f>$F$78</f>
        <v>0</v>
      </c>
      <c r="G124" s="13">
        <f t="shared" si="8"/>
        <v>0</v>
      </c>
      <c r="H124" s="11"/>
    </row>
    <row r="125" spans="1:8" x14ac:dyDescent="0.25">
      <c r="A125" s="10" t="s">
        <v>148</v>
      </c>
      <c r="B125" s="9" t="s">
        <v>5</v>
      </c>
      <c r="C125" s="11">
        <v>65</v>
      </c>
      <c r="D125" s="12"/>
      <c r="E125" s="13">
        <f t="shared" si="7"/>
        <v>0</v>
      </c>
      <c r="F125" s="14">
        <f>$F$78</f>
        <v>0</v>
      </c>
      <c r="G125" s="13">
        <f t="shared" si="8"/>
        <v>0</v>
      </c>
      <c r="H125" s="11"/>
    </row>
    <row r="126" spans="1:8" x14ac:dyDescent="0.25">
      <c r="A126" s="10" t="s">
        <v>149</v>
      </c>
      <c r="B126" s="9" t="s">
        <v>5</v>
      </c>
      <c r="C126" s="11">
        <v>51</v>
      </c>
      <c r="D126" s="12"/>
      <c r="E126" s="13">
        <f t="shared" si="7"/>
        <v>0</v>
      </c>
      <c r="F126" s="14">
        <f>$F$78</f>
        <v>0</v>
      </c>
      <c r="G126" s="13">
        <f t="shared" si="8"/>
        <v>0</v>
      </c>
      <c r="H126" s="11"/>
    </row>
    <row r="127" spans="1:8" x14ac:dyDescent="0.25">
      <c r="A127" s="10" t="s">
        <v>150</v>
      </c>
      <c r="B127" s="9" t="s">
        <v>5</v>
      </c>
      <c r="C127" s="11">
        <v>56</v>
      </c>
      <c r="D127" s="12"/>
      <c r="E127" s="13">
        <f t="shared" si="7"/>
        <v>0</v>
      </c>
      <c r="F127" s="14">
        <f>$F$78</f>
        <v>0</v>
      </c>
      <c r="G127" s="13">
        <f t="shared" si="8"/>
        <v>0</v>
      </c>
      <c r="H127" s="11"/>
    </row>
    <row r="128" spans="1:8" x14ac:dyDescent="0.25">
      <c r="A128" s="10" t="s">
        <v>151</v>
      </c>
      <c r="B128" s="9" t="s">
        <v>5</v>
      </c>
      <c r="C128" s="11">
        <v>61</v>
      </c>
      <c r="D128" s="12"/>
      <c r="E128" s="13">
        <f t="shared" si="7"/>
        <v>0</v>
      </c>
      <c r="F128" s="14">
        <f>$F$78</f>
        <v>0</v>
      </c>
      <c r="G128" s="13">
        <f t="shared" si="8"/>
        <v>0</v>
      </c>
      <c r="H128" s="11"/>
    </row>
    <row r="129" spans="1:8" x14ac:dyDescent="0.25">
      <c r="A129" s="10" t="s">
        <v>152</v>
      </c>
      <c r="B129" s="9" t="s">
        <v>5</v>
      </c>
      <c r="C129" s="11">
        <v>57</v>
      </c>
      <c r="D129" s="12"/>
      <c r="E129" s="13">
        <f t="shared" si="7"/>
        <v>0</v>
      </c>
      <c r="F129" s="14">
        <f>$F$78</f>
        <v>0</v>
      </c>
      <c r="G129" s="13">
        <f t="shared" si="8"/>
        <v>0</v>
      </c>
      <c r="H129" s="11"/>
    </row>
    <row r="130" spans="1:8" x14ac:dyDescent="0.25">
      <c r="A130" s="10" t="s">
        <v>153</v>
      </c>
      <c r="B130" s="9" t="s">
        <v>169</v>
      </c>
      <c r="C130" s="11">
        <v>145</v>
      </c>
      <c r="D130" s="12"/>
      <c r="E130" s="13">
        <f t="shared" si="7"/>
        <v>0</v>
      </c>
      <c r="F130" s="14">
        <f>$F$78</f>
        <v>0</v>
      </c>
      <c r="G130" s="13">
        <f t="shared" si="8"/>
        <v>0</v>
      </c>
      <c r="H130" s="11"/>
    </row>
    <row r="131" spans="1:8" x14ac:dyDescent="0.25">
      <c r="A131" s="10" t="s">
        <v>154</v>
      </c>
      <c r="B131" s="9" t="s">
        <v>169</v>
      </c>
      <c r="C131" s="11">
        <v>111</v>
      </c>
      <c r="D131" s="12"/>
      <c r="E131" s="13">
        <f t="shared" si="7"/>
        <v>0</v>
      </c>
      <c r="F131" s="14">
        <f>$F$78</f>
        <v>0</v>
      </c>
      <c r="G131" s="13">
        <f t="shared" si="8"/>
        <v>0</v>
      </c>
      <c r="H131" s="11"/>
    </row>
    <row r="132" spans="1:8" x14ac:dyDescent="0.25">
      <c r="A132" s="10" t="s">
        <v>155</v>
      </c>
      <c r="B132" s="9" t="s">
        <v>169</v>
      </c>
      <c r="C132" s="11">
        <v>51</v>
      </c>
      <c r="D132" s="12"/>
      <c r="E132" s="13">
        <f t="shared" si="7"/>
        <v>0</v>
      </c>
      <c r="F132" s="14">
        <f>$F$78</f>
        <v>0</v>
      </c>
      <c r="G132" s="13">
        <f t="shared" si="8"/>
        <v>0</v>
      </c>
      <c r="H132" s="11"/>
    </row>
    <row r="133" spans="1:8" x14ac:dyDescent="0.25">
      <c r="A133" s="10" t="s">
        <v>156</v>
      </c>
      <c r="B133" s="9" t="s">
        <v>169</v>
      </c>
      <c r="C133" s="11">
        <v>11</v>
      </c>
      <c r="D133" s="12"/>
      <c r="E133" s="13">
        <f t="shared" si="7"/>
        <v>0</v>
      </c>
      <c r="F133" s="14">
        <f>$F$78</f>
        <v>0</v>
      </c>
      <c r="G133" s="13">
        <f t="shared" si="8"/>
        <v>0</v>
      </c>
      <c r="H133" s="11"/>
    </row>
    <row r="134" spans="1:8" x14ac:dyDescent="0.25">
      <c r="A134" s="10" t="s">
        <v>157</v>
      </c>
      <c r="B134" s="9" t="s">
        <v>169</v>
      </c>
      <c r="C134" s="11">
        <v>31</v>
      </c>
      <c r="D134" s="12"/>
      <c r="E134" s="13">
        <f t="shared" si="7"/>
        <v>0</v>
      </c>
      <c r="F134" s="14">
        <f>$F$78</f>
        <v>0</v>
      </c>
      <c r="G134" s="13">
        <f t="shared" si="8"/>
        <v>0</v>
      </c>
      <c r="H134" s="11"/>
    </row>
    <row r="135" spans="1:8" x14ac:dyDescent="0.25">
      <c r="A135" s="10" t="s">
        <v>158</v>
      </c>
      <c r="B135" s="9" t="s">
        <v>170</v>
      </c>
      <c r="C135" s="11">
        <v>9</v>
      </c>
      <c r="D135" s="12"/>
      <c r="E135" s="13">
        <f t="shared" si="7"/>
        <v>0</v>
      </c>
      <c r="F135" s="14">
        <f>$F$78</f>
        <v>0</v>
      </c>
      <c r="G135" s="13">
        <f t="shared" si="8"/>
        <v>0</v>
      </c>
      <c r="H135" s="11"/>
    </row>
    <row r="136" spans="1:8" x14ac:dyDescent="0.25">
      <c r="A136" s="10" t="s">
        <v>159</v>
      </c>
      <c r="B136" s="9" t="s">
        <v>7</v>
      </c>
      <c r="C136" s="11">
        <v>28</v>
      </c>
      <c r="D136" s="12"/>
      <c r="E136" s="13">
        <f t="shared" si="7"/>
        <v>0</v>
      </c>
      <c r="F136" s="14">
        <f>$F$78</f>
        <v>0</v>
      </c>
      <c r="G136" s="13">
        <f t="shared" si="8"/>
        <v>0</v>
      </c>
      <c r="H136" s="11"/>
    </row>
    <row r="137" spans="1:8" x14ac:dyDescent="0.25">
      <c r="A137" s="10" t="s">
        <v>160</v>
      </c>
      <c r="B137" s="9" t="s">
        <v>86</v>
      </c>
      <c r="C137" s="11">
        <v>75</v>
      </c>
      <c r="D137" s="12"/>
      <c r="E137" s="13">
        <f t="shared" si="7"/>
        <v>0</v>
      </c>
      <c r="F137" s="14">
        <f>$F$78</f>
        <v>0</v>
      </c>
      <c r="G137" s="13">
        <f t="shared" si="8"/>
        <v>0</v>
      </c>
      <c r="H137" s="11"/>
    </row>
    <row r="138" spans="1:8" x14ac:dyDescent="0.25">
      <c r="A138" s="10" t="s">
        <v>161</v>
      </c>
      <c r="B138" s="9" t="s">
        <v>86</v>
      </c>
      <c r="C138" s="11">
        <v>87</v>
      </c>
      <c r="D138" s="12"/>
      <c r="E138" s="13">
        <f t="shared" si="7"/>
        <v>0</v>
      </c>
      <c r="F138" s="14">
        <f>$F$78</f>
        <v>0</v>
      </c>
      <c r="G138" s="13">
        <f t="shared" si="8"/>
        <v>0</v>
      </c>
      <c r="H138" s="11"/>
    </row>
    <row r="139" spans="1:8" x14ac:dyDescent="0.25">
      <c r="A139" s="10" t="s">
        <v>162</v>
      </c>
      <c r="B139" s="9" t="s">
        <v>171</v>
      </c>
      <c r="C139" s="11">
        <v>33</v>
      </c>
      <c r="D139" s="12"/>
      <c r="E139" s="13">
        <f t="shared" si="7"/>
        <v>0</v>
      </c>
      <c r="F139" s="14">
        <f>$F$78</f>
        <v>0</v>
      </c>
      <c r="G139" s="13">
        <f t="shared" si="8"/>
        <v>0</v>
      </c>
      <c r="H139" s="11"/>
    </row>
    <row r="140" spans="1:8" x14ac:dyDescent="0.25">
      <c r="A140" s="10" t="s">
        <v>163</v>
      </c>
      <c r="B140" s="9" t="s">
        <v>86</v>
      </c>
      <c r="C140" s="11">
        <v>58</v>
      </c>
      <c r="D140" s="12"/>
      <c r="E140" s="13">
        <f t="shared" si="7"/>
        <v>0</v>
      </c>
      <c r="F140" s="14">
        <f>$F$78</f>
        <v>0</v>
      </c>
      <c r="G140" s="13">
        <f t="shared" si="8"/>
        <v>0</v>
      </c>
      <c r="H140" s="11"/>
    </row>
    <row r="141" spans="1:8" x14ac:dyDescent="0.25">
      <c r="A141" s="10" t="s">
        <v>164</v>
      </c>
      <c r="B141" s="9" t="s">
        <v>86</v>
      </c>
      <c r="C141" s="11">
        <v>54</v>
      </c>
      <c r="D141" s="12"/>
      <c r="E141" s="13">
        <f t="shared" si="7"/>
        <v>0</v>
      </c>
      <c r="F141" s="14">
        <f>$F$78</f>
        <v>0</v>
      </c>
      <c r="G141" s="13">
        <f t="shared" si="8"/>
        <v>0</v>
      </c>
      <c r="H141" s="11"/>
    </row>
    <row r="142" spans="1:8" x14ac:dyDescent="0.25">
      <c r="A142" s="6" t="s">
        <v>172</v>
      </c>
      <c r="B142" s="5"/>
      <c r="C142" s="7"/>
      <c r="D142" s="7"/>
      <c r="E142" s="7"/>
      <c r="F142" s="8">
        <v>0</v>
      </c>
      <c r="G142" s="7"/>
      <c r="H142" s="11"/>
    </row>
    <row r="143" spans="1:8" x14ac:dyDescent="0.25">
      <c r="A143" s="10" t="s">
        <v>173</v>
      </c>
      <c r="B143" s="9" t="s">
        <v>7</v>
      </c>
      <c r="C143" s="11">
        <v>135</v>
      </c>
      <c r="D143" s="12"/>
      <c r="E143" s="13">
        <f t="shared" ref="E143:E166" si="9">D143*C143</f>
        <v>0</v>
      </c>
      <c r="F143" s="14">
        <f>$F$142</f>
        <v>0</v>
      </c>
      <c r="G143" s="13">
        <f t="shared" ref="G143:G166" si="10">E143*(1-F143)</f>
        <v>0</v>
      </c>
      <c r="H143" s="11"/>
    </row>
    <row r="144" spans="1:8" x14ac:dyDescent="0.25">
      <c r="A144" s="10" t="s">
        <v>174</v>
      </c>
      <c r="B144" s="9" t="s">
        <v>7</v>
      </c>
      <c r="C144" s="11">
        <v>141</v>
      </c>
      <c r="D144" s="12"/>
      <c r="E144" s="13">
        <f t="shared" ref="E144:E161" si="11">D144*C144</f>
        <v>0</v>
      </c>
      <c r="F144" s="14">
        <f>$F$142</f>
        <v>0</v>
      </c>
      <c r="G144" s="13">
        <f t="shared" ref="G144:G161" si="12">E144*(1-F144)</f>
        <v>0</v>
      </c>
      <c r="H144" s="11"/>
    </row>
    <row r="145" spans="1:8" x14ac:dyDescent="0.25">
      <c r="A145" s="10" t="s">
        <v>175</v>
      </c>
      <c r="B145" s="9" t="s">
        <v>7</v>
      </c>
      <c r="C145" s="11">
        <v>76</v>
      </c>
      <c r="D145" s="12"/>
      <c r="E145" s="13">
        <f t="shared" si="11"/>
        <v>0</v>
      </c>
      <c r="F145" s="14">
        <f>$F$142</f>
        <v>0</v>
      </c>
      <c r="G145" s="13">
        <f t="shared" si="12"/>
        <v>0</v>
      </c>
      <c r="H145" s="11"/>
    </row>
    <row r="146" spans="1:8" x14ac:dyDescent="0.25">
      <c r="A146" s="10" t="s">
        <v>176</v>
      </c>
      <c r="B146" s="9" t="s">
        <v>7</v>
      </c>
      <c r="C146" s="11">
        <v>129</v>
      </c>
      <c r="D146" s="12"/>
      <c r="E146" s="13">
        <f t="shared" si="11"/>
        <v>0</v>
      </c>
      <c r="F146" s="14">
        <f>$F$142</f>
        <v>0</v>
      </c>
      <c r="G146" s="13">
        <f t="shared" si="12"/>
        <v>0</v>
      </c>
      <c r="H146" s="11"/>
    </row>
    <row r="147" spans="1:8" x14ac:dyDescent="0.25">
      <c r="A147" s="10" t="s">
        <v>177</v>
      </c>
      <c r="B147" s="9" t="s">
        <v>7</v>
      </c>
      <c r="C147" s="11">
        <v>209</v>
      </c>
      <c r="D147" s="12"/>
      <c r="E147" s="13">
        <f t="shared" si="11"/>
        <v>0</v>
      </c>
      <c r="F147" s="14">
        <f>$F$142</f>
        <v>0</v>
      </c>
      <c r="G147" s="13">
        <f t="shared" si="12"/>
        <v>0</v>
      </c>
      <c r="H147" s="11"/>
    </row>
    <row r="148" spans="1:8" x14ac:dyDescent="0.25">
      <c r="A148" s="10" t="s">
        <v>178</v>
      </c>
      <c r="B148" s="9" t="s">
        <v>196</v>
      </c>
      <c r="C148" s="11">
        <v>41</v>
      </c>
      <c r="D148" s="12"/>
      <c r="E148" s="13">
        <f t="shared" si="11"/>
        <v>0</v>
      </c>
      <c r="F148" s="14">
        <f>$F$142</f>
        <v>0</v>
      </c>
      <c r="G148" s="13">
        <f t="shared" si="12"/>
        <v>0</v>
      </c>
      <c r="H148" s="11"/>
    </row>
    <row r="149" spans="1:8" x14ac:dyDescent="0.25">
      <c r="A149" s="10" t="s">
        <v>179</v>
      </c>
      <c r="B149" s="9" t="s">
        <v>167</v>
      </c>
      <c r="C149" s="11">
        <v>151</v>
      </c>
      <c r="D149" s="12"/>
      <c r="E149" s="13">
        <f t="shared" si="11"/>
        <v>0</v>
      </c>
      <c r="F149" s="14">
        <f>$F$142</f>
        <v>0</v>
      </c>
      <c r="G149" s="13">
        <f t="shared" si="12"/>
        <v>0</v>
      </c>
      <c r="H149" s="11"/>
    </row>
    <row r="150" spans="1:8" x14ac:dyDescent="0.25">
      <c r="A150" s="10" t="s">
        <v>180</v>
      </c>
      <c r="B150" s="9" t="s">
        <v>167</v>
      </c>
      <c r="C150" s="11">
        <v>119</v>
      </c>
      <c r="D150" s="12"/>
      <c r="E150" s="13">
        <f t="shared" si="11"/>
        <v>0</v>
      </c>
      <c r="F150" s="14">
        <f>$F$142</f>
        <v>0</v>
      </c>
      <c r="G150" s="13">
        <f t="shared" si="12"/>
        <v>0</v>
      </c>
      <c r="H150" s="11"/>
    </row>
    <row r="151" spans="1:8" x14ac:dyDescent="0.25">
      <c r="A151" s="10" t="s">
        <v>181</v>
      </c>
      <c r="B151" s="9" t="s">
        <v>167</v>
      </c>
      <c r="C151" s="11">
        <v>212</v>
      </c>
      <c r="D151" s="12"/>
      <c r="E151" s="13">
        <f t="shared" si="11"/>
        <v>0</v>
      </c>
      <c r="F151" s="14">
        <f>$F$142</f>
        <v>0</v>
      </c>
      <c r="G151" s="13">
        <f t="shared" si="12"/>
        <v>0</v>
      </c>
      <c r="H151" s="11"/>
    </row>
    <row r="152" spans="1:8" x14ac:dyDescent="0.25">
      <c r="A152" s="10" t="s">
        <v>182</v>
      </c>
      <c r="B152" s="9" t="s">
        <v>97</v>
      </c>
      <c r="C152" s="11">
        <v>246</v>
      </c>
      <c r="D152" s="12"/>
      <c r="E152" s="13">
        <f t="shared" si="11"/>
        <v>0</v>
      </c>
      <c r="F152" s="14">
        <f>$F$142</f>
        <v>0</v>
      </c>
      <c r="G152" s="13">
        <f t="shared" si="12"/>
        <v>0</v>
      </c>
      <c r="H152" s="11"/>
    </row>
    <row r="153" spans="1:8" x14ac:dyDescent="0.25">
      <c r="A153" s="10" t="s">
        <v>183</v>
      </c>
      <c r="B153" s="9" t="s">
        <v>197</v>
      </c>
      <c r="C153" s="11">
        <v>63</v>
      </c>
      <c r="D153" s="12"/>
      <c r="E153" s="13">
        <f t="shared" si="11"/>
        <v>0</v>
      </c>
      <c r="F153" s="14">
        <f>$F$142</f>
        <v>0</v>
      </c>
      <c r="G153" s="13">
        <f t="shared" si="12"/>
        <v>0</v>
      </c>
      <c r="H153" s="11"/>
    </row>
    <row r="154" spans="1:8" x14ac:dyDescent="0.25">
      <c r="A154" s="10" t="s">
        <v>184</v>
      </c>
      <c r="B154" s="9" t="s">
        <v>197</v>
      </c>
      <c r="C154" s="11">
        <v>137</v>
      </c>
      <c r="D154" s="12"/>
      <c r="E154" s="13">
        <f t="shared" si="11"/>
        <v>0</v>
      </c>
      <c r="F154" s="14">
        <f>$F$142</f>
        <v>0</v>
      </c>
      <c r="G154" s="13">
        <f t="shared" si="12"/>
        <v>0</v>
      </c>
      <c r="H154" s="11"/>
    </row>
    <row r="155" spans="1:8" x14ac:dyDescent="0.25">
      <c r="A155" s="10" t="s">
        <v>185</v>
      </c>
      <c r="B155" s="9" t="s">
        <v>5</v>
      </c>
      <c r="C155" s="11">
        <v>221</v>
      </c>
      <c r="D155" s="12"/>
      <c r="E155" s="13">
        <f t="shared" si="11"/>
        <v>0</v>
      </c>
      <c r="F155" s="14">
        <f>$F$142</f>
        <v>0</v>
      </c>
      <c r="G155" s="13">
        <f t="shared" si="12"/>
        <v>0</v>
      </c>
      <c r="H155" s="11"/>
    </row>
    <row r="156" spans="1:8" x14ac:dyDescent="0.25">
      <c r="A156" s="10" t="s">
        <v>186</v>
      </c>
      <c r="B156" s="9" t="s">
        <v>167</v>
      </c>
      <c r="C156" s="11">
        <v>63</v>
      </c>
      <c r="D156" s="12"/>
      <c r="E156" s="13">
        <f t="shared" si="11"/>
        <v>0</v>
      </c>
      <c r="F156" s="14">
        <f>$F$142</f>
        <v>0</v>
      </c>
      <c r="G156" s="13">
        <f t="shared" si="12"/>
        <v>0</v>
      </c>
      <c r="H156" s="11"/>
    </row>
    <row r="157" spans="1:8" x14ac:dyDescent="0.25">
      <c r="A157" s="10" t="s">
        <v>187</v>
      </c>
      <c r="B157" s="9" t="s">
        <v>198</v>
      </c>
      <c r="C157" s="11">
        <v>6</v>
      </c>
      <c r="D157" s="12"/>
      <c r="E157" s="13">
        <f t="shared" si="11"/>
        <v>0</v>
      </c>
      <c r="F157" s="14">
        <f>$F$142</f>
        <v>0</v>
      </c>
      <c r="G157" s="13">
        <f t="shared" si="12"/>
        <v>0</v>
      </c>
      <c r="H157" s="11"/>
    </row>
    <row r="158" spans="1:8" x14ac:dyDescent="0.25">
      <c r="A158" s="10" t="s">
        <v>188</v>
      </c>
      <c r="B158" s="9" t="s">
        <v>5</v>
      </c>
      <c r="C158" s="11">
        <v>12</v>
      </c>
      <c r="D158" s="12"/>
      <c r="E158" s="13">
        <f t="shared" si="11"/>
        <v>0</v>
      </c>
      <c r="F158" s="14">
        <f>$F$142</f>
        <v>0</v>
      </c>
      <c r="G158" s="13">
        <f t="shared" si="12"/>
        <v>0</v>
      </c>
      <c r="H158" s="11"/>
    </row>
    <row r="159" spans="1:8" x14ac:dyDescent="0.25">
      <c r="A159" s="10" t="s">
        <v>188</v>
      </c>
      <c r="B159" s="9" t="s">
        <v>167</v>
      </c>
      <c r="C159" s="11">
        <v>153</v>
      </c>
      <c r="D159" s="12"/>
      <c r="E159" s="13">
        <f t="shared" si="11"/>
        <v>0</v>
      </c>
      <c r="F159" s="14">
        <f>$F$142</f>
        <v>0</v>
      </c>
      <c r="G159" s="13">
        <f t="shared" si="12"/>
        <v>0</v>
      </c>
      <c r="H159" s="11"/>
    </row>
    <row r="160" spans="1:8" x14ac:dyDescent="0.25">
      <c r="A160" s="10" t="s">
        <v>189</v>
      </c>
      <c r="B160" s="9" t="s">
        <v>199</v>
      </c>
      <c r="C160" s="11">
        <v>39</v>
      </c>
      <c r="D160" s="12"/>
      <c r="E160" s="13">
        <f t="shared" si="11"/>
        <v>0</v>
      </c>
      <c r="F160" s="14">
        <f>$F$142</f>
        <v>0</v>
      </c>
      <c r="G160" s="13">
        <f t="shared" si="12"/>
        <v>0</v>
      </c>
      <c r="H160" s="11"/>
    </row>
    <row r="161" spans="1:8" x14ac:dyDescent="0.25">
      <c r="A161" s="10" t="s">
        <v>190</v>
      </c>
      <c r="B161" s="9" t="s">
        <v>167</v>
      </c>
      <c r="C161" s="11">
        <v>13</v>
      </c>
      <c r="D161" s="12"/>
      <c r="E161" s="13">
        <f t="shared" si="11"/>
        <v>0</v>
      </c>
      <c r="F161" s="14">
        <f>$F$142</f>
        <v>0</v>
      </c>
      <c r="G161" s="13">
        <f t="shared" si="12"/>
        <v>0</v>
      </c>
      <c r="H161" s="11"/>
    </row>
    <row r="162" spans="1:8" x14ac:dyDescent="0.25">
      <c r="A162" s="10" t="s">
        <v>191</v>
      </c>
      <c r="B162" s="9" t="s">
        <v>167</v>
      </c>
      <c r="C162" s="11">
        <v>19</v>
      </c>
      <c r="D162" s="12"/>
      <c r="E162" s="13">
        <f t="shared" si="9"/>
        <v>0</v>
      </c>
      <c r="F162" s="14">
        <f>$F$142</f>
        <v>0</v>
      </c>
      <c r="G162" s="13">
        <f t="shared" si="10"/>
        <v>0</v>
      </c>
      <c r="H162" s="11"/>
    </row>
    <row r="163" spans="1:8" x14ac:dyDescent="0.25">
      <c r="A163" s="10" t="s">
        <v>192</v>
      </c>
      <c r="B163" s="9" t="s">
        <v>166</v>
      </c>
      <c r="C163" s="11">
        <v>73</v>
      </c>
      <c r="D163" s="12"/>
      <c r="E163" s="13">
        <f t="shared" si="9"/>
        <v>0</v>
      </c>
      <c r="F163" s="14">
        <f>$F$142</f>
        <v>0</v>
      </c>
      <c r="G163" s="13">
        <f t="shared" si="10"/>
        <v>0</v>
      </c>
      <c r="H163" s="11"/>
    </row>
    <row r="164" spans="1:8" x14ac:dyDescent="0.25">
      <c r="A164" s="10" t="s">
        <v>193</v>
      </c>
      <c r="B164" s="9" t="s">
        <v>200</v>
      </c>
      <c r="C164" s="11">
        <v>255</v>
      </c>
      <c r="D164" s="12"/>
      <c r="E164" s="13">
        <f t="shared" si="9"/>
        <v>0</v>
      </c>
      <c r="F164" s="14">
        <f>$F$142</f>
        <v>0</v>
      </c>
      <c r="G164" s="13">
        <f t="shared" si="10"/>
        <v>0</v>
      </c>
      <c r="H164" s="11"/>
    </row>
    <row r="165" spans="1:8" x14ac:dyDescent="0.25">
      <c r="A165" s="10" t="s">
        <v>194</v>
      </c>
      <c r="B165" s="9" t="s">
        <v>5</v>
      </c>
      <c r="C165" s="11">
        <v>385</v>
      </c>
      <c r="D165" s="12"/>
      <c r="E165" s="13">
        <f t="shared" si="9"/>
        <v>0</v>
      </c>
      <c r="F165" s="14">
        <f>$F$142</f>
        <v>0</v>
      </c>
      <c r="G165" s="13">
        <f t="shared" si="10"/>
        <v>0</v>
      </c>
      <c r="H165" s="11"/>
    </row>
    <row r="166" spans="1:8" x14ac:dyDescent="0.25">
      <c r="A166" s="10" t="s">
        <v>195</v>
      </c>
      <c r="B166" s="9" t="s">
        <v>5</v>
      </c>
      <c r="C166" s="11">
        <v>13</v>
      </c>
      <c r="D166" s="12"/>
      <c r="E166" s="13">
        <f t="shared" si="9"/>
        <v>0</v>
      </c>
      <c r="F166" s="14">
        <f>$F$142</f>
        <v>0</v>
      </c>
      <c r="G166" s="13">
        <f t="shared" si="10"/>
        <v>0</v>
      </c>
      <c r="H166" s="11"/>
    </row>
    <row r="167" spans="1:8" x14ac:dyDescent="0.25">
      <c r="A167" s="6" t="s">
        <v>201</v>
      </c>
      <c r="B167" s="5"/>
      <c r="C167" s="7"/>
      <c r="D167" s="7"/>
      <c r="E167" s="7"/>
      <c r="F167" s="8">
        <v>0</v>
      </c>
      <c r="G167" s="7"/>
      <c r="H167" s="11"/>
    </row>
    <row r="168" spans="1:8" x14ac:dyDescent="0.25">
      <c r="A168" s="10" t="s">
        <v>202</v>
      </c>
      <c r="B168" s="9" t="s">
        <v>216</v>
      </c>
      <c r="C168" s="11">
        <v>283</v>
      </c>
      <c r="D168" s="12"/>
      <c r="E168" s="13">
        <f t="shared" ref="E168:E181" si="13">D168*C168</f>
        <v>0</v>
      </c>
      <c r="F168" s="14">
        <f>$F$167</f>
        <v>0</v>
      </c>
      <c r="G168" s="13">
        <f t="shared" ref="G168:G181" si="14">E168*(1-F168)</f>
        <v>0</v>
      </c>
      <c r="H168" s="11"/>
    </row>
    <row r="169" spans="1:8" x14ac:dyDescent="0.25">
      <c r="A169" s="10" t="s">
        <v>203</v>
      </c>
      <c r="B169" s="9" t="s">
        <v>217</v>
      </c>
      <c r="C169" s="11">
        <v>161</v>
      </c>
      <c r="D169" s="12"/>
      <c r="E169" s="13">
        <f t="shared" si="13"/>
        <v>0</v>
      </c>
      <c r="F169" s="14">
        <f>$F$167</f>
        <v>0</v>
      </c>
      <c r="G169" s="13">
        <f t="shared" si="14"/>
        <v>0</v>
      </c>
      <c r="H169" s="11"/>
    </row>
    <row r="170" spans="1:8" x14ac:dyDescent="0.25">
      <c r="A170" s="10" t="s">
        <v>204</v>
      </c>
      <c r="B170" s="9" t="s">
        <v>218</v>
      </c>
      <c r="C170" s="11">
        <v>52</v>
      </c>
      <c r="D170" s="12"/>
      <c r="E170" s="13">
        <f t="shared" si="13"/>
        <v>0</v>
      </c>
      <c r="F170" s="14">
        <f>$F$167</f>
        <v>0</v>
      </c>
      <c r="G170" s="13">
        <f t="shared" si="14"/>
        <v>0</v>
      </c>
      <c r="H170" s="11"/>
    </row>
    <row r="171" spans="1:8" x14ac:dyDescent="0.25">
      <c r="A171" s="10" t="s">
        <v>205</v>
      </c>
      <c r="B171" s="9" t="s">
        <v>219</v>
      </c>
      <c r="C171" s="11">
        <v>23</v>
      </c>
      <c r="D171" s="12"/>
      <c r="E171" s="13">
        <f t="shared" si="13"/>
        <v>0</v>
      </c>
      <c r="F171" s="14">
        <f>$F$167</f>
        <v>0</v>
      </c>
      <c r="G171" s="13">
        <f t="shared" si="14"/>
        <v>0</v>
      </c>
      <c r="H171" s="11"/>
    </row>
    <row r="172" spans="1:8" x14ac:dyDescent="0.25">
      <c r="A172" s="10" t="s">
        <v>206</v>
      </c>
      <c r="B172" s="9" t="s">
        <v>220</v>
      </c>
      <c r="C172" s="11">
        <v>21</v>
      </c>
      <c r="D172" s="12"/>
      <c r="E172" s="13">
        <f t="shared" si="13"/>
        <v>0</v>
      </c>
      <c r="F172" s="14">
        <f>$F$167</f>
        <v>0</v>
      </c>
      <c r="G172" s="13">
        <f t="shared" si="14"/>
        <v>0</v>
      </c>
      <c r="H172" s="11"/>
    </row>
    <row r="173" spans="1:8" x14ac:dyDescent="0.25">
      <c r="A173" s="10" t="s">
        <v>207</v>
      </c>
      <c r="B173" s="9" t="s">
        <v>221</v>
      </c>
      <c r="C173" s="11">
        <v>35</v>
      </c>
      <c r="D173" s="12"/>
      <c r="E173" s="13">
        <f t="shared" si="13"/>
        <v>0</v>
      </c>
      <c r="F173" s="14">
        <f>$F$167</f>
        <v>0</v>
      </c>
      <c r="G173" s="13">
        <f t="shared" si="14"/>
        <v>0</v>
      </c>
      <c r="H173" s="11"/>
    </row>
    <row r="174" spans="1:8" x14ac:dyDescent="0.25">
      <c r="A174" s="10" t="s">
        <v>208</v>
      </c>
      <c r="B174" s="9" t="s">
        <v>95</v>
      </c>
      <c r="C174" s="11">
        <v>90</v>
      </c>
      <c r="D174" s="12"/>
      <c r="E174" s="13">
        <f t="shared" si="13"/>
        <v>0</v>
      </c>
      <c r="F174" s="14">
        <f>$F$167</f>
        <v>0</v>
      </c>
      <c r="G174" s="13">
        <f t="shared" si="14"/>
        <v>0</v>
      </c>
      <c r="H174" s="11"/>
    </row>
    <row r="175" spans="1:8" x14ac:dyDescent="0.25">
      <c r="A175" s="10" t="s">
        <v>209</v>
      </c>
      <c r="B175" s="9" t="s">
        <v>95</v>
      </c>
      <c r="C175" s="11">
        <v>133</v>
      </c>
      <c r="D175" s="12"/>
      <c r="E175" s="13">
        <f t="shared" si="13"/>
        <v>0</v>
      </c>
      <c r="F175" s="14">
        <f>$F$167</f>
        <v>0</v>
      </c>
      <c r="G175" s="13">
        <f t="shared" si="14"/>
        <v>0</v>
      </c>
      <c r="H175" s="11"/>
    </row>
    <row r="176" spans="1:8" x14ac:dyDescent="0.25">
      <c r="A176" s="10" t="s">
        <v>210</v>
      </c>
      <c r="B176" s="9" t="s">
        <v>95</v>
      </c>
      <c r="C176" s="11">
        <v>112</v>
      </c>
      <c r="D176" s="12"/>
      <c r="E176" s="13">
        <f t="shared" si="13"/>
        <v>0</v>
      </c>
      <c r="F176" s="14">
        <f>$F$167</f>
        <v>0</v>
      </c>
      <c r="G176" s="13">
        <f t="shared" si="14"/>
        <v>0</v>
      </c>
      <c r="H176" s="11"/>
    </row>
    <row r="177" spans="1:8" x14ac:dyDescent="0.25">
      <c r="A177" s="10" t="s">
        <v>211</v>
      </c>
      <c r="B177" s="9" t="s">
        <v>95</v>
      </c>
      <c r="C177" s="11">
        <v>72</v>
      </c>
      <c r="D177" s="12"/>
      <c r="E177" s="13">
        <f t="shared" si="13"/>
        <v>0</v>
      </c>
      <c r="F177" s="14">
        <f>$F$167</f>
        <v>0</v>
      </c>
      <c r="G177" s="13">
        <f t="shared" si="14"/>
        <v>0</v>
      </c>
      <c r="H177" s="11"/>
    </row>
    <row r="178" spans="1:8" x14ac:dyDescent="0.25">
      <c r="A178" s="10" t="s">
        <v>212</v>
      </c>
      <c r="B178" s="9" t="s">
        <v>95</v>
      </c>
      <c r="C178" s="11">
        <v>13</v>
      </c>
      <c r="D178" s="12"/>
      <c r="E178" s="13">
        <f t="shared" si="13"/>
        <v>0</v>
      </c>
      <c r="F178" s="14">
        <f>$F$167</f>
        <v>0</v>
      </c>
      <c r="G178" s="13">
        <f t="shared" si="14"/>
        <v>0</v>
      </c>
      <c r="H178" s="11"/>
    </row>
    <row r="179" spans="1:8" x14ac:dyDescent="0.25">
      <c r="A179" s="10" t="s">
        <v>213</v>
      </c>
      <c r="B179" s="9" t="s">
        <v>167</v>
      </c>
      <c r="C179" s="11">
        <v>190</v>
      </c>
      <c r="D179" s="12"/>
      <c r="E179" s="13">
        <f t="shared" si="13"/>
        <v>0</v>
      </c>
      <c r="F179" s="14">
        <f>$F$167</f>
        <v>0</v>
      </c>
      <c r="G179" s="13">
        <f t="shared" si="14"/>
        <v>0</v>
      </c>
      <c r="H179" s="11"/>
    </row>
    <row r="180" spans="1:8" x14ac:dyDescent="0.25">
      <c r="A180" s="10" t="s">
        <v>214</v>
      </c>
      <c r="B180" s="9" t="s">
        <v>167</v>
      </c>
      <c r="C180" s="11">
        <v>194</v>
      </c>
      <c r="D180" s="12"/>
      <c r="E180" s="13">
        <f t="shared" si="13"/>
        <v>0</v>
      </c>
      <c r="F180" s="14">
        <f>$F$167</f>
        <v>0</v>
      </c>
      <c r="G180" s="13">
        <f t="shared" si="14"/>
        <v>0</v>
      </c>
      <c r="H180" s="11"/>
    </row>
    <row r="181" spans="1:8" x14ac:dyDescent="0.25">
      <c r="A181" s="10" t="s">
        <v>215</v>
      </c>
      <c r="B181" s="9" t="s">
        <v>220</v>
      </c>
      <c r="C181" s="11">
        <v>8</v>
      </c>
      <c r="D181" s="12"/>
      <c r="E181" s="13">
        <f t="shared" si="13"/>
        <v>0</v>
      </c>
      <c r="F181" s="14">
        <f>$F$167</f>
        <v>0</v>
      </c>
      <c r="G181" s="13">
        <f t="shared" si="14"/>
        <v>0</v>
      </c>
      <c r="H181" s="11"/>
    </row>
    <row r="182" spans="1:8" x14ac:dyDescent="0.25">
      <c r="A182" s="6" t="s">
        <v>245</v>
      </c>
      <c r="B182" s="5"/>
      <c r="C182" s="7"/>
      <c r="D182" s="7"/>
      <c r="E182" s="7"/>
      <c r="F182" s="8">
        <v>0</v>
      </c>
      <c r="G182" s="7"/>
      <c r="H182" s="11"/>
    </row>
    <row r="183" spans="1:8" x14ac:dyDescent="0.25">
      <c r="A183" s="10" t="s">
        <v>235</v>
      </c>
      <c r="B183" s="9" t="s">
        <v>7</v>
      </c>
      <c r="C183" s="11">
        <v>84</v>
      </c>
      <c r="D183" s="12"/>
      <c r="E183" s="13">
        <f t="shared" ref="E183:E184" si="15">D183*C183</f>
        <v>0</v>
      </c>
      <c r="F183" s="14">
        <f>$F$182</f>
        <v>0</v>
      </c>
      <c r="G183" s="13">
        <f t="shared" ref="G183:G184" si="16">E183*(1-F183)</f>
        <v>0</v>
      </c>
      <c r="H183" s="11"/>
    </row>
    <row r="184" spans="1:8" x14ac:dyDescent="0.25">
      <c r="A184" s="10" t="s">
        <v>236</v>
      </c>
      <c r="B184" s="9" t="s">
        <v>9</v>
      </c>
      <c r="C184" s="11">
        <v>6</v>
      </c>
      <c r="D184" s="12"/>
      <c r="E184" s="13">
        <f t="shared" si="15"/>
        <v>0</v>
      </c>
      <c r="F184" s="14">
        <f>$F$182</f>
        <v>0</v>
      </c>
      <c r="G184" s="13">
        <f t="shared" si="16"/>
        <v>0</v>
      </c>
      <c r="H184" s="11"/>
    </row>
    <row r="185" spans="1:8" x14ac:dyDescent="0.25">
      <c r="A185" s="10" t="s">
        <v>237</v>
      </c>
      <c r="B185" s="9" t="s">
        <v>9</v>
      </c>
      <c r="C185" s="11">
        <v>10</v>
      </c>
      <c r="D185" s="12"/>
      <c r="E185" s="13">
        <f t="shared" ref="E185:E198" si="17">D185*C185</f>
        <v>0</v>
      </c>
      <c r="F185" s="14">
        <f>$F$182</f>
        <v>0</v>
      </c>
      <c r="G185" s="13">
        <f t="shared" ref="G185:G198" si="18">E185*(1-F185)</f>
        <v>0</v>
      </c>
      <c r="H185" s="11"/>
    </row>
    <row r="186" spans="1:8" x14ac:dyDescent="0.25">
      <c r="A186" s="10" t="s">
        <v>238</v>
      </c>
      <c r="B186" s="9" t="s">
        <v>167</v>
      </c>
      <c r="C186" s="11">
        <v>6</v>
      </c>
      <c r="D186" s="12"/>
      <c r="E186" s="13">
        <f t="shared" si="17"/>
        <v>0</v>
      </c>
      <c r="F186" s="14">
        <f>$F$182</f>
        <v>0</v>
      </c>
      <c r="G186" s="13">
        <f t="shared" si="18"/>
        <v>0</v>
      </c>
      <c r="H186" s="11"/>
    </row>
    <row r="187" spans="1:8" x14ac:dyDescent="0.25">
      <c r="A187" s="10" t="s">
        <v>239</v>
      </c>
      <c r="B187" s="9" t="s">
        <v>83</v>
      </c>
      <c r="C187" s="11">
        <v>12</v>
      </c>
      <c r="D187" s="12"/>
      <c r="E187" s="13">
        <f t="shared" si="17"/>
        <v>0</v>
      </c>
      <c r="F187" s="14">
        <f>$F$182</f>
        <v>0</v>
      </c>
      <c r="G187" s="13">
        <f t="shared" si="18"/>
        <v>0</v>
      </c>
      <c r="H187" s="11"/>
    </row>
    <row r="188" spans="1:8" x14ac:dyDescent="0.25">
      <c r="A188" s="10" t="s">
        <v>240</v>
      </c>
      <c r="B188" s="9" t="s">
        <v>6</v>
      </c>
      <c r="C188" s="11">
        <v>13</v>
      </c>
      <c r="D188" s="12"/>
      <c r="E188" s="13">
        <f t="shared" si="17"/>
        <v>0</v>
      </c>
      <c r="F188" s="14">
        <f>$F$182</f>
        <v>0</v>
      </c>
      <c r="G188" s="13">
        <f t="shared" si="18"/>
        <v>0</v>
      </c>
      <c r="H188" s="11"/>
    </row>
    <row r="189" spans="1:8" x14ac:dyDescent="0.25">
      <c r="A189" s="10" t="s">
        <v>241</v>
      </c>
      <c r="B189" s="9" t="s">
        <v>6</v>
      </c>
      <c r="C189" s="11">
        <v>1</v>
      </c>
      <c r="D189" s="12"/>
      <c r="E189" s="13">
        <f t="shared" si="17"/>
        <v>0</v>
      </c>
      <c r="F189" s="14">
        <f>$F$182</f>
        <v>0</v>
      </c>
      <c r="G189" s="13">
        <f t="shared" si="18"/>
        <v>0</v>
      </c>
      <c r="H189" s="11"/>
    </row>
    <row r="190" spans="1:8" x14ac:dyDescent="0.25">
      <c r="A190" s="10" t="s">
        <v>242</v>
      </c>
      <c r="B190" s="9" t="s">
        <v>6</v>
      </c>
      <c r="C190" s="11">
        <v>13</v>
      </c>
      <c r="D190" s="12"/>
      <c r="E190" s="13">
        <f t="shared" si="17"/>
        <v>0</v>
      </c>
      <c r="F190" s="14">
        <f>$F$182</f>
        <v>0</v>
      </c>
      <c r="G190" s="13">
        <f t="shared" si="18"/>
        <v>0</v>
      </c>
      <c r="H190" s="11"/>
    </row>
    <row r="191" spans="1:8" x14ac:dyDescent="0.25">
      <c r="A191" s="10" t="s">
        <v>243</v>
      </c>
      <c r="B191" s="9" t="s">
        <v>6</v>
      </c>
      <c r="C191" s="11">
        <v>18</v>
      </c>
      <c r="D191" s="12"/>
      <c r="E191" s="13">
        <f t="shared" si="17"/>
        <v>0</v>
      </c>
      <c r="F191" s="14">
        <f>$F$182</f>
        <v>0</v>
      </c>
      <c r="G191" s="13">
        <f t="shared" si="18"/>
        <v>0</v>
      </c>
      <c r="H191" s="11"/>
    </row>
    <row r="192" spans="1:8" x14ac:dyDescent="0.25">
      <c r="A192" s="10" t="s">
        <v>222</v>
      </c>
      <c r="B192" s="9" t="s">
        <v>85</v>
      </c>
      <c r="C192" s="11">
        <v>8</v>
      </c>
      <c r="D192" s="12"/>
      <c r="E192" s="13">
        <f t="shared" si="17"/>
        <v>0</v>
      </c>
      <c r="F192" s="14">
        <f>$F$182</f>
        <v>0</v>
      </c>
      <c r="G192" s="13">
        <f t="shared" si="18"/>
        <v>0</v>
      </c>
      <c r="H192" s="11"/>
    </row>
    <row r="193" spans="1:8" x14ac:dyDescent="0.25">
      <c r="A193" s="10" t="s">
        <v>223</v>
      </c>
      <c r="B193" s="9" t="s">
        <v>6</v>
      </c>
      <c r="C193" s="11">
        <v>30</v>
      </c>
      <c r="D193" s="12"/>
      <c r="E193" s="13">
        <f t="shared" si="17"/>
        <v>0</v>
      </c>
      <c r="F193" s="14">
        <f>$F$182</f>
        <v>0</v>
      </c>
      <c r="G193" s="13">
        <f t="shared" si="18"/>
        <v>0</v>
      </c>
      <c r="H193" s="11"/>
    </row>
    <row r="194" spans="1:8" x14ac:dyDescent="0.25">
      <c r="A194" s="10" t="s">
        <v>224</v>
      </c>
      <c r="B194" s="9" t="s">
        <v>6</v>
      </c>
      <c r="C194" s="11">
        <v>96</v>
      </c>
      <c r="D194" s="12"/>
      <c r="E194" s="13">
        <f t="shared" si="17"/>
        <v>0</v>
      </c>
      <c r="F194" s="14">
        <f>$F$182</f>
        <v>0</v>
      </c>
      <c r="G194" s="13">
        <f t="shared" si="18"/>
        <v>0</v>
      </c>
      <c r="H194" s="11"/>
    </row>
    <row r="195" spans="1:8" x14ac:dyDescent="0.25">
      <c r="A195" s="10" t="s">
        <v>225</v>
      </c>
      <c r="B195" s="9" t="s">
        <v>6</v>
      </c>
      <c r="C195" s="11">
        <v>57</v>
      </c>
      <c r="D195" s="12"/>
      <c r="E195" s="13">
        <f t="shared" si="17"/>
        <v>0</v>
      </c>
      <c r="F195" s="14">
        <f>$F$182</f>
        <v>0</v>
      </c>
      <c r="G195" s="13">
        <f t="shared" si="18"/>
        <v>0</v>
      </c>
      <c r="H195" s="11"/>
    </row>
    <row r="196" spans="1:8" x14ac:dyDescent="0.25">
      <c r="A196" s="10" t="s">
        <v>226</v>
      </c>
      <c r="B196" s="9" t="s">
        <v>6</v>
      </c>
      <c r="C196" s="11">
        <v>35</v>
      </c>
      <c r="D196" s="12"/>
      <c r="E196" s="13">
        <f t="shared" si="17"/>
        <v>0</v>
      </c>
      <c r="F196" s="14">
        <f>$F$182</f>
        <v>0</v>
      </c>
      <c r="G196" s="13">
        <f t="shared" si="18"/>
        <v>0</v>
      </c>
      <c r="H196" s="11"/>
    </row>
    <row r="197" spans="1:8" x14ac:dyDescent="0.25">
      <c r="A197" s="10" t="s">
        <v>227</v>
      </c>
      <c r="B197" s="9" t="s">
        <v>6</v>
      </c>
      <c r="C197" s="11">
        <v>151</v>
      </c>
      <c r="D197" s="12"/>
      <c r="E197" s="13">
        <f t="shared" si="17"/>
        <v>0</v>
      </c>
      <c r="F197" s="14">
        <f>$F$182</f>
        <v>0</v>
      </c>
      <c r="G197" s="13">
        <f t="shared" si="18"/>
        <v>0</v>
      </c>
      <c r="H197" s="11"/>
    </row>
    <row r="198" spans="1:8" x14ac:dyDescent="0.25">
      <c r="A198" s="10" t="s">
        <v>228</v>
      </c>
      <c r="B198" s="9" t="s">
        <v>244</v>
      </c>
      <c r="C198" s="11">
        <v>136</v>
      </c>
      <c r="D198" s="12"/>
      <c r="E198" s="13">
        <f t="shared" si="17"/>
        <v>0</v>
      </c>
      <c r="F198" s="14">
        <f>$F$182</f>
        <v>0</v>
      </c>
      <c r="G198" s="13">
        <f t="shared" si="18"/>
        <v>0</v>
      </c>
      <c r="H198" s="11"/>
    </row>
    <row r="199" spans="1:8" x14ac:dyDescent="0.25">
      <c r="A199" s="10" t="s">
        <v>229</v>
      </c>
      <c r="B199" s="9" t="s">
        <v>244</v>
      </c>
      <c r="C199" s="11">
        <v>562</v>
      </c>
      <c r="D199" s="12"/>
      <c r="E199" s="13">
        <f t="shared" ref="E199:E204" si="19">D199*C199</f>
        <v>0</v>
      </c>
      <c r="F199" s="14">
        <f>$F$182</f>
        <v>0</v>
      </c>
      <c r="G199" s="13">
        <f t="shared" ref="G199:G204" si="20">E199*(1-F199)</f>
        <v>0</v>
      </c>
      <c r="H199" s="11"/>
    </row>
    <row r="200" spans="1:8" x14ac:dyDescent="0.25">
      <c r="A200" s="10" t="s">
        <v>230</v>
      </c>
      <c r="B200" s="9" t="s">
        <v>244</v>
      </c>
      <c r="C200" s="11">
        <v>156</v>
      </c>
      <c r="D200" s="12"/>
      <c r="E200" s="13">
        <f t="shared" si="19"/>
        <v>0</v>
      </c>
      <c r="F200" s="14">
        <f>$F$182</f>
        <v>0</v>
      </c>
      <c r="G200" s="13">
        <f t="shared" si="20"/>
        <v>0</v>
      </c>
      <c r="H200" s="11"/>
    </row>
    <row r="201" spans="1:8" x14ac:dyDescent="0.25">
      <c r="A201" s="10" t="s">
        <v>231</v>
      </c>
      <c r="B201" s="9" t="s">
        <v>244</v>
      </c>
      <c r="C201" s="11">
        <v>4</v>
      </c>
      <c r="D201" s="12"/>
      <c r="E201" s="13">
        <f t="shared" si="19"/>
        <v>0</v>
      </c>
      <c r="F201" s="14">
        <f>$F$182</f>
        <v>0</v>
      </c>
      <c r="G201" s="13">
        <f t="shared" si="20"/>
        <v>0</v>
      </c>
      <c r="H201" s="11"/>
    </row>
    <row r="202" spans="1:8" x14ac:dyDescent="0.25">
      <c r="A202" s="10" t="s">
        <v>232</v>
      </c>
      <c r="B202" s="9" t="s">
        <v>5</v>
      </c>
      <c r="C202" s="11">
        <v>5</v>
      </c>
      <c r="D202" s="12"/>
      <c r="E202" s="13">
        <f t="shared" si="19"/>
        <v>0</v>
      </c>
      <c r="F202" s="14">
        <f>$F$182</f>
        <v>0</v>
      </c>
      <c r="G202" s="13">
        <f t="shared" si="20"/>
        <v>0</v>
      </c>
      <c r="H202" s="11"/>
    </row>
    <row r="203" spans="1:8" x14ac:dyDescent="0.25">
      <c r="A203" s="10" t="s">
        <v>233</v>
      </c>
      <c r="B203" s="9" t="s">
        <v>5</v>
      </c>
      <c r="C203" s="11">
        <v>106</v>
      </c>
      <c r="D203" s="12"/>
      <c r="E203" s="13">
        <f t="shared" si="19"/>
        <v>0</v>
      </c>
      <c r="F203" s="14">
        <f>$F$182</f>
        <v>0</v>
      </c>
      <c r="G203" s="13">
        <f t="shared" si="20"/>
        <v>0</v>
      </c>
      <c r="H203" s="11"/>
    </row>
    <row r="204" spans="1:8" x14ac:dyDescent="0.25">
      <c r="A204" s="10" t="s">
        <v>234</v>
      </c>
      <c r="B204" s="9" t="s">
        <v>5</v>
      </c>
      <c r="C204" s="11">
        <v>200</v>
      </c>
      <c r="D204" s="12"/>
      <c r="E204" s="13">
        <f t="shared" si="19"/>
        <v>0</v>
      </c>
      <c r="F204" s="14">
        <f>$F$182</f>
        <v>0</v>
      </c>
      <c r="G204" s="13">
        <f t="shared" si="20"/>
        <v>0</v>
      </c>
      <c r="H204" s="11"/>
    </row>
    <row r="205" spans="1:8" x14ac:dyDescent="0.25">
      <c r="A205" s="6" t="s">
        <v>276</v>
      </c>
      <c r="B205" s="5"/>
      <c r="C205" s="7"/>
      <c r="D205" s="7"/>
      <c r="E205" s="7"/>
      <c r="F205" s="8">
        <v>0</v>
      </c>
      <c r="G205" s="7"/>
      <c r="H205" s="11"/>
    </row>
    <row r="206" spans="1:8" x14ac:dyDescent="0.25">
      <c r="A206" s="10" t="s">
        <v>246</v>
      </c>
      <c r="B206" s="9" t="s">
        <v>86</v>
      </c>
      <c r="C206" s="11">
        <v>4</v>
      </c>
      <c r="D206" s="12"/>
      <c r="E206" s="13">
        <f t="shared" ref="E206:E215" si="21">D206*C206</f>
        <v>0</v>
      </c>
      <c r="F206" s="14">
        <f t="shared" ref="F206:F231" si="22">$F$205</f>
        <v>0</v>
      </c>
      <c r="G206" s="13">
        <f t="shared" ref="G206:G215" si="23">E206*(1-F206)</f>
        <v>0</v>
      </c>
      <c r="H206" s="11"/>
    </row>
    <row r="207" spans="1:8" x14ac:dyDescent="0.25">
      <c r="A207" s="10" t="s">
        <v>247</v>
      </c>
      <c r="B207" s="9" t="s">
        <v>86</v>
      </c>
      <c r="C207" s="11">
        <v>8</v>
      </c>
      <c r="D207" s="12"/>
      <c r="E207" s="13">
        <f t="shared" si="21"/>
        <v>0</v>
      </c>
      <c r="F207" s="14">
        <f t="shared" si="22"/>
        <v>0</v>
      </c>
      <c r="G207" s="13">
        <f t="shared" si="23"/>
        <v>0</v>
      </c>
      <c r="H207" s="11"/>
    </row>
    <row r="208" spans="1:8" x14ac:dyDescent="0.25">
      <c r="A208" s="10" t="s">
        <v>248</v>
      </c>
      <c r="B208" s="9" t="s">
        <v>86</v>
      </c>
      <c r="C208" s="11">
        <v>6</v>
      </c>
      <c r="D208" s="12"/>
      <c r="E208" s="13">
        <f t="shared" si="21"/>
        <v>0</v>
      </c>
      <c r="F208" s="14">
        <f t="shared" si="22"/>
        <v>0</v>
      </c>
      <c r="G208" s="13">
        <f t="shared" si="23"/>
        <v>0</v>
      </c>
      <c r="H208" s="11"/>
    </row>
    <row r="209" spans="1:8" x14ac:dyDescent="0.25">
      <c r="A209" s="10" t="s">
        <v>249</v>
      </c>
      <c r="B209" s="9" t="s">
        <v>86</v>
      </c>
      <c r="C209" s="11">
        <v>5</v>
      </c>
      <c r="D209" s="12"/>
      <c r="E209" s="13">
        <f t="shared" si="21"/>
        <v>0</v>
      </c>
      <c r="F209" s="14">
        <f t="shared" si="22"/>
        <v>0</v>
      </c>
      <c r="G209" s="13">
        <f t="shared" si="23"/>
        <v>0</v>
      </c>
      <c r="H209" s="11"/>
    </row>
    <row r="210" spans="1:8" x14ac:dyDescent="0.25">
      <c r="A210" s="10" t="s">
        <v>250</v>
      </c>
      <c r="B210" s="9" t="s">
        <v>86</v>
      </c>
      <c r="C210" s="11">
        <v>6</v>
      </c>
      <c r="D210" s="12"/>
      <c r="E210" s="13">
        <f t="shared" si="21"/>
        <v>0</v>
      </c>
      <c r="F210" s="14">
        <f t="shared" si="22"/>
        <v>0</v>
      </c>
      <c r="G210" s="13">
        <f t="shared" si="23"/>
        <v>0</v>
      </c>
      <c r="H210" s="11"/>
    </row>
    <row r="211" spans="1:8" x14ac:dyDescent="0.25">
      <c r="A211" s="10" t="s">
        <v>251</v>
      </c>
      <c r="B211" s="9" t="s">
        <v>86</v>
      </c>
      <c r="C211" s="11">
        <v>1</v>
      </c>
      <c r="D211" s="12"/>
      <c r="E211" s="13">
        <f t="shared" si="21"/>
        <v>0</v>
      </c>
      <c r="F211" s="14">
        <f t="shared" si="22"/>
        <v>0</v>
      </c>
      <c r="G211" s="13">
        <f t="shared" si="23"/>
        <v>0</v>
      </c>
      <c r="H211" s="11"/>
    </row>
    <row r="212" spans="1:8" x14ac:dyDescent="0.25">
      <c r="A212" s="10" t="s">
        <v>252</v>
      </c>
      <c r="B212" s="9" t="s">
        <v>86</v>
      </c>
      <c r="C212" s="11">
        <v>3</v>
      </c>
      <c r="D212" s="12"/>
      <c r="E212" s="13">
        <f t="shared" si="21"/>
        <v>0</v>
      </c>
      <c r="F212" s="14">
        <f t="shared" si="22"/>
        <v>0</v>
      </c>
      <c r="G212" s="13">
        <f t="shared" si="23"/>
        <v>0</v>
      </c>
      <c r="H212" s="11"/>
    </row>
    <row r="213" spans="1:8" x14ac:dyDescent="0.25">
      <c r="A213" s="10" t="s">
        <v>253</v>
      </c>
      <c r="B213" s="9" t="s">
        <v>86</v>
      </c>
      <c r="C213" s="11">
        <v>4</v>
      </c>
      <c r="D213" s="12"/>
      <c r="E213" s="13">
        <f t="shared" si="21"/>
        <v>0</v>
      </c>
      <c r="F213" s="14">
        <f t="shared" si="22"/>
        <v>0</v>
      </c>
      <c r="G213" s="13">
        <f t="shared" si="23"/>
        <v>0</v>
      </c>
      <c r="H213" s="11"/>
    </row>
    <row r="214" spans="1:8" x14ac:dyDescent="0.25">
      <c r="A214" s="10" t="s">
        <v>254</v>
      </c>
      <c r="B214" s="9" t="s">
        <v>86</v>
      </c>
      <c r="C214" s="11">
        <v>12</v>
      </c>
      <c r="D214" s="12"/>
      <c r="E214" s="13">
        <f t="shared" si="21"/>
        <v>0</v>
      </c>
      <c r="F214" s="14">
        <f t="shared" si="22"/>
        <v>0</v>
      </c>
      <c r="G214" s="13">
        <f t="shared" si="23"/>
        <v>0</v>
      </c>
      <c r="H214" s="11"/>
    </row>
    <row r="215" spans="1:8" x14ac:dyDescent="0.25">
      <c r="A215" s="10" t="s">
        <v>255</v>
      </c>
      <c r="B215" s="9" t="s">
        <v>86</v>
      </c>
      <c r="C215" s="11">
        <v>14</v>
      </c>
      <c r="D215" s="12"/>
      <c r="E215" s="13">
        <f t="shared" si="21"/>
        <v>0</v>
      </c>
      <c r="F215" s="14">
        <f t="shared" si="22"/>
        <v>0</v>
      </c>
      <c r="G215" s="13">
        <f t="shared" si="23"/>
        <v>0</v>
      </c>
      <c r="H215" s="11"/>
    </row>
    <row r="216" spans="1:8" x14ac:dyDescent="0.25">
      <c r="A216" s="10" t="s">
        <v>256</v>
      </c>
      <c r="B216" s="9" t="s">
        <v>244</v>
      </c>
      <c r="C216" s="11">
        <v>4</v>
      </c>
      <c r="D216" s="12"/>
      <c r="E216" s="13">
        <f t="shared" ref="E216:E231" si="24">D216*C216</f>
        <v>0</v>
      </c>
      <c r="F216" s="14">
        <f t="shared" si="22"/>
        <v>0</v>
      </c>
      <c r="G216" s="13">
        <f t="shared" ref="G216:G231" si="25">E216*(1-F216)</f>
        <v>0</v>
      </c>
      <c r="H216" s="11"/>
    </row>
    <row r="217" spans="1:8" x14ac:dyDescent="0.25">
      <c r="A217" s="10" t="s">
        <v>257</v>
      </c>
      <c r="B217" s="9" t="s">
        <v>86</v>
      </c>
      <c r="C217" s="11">
        <v>1</v>
      </c>
      <c r="D217" s="12"/>
      <c r="E217" s="13">
        <f t="shared" si="24"/>
        <v>0</v>
      </c>
      <c r="F217" s="14">
        <f t="shared" si="22"/>
        <v>0</v>
      </c>
      <c r="G217" s="13">
        <f t="shared" si="25"/>
        <v>0</v>
      </c>
      <c r="H217" s="11"/>
    </row>
    <row r="218" spans="1:8" x14ac:dyDescent="0.25">
      <c r="A218" s="10" t="s">
        <v>258</v>
      </c>
      <c r="B218" s="9" t="s">
        <v>86</v>
      </c>
      <c r="C218" s="11">
        <v>10</v>
      </c>
      <c r="D218" s="12"/>
      <c r="E218" s="13">
        <f t="shared" si="24"/>
        <v>0</v>
      </c>
      <c r="F218" s="14">
        <f t="shared" si="22"/>
        <v>0</v>
      </c>
      <c r="G218" s="13">
        <f t="shared" si="25"/>
        <v>0</v>
      </c>
      <c r="H218" s="11"/>
    </row>
    <row r="219" spans="1:8" x14ac:dyDescent="0.25">
      <c r="A219" s="10" t="s">
        <v>259</v>
      </c>
      <c r="B219" s="9" t="s">
        <v>86</v>
      </c>
      <c r="C219" s="11">
        <v>1</v>
      </c>
      <c r="D219" s="12"/>
      <c r="E219" s="13">
        <f t="shared" si="24"/>
        <v>0</v>
      </c>
      <c r="F219" s="14">
        <f t="shared" si="22"/>
        <v>0</v>
      </c>
      <c r="G219" s="13">
        <f t="shared" si="25"/>
        <v>0</v>
      </c>
      <c r="H219" s="11"/>
    </row>
    <row r="220" spans="1:8" x14ac:dyDescent="0.25">
      <c r="A220" s="10" t="s">
        <v>260</v>
      </c>
      <c r="B220" s="9" t="s">
        <v>86</v>
      </c>
      <c r="C220" s="11">
        <v>2</v>
      </c>
      <c r="D220" s="12"/>
      <c r="E220" s="13">
        <f t="shared" si="24"/>
        <v>0</v>
      </c>
      <c r="F220" s="14">
        <f t="shared" si="22"/>
        <v>0</v>
      </c>
      <c r="G220" s="13">
        <f t="shared" si="25"/>
        <v>0</v>
      </c>
      <c r="H220" s="11"/>
    </row>
    <row r="221" spans="1:8" x14ac:dyDescent="0.25">
      <c r="A221" s="10" t="s">
        <v>261</v>
      </c>
      <c r="B221" s="9" t="s">
        <v>86</v>
      </c>
      <c r="C221" s="11">
        <v>8</v>
      </c>
      <c r="D221" s="12"/>
      <c r="E221" s="13">
        <f t="shared" si="24"/>
        <v>0</v>
      </c>
      <c r="F221" s="14">
        <f t="shared" si="22"/>
        <v>0</v>
      </c>
      <c r="G221" s="13">
        <f t="shared" si="25"/>
        <v>0</v>
      </c>
      <c r="H221" s="11"/>
    </row>
    <row r="222" spans="1:8" x14ac:dyDescent="0.25">
      <c r="A222" s="10" t="s">
        <v>262</v>
      </c>
      <c r="B222" s="9" t="s">
        <v>86</v>
      </c>
      <c r="C222" s="11">
        <v>11</v>
      </c>
      <c r="D222" s="12"/>
      <c r="E222" s="13">
        <f t="shared" si="24"/>
        <v>0</v>
      </c>
      <c r="F222" s="14">
        <f t="shared" si="22"/>
        <v>0</v>
      </c>
      <c r="G222" s="13">
        <f t="shared" si="25"/>
        <v>0</v>
      </c>
      <c r="H222" s="11"/>
    </row>
    <row r="223" spans="1:8" x14ac:dyDescent="0.25">
      <c r="A223" s="10" t="s">
        <v>263</v>
      </c>
      <c r="B223" s="9" t="s">
        <v>86</v>
      </c>
      <c r="C223" s="11">
        <v>25</v>
      </c>
      <c r="D223" s="12"/>
      <c r="E223" s="13">
        <f t="shared" si="24"/>
        <v>0</v>
      </c>
      <c r="F223" s="14">
        <f t="shared" si="22"/>
        <v>0</v>
      </c>
      <c r="G223" s="13">
        <f t="shared" si="25"/>
        <v>0</v>
      </c>
      <c r="H223" s="11"/>
    </row>
    <row r="224" spans="1:8" x14ac:dyDescent="0.25">
      <c r="A224" s="10" t="s">
        <v>264</v>
      </c>
      <c r="B224" s="9" t="s">
        <v>86</v>
      </c>
      <c r="C224" s="11">
        <v>3</v>
      </c>
      <c r="D224" s="12"/>
      <c r="E224" s="13">
        <f t="shared" si="24"/>
        <v>0</v>
      </c>
      <c r="F224" s="14">
        <f t="shared" si="22"/>
        <v>0</v>
      </c>
      <c r="G224" s="13">
        <f t="shared" si="25"/>
        <v>0</v>
      </c>
      <c r="H224" s="11"/>
    </row>
    <row r="225" spans="1:8" x14ac:dyDescent="0.25">
      <c r="A225" s="10" t="s">
        <v>265</v>
      </c>
      <c r="B225" s="9" t="s">
        <v>86</v>
      </c>
      <c r="C225" s="11">
        <v>1</v>
      </c>
      <c r="D225" s="12"/>
      <c r="E225" s="13">
        <f t="shared" si="24"/>
        <v>0</v>
      </c>
      <c r="F225" s="14">
        <f t="shared" si="22"/>
        <v>0</v>
      </c>
      <c r="G225" s="13">
        <f t="shared" si="25"/>
        <v>0</v>
      </c>
      <c r="H225" s="11"/>
    </row>
    <row r="226" spans="1:8" x14ac:dyDescent="0.25">
      <c r="A226" s="10" t="s">
        <v>266</v>
      </c>
      <c r="B226" s="9" t="s">
        <v>86</v>
      </c>
      <c r="C226" s="11">
        <v>1</v>
      </c>
      <c r="D226" s="12"/>
      <c r="E226" s="13">
        <f t="shared" si="24"/>
        <v>0</v>
      </c>
      <c r="F226" s="14">
        <f t="shared" si="22"/>
        <v>0</v>
      </c>
      <c r="G226" s="13">
        <f t="shared" si="25"/>
        <v>0</v>
      </c>
      <c r="H226" s="11"/>
    </row>
    <row r="227" spans="1:8" x14ac:dyDescent="0.25">
      <c r="A227" s="10" t="s">
        <v>267</v>
      </c>
      <c r="B227" s="9" t="s">
        <v>86</v>
      </c>
      <c r="C227" s="11">
        <v>16</v>
      </c>
      <c r="D227" s="12"/>
      <c r="E227" s="13">
        <f t="shared" si="24"/>
        <v>0</v>
      </c>
      <c r="F227" s="14">
        <f t="shared" si="22"/>
        <v>0</v>
      </c>
      <c r="G227" s="13">
        <f t="shared" si="25"/>
        <v>0</v>
      </c>
      <c r="H227" s="11"/>
    </row>
    <row r="228" spans="1:8" x14ac:dyDescent="0.25">
      <c r="A228" s="10" t="s">
        <v>268</v>
      </c>
      <c r="B228" s="9" t="s">
        <v>86</v>
      </c>
      <c r="C228" s="11">
        <v>5</v>
      </c>
      <c r="D228" s="12"/>
      <c r="E228" s="13">
        <f t="shared" si="24"/>
        <v>0</v>
      </c>
      <c r="F228" s="14">
        <f t="shared" si="22"/>
        <v>0</v>
      </c>
      <c r="G228" s="13">
        <f t="shared" si="25"/>
        <v>0</v>
      </c>
      <c r="H228" s="11"/>
    </row>
    <row r="229" spans="1:8" x14ac:dyDescent="0.25">
      <c r="A229" s="10" t="s">
        <v>269</v>
      </c>
      <c r="B229" s="9" t="s">
        <v>86</v>
      </c>
      <c r="C229" s="11">
        <v>6</v>
      </c>
      <c r="D229" s="12"/>
      <c r="E229" s="13">
        <f t="shared" si="24"/>
        <v>0</v>
      </c>
      <c r="F229" s="14">
        <f t="shared" si="22"/>
        <v>0</v>
      </c>
      <c r="G229" s="13">
        <f t="shared" si="25"/>
        <v>0</v>
      </c>
      <c r="H229" s="11"/>
    </row>
    <row r="230" spans="1:8" x14ac:dyDescent="0.25">
      <c r="A230" s="10" t="s">
        <v>270</v>
      </c>
      <c r="B230" s="9" t="s">
        <v>86</v>
      </c>
      <c r="C230" s="11">
        <v>1</v>
      </c>
      <c r="D230" s="12"/>
      <c r="E230" s="13">
        <f t="shared" si="24"/>
        <v>0</v>
      </c>
      <c r="F230" s="14">
        <f t="shared" si="22"/>
        <v>0</v>
      </c>
      <c r="G230" s="13">
        <f t="shared" si="25"/>
        <v>0</v>
      </c>
      <c r="H230" s="11"/>
    </row>
    <row r="231" spans="1:8" ht="15.75" thickBot="1" x14ac:dyDescent="0.3">
      <c r="A231" s="10" t="s">
        <v>271</v>
      </c>
      <c r="B231" s="9" t="s">
        <v>86</v>
      </c>
      <c r="C231" s="11">
        <v>5</v>
      </c>
      <c r="D231" s="12"/>
      <c r="E231" s="13">
        <f t="shared" si="24"/>
        <v>0</v>
      </c>
      <c r="F231" s="14">
        <f t="shared" si="22"/>
        <v>0</v>
      </c>
      <c r="G231" s="13">
        <f t="shared" si="25"/>
        <v>0</v>
      </c>
      <c r="H231" s="11"/>
    </row>
    <row r="232" spans="1:8" ht="15.75" thickBot="1" x14ac:dyDescent="0.3">
      <c r="C232" s="16"/>
      <c r="D232" s="16"/>
      <c r="E232" s="16"/>
      <c r="F232" s="17" t="s">
        <v>272</v>
      </c>
      <c r="G232" s="15">
        <f>SUM(G8:G231)</f>
        <v>0</v>
      </c>
    </row>
    <row r="233" spans="1:8" ht="15.75" customHeight="1" thickBot="1" x14ac:dyDescent="0.3">
      <c r="A233" s="33" t="s">
        <v>10</v>
      </c>
      <c r="B233" s="33"/>
      <c r="C233" s="33"/>
      <c r="D233" s="18"/>
      <c r="E233" s="19"/>
      <c r="F233" s="18"/>
      <c r="G233" s="19"/>
    </row>
    <row r="234" spans="1:8" ht="15.75" thickBot="1" x14ac:dyDescent="0.3">
      <c r="A234" s="33"/>
      <c r="B234" s="33"/>
      <c r="C234" s="33"/>
      <c r="D234" s="34" t="s">
        <v>11</v>
      </c>
      <c r="E234" s="35"/>
      <c r="F234" s="36">
        <f>G232</f>
        <v>0</v>
      </c>
      <c r="G234" s="37"/>
    </row>
    <row r="235" spans="1:8" x14ac:dyDescent="0.25">
      <c r="A235" s="33"/>
      <c r="B235" s="33"/>
      <c r="C235" s="33"/>
    </row>
    <row r="236" spans="1:8" ht="15" customHeight="1" x14ac:dyDescent="0.25">
      <c r="A236" s="33"/>
      <c r="B236" s="33"/>
      <c r="C236" s="33"/>
    </row>
    <row r="237" spans="1:8" x14ac:dyDescent="0.25">
      <c r="A237" s="33"/>
      <c r="B237" s="33"/>
      <c r="C237" s="33"/>
    </row>
    <row r="238" spans="1:8" x14ac:dyDescent="0.25">
      <c r="A238" s="33"/>
      <c r="B238" s="33"/>
      <c r="C238" s="33"/>
    </row>
    <row r="239" spans="1:8" x14ac:dyDescent="0.25">
      <c r="A239" s="33"/>
      <c r="B239" s="33"/>
      <c r="C239" s="33"/>
    </row>
    <row r="240" spans="1:8" ht="15" customHeight="1" x14ac:dyDescent="0.25">
      <c r="A240" s="33"/>
      <c r="B240" s="33"/>
      <c r="C240" s="33"/>
    </row>
  </sheetData>
  <mergeCells count="7">
    <mergeCell ref="A233:C240"/>
    <mergeCell ref="A2:C2"/>
    <mergeCell ref="A3:C3"/>
    <mergeCell ref="D234:E234"/>
    <mergeCell ref="F234:G234"/>
    <mergeCell ref="A4:H4"/>
    <mergeCell ref="A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50aaed90-e986-4e45-bee1-3157bb5933d0">P0049-2026117682-961</_dlc_DocId>
    <_dlc_DocIdUrl xmlns="50aaed90-e986-4e45-bee1-3157bb5933d0">
      <Url>https://tweedekamer.sharepoint.com/sites/RB-Europeseaanbestedingenuitvoeren/_layouts/15/DocIdRedir.aspx?ID=P0049-2026117682-961</Url>
      <Description>P0049-2026117682-961</Description>
    </_dlc_DocIdUrl>
    <lcf76f155ced4ddcb4097134ff3c332f xmlns="41624a88-8c9a-4b01-9e82-291e13ee44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EEC67984BA4746A6CB2C3233B9062F" ma:contentTypeVersion="14" ma:contentTypeDescription="Een nieuw document maken." ma:contentTypeScope="" ma:versionID="480cdf2aa18f7ddaf150a61edf06c8b7">
  <xsd:schema xmlns:xsd="http://www.w3.org/2001/XMLSchema" xmlns:xs="http://www.w3.org/2001/XMLSchema" xmlns:p="http://schemas.microsoft.com/office/2006/metadata/properties" xmlns:ns1="http://schemas.microsoft.com/sharepoint/v3" xmlns:ns2="50aaed90-e986-4e45-bee1-3157bb5933d0" xmlns:ns3="41624a88-8c9a-4b01-9e82-291e13ee44be" targetNamespace="http://schemas.microsoft.com/office/2006/metadata/properties" ma:root="true" ma:fieldsID="f0e363e5a5335b7ec6b85786bbed59ba" ns1:_="" ns2:_="" ns3:_="">
    <xsd:import namespace="http://schemas.microsoft.com/sharepoint/v3"/>
    <xsd:import namespace="50aaed90-e986-4e45-bee1-3157bb5933d0"/>
    <xsd:import namespace="41624a88-8c9a-4b01-9e82-291e13ee44b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BillingMetadata"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igenschappen van het geïntegreerd beleid voor naleving" ma:hidden="true" ma:internalName="_ip_UnifiedCompliancePolicyProperties">
      <xsd:simpleType>
        <xsd:restriction base="dms:Note"/>
      </xsd:simpleType>
    </xsd:element>
    <xsd:element name="_ip_UnifiedCompliancePolicyUIAction" ma:index="16"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aed90-e986-4e45-bee1-3157bb5933d0"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1624a88-8c9a-4b01-9e82-291e13ee44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BillingMetadata" ma:index="17" nillable="true" ma:displayName="MediaServiceBillingMetadata" ma:hidden="true" ma:internalName="MediaServiceBillingMetadata"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b8c1cdf-23ab-43f3-b52c-9c854cac969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ED6F1A4-BFA5-4EDF-8D25-E52D2C554CA5}">
  <ds:schemaRefs>
    <ds:schemaRef ds:uri="http://schemas.microsoft.com/office/2006/metadata/properties"/>
    <ds:schemaRef ds:uri="http://schemas.microsoft.com/office/infopath/2007/PartnerControls"/>
    <ds:schemaRef ds:uri="http://schemas.microsoft.com/sharepoint/v3"/>
    <ds:schemaRef ds:uri="50aaed90-e986-4e45-bee1-3157bb5933d0"/>
    <ds:schemaRef ds:uri="41624a88-8c9a-4b01-9e82-291e13ee44be"/>
  </ds:schemaRefs>
</ds:datastoreItem>
</file>

<file path=customXml/itemProps2.xml><?xml version="1.0" encoding="utf-8"?>
<ds:datastoreItem xmlns:ds="http://schemas.openxmlformats.org/officeDocument/2006/customXml" ds:itemID="{019A8A9E-B3A8-4AE9-A627-C485C71477AB}">
  <ds:schemaRefs>
    <ds:schemaRef ds:uri="http://schemas.microsoft.com/sharepoint/v3/contenttype/forms"/>
  </ds:schemaRefs>
</ds:datastoreItem>
</file>

<file path=customXml/itemProps3.xml><?xml version="1.0" encoding="utf-8"?>
<ds:datastoreItem xmlns:ds="http://schemas.openxmlformats.org/officeDocument/2006/customXml" ds:itemID="{68034C35-DEF8-4E00-AC06-E336EA7CE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aaed90-e986-4e45-bee1-3157bb5933d0"/>
    <ds:schemaRef ds:uri="41624a88-8c9a-4b01-9e82-291e13ee4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1610DE-96F8-4639-81FE-FAFA0DB2FB8C}">
  <ds:schemaRefs>
    <ds:schemaRef ds:uri="http://schemas.microsoft.com/sharepoint/events"/>
  </ds:schemaRefs>
</ds:datastoreItem>
</file>

<file path=docMetadata/LabelInfo.xml><?xml version="1.0" encoding="utf-8"?>
<clbl:labelList xmlns:clbl="http://schemas.microsoft.com/office/2020/mipLabelMetadata">
  <clbl:label id="{63f1d705-f53f-4e3b-b123-7052d2ef5d38}" enabled="1" method="Privileged" siteId="{238cb507-3f71-4afe-aaab-8382731a43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Prijsinvulblad</vt:lpstr>
    </vt:vector>
  </TitlesOfParts>
  <Company>Tweede Kamer der Staten-Generaal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Duiven, I.L.J. van</dc:creator>
  <cp:lastModifiedBy>Delmeer, R.</cp:lastModifiedBy>
  <dcterms:created xsi:type="dcterms:W3CDTF">2025-08-04T11:11:49Z</dcterms:created>
  <dcterms:modified xsi:type="dcterms:W3CDTF">2025-10-02T12:53:17Z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0x010100E3EEC67984BA4746A6CB2C3233B9062F</vt:lpwstr>
  </property>
  <property fmtid="{D5CDD505-2E9C-101B-9397-08002B2CF9AE}" pid="3" name="_dlc_DocIdItemGuid">
    <vt:lpwstr>3198e299-7429-4212-adc9-e3b596f4ecf1</vt:lpwstr>
  </property>
  <property fmtid="{D5CDD505-2E9C-101B-9397-08002B2CF9AE}" pid="4" name="i8059d02f088452aaeb98febffd942f6">
    <vt:lpwstr/>
  </property>
  <property fmtid="{D5CDD505-2E9C-101B-9397-08002B2CF9AE}" pid="5" name="TaxCatchAll">
    <vt:lpwstr>1;#71. Het inkopen en (Europees) aanbesteden van goederen en diensten|1737c6ca-4109-4271-b4a3-6e4e1392d192</vt:lpwstr>
  </property>
  <property fmtid="{D5CDD505-2E9C-101B-9397-08002B2CF9AE}" pid="6" name="k570b61d1c8344118cf7041903a91b3a">
    <vt:lpwstr>71. Het inkopen en (Europees) aanbesteden van goederen en diensten|1737c6ca-4109-4271-b4a3-6e4e1392d192</vt:lpwstr>
  </property>
  <property fmtid="{D5CDD505-2E9C-101B-9397-08002B2CF9AE}" pid="7" name="Dossierstatus">
    <vt:lpwstr>Concept</vt:lpwstr>
  </property>
  <property fmtid="{D5CDD505-2E9C-101B-9397-08002B2CF9AE}" pid="8" name="Process">
    <vt:lpwstr>FEZ Inkoop Europese aanbestedingen uitvoeren</vt:lpwstr>
  </property>
  <property fmtid="{D5CDD505-2E9C-101B-9397-08002B2CF9AE}" pid="9" name="Selectielijstproces">
    <vt:lpwstr>1;#71. Het inkopen en (Europees) aanbesteden van goederen en diensten|1737c6ca-4109-4271-b4a3-6e4e1392d192</vt:lpwstr>
  </property>
  <property fmtid="{D5CDD505-2E9C-101B-9397-08002B2CF9AE}" pid="10" name="Processnummer">
    <vt:lpwstr>P0133</vt:lpwstr>
  </property>
  <property fmtid="{D5CDD505-2E9C-101B-9397-08002B2CF9AE}" pid="11" name="Beperking">
    <vt:lpwstr/>
  </property>
  <property fmtid="{D5CDD505-2E9C-101B-9397-08002B2CF9AE}" pid="12" name="Order">
    <vt:r8>93200</vt:r8>
  </property>
  <property fmtid="{D5CDD505-2E9C-101B-9397-08002B2CF9AE}" pid="13" name="xd_Signature">
    <vt:bool>false</vt:bool>
  </property>
  <property fmtid="{D5CDD505-2E9C-101B-9397-08002B2CF9AE}" pid="14" name="xd_ProgID">
    <vt:lpwstr/>
  </property>
  <property fmtid="{D5CDD505-2E9C-101B-9397-08002B2CF9AE}" pid="15" name="Dossiernummer">
    <vt:lpwstr/>
  </property>
  <property fmtid="{D5CDD505-2E9C-101B-9397-08002B2CF9AE}" pid="16" name="Dossier">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y fmtid="{D5CDD505-2E9C-101B-9397-08002B2CF9AE}" pid="21" name="MediaServiceImageTags">
    <vt:lpwstr/>
  </property>
</Properties>
</file>