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lumconline.sharepoint.com/sites/AanbestedingTAVI/Gedeelde documenten/3. Nota van Inlichtingen/Ronde 2/"/>
    </mc:Choice>
  </mc:AlternateContent>
  <xr:revisionPtr revIDLastSave="0" documentId="13_ncr:1_{880C8E10-1762-475D-AB9B-8E77A142F987}" xr6:coauthVersionLast="47" xr6:coauthVersionMax="47" xr10:uidLastSave="{00000000-0000-0000-0000-000000000000}"/>
  <bookViews>
    <workbookView xWindow="-120" yWindow="-120" windowWidth="38640" windowHeight="15720" xr2:uid="{BC8D2062-B4C8-4FDE-92F9-6225A5B19844}"/>
  </bookViews>
  <sheets>
    <sheet name="PvW" sheetId="7" r:id="rId1"/>
  </sheets>
  <definedNames>
    <definedName name="_xlnm._FilterDatabase" localSheetId="0" hidden="1">PvW!$F$38:$F$42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7" l="1"/>
  <c r="H35" i="7"/>
  <c r="H34" i="7"/>
  <c r="H33" i="7"/>
  <c r="H32" i="7"/>
  <c r="I31" i="7"/>
  <c r="F23" i="7"/>
  <c r="F24" i="7"/>
  <c r="F25" i="7"/>
  <c r="F26" i="7"/>
  <c r="F27" i="7"/>
  <c r="F28" i="7"/>
  <c r="F29" i="7"/>
  <c r="F30" i="7"/>
  <c r="F22" i="7"/>
  <c r="H30" i="7" l="1"/>
  <c r="H26" i="7" l="1"/>
  <c r="H27" i="7"/>
  <c r="H24" i="7"/>
  <c r="H25" i="7"/>
  <c r="H29" i="7"/>
  <c r="H23" i="7" l="1"/>
  <c r="H28" i="7"/>
  <c r="H22" i="7" l="1"/>
  <c r="H37" i="7" s="1"/>
</calcChain>
</file>

<file path=xl/sharedStrings.xml><?xml version="1.0" encoding="utf-8"?>
<sst xmlns="http://schemas.openxmlformats.org/spreadsheetml/2006/main" count="47" uniqueCount="42">
  <si>
    <t>Ja</t>
  </si>
  <si>
    <t>Betreffende aanbesteding</t>
  </si>
  <si>
    <t>Percutane Hartkleppen (TAVI)</t>
  </si>
  <si>
    <t>Ingevuld door</t>
  </si>
  <si>
    <t>&lt;Naam organisatie&gt;</t>
  </si>
  <si>
    <t>&lt;Naam contactpersoon&gt;</t>
  </si>
  <si>
    <t>&lt;Datum&gt;</t>
  </si>
  <si>
    <t>Invulinstructie</t>
  </si>
  <si>
    <r>
      <t xml:space="preserve">1. Vul </t>
    </r>
    <r>
      <rPr>
        <u/>
        <sz val="10"/>
        <rFont val="Arial"/>
        <family val="2"/>
      </rPr>
      <t>alle</t>
    </r>
    <r>
      <rPr>
        <sz val="10"/>
        <rFont val="Arial"/>
        <family val="2"/>
      </rPr>
      <t xml:space="preserve"> blauwe velden in.</t>
    </r>
  </si>
  <si>
    <t>2. U geeft bij ieder kwaliteitsonderdeel een antwoord bij 'Uw antwoord'.</t>
  </si>
  <si>
    <t>3. Onder 'Max. # punten' ziet u het maximaal aantal punten dat u bij dat kwaliteitsonderdeel kunt krijgen. Onder 'Uw score' ziet u welke aantal punten u voor uw gegeven antwoord ontvangt.</t>
  </si>
  <si>
    <t xml:space="preserve">    In geval van vragen met de antwoordmogelijkheden ‘ja-nee’ geldt: ja (voldoet) en nee (voldoet niet).</t>
  </si>
  <si>
    <r>
      <t xml:space="preserve">4. Onder 'Toelichting/onderbouwing' </t>
    </r>
    <r>
      <rPr>
        <b/>
        <sz val="10"/>
        <rFont val="Arial"/>
        <family val="2"/>
      </rPr>
      <t xml:space="preserve">moet </t>
    </r>
    <r>
      <rPr>
        <sz val="10"/>
        <rFont val="Arial"/>
        <family val="2"/>
      </rPr>
      <t>bij ieder kwaliteitsonderdeel waar u punten scoort, een toelichting / onderbouwing worden gegeven, waarmee u kunt aantonen dat uw antwoord (en uw score) correct en gerechtvaardigd is.</t>
    </r>
  </si>
  <si>
    <t>Omschrijving</t>
  </si>
  <si>
    <t>Max. # 
punten</t>
  </si>
  <si>
    <t>Uw score</t>
  </si>
  <si>
    <t>Toelichting/onderbouwing</t>
  </si>
  <si>
    <t xml:space="preserve">Hoe meer indicaties (verschillende soorten hartklepafwijkingen, bijvoorbeeld aortaklep, bicuspide aortakleppen, valve-in-valve, etc.) des te beter. </t>
  </si>
  <si>
    <t>Max. aantal te ontvangen punten:</t>
  </si>
  <si>
    <t>: uw totaal aantal punten (score)</t>
  </si>
  <si>
    <r>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t>
    </r>
    <r>
      <rPr>
        <b/>
        <sz val="10"/>
        <rFont val="Arial"/>
        <family val="2"/>
      </rPr>
      <t>High risk patiënten</t>
    </r>
    <r>
      <rPr>
        <sz val="10"/>
        <rFont val="Arial"/>
        <family val="2"/>
      </rPr>
      <t>.</t>
    </r>
  </si>
  <si>
    <r>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t>
    </r>
    <r>
      <rPr>
        <b/>
        <sz val="10"/>
        <rFont val="Arial"/>
        <family val="2"/>
      </rPr>
      <t>Low risk patiënten</t>
    </r>
    <r>
      <rPr>
        <sz val="10"/>
        <rFont val="Arial"/>
        <family val="2"/>
      </rPr>
      <t xml:space="preserve">. </t>
    </r>
  </si>
  <si>
    <t>Uw 
antwoord</t>
  </si>
  <si>
    <t>&lt;Specificeer uw antwoord middels het aanleveren van randomized controlled trial (RCT) in het Nederlands of het Engels, beschrijf hier duidelijk op welke pagina het bewijs is te vinden en arceer in de RCT de tekst waar u naartoe verwijst&gt;</t>
  </si>
  <si>
    <t>&lt;Specificeer uw antwoord middels het aanleveren van documentatie in het Nederlands of het Engels, beschrijf hier duidelijk op welke pagina het bewijs is te vinden en arceer in de documentatie de tekst waar u naartoe verwijst&gt;</t>
  </si>
  <si>
    <t>&lt;Specificeer uw antwoord middels het aanleveren van wetenschappelijke data/registries in het Nederlands of het Engels, beschrijf hier duidelijk op welke pagina het bewijs is te vinden en arceer in de wetenschappelijke data/registries de tekst waar u naartoe verwijst&gt;</t>
  </si>
  <si>
    <r>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t>
    </r>
    <r>
      <rPr>
        <b/>
        <sz val="10"/>
        <rFont val="Arial"/>
        <family val="2"/>
      </rPr>
      <t>Intermediate risk patiënten</t>
    </r>
    <r>
      <rPr>
        <sz val="10"/>
        <rFont val="Arial"/>
        <family val="2"/>
      </rPr>
      <t>.</t>
    </r>
  </si>
  <si>
    <t>&lt;Licht toe&gt;</t>
  </si>
  <si>
    <t>U toont aan dat de TAVI 'retrievable' is na partiële ontplooiing.</t>
  </si>
  <si>
    <t>U toont d.m.v. randomized controlled trial (RCT) aan dat de aangeboden klep bij intermediate risk operabele patiënten geen inferieure primaire uitkomst levert bij een TAVR versus een SAVR. De RCT is adequaat gepowerd op een primair eindpunt waar mortaliteit tenminste een onderdeel van is. De studieresultaten dienen betrekking te hebben op hetzelfde platform als het platform van de aangeboden klep.</t>
  </si>
  <si>
    <t>U toont d.m.v. randomized controlled trial (RCT) aan dat de aangeboden klep bij low risk operabele patiënten geen inferieure primaire uitkomst levert bij een TAVR versus een SAVR. De RCT is adequaat gepowerd op een primair eindpunt waar mortaliteit tenminste een onderdeel van is. De studieresultaten dienen betrekking te hebben op hetzelfde platform als het platform van de aangeboden klep.</t>
  </si>
  <si>
    <t xml:space="preserve">U toont d.m.v. randomized controlled trial (RCT) van minimaal 5 jaar data aan wat de levensduur in jaren van uw aangeboden TAVI is. De studieresultaten dienen betrekking te hebben op hetzelfde platform als het platform van de aangeboden klep. </t>
  </si>
  <si>
    <t xml:space="preserve">    Indien het LUMC beoordeelt dat uw toelichting/onderbouwing niet afdoende of correct is, kan het LUMC uw score aanpassen.</t>
  </si>
  <si>
    <t xml:space="preserve">    Indien geen (afdoende) toelichting/onderbouwing is gegeven, worden er geen punten aan dat kwaliteitsonderdeel toegekend.</t>
  </si>
  <si>
    <t>Versie</t>
  </si>
  <si>
    <t>U verklaart 5 TAVI binnen 1 week na het indienen van uw offerte voor de klinische test aan ons te leveren en u bent akkoord met het productdemonstratie &amp; klinische test protocol (zie bijlagen).</t>
  </si>
  <si>
    <t>Beoordeling Nauwkeurigheid:
Beoordeling Hanteerbaarheid:
Beoordeling Gebruikersgemak:
Beoordeling Algemene indruk:</t>
  </si>
  <si>
    <t>Wij vullen deze in en geven een oordeel. U kunt deze wel voor u zelf invullen om te zien wat de consequenties zijn van de diverse mogelijke uitkomsten.</t>
  </si>
  <si>
    <t>Perceel 2 Self-expandable (SE)</t>
  </si>
  <si>
    <r>
      <rPr>
        <strike/>
        <sz val="10"/>
        <rFont val="Arial"/>
        <family val="2"/>
      </rPr>
      <t>U toont aan dat de aangeboden TAVI over de mogelijkheid beschikt om een annulus van meer dan 29mm te behandelen.</t>
    </r>
    <r>
      <rPr>
        <sz val="10"/>
        <rFont val="Arial"/>
        <family val="2"/>
      </rPr>
      <t xml:space="preserve">
U toont aan dat de aangeboden TAVI over de mogelijkheid beschikt om een annulus van meer dan 30 mm te behandelen.</t>
    </r>
  </si>
  <si>
    <t>v2.0</t>
  </si>
  <si>
    <t>HERZIENE KWALITEITSBLAD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</si>
</sst>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1"/>
      <color theme="1"/>
      <name val="Calibri"/>
      <family val="2"/>
      <scheme val="minor"/>
    </font>
    <font>
      <b/>
      <sz val="10"/>
      <name val="Arial"/>
      <family val="2"/>
    </font>
    <font>
      <sz val="10"/>
      <color theme="0"/>
      <name val="Arial"/>
      <family val="2"/>
    </font>
    <font>
      <u/>
      <sz val="10"/>
      <name val="Arial"/>
      <family val="2"/>
    </font>
    <font>
      <b/>
      <sz val="18"/>
      <name val="Arial"/>
      <family val="2"/>
    </font>
    <font>
      <sz val="10"/>
      <color rgb="FFFF0000"/>
      <name val="Arial"/>
      <family val="2"/>
    </font>
    <font>
      <sz val="11"/>
      <name val="Calibri"/>
      <family val="2"/>
    </font>
    <font>
      <b/>
      <sz val="9"/>
      <name val="Arial"/>
      <family val="2"/>
    </font>
    <font>
      <b/>
      <sz val="10"/>
      <color rgb="FFFF0000"/>
      <name val="Arial"/>
      <family val="2"/>
    </font>
    <font>
      <sz val="8"/>
      <name val="Arial"/>
      <family val="2"/>
    </font>
    <font>
      <b/>
      <sz val="8"/>
      <name val="Arial"/>
      <family val="2"/>
    </font>
    <font>
      <sz val="8"/>
      <color rgb="FFFF0000"/>
      <name val="Arial"/>
      <family val="2"/>
    </font>
    <font>
      <strike/>
      <sz val="10"/>
      <name val="Arial"/>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4" tint="0.59999389629810485"/>
        <bgColor rgb="FF000000"/>
      </patternFill>
    </fill>
    <fill>
      <patternFill patternType="solid">
        <fgColor rgb="FFFFFFFF"/>
        <bgColor rgb="FF000000"/>
      </patternFill>
    </fill>
    <fill>
      <patternFill patternType="solid">
        <fgColor theme="5" tint="0.59999389629810485"/>
        <bgColor rgb="FF000000"/>
      </patternFill>
    </fill>
    <fill>
      <patternFill patternType="solid">
        <fgColor theme="0"/>
        <bgColor rgb="FF000000"/>
      </patternFill>
    </fill>
  </fills>
  <borders count="38">
    <border>
      <left/>
      <right/>
      <top/>
      <bottom/>
      <diagonal/>
    </border>
    <border>
      <left style="thin">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90">
    <xf numFmtId="0" fontId="0" fillId="0" borderId="0" xfId="0"/>
    <xf numFmtId="0" fontId="0" fillId="2" borderId="0" xfId="0" applyFill="1"/>
    <xf numFmtId="0" fontId="2" fillId="2" borderId="0" xfId="0" applyFont="1" applyFill="1"/>
    <xf numFmtId="0" fontId="0" fillId="3" borderId="0" xfId="0" applyFill="1"/>
    <xf numFmtId="0" fontId="2" fillId="3" borderId="0" xfId="0" applyFont="1" applyFill="1" applyAlignment="1">
      <alignment horizontal="left" vertical="top"/>
    </xf>
    <xf numFmtId="0" fontId="0" fillId="2" borderId="0" xfId="0" applyFill="1" applyAlignment="1">
      <alignment vertical="top"/>
    </xf>
    <xf numFmtId="0" fontId="3" fillId="2" borderId="0" xfId="0" applyFont="1" applyFill="1" applyAlignment="1">
      <alignment horizontal="center"/>
    </xf>
    <xf numFmtId="0" fontId="0" fillId="2" borderId="0" xfId="0" applyFill="1" applyAlignment="1">
      <alignment horizontal="center"/>
    </xf>
    <xf numFmtId="0" fontId="0" fillId="2" borderId="8" xfId="0" applyFill="1" applyBorder="1"/>
    <xf numFmtId="0" fontId="2" fillId="2" borderId="0" xfId="0" applyFont="1" applyFill="1" applyAlignment="1">
      <alignment horizontal="left" vertical="center"/>
    </xf>
    <xf numFmtId="0" fontId="2" fillId="3" borderId="0" xfId="0" applyFont="1" applyFill="1" applyAlignment="1">
      <alignment horizontal="center" vertical="top"/>
    </xf>
    <xf numFmtId="0" fontId="2" fillId="2" borderId="0" xfId="0" applyFont="1" applyFill="1" applyAlignment="1">
      <alignment horizontal="center" vertical="center"/>
    </xf>
    <xf numFmtId="0" fontId="0" fillId="2" borderId="14" xfId="0" applyFill="1" applyBorder="1" applyAlignment="1">
      <alignment horizontal="left"/>
    </xf>
    <xf numFmtId="0" fontId="0" fillId="2" borderId="14" xfId="0" applyFill="1" applyBorder="1" applyAlignment="1">
      <alignment horizontal="center"/>
    </xf>
    <xf numFmtId="0" fontId="2" fillId="4" borderId="15" xfId="1" applyFont="1" applyFill="1" applyBorder="1" applyAlignment="1">
      <alignment horizontal="center" vertical="center" wrapText="1"/>
    </xf>
    <xf numFmtId="0" fontId="2" fillId="4" borderId="17" xfId="1" applyFont="1" applyFill="1" applyBorder="1" applyAlignment="1">
      <alignment horizontal="left" vertical="center"/>
    </xf>
    <xf numFmtId="0" fontId="2" fillId="2" borderId="3" xfId="0" applyFont="1" applyFill="1" applyBorder="1" applyAlignment="1">
      <alignment vertical="center"/>
    </xf>
    <xf numFmtId="0" fontId="2" fillId="2" borderId="2" xfId="0" applyFont="1" applyFill="1" applyBorder="1"/>
    <xf numFmtId="0" fontId="7" fillId="5" borderId="1" xfId="0" applyFont="1" applyFill="1" applyBorder="1" applyAlignment="1">
      <alignment horizontal="left" vertical="center" wrapText="1"/>
    </xf>
    <xf numFmtId="0" fontId="0" fillId="2" borderId="16" xfId="0" applyFill="1" applyBorder="1" applyAlignment="1">
      <alignment horizontal="left" vertical="center"/>
    </xf>
    <xf numFmtId="0" fontId="6" fillId="2" borderId="0" xfId="0" applyFont="1" applyFill="1"/>
    <xf numFmtId="0" fontId="9" fillId="2" borderId="0" xfId="0" applyFont="1" applyFill="1" applyAlignment="1">
      <alignment horizontal="left" vertical="top"/>
    </xf>
    <xf numFmtId="0" fontId="6" fillId="2" borderId="0" xfId="0" applyFont="1" applyFill="1" applyAlignment="1">
      <alignment horizontal="center"/>
    </xf>
    <xf numFmtId="0" fontId="7" fillId="5" borderId="12" xfId="0" applyFont="1" applyFill="1" applyBorder="1" applyAlignment="1">
      <alignment horizontal="center" vertical="center" wrapText="1"/>
    </xf>
    <xf numFmtId="0" fontId="6" fillId="2" borderId="0" xfId="0" applyFont="1" applyFill="1" applyAlignment="1">
      <alignment horizontal="right"/>
    </xf>
    <xf numFmtId="0" fontId="9" fillId="2" borderId="0" xfId="0" applyFont="1" applyFill="1" applyAlignment="1">
      <alignment horizontal="center" vertical="top"/>
    </xf>
    <xf numFmtId="0" fontId="0" fillId="2" borderId="0" xfId="0" applyFill="1" applyAlignment="1">
      <alignment horizontal="left" vertical="center"/>
    </xf>
    <xf numFmtId="0" fontId="6"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7" fillId="7" borderId="13" xfId="0" applyFont="1" applyFill="1" applyBorder="1" applyAlignment="1">
      <alignment horizontal="center" vertical="center" wrapText="1"/>
    </xf>
    <xf numFmtId="1" fontId="2" fillId="2" borderId="3" xfId="0" applyNumberFormat="1" applyFont="1" applyFill="1" applyBorder="1" applyAlignment="1">
      <alignment horizontal="center"/>
    </xf>
    <xf numFmtId="0" fontId="0" fillId="2" borderId="21" xfId="0" applyFill="1" applyBorder="1" applyAlignment="1">
      <alignment horizontal="left" vertical="center"/>
    </xf>
    <xf numFmtId="0" fontId="9" fillId="2" borderId="0" xfId="0" applyFont="1" applyFill="1" applyAlignment="1">
      <alignment horizontal="center"/>
    </xf>
    <xf numFmtId="2" fontId="6" fillId="2" borderId="0" xfId="0" applyNumberFormat="1" applyFont="1" applyFill="1"/>
    <xf numFmtId="0" fontId="3" fillId="2" borderId="0" xfId="0" applyFont="1" applyFill="1" applyAlignment="1">
      <alignment horizontal="left" vertical="center"/>
    </xf>
    <xf numFmtId="1" fontId="8" fillId="6" borderId="12" xfId="0" applyNumberFormat="1" applyFont="1" applyFill="1" applyBorder="1" applyAlignment="1">
      <alignment horizontal="center" vertical="center" wrapText="1"/>
    </xf>
    <xf numFmtId="1" fontId="7" fillId="6" borderId="12" xfId="0" applyNumberFormat="1" applyFont="1" applyFill="1" applyBorder="1" applyAlignment="1">
      <alignment horizontal="center" vertical="center"/>
    </xf>
    <xf numFmtId="1" fontId="7" fillId="6" borderId="28" xfId="0" applyNumberFormat="1" applyFont="1" applyFill="1" applyBorder="1" applyAlignment="1">
      <alignment vertical="center"/>
    </xf>
    <xf numFmtId="0" fontId="8" fillId="6" borderId="12"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7" borderId="12" xfId="0" applyFont="1" applyFill="1" applyBorder="1" applyAlignment="1">
      <alignment horizontal="center" vertical="center" wrapText="1"/>
    </xf>
    <xf numFmtId="1" fontId="7" fillId="6" borderId="13" xfId="0" applyNumberFormat="1" applyFont="1" applyFill="1" applyBorder="1" applyAlignment="1">
      <alignment horizontal="center" vertical="center"/>
    </xf>
    <xf numFmtId="1" fontId="8" fillId="6" borderId="13" xfId="0" applyNumberFormat="1" applyFont="1" applyFill="1" applyBorder="1" applyAlignment="1">
      <alignment horizontal="center" vertical="center" wrapText="1"/>
    </xf>
    <xf numFmtId="0" fontId="7" fillId="7" borderId="35" xfId="0" applyFont="1" applyFill="1" applyBorder="1" applyAlignment="1">
      <alignment horizontal="left" vertical="center" wrapText="1"/>
    </xf>
    <xf numFmtId="0" fontId="7" fillId="7" borderId="36" xfId="0" applyFont="1" applyFill="1" applyBorder="1" applyAlignment="1">
      <alignment horizontal="left" vertical="center" wrapText="1"/>
    </xf>
    <xf numFmtId="0" fontId="7" fillId="7" borderId="37" xfId="0" applyFont="1" applyFill="1" applyBorder="1" applyAlignment="1">
      <alignment horizontal="left" vertical="center" wrapText="1"/>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2" fillId="2" borderId="11" xfId="0" applyFont="1" applyFill="1" applyBorder="1" applyAlignment="1">
      <alignment horizontal="left"/>
    </xf>
    <xf numFmtId="0" fontId="2" fillId="2" borderId="5" xfId="0" applyFont="1" applyFill="1" applyBorder="1" applyAlignment="1">
      <alignment horizontal="left"/>
    </xf>
    <xf numFmtId="0" fontId="2" fillId="2" borderId="10" xfId="0" applyFont="1" applyFill="1" applyBorder="1" applyAlignment="1">
      <alignment horizontal="left"/>
    </xf>
    <xf numFmtId="0" fontId="0" fillId="2" borderId="6" xfId="0" applyFill="1" applyBorder="1" applyAlignment="1">
      <alignment horizontal="left"/>
    </xf>
    <xf numFmtId="0" fontId="0" fillId="2" borderId="14" xfId="0" applyFill="1" applyBorder="1" applyAlignment="1">
      <alignment horizontal="left"/>
    </xf>
    <xf numFmtId="0" fontId="0" fillId="2" borderId="7" xfId="0" applyFill="1" applyBorder="1" applyAlignment="1">
      <alignment horizontal="left"/>
    </xf>
    <xf numFmtId="0" fontId="0" fillId="2" borderId="9"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xf>
    <xf numFmtId="0" fontId="0" fillId="2" borderId="6" xfId="0" applyFont="1" applyFill="1" applyBorder="1" applyAlignment="1">
      <alignment horizontal="left" wrapText="1"/>
    </xf>
    <xf numFmtId="0" fontId="0" fillId="2" borderId="14" xfId="0" applyFont="1" applyFill="1" applyBorder="1" applyAlignment="1">
      <alignment horizontal="left"/>
    </xf>
    <xf numFmtId="0" fontId="0" fillId="2" borderId="7" xfId="0" applyFont="1" applyFill="1" applyBorder="1" applyAlignment="1">
      <alignment horizontal="left"/>
    </xf>
    <xf numFmtId="0" fontId="0" fillId="5" borderId="9" xfId="0" applyFill="1" applyBorder="1" applyAlignment="1">
      <alignment horizontal="left"/>
    </xf>
    <xf numFmtId="0" fontId="0" fillId="5" borderId="0" xfId="0" applyFill="1" applyAlignment="1">
      <alignment horizontal="left"/>
    </xf>
    <xf numFmtId="0" fontId="0" fillId="5" borderId="8" xfId="0" applyFill="1" applyBorder="1" applyAlignment="1">
      <alignment horizontal="left"/>
    </xf>
    <xf numFmtId="0" fontId="0" fillId="5" borderId="6" xfId="0" applyFill="1" applyBorder="1" applyAlignment="1">
      <alignment horizontal="left"/>
    </xf>
    <xf numFmtId="0" fontId="0" fillId="5" borderId="14" xfId="0" applyFill="1" applyBorder="1" applyAlignment="1">
      <alignment horizontal="left"/>
    </xf>
    <xf numFmtId="0" fontId="0" fillId="5" borderId="7" xfId="0" applyFill="1" applyBorder="1" applyAlignment="1">
      <alignment horizontal="left"/>
    </xf>
    <xf numFmtId="0" fontId="2" fillId="2" borderId="4" xfId="0" applyFont="1" applyFill="1" applyBorder="1" applyAlignment="1">
      <alignment horizontal="right" vertical="center"/>
    </xf>
    <xf numFmtId="0" fontId="2" fillId="2" borderId="3" xfId="0" applyFont="1" applyFill="1" applyBorder="1" applyAlignment="1">
      <alignment horizontal="right" vertical="center"/>
    </xf>
    <xf numFmtId="0" fontId="0" fillId="2" borderId="22"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21" xfId="0" applyFill="1" applyBorder="1" applyAlignment="1">
      <alignment horizontal="center" vertical="center"/>
    </xf>
    <xf numFmtId="0" fontId="0" fillId="2" borderId="32" xfId="0" applyFill="1" applyBorder="1" applyAlignment="1">
      <alignment horizontal="center" vertical="center"/>
    </xf>
    <xf numFmtId="0" fontId="0" fillId="2" borderId="29" xfId="0" applyFill="1" applyBorder="1" applyAlignment="1">
      <alignment horizontal="center" vertical="center"/>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xf numFmtId="0" fontId="0" fillId="2" borderId="33" xfId="0" applyFill="1" applyBorder="1" applyAlignment="1">
      <alignment horizontal="right" vertical="center" wrapText="1"/>
    </xf>
    <xf numFmtId="0" fontId="0" fillId="2" borderId="0" xfId="0" applyFill="1" applyAlignment="1">
      <alignment horizontal="right" vertical="center" wrapText="1"/>
    </xf>
    <xf numFmtId="0" fontId="0" fillId="2" borderId="34" xfId="0" applyFill="1" applyBorder="1" applyAlignment="1">
      <alignment horizontal="right" vertical="center" wrapText="1"/>
    </xf>
    <xf numFmtId="0" fontId="0" fillId="2" borderId="30" xfId="0" applyFill="1" applyBorder="1" applyAlignment="1">
      <alignment horizontal="right" vertical="center" wrapText="1"/>
    </xf>
    <xf numFmtId="0" fontId="0" fillId="2" borderId="14" xfId="0" applyFill="1" applyBorder="1" applyAlignment="1">
      <alignment horizontal="right" vertical="center" wrapText="1"/>
    </xf>
    <xf numFmtId="0" fontId="0" fillId="2" borderId="31" xfId="0" applyFill="1" applyBorder="1" applyAlignment="1">
      <alignment horizontal="right" vertical="center" wrapText="1"/>
    </xf>
    <xf numFmtId="0" fontId="2" fillId="4" borderId="20" xfId="1" applyFont="1" applyFill="1" applyBorder="1" applyAlignment="1">
      <alignment horizontal="left" vertical="center"/>
    </xf>
    <xf numFmtId="0" fontId="2" fillId="4" borderId="18" xfId="1" applyFont="1" applyFill="1" applyBorder="1" applyAlignment="1">
      <alignment horizontal="left" vertical="center"/>
    </xf>
    <xf numFmtId="0" fontId="2" fillId="4" borderId="19" xfId="1" applyFont="1" applyFill="1" applyBorder="1" applyAlignment="1">
      <alignment horizontal="left" vertical="center"/>
    </xf>
  </cellXfs>
  <cellStyles count="2">
    <cellStyle name="Standaard" xfId="0" builtinId="0"/>
    <cellStyle name="Standaard 3" xfId="1" xr:uid="{E804356E-2F7E-43F3-B4D7-CDA1A9751D81}"/>
  </cellStyles>
  <dxfs count="6">
    <dxf>
      <fill>
        <patternFill>
          <bgColor rgb="FFFF0000"/>
        </patternFill>
      </fill>
    </dxf>
    <dxf>
      <font>
        <color rgb="FFFF000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797140</xdr:colOff>
      <xdr:row>3</xdr:row>
      <xdr:rowOff>113870</xdr:rowOff>
    </xdr:from>
    <xdr:ext cx="2962374" cy="752474"/>
    <xdr:pic>
      <xdr:nvPicPr>
        <xdr:cNvPr id="2" name="Picture 1">
          <a:extLst>
            <a:ext uri="{FF2B5EF4-FFF2-40B4-BE49-F238E27FC236}">
              <a16:creationId xmlns:a16="http://schemas.microsoft.com/office/drawing/2014/main" id="{CC1791EF-08BA-439D-8D1C-6C2662702091}"/>
            </a:ext>
          </a:extLst>
        </xdr:cNvPr>
        <xdr:cNvPicPr>
          <a:picLocks noChangeAspect="1"/>
        </xdr:cNvPicPr>
      </xdr:nvPicPr>
      <xdr:blipFill>
        <a:blip xmlns:r="http://schemas.openxmlformats.org/officeDocument/2006/relationships" r:embed="rId1"/>
        <a:stretch>
          <a:fillRect/>
        </a:stretch>
      </xdr:blipFill>
      <xdr:spPr>
        <a:xfrm>
          <a:off x="10741240" y="753950"/>
          <a:ext cx="2962374" cy="752474"/>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D7D8-5840-4804-A869-A365C83A4F66}">
  <sheetPr>
    <pageSetUpPr fitToPage="1"/>
  </sheetPr>
  <dimension ref="A1:M50"/>
  <sheetViews>
    <sheetView tabSelected="1" topLeftCell="A22" zoomScaleNormal="100" workbookViewId="0">
      <selection activeCell="G28" sqref="G28"/>
    </sheetView>
  </sheetViews>
  <sheetFormatPr defaultColWidth="14.42578125" defaultRowHeight="12.75" x14ac:dyDescent="0.2"/>
  <cols>
    <col min="1" max="1" width="3" style="30" customWidth="1"/>
    <col min="2" max="2" width="3" style="21" bestFit="1" customWidth="1"/>
    <col min="3" max="3" width="14.28515625" style="21" bestFit="1" customWidth="1"/>
    <col min="4" max="4" width="4" style="25" bestFit="1" customWidth="1"/>
    <col min="5" max="5" width="62.42578125" style="20" customWidth="1"/>
    <col min="6" max="6" width="7.42578125" style="20" bestFit="1" customWidth="1"/>
    <col min="7" max="7" width="13.28515625" style="22" bestFit="1" customWidth="1"/>
    <col min="8" max="8" width="9.28515625" style="20" bestFit="1" customWidth="1"/>
    <col min="9" max="9" width="87.28515625" style="20" customWidth="1"/>
    <col min="10" max="10" width="1.7109375" style="20" bestFit="1" customWidth="1"/>
    <col min="11" max="13" width="14.42578125" style="27"/>
    <col min="14" max="16384" width="14.42578125" style="20"/>
  </cols>
  <sheetData>
    <row r="1" spans="1:13" s="1" customFormat="1" ht="13.5" thickBot="1" x14ac:dyDescent="0.25">
      <c r="A1" s="28"/>
      <c r="B1" s="4"/>
      <c r="C1" s="4"/>
      <c r="D1" s="10"/>
      <c r="E1" s="3"/>
      <c r="F1" s="3"/>
      <c r="G1" s="6" t="s">
        <v>0</v>
      </c>
      <c r="K1" s="26"/>
      <c r="L1" s="26"/>
      <c r="M1" s="26"/>
    </row>
    <row r="2" spans="1:13" s="1" customFormat="1" ht="24" thickBot="1" x14ac:dyDescent="0.25">
      <c r="A2" s="28"/>
      <c r="B2" s="48" t="s">
        <v>41</v>
      </c>
      <c r="C2" s="49"/>
      <c r="D2" s="49"/>
      <c r="E2" s="49"/>
      <c r="F2" s="49"/>
      <c r="G2" s="49"/>
      <c r="H2" s="49"/>
      <c r="I2" s="50"/>
      <c r="K2" s="26"/>
      <c r="L2" s="26"/>
      <c r="M2" s="26"/>
    </row>
    <row r="3" spans="1:13" s="1" customFormat="1" x14ac:dyDescent="0.2">
      <c r="A3" s="28"/>
      <c r="B3" s="51" t="s">
        <v>34</v>
      </c>
      <c r="C3" s="52"/>
      <c r="D3" s="52"/>
      <c r="E3" s="52"/>
      <c r="F3" s="52"/>
      <c r="G3" s="53"/>
      <c r="I3" s="8"/>
      <c r="K3" s="26"/>
      <c r="L3" s="26"/>
      <c r="M3" s="26"/>
    </row>
    <row r="4" spans="1:13" s="1" customFormat="1" ht="13.5" thickBot="1" x14ac:dyDescent="0.25">
      <c r="A4" s="28"/>
      <c r="B4" s="54" t="s">
        <v>40</v>
      </c>
      <c r="C4" s="55"/>
      <c r="D4" s="55"/>
      <c r="E4" s="55"/>
      <c r="F4" s="55"/>
      <c r="G4" s="56"/>
      <c r="I4" s="8"/>
      <c r="K4" s="26"/>
      <c r="L4" s="26"/>
      <c r="M4" s="26"/>
    </row>
    <row r="5" spans="1:13" s="1" customFormat="1" x14ac:dyDescent="0.2">
      <c r="A5" s="28"/>
      <c r="B5" s="51" t="s">
        <v>1</v>
      </c>
      <c r="C5" s="52"/>
      <c r="D5" s="52"/>
      <c r="E5" s="52"/>
      <c r="F5" s="52"/>
      <c r="G5" s="53"/>
      <c r="I5" s="8"/>
      <c r="K5" s="26"/>
      <c r="L5" s="26"/>
      <c r="M5" s="26"/>
    </row>
    <row r="6" spans="1:13" s="1" customFormat="1" x14ac:dyDescent="0.2">
      <c r="A6" s="28"/>
      <c r="B6" s="57" t="s">
        <v>2</v>
      </c>
      <c r="C6" s="58"/>
      <c r="D6" s="58"/>
      <c r="E6" s="58"/>
      <c r="F6" s="58"/>
      <c r="G6" s="59"/>
      <c r="I6" s="8"/>
      <c r="K6" s="26"/>
      <c r="L6" s="26"/>
      <c r="M6" s="26"/>
    </row>
    <row r="7" spans="1:13" s="1" customFormat="1" ht="13.5" thickBot="1" x14ac:dyDescent="0.25">
      <c r="A7" s="28"/>
      <c r="B7" s="60" t="s">
        <v>38</v>
      </c>
      <c r="C7" s="61"/>
      <c r="D7" s="61"/>
      <c r="E7" s="61"/>
      <c r="F7" s="61"/>
      <c r="G7" s="62"/>
      <c r="I7" s="8"/>
      <c r="K7" s="26"/>
      <c r="L7" s="26"/>
      <c r="M7" s="26"/>
    </row>
    <row r="8" spans="1:13" s="1" customFormat="1" x14ac:dyDescent="0.2">
      <c r="A8" s="28"/>
      <c r="B8" s="51" t="s">
        <v>3</v>
      </c>
      <c r="C8" s="52"/>
      <c r="D8" s="52"/>
      <c r="E8" s="52"/>
      <c r="F8" s="52"/>
      <c r="G8" s="53"/>
      <c r="I8" s="8"/>
      <c r="K8" s="26"/>
      <c r="L8" s="26"/>
      <c r="M8" s="26"/>
    </row>
    <row r="9" spans="1:13" s="1" customFormat="1" x14ac:dyDescent="0.2">
      <c r="A9" s="28"/>
      <c r="B9" s="63" t="s">
        <v>4</v>
      </c>
      <c r="C9" s="64"/>
      <c r="D9" s="64"/>
      <c r="E9" s="64"/>
      <c r="F9" s="64"/>
      <c r="G9" s="65"/>
      <c r="I9" s="8"/>
      <c r="K9" s="26"/>
      <c r="L9" s="26"/>
      <c r="M9" s="26"/>
    </row>
    <row r="10" spans="1:13" s="1" customFormat="1" x14ac:dyDescent="0.2">
      <c r="A10" s="28"/>
      <c r="B10" s="63" t="s">
        <v>5</v>
      </c>
      <c r="C10" s="64"/>
      <c r="D10" s="64"/>
      <c r="E10" s="64"/>
      <c r="F10" s="64"/>
      <c r="G10" s="65"/>
      <c r="I10" s="8"/>
      <c r="K10" s="26"/>
      <c r="L10" s="26"/>
      <c r="M10" s="26"/>
    </row>
    <row r="11" spans="1:13" s="1" customFormat="1" ht="13.5" thickBot="1" x14ac:dyDescent="0.25">
      <c r="A11" s="28"/>
      <c r="B11" s="66" t="s">
        <v>6</v>
      </c>
      <c r="C11" s="67"/>
      <c r="D11" s="67"/>
      <c r="E11" s="67"/>
      <c r="F11" s="67"/>
      <c r="G11" s="68"/>
      <c r="I11" s="8"/>
      <c r="K11" s="26"/>
      <c r="L11" s="26"/>
      <c r="M11" s="26"/>
    </row>
    <row r="12" spans="1:13" s="1" customFormat="1" x14ac:dyDescent="0.2">
      <c r="A12" s="28"/>
      <c r="B12" s="51" t="s">
        <v>7</v>
      </c>
      <c r="C12" s="52"/>
      <c r="D12" s="52"/>
      <c r="E12" s="52"/>
      <c r="F12" s="52"/>
      <c r="G12" s="52"/>
      <c r="H12" s="52"/>
      <c r="I12" s="53"/>
      <c r="K12" s="26"/>
      <c r="L12" s="26"/>
      <c r="M12" s="26"/>
    </row>
    <row r="13" spans="1:13" s="1" customFormat="1" x14ac:dyDescent="0.2">
      <c r="A13" s="28"/>
      <c r="B13" s="57" t="s">
        <v>8</v>
      </c>
      <c r="C13" s="58"/>
      <c r="D13" s="58"/>
      <c r="E13" s="58"/>
      <c r="F13" s="58"/>
      <c r="G13" s="58"/>
      <c r="H13" s="58"/>
      <c r="I13" s="59"/>
      <c r="K13" s="26"/>
      <c r="L13" s="26"/>
      <c r="M13" s="26"/>
    </row>
    <row r="14" spans="1:13" s="1" customFormat="1" x14ac:dyDescent="0.2">
      <c r="A14" s="28"/>
      <c r="B14" s="57" t="s">
        <v>9</v>
      </c>
      <c r="C14" s="58"/>
      <c r="D14" s="58"/>
      <c r="E14" s="58"/>
      <c r="F14" s="58"/>
      <c r="G14" s="58"/>
      <c r="H14" s="58"/>
      <c r="I14" s="59"/>
      <c r="K14" s="26"/>
      <c r="L14" s="26"/>
      <c r="M14" s="26"/>
    </row>
    <row r="15" spans="1:13" s="1" customFormat="1" x14ac:dyDescent="0.2">
      <c r="A15" s="28"/>
      <c r="B15" s="57" t="s">
        <v>10</v>
      </c>
      <c r="C15" s="58"/>
      <c r="D15" s="58"/>
      <c r="E15" s="58"/>
      <c r="F15" s="58"/>
      <c r="G15" s="58"/>
      <c r="H15" s="58"/>
      <c r="I15" s="59"/>
      <c r="K15" s="26"/>
      <c r="L15" s="26"/>
      <c r="M15" s="26"/>
    </row>
    <row r="16" spans="1:13" s="1" customFormat="1" x14ac:dyDescent="0.2">
      <c r="A16" s="28"/>
      <c r="B16" s="57" t="s">
        <v>11</v>
      </c>
      <c r="C16" s="58"/>
      <c r="D16" s="58"/>
      <c r="E16" s="58"/>
      <c r="F16" s="58"/>
      <c r="G16" s="58"/>
      <c r="H16" s="58"/>
      <c r="I16" s="59"/>
      <c r="K16" s="26"/>
      <c r="L16" s="26"/>
      <c r="M16" s="26"/>
    </row>
    <row r="17" spans="1:13" s="1" customFormat="1" x14ac:dyDescent="0.2">
      <c r="A17" s="28"/>
      <c r="B17" s="57" t="s">
        <v>12</v>
      </c>
      <c r="C17" s="58"/>
      <c r="D17" s="58"/>
      <c r="E17" s="58"/>
      <c r="F17" s="58"/>
      <c r="G17" s="58"/>
      <c r="H17" s="58"/>
      <c r="I17" s="59"/>
      <c r="K17" s="26"/>
      <c r="L17" s="26"/>
      <c r="M17" s="26"/>
    </row>
    <row r="18" spans="1:13" s="1" customFormat="1" x14ac:dyDescent="0.2">
      <c r="A18" s="28"/>
      <c r="B18" s="57" t="s">
        <v>32</v>
      </c>
      <c r="C18" s="58"/>
      <c r="D18" s="58"/>
      <c r="E18" s="58"/>
      <c r="F18" s="58"/>
      <c r="G18" s="58"/>
      <c r="H18" s="58"/>
      <c r="I18" s="59"/>
      <c r="K18" s="26"/>
      <c r="L18" s="26"/>
      <c r="M18" s="26"/>
    </row>
    <row r="19" spans="1:13" s="1" customFormat="1" ht="13.5" thickBot="1" x14ac:dyDescent="0.25">
      <c r="A19" s="28"/>
      <c r="B19" s="54" t="s">
        <v>33</v>
      </c>
      <c r="C19" s="55"/>
      <c r="D19" s="55"/>
      <c r="E19" s="55"/>
      <c r="F19" s="55"/>
      <c r="G19" s="55"/>
      <c r="H19" s="55"/>
      <c r="I19" s="56"/>
      <c r="K19" s="26"/>
      <c r="L19" s="26"/>
      <c r="M19" s="26"/>
    </row>
    <row r="20" spans="1:13" s="1" customFormat="1" ht="13.5" thickBot="1" x14ac:dyDescent="0.25">
      <c r="A20" s="28"/>
      <c r="B20" s="12"/>
      <c r="C20" s="12"/>
      <c r="D20" s="13"/>
      <c r="E20" s="12"/>
      <c r="F20" s="12"/>
      <c r="G20" s="13"/>
      <c r="K20" s="27"/>
      <c r="M20" s="26"/>
    </row>
    <row r="21" spans="1:13" s="1" customFormat="1" ht="25.5" x14ac:dyDescent="0.2">
      <c r="A21" s="29"/>
      <c r="B21" s="87" t="s">
        <v>13</v>
      </c>
      <c r="C21" s="88"/>
      <c r="D21" s="88"/>
      <c r="E21" s="89"/>
      <c r="F21" s="14" t="s">
        <v>14</v>
      </c>
      <c r="G21" s="14" t="s">
        <v>22</v>
      </c>
      <c r="H21" s="14" t="s">
        <v>15</v>
      </c>
      <c r="I21" s="15" t="s">
        <v>16</v>
      </c>
      <c r="K21" s="26"/>
      <c r="L21" s="26"/>
      <c r="M21" s="26"/>
    </row>
    <row r="22" spans="1:13" s="1" customFormat="1" ht="73.900000000000006" customHeight="1" x14ac:dyDescent="0.2">
      <c r="A22" s="29"/>
      <c r="B22" s="19">
        <v>1</v>
      </c>
      <c r="C22" s="74" t="s">
        <v>29</v>
      </c>
      <c r="D22" s="74"/>
      <c r="E22" s="74"/>
      <c r="F22" s="38">
        <f>400/15*K22</f>
        <v>53.333333333333336</v>
      </c>
      <c r="G22" s="23"/>
      <c r="H22" s="37" t="str">
        <f>IF(G22="Ja",F22*100%,IF(G22="Nee",F22*0%,"-"))</f>
        <v>-</v>
      </c>
      <c r="I22" s="18" t="s">
        <v>23</v>
      </c>
      <c r="K22" s="36">
        <v>2</v>
      </c>
      <c r="L22" s="26"/>
      <c r="M22" s="26"/>
    </row>
    <row r="23" spans="1:13" s="1" customFormat="1" ht="70.150000000000006" customHeight="1" x14ac:dyDescent="0.2">
      <c r="A23" s="29"/>
      <c r="B23" s="19">
        <v>2</v>
      </c>
      <c r="C23" s="74" t="s">
        <v>30</v>
      </c>
      <c r="D23" s="74"/>
      <c r="E23" s="74"/>
      <c r="F23" s="38">
        <f t="shared" ref="F23:F30" si="0">400/15*K23</f>
        <v>53.333333333333336</v>
      </c>
      <c r="G23" s="23"/>
      <c r="H23" s="37" t="str">
        <f t="shared" ref="H23" si="1">IF(G23="Ja",F23*100%,IF(G23="Nee",F23*0%,"-"))</f>
        <v>-</v>
      </c>
      <c r="I23" s="18" t="s">
        <v>23</v>
      </c>
      <c r="K23" s="36">
        <v>2</v>
      </c>
      <c r="L23" s="26"/>
      <c r="M23" s="26"/>
    </row>
    <row r="24" spans="1:13" s="1" customFormat="1" ht="43.15" customHeight="1" x14ac:dyDescent="0.2">
      <c r="A24" s="29"/>
      <c r="B24" s="19">
        <v>3</v>
      </c>
      <c r="C24" s="74" t="s">
        <v>31</v>
      </c>
      <c r="D24" s="74"/>
      <c r="E24" s="74"/>
      <c r="F24" s="38">
        <f t="shared" si="0"/>
        <v>80</v>
      </c>
      <c r="G24" s="23"/>
      <c r="H24" s="37" t="str">
        <f>IF(G24="Meer dan 9 jaar",F24*100%,IF(G24="Meer dan 8 jaar",F24*80%,IF(G24="Meer dan 7 jaar",F24*60%,IF(G24="Meer dan 6 jaar",F24*40%,IF(G24="Meer dan 5 jaar",F24*20%,IF(G24="5 jaar of minder",F24*0%,"-"))))))</f>
        <v>-</v>
      </c>
      <c r="I24" s="18" t="s">
        <v>23</v>
      </c>
      <c r="K24" s="36">
        <v>3</v>
      </c>
      <c r="L24" s="26"/>
      <c r="M24" s="26"/>
    </row>
    <row r="25" spans="1:13" s="1" customFormat="1" ht="58.15" customHeight="1" x14ac:dyDescent="0.2">
      <c r="A25" s="29"/>
      <c r="B25" s="19">
        <v>4</v>
      </c>
      <c r="C25" s="71" t="s">
        <v>20</v>
      </c>
      <c r="D25" s="72"/>
      <c r="E25" s="73"/>
      <c r="F25" s="38">
        <f t="shared" si="0"/>
        <v>26.666666666666668</v>
      </c>
      <c r="G25" s="23"/>
      <c r="H25" s="37" t="str">
        <f>IF(G25="0-5% PPI",F25*100%,IF(G25="5%-10% PPI",F25*50%,IF(G25="10% of meer PPI",F25*0%,"-")))</f>
        <v>-</v>
      </c>
      <c r="I25" s="18" t="s">
        <v>23</v>
      </c>
      <c r="K25" s="36">
        <v>1</v>
      </c>
      <c r="L25" s="26"/>
      <c r="M25" s="26"/>
    </row>
    <row r="26" spans="1:13" s="1" customFormat="1" ht="58.15" customHeight="1" x14ac:dyDescent="0.2">
      <c r="A26" s="29"/>
      <c r="B26" s="19">
        <v>5</v>
      </c>
      <c r="C26" s="71" t="s">
        <v>26</v>
      </c>
      <c r="D26" s="72"/>
      <c r="E26" s="73"/>
      <c r="F26" s="38">
        <f t="shared" si="0"/>
        <v>26.666666666666668</v>
      </c>
      <c r="G26" s="23"/>
      <c r="H26" s="37" t="str">
        <f>IF(G26="0-5% PPI",F26*100%,IF(G26="5%-10% PPI",F26*50%,IF(G26="10% of meer PPI",F26*0%,"-")))</f>
        <v>-</v>
      </c>
      <c r="I26" s="18" t="s">
        <v>23</v>
      </c>
      <c r="K26" s="36">
        <v>1</v>
      </c>
      <c r="L26" s="26"/>
      <c r="M26" s="26"/>
    </row>
    <row r="27" spans="1:13" s="1" customFormat="1" ht="58.15" customHeight="1" x14ac:dyDescent="0.2">
      <c r="A27" s="29"/>
      <c r="B27" s="19">
        <v>6</v>
      </c>
      <c r="C27" s="71" t="s">
        <v>21</v>
      </c>
      <c r="D27" s="72"/>
      <c r="E27" s="73"/>
      <c r="F27" s="38">
        <f t="shared" si="0"/>
        <v>26.666666666666668</v>
      </c>
      <c r="G27" s="23"/>
      <c r="H27" s="37" t="str">
        <f>IF(G27="0-5% PPI",F27*100%,IF(G27="5%-10% PPI",F27*50%,IF(G27="10% of meer PPI",F27*0%,"-")))</f>
        <v>-</v>
      </c>
      <c r="I27" s="18" t="s">
        <v>23</v>
      </c>
      <c r="K27" s="36">
        <v>1</v>
      </c>
      <c r="L27" s="26"/>
      <c r="M27" s="26"/>
    </row>
    <row r="28" spans="1:13" s="1" customFormat="1" ht="54" customHeight="1" x14ac:dyDescent="0.2">
      <c r="A28" s="29"/>
      <c r="B28" s="19">
        <v>7</v>
      </c>
      <c r="C28" s="71" t="s">
        <v>39</v>
      </c>
      <c r="D28" s="72"/>
      <c r="E28" s="73"/>
      <c r="F28" s="38">
        <f t="shared" si="0"/>
        <v>26.666666666666668</v>
      </c>
      <c r="G28" s="23"/>
      <c r="H28" s="37" t="str">
        <f>IF(G28="Ja",F28*100%,IF(G28="Nee",F28*0%,"-"))</f>
        <v>-</v>
      </c>
      <c r="I28" s="18" t="s">
        <v>24</v>
      </c>
      <c r="K28" s="36">
        <v>1</v>
      </c>
      <c r="L28" s="26"/>
      <c r="M28" s="26"/>
    </row>
    <row r="29" spans="1:13" s="1" customFormat="1" ht="45" x14ac:dyDescent="0.2">
      <c r="A29" s="29"/>
      <c r="B29" s="19">
        <v>8</v>
      </c>
      <c r="C29" s="71" t="s">
        <v>17</v>
      </c>
      <c r="D29" s="72"/>
      <c r="E29" s="73"/>
      <c r="F29" s="38">
        <f t="shared" si="0"/>
        <v>53.333333333333336</v>
      </c>
      <c r="G29" s="23"/>
      <c r="H29" s="37" t="str">
        <f>IF(G29="5 of meer indicaties",F29*100%,IF(G29="3-4 indicaties",F29*50%,IF(G29="Minder dan 3 indicaties",F29*0%,"-")))</f>
        <v>-</v>
      </c>
      <c r="I29" s="18" t="s">
        <v>25</v>
      </c>
      <c r="K29" s="36">
        <v>2</v>
      </c>
      <c r="L29" s="26"/>
      <c r="M29" s="26"/>
    </row>
    <row r="30" spans="1:13" s="1" customFormat="1" ht="42.6" customHeight="1" x14ac:dyDescent="0.2">
      <c r="A30" s="29"/>
      <c r="B30" s="33">
        <v>9</v>
      </c>
      <c r="C30" s="74" t="s">
        <v>28</v>
      </c>
      <c r="D30" s="74"/>
      <c r="E30" s="74"/>
      <c r="F30" s="38">
        <f t="shared" si="0"/>
        <v>53.333333333333336</v>
      </c>
      <c r="G30" s="23"/>
      <c r="H30" s="37" t="str">
        <f>IF(G30="Ja",F30*100%,IF(G30="Nee",F30*0%,"-"))</f>
        <v>-</v>
      </c>
      <c r="I30" s="18" t="s">
        <v>27</v>
      </c>
      <c r="K30" s="36">
        <v>2</v>
      </c>
      <c r="L30" s="26"/>
      <c r="M30" s="26"/>
    </row>
    <row r="31" spans="1:13" s="1" customFormat="1" ht="42.6" customHeight="1" x14ac:dyDescent="0.2">
      <c r="A31" s="29"/>
      <c r="B31" s="75">
        <v>10</v>
      </c>
      <c r="C31" s="78" t="s">
        <v>35</v>
      </c>
      <c r="D31" s="79"/>
      <c r="E31" s="80"/>
      <c r="F31" s="39"/>
      <c r="G31" s="23"/>
      <c r="H31" s="40"/>
      <c r="I31" s="41" t="str">
        <f>IF(G31="Nee","Dan kunnen we uw offerte helaas niet in behandeling nemen","")</f>
        <v/>
      </c>
      <c r="K31" s="26"/>
      <c r="L31" s="26"/>
      <c r="M31" s="26"/>
    </row>
    <row r="32" spans="1:13" s="1" customFormat="1" ht="15" x14ac:dyDescent="0.2">
      <c r="A32" s="29"/>
      <c r="B32" s="76"/>
      <c r="C32" s="81" t="s">
        <v>36</v>
      </c>
      <c r="D32" s="82"/>
      <c r="E32" s="83"/>
      <c r="F32" s="38">
        <v>100</v>
      </c>
      <c r="G32" s="42"/>
      <c r="H32" s="37" t="str">
        <f>IF(G32="Goed",F32*100%,IF(G32="Voldoende",F32*65%,IF(G32="Matig",F32*30%,IF(G32="Onvoldoende",F32*0%,"-"))))</f>
        <v>-</v>
      </c>
      <c r="I32" s="45" t="s">
        <v>37</v>
      </c>
      <c r="K32" s="26"/>
      <c r="L32" s="26"/>
      <c r="M32" s="26"/>
    </row>
    <row r="33" spans="1:13" s="1" customFormat="1" ht="15" x14ac:dyDescent="0.2">
      <c r="A33" s="29"/>
      <c r="B33" s="76"/>
      <c r="C33" s="81"/>
      <c r="D33" s="82"/>
      <c r="E33" s="83"/>
      <c r="F33" s="38">
        <v>100</v>
      </c>
      <c r="G33" s="42"/>
      <c r="H33" s="37" t="str">
        <f t="shared" ref="H33:H35" si="2">IF(G33="Goed",F33*100%,IF(G33="Voldoende",F33*65%,IF(G33="Matig",F33*30%,IF(G33="Onvoldoende",F33*0%,"-"))))</f>
        <v>-</v>
      </c>
      <c r="I33" s="46"/>
      <c r="K33" s="26"/>
      <c r="L33" s="26"/>
      <c r="M33" s="26"/>
    </row>
    <row r="34" spans="1:13" s="1" customFormat="1" ht="15" x14ac:dyDescent="0.2">
      <c r="A34" s="29"/>
      <c r="B34" s="76"/>
      <c r="C34" s="81"/>
      <c r="D34" s="82"/>
      <c r="E34" s="83"/>
      <c r="F34" s="38">
        <v>100</v>
      </c>
      <c r="G34" s="42"/>
      <c r="H34" s="37" t="str">
        <f t="shared" si="2"/>
        <v>-</v>
      </c>
      <c r="I34" s="46"/>
      <c r="K34" s="26"/>
      <c r="L34" s="26"/>
      <c r="M34" s="26"/>
    </row>
    <row r="35" spans="1:13" s="1" customFormat="1" ht="15.75" thickBot="1" x14ac:dyDescent="0.25">
      <c r="A35" s="29"/>
      <c r="B35" s="77"/>
      <c r="C35" s="84"/>
      <c r="D35" s="85"/>
      <c r="E35" s="86"/>
      <c r="F35" s="43">
        <v>100</v>
      </c>
      <c r="G35" s="31"/>
      <c r="H35" s="44" t="str">
        <f t="shared" si="2"/>
        <v>-</v>
      </c>
      <c r="I35" s="47"/>
      <c r="K35" s="26"/>
      <c r="L35" s="26"/>
      <c r="M35" s="26"/>
    </row>
    <row r="36" spans="1:13" s="1" customFormat="1" ht="13.5" thickBot="1" x14ac:dyDescent="0.25">
      <c r="A36" s="29"/>
      <c r="B36" s="9"/>
      <c r="C36" s="9"/>
      <c r="D36" s="11"/>
      <c r="E36" s="5"/>
      <c r="F36" s="5"/>
      <c r="G36" s="7"/>
      <c r="H36" s="2"/>
      <c r="I36" s="2"/>
      <c r="K36" s="26"/>
      <c r="L36" s="26"/>
      <c r="M36" s="26"/>
    </row>
    <row r="37" spans="1:13" s="1" customFormat="1" ht="13.5" thickBot="1" x14ac:dyDescent="0.25">
      <c r="A37" s="29"/>
      <c r="B37" s="69" t="s">
        <v>18</v>
      </c>
      <c r="C37" s="70"/>
      <c r="D37" s="70"/>
      <c r="E37" s="70"/>
      <c r="F37" s="32">
        <f>SUM(F22:F35)</f>
        <v>800</v>
      </c>
      <c r="G37" s="16"/>
      <c r="H37" s="32">
        <f>SUM(H22:H35)</f>
        <v>0</v>
      </c>
      <c r="I37" s="17" t="s">
        <v>19</v>
      </c>
      <c r="K37" s="26"/>
      <c r="L37" s="26"/>
      <c r="M37" s="26"/>
    </row>
    <row r="38" spans="1:13" x14ac:dyDescent="0.2">
      <c r="D38" s="24"/>
      <c r="F38" s="22"/>
      <c r="G38" s="20"/>
    </row>
    <row r="39" spans="1:13" x14ac:dyDescent="0.2">
      <c r="D39" s="24"/>
      <c r="F39" s="22"/>
      <c r="G39" s="20"/>
    </row>
    <row r="40" spans="1:13" x14ac:dyDescent="0.2">
      <c r="F40" s="22"/>
      <c r="G40" s="20"/>
    </row>
    <row r="41" spans="1:13" x14ac:dyDescent="0.2">
      <c r="F41" s="22"/>
      <c r="G41" s="20"/>
    </row>
    <row r="42" spans="1:13" x14ac:dyDescent="0.2">
      <c r="F42" s="22"/>
      <c r="G42" s="20"/>
      <c r="H42" s="35"/>
      <c r="I42" s="22"/>
    </row>
    <row r="43" spans="1:13" x14ac:dyDescent="0.2">
      <c r="F43" s="22"/>
      <c r="G43" s="20"/>
      <c r="H43" s="35"/>
      <c r="I43" s="22"/>
    </row>
    <row r="44" spans="1:13" x14ac:dyDescent="0.2">
      <c r="D44" s="21"/>
      <c r="E44" s="21"/>
      <c r="H44" s="35"/>
      <c r="I44" s="34"/>
    </row>
    <row r="45" spans="1:13" x14ac:dyDescent="0.2">
      <c r="D45" s="21"/>
      <c r="E45" s="21"/>
    </row>
    <row r="46" spans="1:13" x14ac:dyDescent="0.2">
      <c r="D46" s="21"/>
      <c r="E46" s="21"/>
    </row>
    <row r="47" spans="1:13" x14ac:dyDescent="0.2">
      <c r="D47" s="21"/>
      <c r="E47" s="21"/>
    </row>
    <row r="48" spans="1:13" x14ac:dyDescent="0.2">
      <c r="D48" s="21"/>
      <c r="E48" s="21"/>
    </row>
    <row r="49" spans="4:5" x14ac:dyDescent="0.2">
      <c r="D49" s="21"/>
      <c r="E49" s="21"/>
    </row>
    <row r="50" spans="4:5" x14ac:dyDescent="0.2">
      <c r="D50" s="21"/>
      <c r="E50" s="21"/>
    </row>
  </sheetData>
  <mergeCells count="33">
    <mergeCell ref="C23:E23"/>
    <mergeCell ref="B14:I14"/>
    <mergeCell ref="C29:E29"/>
    <mergeCell ref="C25:E25"/>
    <mergeCell ref="C26:E26"/>
    <mergeCell ref="C27:E27"/>
    <mergeCell ref="C24:E24"/>
    <mergeCell ref="B21:E21"/>
    <mergeCell ref="C22:E22"/>
    <mergeCell ref="B16:I16"/>
    <mergeCell ref="B19:I19"/>
    <mergeCell ref="B37:E37"/>
    <mergeCell ref="C28:E28"/>
    <mergeCell ref="C30:E30"/>
    <mergeCell ref="B31:B35"/>
    <mergeCell ref="C31:E31"/>
    <mergeCell ref="C32:E35"/>
    <mergeCell ref="I32:I35"/>
    <mergeCell ref="B2:I2"/>
    <mergeCell ref="B3:G3"/>
    <mergeCell ref="B4:G4"/>
    <mergeCell ref="B5:G5"/>
    <mergeCell ref="B6:G6"/>
    <mergeCell ref="B13:I13"/>
    <mergeCell ref="B7:G7"/>
    <mergeCell ref="B18:I18"/>
    <mergeCell ref="B15:I15"/>
    <mergeCell ref="B17:I17"/>
    <mergeCell ref="B8:G8"/>
    <mergeCell ref="B9:G9"/>
    <mergeCell ref="B10:G10"/>
    <mergeCell ref="B11:G11"/>
    <mergeCell ref="B12:I12"/>
  </mergeCells>
  <conditionalFormatting sqref="H22:H23 H25:H30">
    <cfRule type="expression" dxfId="5" priority="11">
      <formula>AND(G22="",#REF!="")</formula>
    </cfRule>
    <cfRule type="expression" dxfId="4" priority="12">
      <formula>AND(G22="x",#REF!="x")</formula>
    </cfRule>
  </conditionalFormatting>
  <conditionalFormatting sqref="H24">
    <cfRule type="expression" dxfId="3" priority="7">
      <formula>AND(G24="",#REF!="")</formula>
    </cfRule>
    <cfRule type="expression" dxfId="2" priority="8">
      <formula>AND(G24="x",#REF!="x")</formula>
    </cfRule>
  </conditionalFormatting>
  <conditionalFormatting sqref="H32:H35">
    <cfRule type="cellIs" dxfId="1" priority="1" operator="equal">
      <formula>0</formula>
    </cfRule>
  </conditionalFormatting>
  <conditionalFormatting sqref="I31">
    <cfRule type="cellIs" dxfId="0" priority="2" operator="equal">
      <formula>"Dan kunnen we uw offerte helaas niet in behandeling nemen"</formula>
    </cfRule>
  </conditionalFormatting>
  <dataValidations count="5">
    <dataValidation type="list" allowBlank="1" showInputMessage="1" showErrorMessage="1" sqref="G24" xr:uid="{C843EFC4-E26F-48F7-A1F1-67F7BEB2A115}">
      <formula1>"Meer dan 9 jaar,Meer dan 8 jaar,Meer dan 7 jaar,Meer dan 6 jaar,Meer dan 5 jaar,5 jaar of minder"</formula1>
    </dataValidation>
    <dataValidation type="list" allowBlank="1" showInputMessage="1" showErrorMessage="1" sqref="G30:G31 G22:G23 G28" xr:uid="{58E68E0F-D79C-4363-990B-F827A6E6A9E1}">
      <formula1>"Ja,Nee"</formula1>
    </dataValidation>
    <dataValidation type="list" allowBlank="1" showInputMessage="1" showErrorMessage="1" sqref="G29" xr:uid="{C76A40AB-8175-4CA4-9E99-343157A3E378}">
      <formula1>"5 of meer indicaties,3-4 indicaties,Minder dan 3 indicaties"</formula1>
    </dataValidation>
    <dataValidation type="list" allowBlank="1" showInputMessage="1" showErrorMessage="1" sqref="G25:G27" xr:uid="{E543B61D-604E-49CD-91D4-C139008ADBC2}">
      <formula1>"0-5% PPI,5%-10% PPI,10% of meer PPI"</formula1>
    </dataValidation>
    <dataValidation type="list" allowBlank="1" showInputMessage="1" showErrorMessage="1" sqref="G32:G35" xr:uid="{0D9C7EF0-B663-4B0D-9244-7C3993CAC2EA}">
      <formula1>"Goed,Voldoende,Matig,Onvoldoende"</formula1>
    </dataValidation>
  </dataValidations>
  <pageMargins left="0.25" right="0.25" top="0.75" bottom="0.75" header="0.3" footer="0.3"/>
  <pageSetup paperSize="8" fitToHeight="0" orientation="landscape" r:id="rId1"/>
  <ignoredErrors>
    <ignoredError sqref="H29 H24"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26424BA4E65C4EBE1BABC0BDF1C8FD" ma:contentTypeVersion="3" ma:contentTypeDescription="Een nieuw document maken." ma:contentTypeScope="" ma:versionID="b74fbac7cdfc66766813a30c2ab4c876">
  <xsd:schema xmlns:xsd="http://www.w3.org/2001/XMLSchema" xmlns:xs="http://www.w3.org/2001/XMLSchema" xmlns:p="http://schemas.microsoft.com/office/2006/metadata/properties" xmlns:ns2="a65b2eb7-cbf4-4aa1-9fa4-4ba8bb226292" targetNamespace="http://schemas.microsoft.com/office/2006/metadata/properties" ma:root="true" ma:fieldsID="f2af2809e089a30a46750dff3c310d14" ns2:_="">
    <xsd:import namespace="a65b2eb7-cbf4-4aa1-9fa4-4ba8bb22629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b2eb7-cbf4-4aa1-9fa4-4ba8bb226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9D74F-712D-4505-9C8F-E39F08F098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E54F3B-5A17-4675-B0FA-1D4B5625EE07}">
  <ds:schemaRefs>
    <ds:schemaRef ds:uri="http://schemas.microsoft.com/sharepoint/v3/contenttype/forms"/>
  </ds:schemaRefs>
</ds:datastoreItem>
</file>

<file path=customXml/itemProps3.xml><?xml version="1.0" encoding="utf-8"?>
<ds:datastoreItem xmlns:ds="http://schemas.openxmlformats.org/officeDocument/2006/customXml" ds:itemID="{D4F65B8F-587E-4C8C-88A3-490CA7522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b2eb7-cbf4-4aa1-9fa4-4ba8bb226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Jonkman, F.T. (FB-INKOOP)</dc:creator>
  <cp:keywords/>
  <dc:description/>
  <cp:lastModifiedBy>Jonkman, F.T. (FB-INKOOP)</cp:lastModifiedBy>
  <cp:revision/>
  <dcterms:created xsi:type="dcterms:W3CDTF">2024-01-24T16:15:15Z</dcterms:created>
  <dcterms:modified xsi:type="dcterms:W3CDTF">2025-11-21T08:28:19Z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0x010100F826424BA4E65C4EBE1BABC0BDF1C8FD</vt:lpwstr>
  </property>
  <property fmtid="{D5CDD505-2E9C-101B-9397-08002B2CF9AE}" pid="3" name="MediaServiceImageTags">
    <vt:lpwstr/>
  </property>
</Properties>
</file>