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27925-2025 Planm- en contractonderh liftinst overig/Aanbestedingsdocumenten/Perceel 1 Kloosterveste/"/>
    </mc:Choice>
  </mc:AlternateContent>
  <xr:revisionPtr revIDLastSave="25" documentId="8_{28E0441A-270A-4FA7-9159-39E1316E25BF}" xr6:coauthVersionLast="47" xr6:coauthVersionMax="47" xr10:uidLastSave="{72E22DD8-4008-4FB7-BAB2-FCCB32288A0E}"/>
  <bookViews>
    <workbookView xWindow="-120" yWindow="-120" windowWidth="29040" windowHeight="15720" tabRatio="671" xr2:uid="{00000000-000D-0000-FFFF-FFFF00000000}"/>
  </bookViews>
  <sheets>
    <sheet name="Prijzenblad Onderhoud" sheetId="1" r:id="rId1"/>
    <sheet name="Verrekenprijzen" sheetId="6" r:id="rId2"/>
  </sheets>
  <externalReferences>
    <externalReference r:id="rId3"/>
  </externalReferences>
  <definedNames>
    <definedName name="_xlnm._FilterDatabase" localSheetId="0" hidden="1">'Prijzenblad Onderhoud'!$A$6:$AL$15</definedName>
    <definedName name="Adres">'[1]10.1 Installatie overzicht'!$E$4:$E$4</definedName>
    <definedName name="_xlnm.Print_Area" localSheetId="0">'Prijzenblad Onderhoud'!$A$1:$AK$15</definedName>
    <definedName name="_xlnm.Print_Titles" localSheetId="0">'Prijzenblad Onderhoud'!$1:$6</definedName>
    <definedName name="_xlnm.Print_Titles" localSheetId="1">Verrekenprijzen!$1:$1</definedName>
    <definedName name="Amperes">#REF!</definedName>
    <definedName name="Urgentie">'[1]4.2 Responstijden'!$B$18:$B$21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" i="1" l="1"/>
  <c r="AC12" i="1"/>
  <c r="A1" i="6"/>
  <c r="AK12" i="1"/>
  <c r="AK13" i="1"/>
  <c r="AK14" i="1"/>
  <c r="AK15" i="1"/>
  <c r="AK10" i="1"/>
  <c r="AK11" i="1"/>
  <c r="AK7" i="1"/>
  <c r="AK8" i="1"/>
  <c r="AK9" i="1"/>
  <c r="AG5" i="1"/>
  <c r="G3" i="1"/>
  <c r="AC9" i="1"/>
  <c r="AC8" i="1"/>
  <c r="AC7" i="1"/>
  <c r="AC11" i="1"/>
  <c r="AC10" i="1"/>
  <c r="AC15" i="1"/>
  <c r="AC14" i="1"/>
  <c r="AC13" i="1"/>
  <c r="AI5" i="1"/>
  <c r="AH5" i="1"/>
  <c r="AF5" i="1"/>
  <c r="AE5" i="1"/>
  <c r="AD5" i="1"/>
  <c r="AK5" i="1" l="1"/>
  <c r="A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admin-automat</author>
  </authors>
  <commentList>
    <comment ref="S4" authorId="0" shapeId="0" xr:uid="{00000000-0006-0000-0000-000001000000}">
      <text>
        <r>
          <rPr>
            <sz val="8"/>
            <color indexed="81"/>
            <rFont val="Tahoma"/>
            <family val="2"/>
          </rPr>
          <t>tractie, hydraulisch, etc./frequentieregeling, softstarter, etc.</t>
        </r>
      </text>
    </comment>
  </commentList>
</comments>
</file>

<file path=xl/sharedStrings.xml><?xml version="1.0" encoding="utf-8"?>
<sst xmlns="http://schemas.openxmlformats.org/spreadsheetml/2006/main" count="292" uniqueCount="191">
  <si>
    <t>Referentie</t>
  </si>
  <si>
    <t>Complex</t>
  </si>
  <si>
    <t>Keuring</t>
  </si>
  <si>
    <t>Componenten</t>
  </si>
  <si>
    <t>Prestatie</t>
  </si>
  <si>
    <t>Inschrijving: Prijzen en Uren</t>
  </si>
  <si>
    <t>Complexnummer</t>
  </si>
  <si>
    <t>Naam complex</t>
  </si>
  <si>
    <t>Soort complex</t>
  </si>
  <si>
    <t>Kenmerk</t>
  </si>
  <si>
    <t>Adres</t>
  </si>
  <si>
    <t>Plaats</t>
  </si>
  <si>
    <t>Fabrikaatnummer installatie</t>
  </si>
  <si>
    <t>Type installatie</t>
  </si>
  <si>
    <t>Huidige ohbedrijf</t>
  </si>
  <si>
    <t>Installatienr huidige ohbedrijf</t>
  </si>
  <si>
    <t xml:space="preserve">Fabrikaat </t>
  </si>
  <si>
    <t>Bouwjaar installatie</t>
  </si>
  <si>
    <t xml:space="preserve">Aantal stopplaatsen </t>
  </si>
  <si>
    <t xml:space="preserve">Hefvermogen (kg) </t>
  </si>
  <si>
    <t>Snelheid (m/s)</t>
  </si>
  <si>
    <t>Keuringsnorm</t>
  </si>
  <si>
    <t>Keurende instantie</t>
  </si>
  <si>
    <t>Nr keurende instantie</t>
  </si>
  <si>
    <t>Soort installatie/aandrijving</t>
  </si>
  <si>
    <t xml:space="preserve">Type en soort besturing </t>
  </si>
  <si>
    <t>Bouwjaar besturing</t>
  </si>
  <si>
    <t>Type en soort schachtdeur</t>
  </si>
  <si>
    <t>Aantal schachtdeuren</t>
  </si>
  <si>
    <t>Aantal cabinedeuren</t>
  </si>
  <si>
    <t>Spreek-/luisterverbinding</t>
  </si>
  <si>
    <t>Minimaal conditieniveau 
volgens NEN 2767</t>
  </si>
  <si>
    <t>Aantal technische storingen
recent per jaar</t>
  </si>
  <si>
    <t>Maximaal aantal toegestane 
technische storingen per jaar</t>
  </si>
  <si>
    <t>Kosten onderhoud per jaar, 
inclusief reiskosten, exclusief btw</t>
  </si>
  <si>
    <t>Tijdbesteding per 
onderhoudsbeurt (uur)</t>
  </si>
  <si>
    <t>Contractprijs onderhoud: 
totale kosten onderhoud per jaar</t>
  </si>
  <si>
    <t>Preventief onderhoud: onderhoudsbeurten (€) inclusief reinigen, exclusief kosten voor extra of aanvullende service (ook wel 24-uursservice genoemd)</t>
  </si>
  <si>
    <t>Correctief onderhoud:eigen risico (€)</t>
  </si>
  <si>
    <t>Kosten spreek-/luisterverbinding (€)</t>
  </si>
  <si>
    <t>kosten voor extra of aanvullende service (ook wel 24-uursservice genoemd) (€)</t>
  </si>
  <si>
    <t>Aantal onderhoudsbeurten</t>
  </si>
  <si>
    <t>Totaal uren
preventief onderhoud</t>
  </si>
  <si>
    <t>Specificatie diensten</t>
  </si>
  <si>
    <t>Tarief (€)</t>
  </si>
  <si>
    <t>Uurtarief</t>
  </si>
  <si>
    <t>Kantooruren
(8:00 – 17:00)</t>
  </si>
  <si>
    <t>Buiten kantooruren
(17:00 - 8:00)</t>
  </si>
  <si>
    <t>Zon- en feestdagen</t>
  </si>
  <si>
    <t>Reisuuur</t>
  </si>
  <si>
    <t>Kilometertarief</t>
  </si>
  <si>
    <t>Voorrijtarief</t>
  </si>
  <si>
    <t>Assistentie keuring</t>
  </si>
  <si>
    <t>Kantooruren</t>
  </si>
  <si>
    <t>Inkoop materialen</t>
  </si>
  <si>
    <t>Opslag/winst percentage</t>
  </si>
  <si>
    <t>Prijsopgaaf spreek/luisterverbindingen fabricaat:</t>
  </si>
  <si>
    <t>Tarief (€)          1 jaar</t>
  </si>
  <si>
    <t>Tarief (€) 2 jaar</t>
  </si>
  <si>
    <r>
      <t xml:space="preserve">Tarief (€) 3 </t>
    </r>
    <r>
      <rPr>
        <sz val="9"/>
        <rFont val="Tahoma"/>
        <family val="2"/>
      </rPr>
      <t>jaar</t>
    </r>
  </si>
  <si>
    <t>Tarief (€) 4 jaar</t>
  </si>
  <si>
    <t>Tarief (€) 5 jaar</t>
  </si>
  <si>
    <t>€ 0 t/m € 500</t>
  </si>
  <si>
    <t>1 -5 stuks</t>
  </si>
  <si>
    <t>€ 500 t/m € 2.500</t>
  </si>
  <si>
    <t>6 - 10 stuks</t>
  </si>
  <si>
    <t>€ 2.500 t/m € 3.500</t>
  </si>
  <si>
    <t>11 - 20 stuks</t>
  </si>
  <si>
    <t>€ 3.500 en hoger</t>
  </si>
  <si>
    <t>meer dan 20 stuk</t>
  </si>
  <si>
    <t>Specificatie materialen</t>
  </si>
  <si>
    <t>Uitgangspunten:
- afwijking max. 10%
- o.b.v. stuksprijzen</t>
  </si>
  <si>
    <t>Component</t>
  </si>
  <si>
    <t>Specificatie</t>
  </si>
  <si>
    <t>Prijs materialen (€)</t>
  </si>
  <si>
    <t>Prijs installeren en evt. keuring (€)</t>
  </si>
  <si>
    <t>Levertijd 
(aantal weken)</t>
  </si>
  <si>
    <t>Vervangen hoofdstroom relais</t>
  </si>
  <si>
    <t>max 4 stuks</t>
  </si>
  <si>
    <t>Telemecanique, Siemens of gelijkwaardig</t>
  </si>
  <si>
    <t>Vervangen hoofd besturingsprint</t>
  </si>
  <si>
    <t>Kone</t>
  </si>
  <si>
    <t>Vervangen frequentie regeling</t>
  </si>
  <si>
    <t>Vervangen Softstarter</t>
  </si>
  <si>
    <t>Geschikt voor 1000 kg hefvermogen</t>
  </si>
  <si>
    <t>RST of gelijkwaardig</t>
  </si>
  <si>
    <t>Besturing incl. CL frequentieregeling</t>
  </si>
  <si>
    <t xml:space="preserve">1000 kg nominaal hefvermogen </t>
  </si>
  <si>
    <t>4 stopplaatsen neerwaarts verzamelend</t>
  </si>
  <si>
    <t>Motor / Machinecombinatie</t>
  </si>
  <si>
    <t>1000 kg nominaal hefvermogen</t>
  </si>
  <si>
    <t>Laagfrequent gebruik</t>
  </si>
  <si>
    <t>Vervangen Tractieschijf en Draagkabels</t>
  </si>
  <si>
    <t>Vervangen Plunjerpakking</t>
  </si>
  <si>
    <t>enkelvoudige plunjer, max 130mm</t>
  </si>
  <si>
    <t>Giehl of gelijkwaardig</t>
  </si>
  <si>
    <t>Revisie stuurblok</t>
  </si>
  <si>
    <t>vervangen 'O' ringen, pakkingen en klepzittingen</t>
  </si>
  <si>
    <t>Vervangen Stuurblok</t>
  </si>
  <si>
    <t>1000 kg nominaal hefvermogen, snelheid 0,6 m/s</t>
  </si>
  <si>
    <t>Vervangen Cabinetableau</t>
  </si>
  <si>
    <t>RVS, antivandaal, excl bouwk. werkzaamheden</t>
  </si>
  <si>
    <t>4 stopplaatsen</t>
  </si>
  <si>
    <t>Vervangen Schachttableaus</t>
  </si>
  <si>
    <t>Vervangen kooilicht armatuur</t>
  </si>
  <si>
    <t>incl noodverlichting</t>
  </si>
  <si>
    <t>TL of LED verlichting</t>
  </si>
  <si>
    <t>Vervangen Lichtlijst, inclusief montage</t>
  </si>
  <si>
    <t>Veiligheidsklasse 3</t>
  </si>
  <si>
    <t>Afstand tussen opnemers max. 1 meter.</t>
  </si>
  <si>
    <t>Vervangen Frequentie geregelde kooideuraandrijving</t>
  </si>
  <si>
    <t>Eigen fabrikaat</t>
  </si>
  <si>
    <t xml:space="preserve">Schachtdeur inclusief kozijn, panelen bekleed met RVS, </t>
  </si>
  <si>
    <t>2 delig telescoop, eenzijdig openend, excl bouwk. werkzaamheden</t>
  </si>
  <si>
    <t>Selcom Hydrabelt of gelijkwaardig</t>
  </si>
  <si>
    <t>Kooideur met deuraandrijving compleet incl. frequentieregeling</t>
  </si>
  <si>
    <t>2 delig telescoop eenzijdig openend</t>
  </si>
  <si>
    <t>Cultureel Centrum</t>
  </si>
  <si>
    <t>Assen</t>
  </si>
  <si>
    <t>Personenlift</t>
  </si>
  <si>
    <t>Hefplateau</t>
  </si>
  <si>
    <t>NEN EN L 81-1</t>
  </si>
  <si>
    <t>Machinerichtlijn</t>
  </si>
  <si>
    <t>Tractie</t>
  </si>
  <si>
    <t>Vasthoud</t>
  </si>
  <si>
    <t>Draaideur</t>
  </si>
  <si>
    <t>Geen</t>
  </si>
  <si>
    <t>Hydraulisch</t>
  </si>
  <si>
    <t>Plateaulift</t>
  </si>
  <si>
    <t>Liftinstituut</t>
  </si>
  <si>
    <t>Secur 3</t>
  </si>
  <si>
    <t>Kone LCE</t>
  </si>
  <si>
    <t>Sporthal</t>
  </si>
  <si>
    <t>Scholen</t>
  </si>
  <si>
    <t>Ketting</t>
  </si>
  <si>
    <t>Buitenlift - Rondgang 20-52</t>
  </si>
  <si>
    <t>Noorderpoort 1</t>
  </si>
  <si>
    <t>Lift naast hellingbanen</t>
  </si>
  <si>
    <t>NEN EN L 81-20</t>
  </si>
  <si>
    <t>Kone KCE</t>
  </si>
  <si>
    <t>Kone AMD</t>
  </si>
  <si>
    <t>Albert Heijn Links</t>
  </si>
  <si>
    <t>Winkelcentrum</t>
  </si>
  <si>
    <t>Albert Heijn Rechts</t>
  </si>
  <si>
    <t>IRK Het Sterrenschip</t>
  </si>
  <si>
    <t>CBS Het Krijt</t>
  </si>
  <si>
    <t>13816/L090015</t>
  </si>
  <si>
    <t>Sporthal Kloosterveste</t>
  </si>
  <si>
    <t>Traverse 46-48</t>
  </si>
  <si>
    <t>13898/L090016</t>
  </si>
  <si>
    <t>Motala Hissar</t>
  </si>
  <si>
    <t>Heftafel toestellenberging</t>
  </si>
  <si>
    <t>BP004730/L090017</t>
  </si>
  <si>
    <t>Bolzoni</t>
  </si>
  <si>
    <t>Vesteplein 5</t>
  </si>
  <si>
    <t>14122/L090018</t>
  </si>
  <si>
    <t>Telescoop</t>
  </si>
  <si>
    <t>MP MicroBasic 4</t>
  </si>
  <si>
    <t>8411008A</t>
  </si>
  <si>
    <t>8380004AA</t>
  </si>
  <si>
    <t>8363318A</t>
  </si>
  <si>
    <t>8380003A</t>
  </si>
  <si>
    <t>MFA Kloosterveste Wijkcentrum</t>
  </si>
  <si>
    <t>MFA Kloosterveste Onderwijs</t>
  </si>
  <si>
    <t>Winkelcentrum Kloosterveste</t>
  </si>
  <si>
    <t>Schoolstraat 31-35</t>
  </si>
  <si>
    <t>Schoolstraat 29</t>
  </si>
  <si>
    <t>Kleemann</t>
  </si>
  <si>
    <t>SkyLift</t>
  </si>
  <si>
    <t>Hydrolite Vidi</t>
  </si>
  <si>
    <t>A17084</t>
  </si>
  <si>
    <t>A17085</t>
  </si>
  <si>
    <t>n.v.t</t>
  </si>
  <si>
    <t>Mijnssen</t>
  </si>
  <si>
    <t>Hydroware</t>
  </si>
  <si>
    <t>LCE</t>
  </si>
  <si>
    <t>Secur</t>
  </si>
  <si>
    <t>Mac Puarsa</t>
  </si>
  <si>
    <t>Hitachi PLC EH-A64DR of vervanger</t>
  </si>
  <si>
    <t>Type KDL 16 L (14Amp)</t>
  </si>
  <si>
    <t>Type KDL 16 (14Amp)</t>
  </si>
  <si>
    <t>Drako kwaliteit</t>
  </si>
  <si>
    <t>Vervangen Draagkabels</t>
  </si>
  <si>
    <t>2op1 ophanging</t>
  </si>
  <si>
    <t>1op1 ophanging</t>
  </si>
  <si>
    <t>EDNL 4G</t>
  </si>
  <si>
    <t>Rondgang 20-52</t>
  </si>
  <si>
    <t>Noorderpoort 1- Vesteplein 1</t>
  </si>
  <si>
    <t>Assistentie keuringen of veiligheidscheck(€)</t>
  </si>
  <si>
    <t>Referentie:</t>
  </si>
  <si>
    <t>Contract onderhoud gebouw Kloosterveste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</si>
</sst>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"/>
    <numFmt numFmtId="165" formatCode="&quot;€&quot;\ #,##0.00_-"/>
    <numFmt numFmtId="166" formatCode="&quot;€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4"/>
      <name val="Tahom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Tahoma"/>
      <family val="2"/>
    </font>
    <font>
      <b/>
      <sz val="12"/>
      <color rgb="FFFF0000"/>
      <name val="Tahoma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152">
    <xf numFmtId="0" fontId="0" fillId="0" borderId="0" xfId="0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2" applyFont="1" applyFill="1" applyBorder="1"/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/>
    <xf numFmtId="0" fontId="10" fillId="0" borderId="0" xfId="0" applyFont="1"/>
    <xf numFmtId="0" fontId="8" fillId="0" borderId="3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7" fillId="2" borderId="4" xfId="2" applyFont="1" applyFill="1" applyBorder="1"/>
    <xf numFmtId="0" fontId="7" fillId="2" borderId="4" xfId="2" applyFont="1" applyFill="1" applyBorder="1" applyAlignment="1">
      <alignment horizontal="center"/>
    </xf>
    <xf numFmtId="0" fontId="7" fillId="2" borderId="5" xfId="2" applyFont="1" applyFill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2" fillId="0" borderId="23" xfId="2" applyFont="1" applyBorder="1" applyAlignment="1">
      <alignment vertical="top" wrapText="1"/>
    </xf>
    <xf numFmtId="164" fontId="7" fillId="0" borderId="16" xfId="2" applyNumberFormat="1" applyFont="1" applyBorder="1" applyAlignment="1">
      <alignment wrapText="1"/>
    </xf>
    <xf numFmtId="164" fontId="7" fillId="0" borderId="21" xfId="2" applyNumberFormat="1" applyFont="1" applyBorder="1" applyAlignment="1" applyProtection="1">
      <alignment vertical="top" wrapText="1"/>
      <protection locked="0"/>
    </xf>
    <xf numFmtId="164" fontId="7" fillId="0" borderId="22" xfId="2" applyNumberFormat="1" applyFont="1" applyBorder="1" applyAlignment="1" applyProtection="1">
      <alignment vertical="top" wrapText="1"/>
      <protection locked="0"/>
    </xf>
    <xf numFmtId="164" fontId="7" fillId="0" borderId="26" xfId="2" applyNumberFormat="1" applyFont="1" applyBorder="1" applyAlignment="1" applyProtection="1">
      <alignment vertical="top" wrapText="1"/>
      <protection locked="0"/>
    </xf>
    <xf numFmtId="164" fontId="7" fillId="0" borderId="23" xfId="2" applyNumberFormat="1" applyFont="1" applyBorder="1" applyProtection="1">
      <protection locked="0"/>
    </xf>
    <xf numFmtId="0" fontId="12" fillId="0" borderId="15" xfId="0" applyFont="1" applyBorder="1" applyAlignment="1">
      <alignment horizontal="center"/>
    </xf>
    <xf numFmtId="0" fontId="12" fillId="0" borderId="22" xfId="2" applyFont="1" applyBorder="1" applyAlignment="1" applyProtection="1">
      <alignment vertical="top" wrapText="1"/>
      <protection locked="0"/>
    </xf>
    <xf numFmtId="0" fontId="3" fillId="0" borderId="20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1" fillId="0" borderId="0" xfId="0" applyFont="1"/>
    <xf numFmtId="0" fontId="3" fillId="0" borderId="27" xfId="2" applyFont="1" applyBorder="1" applyAlignment="1">
      <alignment horizontal="left" vertical="top"/>
    </xf>
    <xf numFmtId="0" fontId="3" fillId="0" borderId="16" xfId="2" applyFont="1" applyBorder="1" applyAlignment="1">
      <alignment horizontal="left" vertical="top"/>
    </xf>
    <xf numFmtId="165" fontId="3" fillId="0" borderId="16" xfId="2" applyNumberFormat="1" applyFont="1" applyBorder="1" applyAlignment="1" applyProtection="1">
      <alignment horizontal="left" vertical="top"/>
      <protection locked="0"/>
    </xf>
    <xf numFmtId="0" fontId="3" fillId="0" borderId="28" xfId="2" applyFont="1" applyBorder="1" applyAlignment="1">
      <alignment horizontal="left" vertical="top"/>
    </xf>
    <xf numFmtId="0" fontId="3" fillId="0" borderId="29" xfId="2" applyFont="1" applyBorder="1" applyAlignment="1">
      <alignment horizontal="left" vertical="top"/>
    </xf>
    <xf numFmtId="0" fontId="3" fillId="0" borderId="30" xfId="2" applyFont="1" applyBorder="1" applyAlignment="1">
      <alignment horizontal="left" vertical="top"/>
    </xf>
    <xf numFmtId="0" fontId="3" fillId="0" borderId="31" xfId="2" applyFont="1" applyBorder="1" applyAlignment="1">
      <alignment horizontal="left" vertical="top"/>
    </xf>
    <xf numFmtId="0" fontId="3" fillId="0" borderId="32" xfId="2" applyFont="1" applyBorder="1" applyAlignment="1">
      <alignment horizontal="left" vertical="top"/>
    </xf>
    <xf numFmtId="165" fontId="3" fillId="0" borderId="32" xfId="2" applyNumberFormat="1" applyFont="1" applyBorder="1" applyAlignment="1" applyProtection="1">
      <alignment horizontal="left" vertical="top"/>
      <protection locked="0"/>
    </xf>
    <xf numFmtId="0" fontId="3" fillId="0" borderId="34" xfId="2" applyFont="1" applyBorder="1" applyAlignment="1">
      <alignment horizontal="left" vertical="top"/>
    </xf>
    <xf numFmtId="9" fontId="3" fillId="0" borderId="34" xfId="2" applyNumberFormat="1" applyFont="1" applyBorder="1" applyAlignment="1" applyProtection="1">
      <alignment horizontal="left" vertical="top"/>
      <protection locked="0"/>
    </xf>
    <xf numFmtId="165" fontId="3" fillId="0" borderId="20" xfId="2" applyNumberFormat="1" applyFont="1" applyBorder="1" applyAlignment="1" applyProtection="1">
      <alignment horizontal="left" vertical="top"/>
      <protection locked="0"/>
    </xf>
    <xf numFmtId="0" fontId="3" fillId="0" borderId="20" xfId="2" applyFont="1" applyBorder="1" applyAlignment="1">
      <alignment horizontal="left" vertical="top"/>
    </xf>
    <xf numFmtId="9" fontId="3" fillId="0" borderId="20" xfId="2" applyNumberFormat="1" applyFont="1" applyBorder="1" applyAlignment="1" applyProtection="1">
      <alignment horizontal="left" vertical="top"/>
      <protection locked="0"/>
    </xf>
    <xf numFmtId="0" fontId="3" fillId="0" borderId="35" xfId="2" applyFont="1" applyBorder="1" applyAlignment="1">
      <alignment horizontal="left" vertical="top"/>
    </xf>
    <xf numFmtId="9" fontId="3" fillId="0" borderId="35" xfId="2" applyNumberFormat="1" applyFont="1" applyBorder="1" applyAlignment="1" applyProtection="1">
      <alignment horizontal="left" vertical="top"/>
      <protection locked="0"/>
    </xf>
    <xf numFmtId="165" fontId="3" fillId="0" borderId="35" xfId="2" applyNumberFormat="1" applyFont="1" applyBorder="1" applyAlignment="1" applyProtection="1">
      <alignment horizontal="left" vertical="top"/>
      <protection locked="0"/>
    </xf>
    <xf numFmtId="0" fontId="7" fillId="0" borderId="41" xfId="2" applyFont="1" applyBorder="1" applyAlignment="1">
      <alignment vertical="top"/>
    </xf>
    <xf numFmtId="166" fontId="3" fillId="0" borderId="29" xfId="2" applyNumberFormat="1" applyFont="1" applyBorder="1" applyAlignment="1" applyProtection="1">
      <alignment horizontal="left" vertical="top"/>
      <protection locked="0"/>
    </xf>
    <xf numFmtId="166" fontId="3" fillId="0" borderId="24" xfId="2" applyNumberFormat="1" applyFont="1" applyBorder="1" applyAlignment="1" applyProtection="1">
      <alignment horizontal="left" vertical="top"/>
      <protection locked="0"/>
    </xf>
    <xf numFmtId="0" fontId="3" fillId="0" borderId="25" xfId="2" applyFont="1" applyBorder="1" applyAlignment="1" applyProtection="1">
      <alignment horizontal="left" vertical="top"/>
      <protection locked="0"/>
    </xf>
    <xf numFmtId="166" fontId="3" fillId="0" borderId="30" xfId="2" applyNumberFormat="1" applyFont="1" applyBorder="1" applyAlignment="1" applyProtection="1">
      <alignment horizontal="left" vertical="top"/>
      <protection locked="0"/>
    </xf>
    <xf numFmtId="166" fontId="3" fillId="0" borderId="22" xfId="2" applyNumberFormat="1" applyFont="1" applyBorder="1" applyAlignment="1" applyProtection="1">
      <alignment horizontal="left" vertical="top"/>
      <protection locked="0"/>
    </xf>
    <xf numFmtId="0" fontId="3" fillId="0" borderId="23" xfId="2" applyFont="1" applyBorder="1" applyAlignment="1" applyProtection="1">
      <alignment horizontal="left" vertical="top"/>
      <protection locked="0"/>
    </xf>
    <xf numFmtId="166" fontId="3" fillId="0" borderId="27" xfId="2" applyNumberFormat="1" applyFont="1" applyBorder="1" applyAlignment="1" applyProtection="1">
      <alignment horizontal="left" vertical="top"/>
      <protection locked="0"/>
    </xf>
    <xf numFmtId="166" fontId="3" fillId="0" borderId="39" xfId="2" applyNumberFormat="1" applyFont="1" applyBorder="1" applyAlignment="1" applyProtection="1">
      <alignment horizontal="left" vertical="top"/>
      <protection locked="0"/>
    </xf>
    <xf numFmtId="0" fontId="3" fillId="0" borderId="40" xfId="2" applyFont="1" applyBorder="1" applyAlignment="1" applyProtection="1">
      <alignment horizontal="left" vertical="top"/>
      <protection locked="0"/>
    </xf>
    <xf numFmtId="0" fontId="7" fillId="0" borderId="43" xfId="2" applyFont="1" applyBorder="1" applyAlignment="1">
      <alignment vertical="top"/>
    </xf>
    <xf numFmtId="166" fontId="3" fillId="0" borderId="31" xfId="2" applyNumberFormat="1" applyFont="1" applyBorder="1" applyAlignment="1" applyProtection="1">
      <alignment horizontal="left" vertical="top"/>
      <protection locked="0"/>
    </xf>
    <xf numFmtId="166" fontId="3" fillId="0" borderId="36" xfId="2" applyNumberFormat="1" applyFont="1" applyBorder="1" applyAlignment="1" applyProtection="1">
      <alignment horizontal="left" vertical="top"/>
      <protection locked="0"/>
    </xf>
    <xf numFmtId="0" fontId="3" fillId="0" borderId="37" xfId="2" applyFont="1" applyBorder="1" applyAlignment="1" applyProtection="1">
      <alignment horizontal="left" vertical="top"/>
      <protection locked="0"/>
    </xf>
    <xf numFmtId="0" fontId="3" fillId="0" borderId="44" xfId="2" applyFont="1" applyBorder="1" applyAlignment="1">
      <alignment horizontal="left" vertical="top"/>
    </xf>
    <xf numFmtId="9" fontId="3" fillId="0" borderId="44" xfId="2" applyNumberFormat="1" applyFont="1" applyBorder="1" applyAlignment="1" applyProtection="1">
      <alignment horizontal="left" vertical="top"/>
      <protection locked="0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164" fontId="12" fillId="0" borderId="16" xfId="2" applyNumberFormat="1" applyFont="1" applyBorder="1" applyAlignment="1">
      <alignment wrapText="1"/>
    </xf>
    <xf numFmtId="164" fontId="12" fillId="0" borderId="21" xfId="2" applyNumberFormat="1" applyFont="1" applyBorder="1" applyAlignment="1" applyProtection="1">
      <alignment vertical="top" wrapText="1"/>
      <protection locked="0"/>
    </xf>
    <xf numFmtId="164" fontId="12" fillId="0" borderId="22" xfId="2" applyNumberFormat="1" applyFont="1" applyBorder="1" applyAlignment="1" applyProtection="1">
      <alignment vertical="top" wrapText="1"/>
      <protection locked="0"/>
    </xf>
    <xf numFmtId="164" fontId="12" fillId="0" borderId="26" xfId="2" applyNumberFormat="1" applyFont="1" applyBorder="1" applyAlignment="1" applyProtection="1">
      <alignment vertical="top" wrapText="1"/>
      <protection locked="0"/>
    </xf>
    <xf numFmtId="164" fontId="12" fillId="0" borderId="23" xfId="2" applyNumberFormat="1" applyFont="1" applyBorder="1" applyProtection="1">
      <protection locked="0"/>
    </xf>
    <xf numFmtId="0" fontId="8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6" fillId="0" borderId="0" xfId="0" applyFont="1"/>
    <xf numFmtId="0" fontId="7" fillId="0" borderId="5" xfId="2" applyFont="1" applyBorder="1" applyAlignment="1">
      <alignment vertical="top"/>
    </xf>
    <xf numFmtId="0" fontId="7" fillId="0" borderId="38" xfId="2" applyFont="1" applyBorder="1" applyAlignment="1">
      <alignment vertical="top"/>
    </xf>
    <xf numFmtId="44" fontId="2" fillId="4" borderId="9" xfId="1" applyFont="1" applyFill="1" applyBorder="1" applyAlignment="1">
      <alignment horizontal="left" vertical="center"/>
    </xf>
    <xf numFmtId="44" fontId="2" fillId="4" borderId="10" xfId="1" applyFont="1" applyFill="1" applyBorder="1" applyAlignment="1">
      <alignment horizontal="left" vertical="center"/>
    </xf>
    <xf numFmtId="44" fontId="2" fillId="4" borderId="11" xfId="1" applyFont="1" applyFill="1" applyBorder="1" applyAlignment="1">
      <alignment horizontal="left" vertical="center"/>
    </xf>
    <xf numFmtId="44" fontId="2" fillId="4" borderId="17" xfId="1" applyFont="1" applyFill="1" applyBorder="1" applyAlignment="1">
      <alignment horizontal="left" vertical="top"/>
    </xf>
    <xf numFmtId="44" fontId="2" fillId="4" borderId="15" xfId="1" applyFont="1" applyFill="1" applyBorder="1" applyAlignment="1">
      <alignment horizontal="left" vertical="top"/>
    </xf>
    <xf numFmtId="44" fontId="2" fillId="4" borderId="16" xfId="1" applyFont="1" applyFill="1" applyBorder="1" applyAlignment="1">
      <alignment horizontal="left" vertical="top"/>
    </xf>
    <xf numFmtId="44" fontId="2" fillId="4" borderId="17" xfId="1" applyFont="1" applyFill="1" applyBorder="1" applyAlignment="1">
      <alignment horizontal="left" vertical="top" wrapText="1"/>
    </xf>
    <xf numFmtId="44" fontId="2" fillId="4" borderId="15" xfId="1" applyFont="1" applyFill="1" applyBorder="1" applyAlignment="1">
      <alignment horizontal="left" vertical="top" wrapText="1"/>
    </xf>
    <xf numFmtId="44" fontId="2" fillId="4" borderId="16" xfId="1" applyFont="1" applyFill="1" applyBorder="1" applyAlignment="1">
      <alignment horizontal="left" vertical="top" wrapText="1"/>
    </xf>
    <xf numFmtId="44" fontId="2" fillId="4" borderId="33" xfId="1" applyFont="1" applyFill="1" applyBorder="1" applyAlignment="1">
      <alignment horizontal="left" vertical="top"/>
    </xf>
    <xf numFmtId="44" fontId="2" fillId="4" borderId="9" xfId="1" applyFont="1" applyFill="1" applyBorder="1" applyAlignment="1">
      <alignment horizontal="left" vertical="top"/>
    </xf>
    <xf numFmtId="44" fontId="9" fillId="4" borderId="2" xfId="1" applyFont="1" applyFill="1" applyBorder="1" applyAlignment="1">
      <alignment horizontal="left" vertical="top"/>
    </xf>
    <xf numFmtId="44" fontId="2" fillId="4" borderId="2" xfId="1" applyFont="1" applyFill="1" applyBorder="1" applyAlignment="1">
      <alignment horizontal="left" vertical="top"/>
    </xf>
    <xf numFmtId="44" fontId="2" fillId="4" borderId="9" xfId="1" applyFont="1" applyFill="1" applyBorder="1" applyAlignment="1" applyProtection="1">
      <alignment horizontal="left" vertical="top" wrapText="1"/>
    </xf>
    <xf numFmtId="44" fontId="2" fillId="4" borderId="42" xfId="1" applyFont="1" applyFill="1" applyBorder="1" applyAlignment="1" applyProtection="1">
      <alignment horizontal="left" vertical="top"/>
    </xf>
    <xf numFmtId="44" fontId="8" fillId="4" borderId="20" xfId="1" applyFont="1" applyFill="1" applyBorder="1" applyAlignment="1">
      <alignment horizontal="center" wrapText="1"/>
    </xf>
    <xf numFmtId="44" fontId="8" fillId="4" borderId="21" xfId="1" applyFont="1" applyFill="1" applyBorder="1" applyAlignment="1">
      <alignment horizontal="center" wrapText="1"/>
    </xf>
    <xf numFmtId="44" fontId="8" fillId="4" borderId="22" xfId="1" applyFont="1" applyFill="1" applyBorder="1" applyAlignment="1">
      <alignment horizontal="center" wrapText="1"/>
    </xf>
    <xf numFmtId="44" fontId="8" fillId="4" borderId="26" xfId="1" applyFont="1" applyFill="1" applyBorder="1" applyAlignment="1">
      <alignment horizontal="center" wrapText="1"/>
    </xf>
    <xf numFmtId="44" fontId="8" fillId="4" borderId="23" xfId="1" applyFont="1" applyFill="1" applyBorder="1" applyAlignment="1">
      <alignment horizontal="center" wrapText="1"/>
    </xf>
    <xf numFmtId="0" fontId="8" fillId="4" borderId="13" xfId="3" applyFont="1" applyFill="1" applyBorder="1" applyAlignment="1">
      <alignment horizontal="center" wrapText="1"/>
    </xf>
    <xf numFmtId="0" fontId="11" fillId="4" borderId="23" xfId="3" applyFont="1" applyFill="1" applyBorder="1" applyAlignment="1">
      <alignment horizontal="center" wrapText="1"/>
    </xf>
    <xf numFmtId="0" fontId="8" fillId="4" borderId="20" xfId="2" applyFont="1" applyFill="1" applyBorder="1" applyAlignment="1">
      <alignment horizontal="center" textRotation="90" wrapText="1"/>
    </xf>
    <xf numFmtId="0" fontId="8" fillId="4" borderId="15" xfId="2" applyFont="1" applyFill="1" applyBorder="1" applyAlignment="1">
      <alignment horizontal="center" textRotation="90" wrapText="1"/>
    </xf>
    <xf numFmtId="0" fontId="8" fillId="4" borderId="16" xfId="2" applyFont="1" applyFill="1" applyBorder="1" applyAlignment="1">
      <alignment horizontal="center" textRotation="90" wrapText="1"/>
    </xf>
    <xf numFmtId="0" fontId="11" fillId="4" borderId="15" xfId="3" applyFont="1" applyFill="1" applyBorder="1" applyAlignment="1">
      <alignment horizontal="center" textRotation="90" wrapText="1"/>
    </xf>
    <xf numFmtId="0" fontId="11" fillId="4" borderId="23" xfId="2" applyFont="1" applyFill="1" applyBorder="1" applyAlignment="1">
      <alignment horizontal="center" textRotation="90" wrapText="1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44" fontId="18" fillId="3" borderId="2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0" fontId="11" fillId="4" borderId="15" xfId="2" applyFont="1" applyFill="1" applyBorder="1" applyAlignment="1">
      <alignment horizontal="center" vertical="top" wrapText="1"/>
    </xf>
    <xf numFmtId="0" fontId="11" fillId="4" borderId="16" xfId="2" applyFont="1" applyFill="1" applyBorder="1" applyAlignment="1">
      <alignment horizontal="center" vertical="top" wrapText="1"/>
    </xf>
    <xf numFmtId="0" fontId="8" fillId="4" borderId="39" xfId="2" applyFont="1" applyFill="1" applyBorder="1" applyAlignment="1">
      <alignment horizontal="center" textRotation="90" wrapText="1"/>
    </xf>
    <xf numFmtId="0" fontId="4" fillId="4" borderId="24" xfId="0" applyFont="1" applyFill="1" applyBorder="1" applyAlignment="1">
      <alignment textRotation="90" wrapText="1"/>
    </xf>
    <xf numFmtId="0" fontId="8" fillId="4" borderId="14" xfId="3" applyFont="1" applyFill="1" applyBorder="1" applyAlignment="1">
      <alignment horizontal="center" textRotation="90" wrapText="1"/>
    </xf>
    <xf numFmtId="0" fontId="8" fillId="4" borderId="19" xfId="3" applyFont="1" applyFill="1" applyBorder="1" applyAlignment="1">
      <alignment horizontal="center" textRotation="90" wrapText="1"/>
    </xf>
    <xf numFmtId="0" fontId="8" fillId="4" borderId="13" xfId="3" applyFont="1" applyFill="1" applyBorder="1" applyAlignment="1">
      <alignment horizontal="center" textRotation="90" wrapText="1"/>
    </xf>
    <xf numFmtId="0" fontId="8" fillId="4" borderId="0" xfId="3" applyFont="1" applyFill="1" applyAlignment="1">
      <alignment horizontal="center" textRotation="90" wrapText="1"/>
    </xf>
    <xf numFmtId="0" fontId="8" fillId="4" borderId="9" xfId="3" applyFont="1" applyFill="1" applyBorder="1" applyAlignment="1">
      <alignment horizontal="center" wrapText="1"/>
    </xf>
    <xf numFmtId="0" fontId="8" fillId="4" borderId="10" xfId="3" applyFont="1" applyFill="1" applyBorder="1" applyAlignment="1">
      <alignment horizontal="center" wrapText="1"/>
    </xf>
    <xf numFmtId="0" fontId="8" fillId="4" borderId="11" xfId="3" applyFont="1" applyFill="1" applyBorder="1" applyAlignment="1">
      <alignment horizontal="center" wrapText="1"/>
    </xf>
    <xf numFmtId="0" fontId="8" fillId="4" borderId="6" xfId="3" applyFont="1" applyFill="1" applyBorder="1" applyAlignment="1">
      <alignment horizontal="center" wrapText="1"/>
    </xf>
    <xf numFmtId="0" fontId="8" fillId="4" borderId="7" xfId="3" applyFont="1" applyFill="1" applyBorder="1" applyAlignment="1">
      <alignment horizontal="center" wrapText="1"/>
    </xf>
    <xf numFmtId="0" fontId="8" fillId="4" borderId="8" xfId="3" applyFont="1" applyFill="1" applyBorder="1" applyAlignment="1">
      <alignment horizontal="center" wrapText="1"/>
    </xf>
    <xf numFmtId="0" fontId="8" fillId="4" borderId="12" xfId="3" applyFont="1" applyFill="1" applyBorder="1" applyAlignment="1">
      <alignment horizontal="center" textRotation="90"/>
    </xf>
    <xf numFmtId="0" fontId="8" fillId="4" borderId="18" xfId="3" applyFont="1" applyFill="1" applyBorder="1" applyAlignment="1">
      <alignment horizontal="center" textRotation="90"/>
    </xf>
    <xf numFmtId="0" fontId="8" fillId="4" borderId="14" xfId="3" applyFont="1" applyFill="1" applyBorder="1" applyAlignment="1">
      <alignment horizontal="center" textRotation="90"/>
    </xf>
    <xf numFmtId="0" fontId="8" fillId="4" borderId="19" xfId="3" applyFont="1" applyFill="1" applyBorder="1" applyAlignment="1">
      <alignment horizontal="center" textRotation="90"/>
    </xf>
    <xf numFmtId="0" fontId="8" fillId="4" borderId="13" xfId="3" applyFont="1" applyFill="1" applyBorder="1" applyAlignment="1">
      <alignment horizontal="center" textRotation="90"/>
    </xf>
    <xf numFmtId="0" fontId="8" fillId="4" borderId="0" xfId="3" applyFont="1" applyFill="1" applyAlignment="1">
      <alignment horizontal="center" textRotation="90"/>
    </xf>
    <xf numFmtId="0" fontId="8" fillId="4" borderId="7" xfId="3" applyFont="1" applyFill="1" applyBorder="1" applyAlignment="1">
      <alignment horizontal="center" textRotation="90"/>
    </xf>
    <xf numFmtId="0" fontId="14" fillId="0" borderId="0" xfId="0" applyFont="1" applyAlignment="1">
      <alignment horizontal="center" vertical="center"/>
    </xf>
    <xf numFmtId="0" fontId="8" fillId="4" borderId="12" xfId="3" applyFont="1" applyFill="1" applyBorder="1" applyAlignment="1">
      <alignment horizontal="center" textRotation="90" wrapText="1"/>
    </xf>
    <xf numFmtId="0" fontId="8" fillId="4" borderId="18" xfId="3" applyFont="1" applyFill="1" applyBorder="1" applyAlignment="1">
      <alignment horizontal="center" textRotation="90" wrapText="1"/>
    </xf>
    <xf numFmtId="49" fontId="8" fillId="4" borderId="13" xfId="3" applyNumberFormat="1" applyFont="1" applyFill="1" applyBorder="1" applyAlignment="1">
      <alignment horizontal="center" textRotation="90" wrapText="1"/>
    </xf>
    <xf numFmtId="49" fontId="8" fillId="4" borderId="0" xfId="3" applyNumberFormat="1" applyFont="1" applyFill="1" applyAlignment="1">
      <alignment horizontal="center" textRotation="90" wrapText="1"/>
    </xf>
    <xf numFmtId="0" fontId="15" fillId="0" borderId="0" xfId="0" applyFont="1" applyAlignment="1">
      <alignment horizontal="left" wrapText="1"/>
    </xf>
    <xf numFmtId="44" fontId="2" fillId="4" borderId="9" xfId="1" applyFont="1" applyFill="1" applyBorder="1" applyAlignment="1">
      <alignment horizontal="left" vertical="center" wrapText="1"/>
    </xf>
    <xf numFmtId="44" fontId="2" fillId="4" borderId="10" xfId="1" applyFont="1" applyFill="1" applyBorder="1" applyAlignment="1">
      <alignment horizontal="left" vertical="center" wrapText="1"/>
    </xf>
    <xf numFmtId="44" fontId="2" fillId="4" borderId="11" xfId="1" applyFont="1" applyFill="1" applyBorder="1" applyAlignment="1">
      <alignment horizontal="left" vertical="center" wrapText="1"/>
    </xf>
  </cellXfs>
  <cellStyles count="8">
    <cellStyle name="Standaard" xfId="0" builtinId="0"/>
    <cellStyle name="Standaard 2" xfId="2" xr:uid="{00000000-0005-0000-0000-000001000000}"/>
    <cellStyle name="Standaard 2 3" xfId="7" xr:uid="{BD34647A-EA84-41CC-BCC6-3C2EEA588940}"/>
    <cellStyle name="Standaard 2 4" xfId="6" xr:uid="{00000000-0005-0000-0000-000002000000}"/>
    <cellStyle name="Standaard 5" xfId="3" xr:uid="{00000000-0005-0000-0000-000003000000}"/>
    <cellStyle name="Standaard 7" xfId="5" xr:uid="{00000000-0005-0000-0000-000004000000}"/>
    <cellStyle name="Standaard 8" xfId="4" xr:uid="{00000000-0005-0000-0000-000005000000}"/>
    <cellStyle name="Valuta" xfId="1" builtinId="4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urlicon.nl/Documents%20and%20Settings/denniss/Local%20Settings/Temporary%20Internet%20Files/Content.Outlook/F7I1EGQH/Sjablonen/Bestekken/Lift%20-%20onderhoud/ELC%202010%200149-02%20O%20Bestanden%20bij%20Onderhoud%20bes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1 Onderhoud"/>
      <sheetName val="8.2 Extra werk"/>
      <sheetName val="8.3 Componenten"/>
      <sheetName val="9.1 Rapportage onderhoud"/>
      <sheetName val="9.2 Rapp. sto-klacht extra"/>
      <sheetName val="4.2 Responstijden"/>
      <sheetName val="7.6 Onderhoudsfrequentie"/>
      <sheetName val="10.1 Installatie overzic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8">
          <cell r="B18" t="str">
            <v>Urgent</v>
          </cell>
        </row>
        <row r="19">
          <cell r="B19" t="str">
            <v>Hoog</v>
          </cell>
        </row>
        <row r="20">
          <cell r="B20" t="str">
            <v>Normaal</v>
          </cell>
        </row>
        <row r="21">
          <cell r="B21" t="str">
            <v>Laag</v>
          </cell>
        </row>
      </sheetData>
      <sheetData sheetId="6" refreshError="1"/>
      <sheetData sheetId="7">
        <row r="4">
          <cell r="E4" t="str">
            <v>Quellijnstraat 62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K17"/>
  <sheetViews>
    <sheetView tabSelected="1" topLeftCell="L1" zoomScale="90" zoomScaleNormal="90" workbookViewId="0">
      <pane ySplit="6" topLeftCell="A7" activePane="bottomLeft" state="frozen"/>
      <selection pane="bottomLeft" activeCell="AC4" sqref="AC4"/>
    </sheetView>
  </sheetViews>
  <sheetFormatPr defaultColWidth="9.140625" defaultRowHeight="12.75" outlineLevelCol="1" x14ac:dyDescent="0.2"/>
  <cols>
    <col min="1" max="1" width="15.28515625" style="9" customWidth="1"/>
    <col min="2" max="2" width="26.5703125" style="9" customWidth="1" outlineLevel="1"/>
    <col min="3" max="3" width="18.5703125" style="9" customWidth="1" outlineLevel="1"/>
    <col min="4" max="4" width="30" style="9" customWidth="1" outlineLevel="1"/>
    <col min="5" max="5" width="26.85546875" style="9" customWidth="1" outlineLevel="1"/>
    <col min="6" max="6" width="8.28515625" style="9" customWidth="1" outlineLevel="1"/>
    <col min="7" max="7" width="17.85546875" style="9" customWidth="1"/>
    <col min="8" max="8" width="14.140625" style="9" customWidth="1" outlineLevel="1"/>
    <col min="9" max="9" width="9.140625" style="9" customWidth="1" outlineLevel="1"/>
    <col min="10" max="10" width="12.85546875" style="9" customWidth="1" outlineLevel="1"/>
    <col min="11" max="11" width="14.140625" style="9" customWidth="1" outlineLevel="1"/>
    <col min="12" max="12" width="9.140625" style="69" customWidth="1" outlineLevel="1"/>
    <col min="13" max="13" width="7.28515625" style="69" customWidth="1" outlineLevel="1"/>
    <col min="14" max="15" width="9.140625" style="69" customWidth="1" outlineLevel="1"/>
    <col min="16" max="16" width="15.140625" style="9" customWidth="1"/>
    <col min="17" max="17" width="11.28515625" style="9" customWidth="1"/>
    <col min="18" max="18" width="14.42578125" style="9" customWidth="1" outlineLevel="1"/>
    <col min="19" max="19" width="14.140625" style="9" customWidth="1"/>
    <col min="20" max="20" width="18.140625" style="78" customWidth="1" outlineLevel="1"/>
    <col min="21" max="21" width="9.140625" style="9" customWidth="1" outlineLevel="1"/>
    <col min="22" max="22" width="13.5703125" style="9" customWidth="1" outlineLevel="1"/>
    <col min="23" max="24" width="9.140625" style="69" customWidth="1" outlineLevel="1"/>
    <col min="25" max="25" width="9.140625" style="9" customWidth="1" outlineLevel="1"/>
    <col min="26" max="26" width="9.140625" style="69" customWidth="1"/>
    <col min="27" max="28" width="9.140625" style="69" customWidth="1" outlineLevel="1"/>
    <col min="29" max="29" width="19.42578125" style="9" customWidth="1"/>
    <col min="30" max="30" width="16.5703125" style="9" customWidth="1"/>
    <col min="31" max="34" width="16.28515625" style="9" customWidth="1" outlineLevel="1"/>
    <col min="35" max="37" width="9.140625" style="9" customWidth="1" outlineLevel="1"/>
    <col min="38" max="38" width="8.85546875" style="9" customWidth="1"/>
    <col min="39" max="16384" width="9.140625" style="9"/>
  </cols>
  <sheetData>
    <row r="1" spans="1:37" ht="36.75" customHeight="1" x14ac:dyDescent="0.25">
      <c r="A1" s="143"/>
      <c r="B1" s="143"/>
      <c r="C1" s="116" t="s">
        <v>189</v>
      </c>
      <c r="D1" s="117" t="s">
        <v>190</v>
      </c>
      <c r="E1"/>
      <c r="F1" s="4"/>
      <c r="G1" s="4"/>
      <c r="H1" s="4"/>
      <c r="I1" s="4"/>
      <c r="J1" s="5"/>
      <c r="K1" s="4"/>
      <c r="L1" s="65"/>
      <c r="M1" s="65"/>
      <c r="N1" s="65"/>
      <c r="O1" s="65"/>
      <c r="P1" s="4"/>
      <c r="Q1" s="4"/>
      <c r="R1" s="4"/>
      <c r="S1" s="4"/>
      <c r="T1" s="76"/>
      <c r="U1" s="4"/>
      <c r="V1" s="4"/>
      <c r="W1" s="65"/>
      <c r="X1" s="118"/>
      <c r="Y1" s="118"/>
      <c r="Z1" s="118"/>
      <c r="AA1" s="118"/>
      <c r="AB1" s="118"/>
      <c r="AC1" s="118"/>
      <c r="AD1" s="6"/>
      <c r="AE1" s="6"/>
      <c r="AF1" s="6"/>
      <c r="AG1" s="6"/>
      <c r="AH1" s="6"/>
      <c r="AI1" s="7"/>
      <c r="AJ1" s="7"/>
      <c r="AK1" s="8"/>
    </row>
    <row r="2" spans="1:37" ht="13.5" thickBot="1" x14ac:dyDescent="0.25">
      <c r="A2" s="10"/>
      <c r="B2" s="11"/>
      <c r="C2" s="11"/>
      <c r="D2" s="11"/>
      <c r="E2" s="11"/>
      <c r="F2" s="11"/>
      <c r="G2" s="11"/>
      <c r="H2" s="11"/>
      <c r="I2" s="11"/>
      <c r="J2" s="12"/>
      <c r="K2" s="11"/>
      <c r="L2" s="66"/>
      <c r="M2" s="66"/>
      <c r="N2" s="66"/>
      <c r="O2" s="66"/>
      <c r="P2" s="11"/>
      <c r="Q2" s="11"/>
      <c r="R2" s="11"/>
      <c r="S2" s="11"/>
      <c r="T2" s="77"/>
      <c r="U2" s="11"/>
      <c r="V2" s="11"/>
      <c r="W2" s="66"/>
      <c r="X2" s="66"/>
      <c r="Y2" s="11"/>
      <c r="Z2" s="66"/>
      <c r="AA2" s="66"/>
      <c r="AB2" s="66"/>
      <c r="AC2" s="13"/>
      <c r="AD2" s="13"/>
      <c r="AE2" s="13"/>
      <c r="AF2" s="13"/>
      <c r="AG2" s="13"/>
      <c r="AH2" s="13"/>
      <c r="AI2" s="14"/>
      <c r="AJ2" s="14"/>
      <c r="AK2" s="15"/>
    </row>
    <row r="3" spans="1:37" x14ac:dyDescent="0.2">
      <c r="A3" s="133" t="s">
        <v>1</v>
      </c>
      <c r="B3" s="134"/>
      <c r="C3" s="134"/>
      <c r="D3" s="134"/>
      <c r="E3" s="134"/>
      <c r="F3" s="135"/>
      <c r="G3" s="133" t="str">
        <f>CONCATENATE(COUNTA(F7:F15)," Installaties")</f>
        <v>9 Installaties</v>
      </c>
      <c r="H3" s="134"/>
      <c r="I3" s="134"/>
      <c r="J3" s="134"/>
      <c r="K3" s="134"/>
      <c r="L3" s="134"/>
      <c r="M3" s="134"/>
      <c r="N3" s="134"/>
      <c r="O3" s="135"/>
      <c r="P3" s="133" t="s">
        <v>2</v>
      </c>
      <c r="Q3" s="134"/>
      <c r="R3" s="135"/>
      <c r="S3" s="133" t="s">
        <v>3</v>
      </c>
      <c r="T3" s="134"/>
      <c r="U3" s="134"/>
      <c r="V3" s="134"/>
      <c r="W3" s="134"/>
      <c r="X3" s="134"/>
      <c r="Y3" s="135"/>
      <c r="Z3" s="133" t="s">
        <v>4</v>
      </c>
      <c r="AA3" s="134"/>
      <c r="AB3" s="135"/>
      <c r="AC3" s="130" t="s">
        <v>5</v>
      </c>
      <c r="AD3" s="131"/>
      <c r="AE3" s="131"/>
      <c r="AF3" s="131"/>
      <c r="AG3" s="131"/>
      <c r="AH3" s="131"/>
      <c r="AI3" s="131"/>
      <c r="AJ3" s="131"/>
      <c r="AK3" s="132"/>
    </row>
    <row r="4" spans="1:37" ht="27" customHeight="1" x14ac:dyDescent="0.2">
      <c r="A4" s="144" t="s">
        <v>6</v>
      </c>
      <c r="B4" s="128" t="s">
        <v>7</v>
      </c>
      <c r="C4" s="128" t="s">
        <v>8</v>
      </c>
      <c r="D4" s="140" t="s">
        <v>9</v>
      </c>
      <c r="E4" s="140" t="s">
        <v>10</v>
      </c>
      <c r="F4" s="138" t="s">
        <v>11</v>
      </c>
      <c r="G4" s="136" t="s">
        <v>12</v>
      </c>
      <c r="H4" s="146" t="s">
        <v>13</v>
      </c>
      <c r="I4" s="128" t="s">
        <v>14</v>
      </c>
      <c r="J4" s="140" t="s">
        <v>15</v>
      </c>
      <c r="K4" s="146" t="s">
        <v>16</v>
      </c>
      <c r="L4" s="128" t="s">
        <v>17</v>
      </c>
      <c r="M4" s="128" t="s">
        <v>18</v>
      </c>
      <c r="N4" s="128" t="s">
        <v>19</v>
      </c>
      <c r="O4" s="126" t="s">
        <v>20</v>
      </c>
      <c r="P4" s="136" t="s">
        <v>21</v>
      </c>
      <c r="Q4" s="140" t="s">
        <v>22</v>
      </c>
      <c r="R4" s="138" t="s">
        <v>23</v>
      </c>
      <c r="S4" s="144" t="s">
        <v>24</v>
      </c>
      <c r="T4" s="128" t="s">
        <v>25</v>
      </c>
      <c r="U4" s="140" t="s">
        <v>26</v>
      </c>
      <c r="V4" s="128" t="s">
        <v>27</v>
      </c>
      <c r="W4" s="128" t="s">
        <v>28</v>
      </c>
      <c r="X4" s="128" t="s">
        <v>29</v>
      </c>
      <c r="Y4" s="126" t="s">
        <v>30</v>
      </c>
      <c r="Z4" s="144" t="s">
        <v>31</v>
      </c>
      <c r="AA4" s="128" t="s">
        <v>32</v>
      </c>
      <c r="AB4" s="128" t="s">
        <v>33</v>
      </c>
      <c r="AC4" s="115">
        <f>AC5*4</f>
        <v>0</v>
      </c>
      <c r="AD4" s="119" t="s">
        <v>34</v>
      </c>
      <c r="AE4" s="119"/>
      <c r="AF4" s="120"/>
      <c r="AG4" s="120"/>
      <c r="AH4" s="121"/>
      <c r="AI4" s="122"/>
      <c r="AJ4" s="122"/>
      <c r="AK4" s="123"/>
    </row>
    <row r="5" spans="1:37" ht="25.5" customHeight="1" x14ac:dyDescent="0.2">
      <c r="A5" s="145"/>
      <c r="B5" s="129"/>
      <c r="C5" s="129"/>
      <c r="D5" s="141"/>
      <c r="E5" s="141"/>
      <c r="F5" s="139"/>
      <c r="G5" s="137"/>
      <c r="H5" s="147"/>
      <c r="I5" s="129"/>
      <c r="J5" s="141"/>
      <c r="K5" s="147"/>
      <c r="L5" s="129"/>
      <c r="M5" s="129"/>
      <c r="N5" s="129"/>
      <c r="O5" s="127"/>
      <c r="P5" s="137"/>
      <c r="Q5" s="141"/>
      <c r="R5" s="139"/>
      <c r="S5" s="145"/>
      <c r="T5" s="129"/>
      <c r="U5" s="141"/>
      <c r="V5" s="129"/>
      <c r="W5" s="129"/>
      <c r="X5" s="129"/>
      <c r="Y5" s="127"/>
      <c r="Z5" s="137"/>
      <c r="AA5" s="129"/>
      <c r="AB5" s="129"/>
      <c r="AC5" s="96">
        <f t="shared" ref="AC5:AI5" si="0">SUM(AC7:AC15)</f>
        <v>0</v>
      </c>
      <c r="AD5" s="97">
        <f t="shared" si="0"/>
        <v>0</v>
      </c>
      <c r="AE5" s="97">
        <f t="shared" si="0"/>
        <v>0</v>
      </c>
      <c r="AF5" s="98">
        <f t="shared" si="0"/>
        <v>0</v>
      </c>
      <c r="AG5" s="99">
        <f t="shared" si="0"/>
        <v>0</v>
      </c>
      <c r="AH5" s="100">
        <f t="shared" si="0"/>
        <v>0</v>
      </c>
      <c r="AI5" s="101">
        <f t="shared" si="0"/>
        <v>29</v>
      </c>
      <c r="AJ5" s="124" t="s">
        <v>35</v>
      </c>
      <c r="AK5" s="102">
        <f>SUM(AK7:AK15)</f>
        <v>0</v>
      </c>
    </row>
    <row r="6" spans="1:37" ht="137.25" customHeight="1" x14ac:dyDescent="0.2">
      <c r="A6" s="145"/>
      <c r="B6" s="129"/>
      <c r="C6" s="129"/>
      <c r="D6" s="141"/>
      <c r="E6" s="141"/>
      <c r="F6" s="139"/>
      <c r="G6" s="137"/>
      <c r="H6" s="147"/>
      <c r="I6" s="129"/>
      <c r="J6" s="141"/>
      <c r="K6" s="147"/>
      <c r="L6" s="129"/>
      <c r="M6" s="129"/>
      <c r="N6" s="129"/>
      <c r="O6" s="127"/>
      <c r="P6" s="137"/>
      <c r="Q6" s="142"/>
      <c r="R6" s="139"/>
      <c r="S6" s="145"/>
      <c r="T6" s="129"/>
      <c r="U6" s="141"/>
      <c r="V6" s="129"/>
      <c r="W6" s="129"/>
      <c r="X6" s="129"/>
      <c r="Y6" s="127"/>
      <c r="Z6" s="137"/>
      <c r="AA6" s="129"/>
      <c r="AB6" s="129"/>
      <c r="AC6" s="103" t="s">
        <v>36</v>
      </c>
      <c r="AD6" s="104" t="s">
        <v>37</v>
      </c>
      <c r="AE6" s="104" t="s">
        <v>38</v>
      </c>
      <c r="AF6" s="104" t="s">
        <v>188</v>
      </c>
      <c r="AG6" s="104" t="s">
        <v>39</v>
      </c>
      <c r="AH6" s="105" t="s">
        <v>40</v>
      </c>
      <c r="AI6" s="106" t="s">
        <v>41</v>
      </c>
      <c r="AJ6" s="125"/>
      <c r="AK6" s="107" t="s">
        <v>42</v>
      </c>
    </row>
    <row r="7" spans="1:37" x14ac:dyDescent="0.2">
      <c r="A7" s="16" t="s">
        <v>160</v>
      </c>
      <c r="B7" s="16" t="s">
        <v>147</v>
      </c>
      <c r="C7" s="16" t="s">
        <v>132</v>
      </c>
      <c r="D7" s="16" t="s">
        <v>128</v>
      </c>
      <c r="E7" s="16" t="s">
        <v>148</v>
      </c>
      <c r="F7" s="17" t="s">
        <v>118</v>
      </c>
      <c r="G7" s="18" t="s">
        <v>149</v>
      </c>
      <c r="H7" s="16" t="s">
        <v>120</v>
      </c>
      <c r="I7" s="16" t="s">
        <v>81</v>
      </c>
      <c r="J7" s="16">
        <v>11299971</v>
      </c>
      <c r="K7" s="16" t="s">
        <v>150</v>
      </c>
      <c r="L7" s="67">
        <v>2009</v>
      </c>
      <c r="M7" s="67">
        <v>3</v>
      </c>
      <c r="N7" s="67">
        <v>400</v>
      </c>
      <c r="O7" s="68">
        <v>0.15</v>
      </c>
      <c r="P7" s="18" t="s">
        <v>122</v>
      </c>
      <c r="Q7" s="19" t="s">
        <v>129</v>
      </c>
      <c r="R7" s="17">
        <v>100330861</v>
      </c>
      <c r="S7" s="108" t="s">
        <v>134</v>
      </c>
      <c r="T7" s="109" t="s">
        <v>124</v>
      </c>
      <c r="U7" s="109">
        <v>2009</v>
      </c>
      <c r="V7" s="16" t="s">
        <v>125</v>
      </c>
      <c r="W7" s="67">
        <v>3</v>
      </c>
      <c r="X7" s="67">
        <v>0</v>
      </c>
      <c r="Y7" s="17" t="s">
        <v>185</v>
      </c>
      <c r="Z7" s="70">
        <v>3</v>
      </c>
      <c r="AA7" s="67">
        <v>0</v>
      </c>
      <c r="AB7" s="68">
        <v>2</v>
      </c>
      <c r="AC7" s="21">
        <f t="shared" ref="AC7:AC8" si="1">SUM(AD7:AH7)</f>
        <v>0</v>
      </c>
      <c r="AD7" s="22"/>
      <c r="AE7" s="22"/>
      <c r="AF7" s="23"/>
      <c r="AG7" s="24"/>
      <c r="AH7" s="25"/>
      <c r="AI7" s="26">
        <v>2</v>
      </c>
      <c r="AJ7" s="27"/>
      <c r="AK7" s="20">
        <f t="shared" ref="AK7:AK8" si="2">AI7*AJ7</f>
        <v>0</v>
      </c>
    </row>
    <row r="8" spans="1:37" x14ac:dyDescent="0.2">
      <c r="A8" s="16" t="s">
        <v>160</v>
      </c>
      <c r="B8" s="16" t="s">
        <v>147</v>
      </c>
      <c r="C8" s="16" t="s">
        <v>132</v>
      </c>
      <c r="D8" s="16" t="s">
        <v>151</v>
      </c>
      <c r="E8" s="16" t="s">
        <v>148</v>
      </c>
      <c r="F8" s="17" t="s">
        <v>118</v>
      </c>
      <c r="G8" s="18" t="s">
        <v>152</v>
      </c>
      <c r="H8" s="16" t="s">
        <v>120</v>
      </c>
      <c r="I8" s="16" t="s">
        <v>81</v>
      </c>
      <c r="J8" s="16">
        <v>11299973</v>
      </c>
      <c r="K8" s="16" t="s">
        <v>153</v>
      </c>
      <c r="L8" s="67">
        <v>2009</v>
      </c>
      <c r="M8" s="67">
        <v>2</v>
      </c>
      <c r="N8" s="67">
        <v>1000</v>
      </c>
      <c r="O8" s="68">
        <v>0.15</v>
      </c>
      <c r="P8" s="18" t="s">
        <v>122</v>
      </c>
      <c r="Q8" s="19" t="s">
        <v>129</v>
      </c>
      <c r="R8" s="17">
        <v>100330862</v>
      </c>
      <c r="S8" s="108" t="s">
        <v>127</v>
      </c>
      <c r="T8" s="109" t="s">
        <v>124</v>
      </c>
      <c r="U8" s="109">
        <v>2009</v>
      </c>
      <c r="V8" s="16" t="s">
        <v>126</v>
      </c>
      <c r="W8" s="67">
        <v>0</v>
      </c>
      <c r="X8" s="67">
        <v>0</v>
      </c>
      <c r="Y8" s="17" t="s">
        <v>172</v>
      </c>
      <c r="Z8" s="70">
        <v>3</v>
      </c>
      <c r="AA8" s="67">
        <v>0</v>
      </c>
      <c r="AB8" s="68">
        <v>2</v>
      </c>
      <c r="AC8" s="21">
        <f t="shared" si="1"/>
        <v>0</v>
      </c>
      <c r="AD8" s="22"/>
      <c r="AE8" s="22"/>
      <c r="AF8" s="23"/>
      <c r="AG8" s="24"/>
      <c r="AH8" s="25"/>
      <c r="AI8" s="26">
        <v>1</v>
      </c>
      <c r="AJ8" s="27"/>
      <c r="AK8" s="20">
        <f t="shared" si="2"/>
        <v>0</v>
      </c>
    </row>
    <row r="9" spans="1:37" x14ac:dyDescent="0.2">
      <c r="A9" s="16" t="s">
        <v>161</v>
      </c>
      <c r="B9" s="16" t="s">
        <v>162</v>
      </c>
      <c r="C9" s="16" t="s">
        <v>117</v>
      </c>
      <c r="D9" s="16" t="s">
        <v>128</v>
      </c>
      <c r="E9" s="16" t="s">
        <v>154</v>
      </c>
      <c r="F9" s="17" t="s">
        <v>118</v>
      </c>
      <c r="G9" s="18" t="s">
        <v>155</v>
      </c>
      <c r="H9" s="16" t="s">
        <v>120</v>
      </c>
      <c r="I9" s="16" t="s">
        <v>81</v>
      </c>
      <c r="J9" s="16">
        <v>11316988</v>
      </c>
      <c r="K9" s="16" t="s">
        <v>150</v>
      </c>
      <c r="L9" s="67">
        <v>2010</v>
      </c>
      <c r="M9" s="67">
        <v>2</v>
      </c>
      <c r="N9" s="67">
        <v>400</v>
      </c>
      <c r="O9" s="68">
        <v>0.15</v>
      </c>
      <c r="P9" s="18" t="s">
        <v>122</v>
      </c>
      <c r="Q9" s="19" t="s">
        <v>129</v>
      </c>
      <c r="R9" s="17">
        <v>100330863</v>
      </c>
      <c r="S9" s="108" t="s">
        <v>134</v>
      </c>
      <c r="T9" s="109" t="s">
        <v>124</v>
      </c>
      <c r="U9" s="109">
        <v>2010</v>
      </c>
      <c r="V9" s="16" t="s">
        <v>125</v>
      </c>
      <c r="W9" s="67">
        <v>2</v>
      </c>
      <c r="X9" s="67">
        <v>0</v>
      </c>
      <c r="Y9" s="17" t="s">
        <v>185</v>
      </c>
      <c r="Z9" s="70">
        <v>3</v>
      </c>
      <c r="AA9" s="67">
        <v>2</v>
      </c>
      <c r="AB9" s="68">
        <v>2</v>
      </c>
      <c r="AC9" s="21">
        <f t="shared" ref="AC9:AC12" si="3">SUM(AD9:AH9)</f>
        <v>0</v>
      </c>
      <c r="AD9" s="22"/>
      <c r="AE9" s="22"/>
      <c r="AF9" s="23"/>
      <c r="AG9" s="24"/>
      <c r="AH9" s="25"/>
      <c r="AI9" s="26">
        <v>2</v>
      </c>
      <c r="AJ9" s="27"/>
      <c r="AK9" s="20">
        <f t="shared" ref="AK9:AK15" si="4">AI9*AJ9</f>
        <v>0</v>
      </c>
    </row>
    <row r="10" spans="1:37" x14ac:dyDescent="0.2">
      <c r="A10" s="16" t="s">
        <v>159</v>
      </c>
      <c r="B10" s="16" t="s">
        <v>163</v>
      </c>
      <c r="C10" s="16" t="s">
        <v>133</v>
      </c>
      <c r="D10" s="16" t="s">
        <v>144</v>
      </c>
      <c r="E10" s="16" t="s">
        <v>165</v>
      </c>
      <c r="F10" s="17" t="s">
        <v>118</v>
      </c>
      <c r="G10" s="18">
        <v>1687386</v>
      </c>
      <c r="H10" s="16" t="s">
        <v>119</v>
      </c>
      <c r="I10" s="16" t="s">
        <v>81</v>
      </c>
      <c r="J10" s="16">
        <v>11083172</v>
      </c>
      <c r="K10" s="16" t="s">
        <v>81</v>
      </c>
      <c r="L10" s="67">
        <v>2010</v>
      </c>
      <c r="M10" s="67">
        <v>5</v>
      </c>
      <c r="N10" s="67">
        <v>630</v>
      </c>
      <c r="O10" s="68">
        <v>1</v>
      </c>
      <c r="P10" s="18" t="s">
        <v>121</v>
      </c>
      <c r="Q10" s="19" t="s">
        <v>129</v>
      </c>
      <c r="R10" s="17">
        <v>100323096</v>
      </c>
      <c r="S10" s="108" t="s">
        <v>123</v>
      </c>
      <c r="T10" s="109" t="s">
        <v>131</v>
      </c>
      <c r="U10" s="109">
        <v>2010</v>
      </c>
      <c r="V10" s="16" t="s">
        <v>140</v>
      </c>
      <c r="W10" s="67">
        <v>5</v>
      </c>
      <c r="X10" s="67">
        <v>2</v>
      </c>
      <c r="Y10" s="17" t="s">
        <v>185</v>
      </c>
      <c r="Z10" s="70">
        <v>3</v>
      </c>
      <c r="AA10" s="67">
        <v>1</v>
      </c>
      <c r="AB10" s="68">
        <v>2</v>
      </c>
      <c r="AC10" s="21">
        <f t="shared" si="3"/>
        <v>0</v>
      </c>
      <c r="AD10" s="22"/>
      <c r="AE10" s="22"/>
      <c r="AF10" s="23"/>
      <c r="AG10" s="24"/>
      <c r="AH10" s="25"/>
      <c r="AI10" s="26">
        <v>2</v>
      </c>
      <c r="AJ10" s="27"/>
      <c r="AK10" s="20">
        <f t="shared" si="4"/>
        <v>0</v>
      </c>
    </row>
    <row r="11" spans="1:37" x14ac:dyDescent="0.2">
      <c r="A11" s="16" t="s">
        <v>159</v>
      </c>
      <c r="B11" s="16" t="s">
        <v>163</v>
      </c>
      <c r="C11" s="16" t="s">
        <v>133</v>
      </c>
      <c r="D11" s="16" t="s">
        <v>145</v>
      </c>
      <c r="E11" s="16" t="s">
        <v>166</v>
      </c>
      <c r="F11" s="17" t="s">
        <v>118</v>
      </c>
      <c r="G11" s="18" t="s">
        <v>146</v>
      </c>
      <c r="H11" s="16" t="s">
        <v>120</v>
      </c>
      <c r="I11" s="16" t="s">
        <v>81</v>
      </c>
      <c r="J11" s="16">
        <v>11290605</v>
      </c>
      <c r="K11" s="16" t="s">
        <v>150</v>
      </c>
      <c r="L11" s="67">
        <v>2009</v>
      </c>
      <c r="M11" s="67">
        <v>2</v>
      </c>
      <c r="N11" s="67">
        <v>400</v>
      </c>
      <c r="O11" s="68">
        <v>0.15</v>
      </c>
      <c r="P11" s="18" t="s">
        <v>122</v>
      </c>
      <c r="Q11" s="19" t="s">
        <v>129</v>
      </c>
      <c r="R11" s="17">
        <v>100330860</v>
      </c>
      <c r="S11" s="108" t="s">
        <v>134</v>
      </c>
      <c r="T11" s="109" t="s">
        <v>124</v>
      </c>
      <c r="U11" s="109">
        <v>2010</v>
      </c>
      <c r="V11" s="16" t="s">
        <v>125</v>
      </c>
      <c r="W11" s="67">
        <v>2</v>
      </c>
      <c r="X11" s="67">
        <v>0</v>
      </c>
      <c r="Y11" s="17" t="s">
        <v>185</v>
      </c>
      <c r="Z11" s="70">
        <v>3</v>
      </c>
      <c r="AA11" s="67">
        <v>0</v>
      </c>
      <c r="AB11" s="68">
        <v>2</v>
      </c>
      <c r="AC11" s="21">
        <f t="shared" si="3"/>
        <v>0</v>
      </c>
      <c r="AD11" s="22"/>
      <c r="AE11" s="22"/>
      <c r="AF11" s="23"/>
      <c r="AG11" s="24"/>
      <c r="AH11" s="25"/>
      <c r="AI11" s="26">
        <v>2</v>
      </c>
      <c r="AJ11" s="27"/>
      <c r="AK11" s="20">
        <f t="shared" si="4"/>
        <v>0</v>
      </c>
    </row>
    <row r="12" spans="1:37" x14ac:dyDescent="0.2">
      <c r="A12" s="109" t="s">
        <v>158</v>
      </c>
      <c r="B12" s="109" t="s">
        <v>164</v>
      </c>
      <c r="C12" s="109" t="s">
        <v>142</v>
      </c>
      <c r="D12" s="109" t="s">
        <v>137</v>
      </c>
      <c r="E12" s="109" t="s">
        <v>187</v>
      </c>
      <c r="F12" s="113" t="s">
        <v>118</v>
      </c>
      <c r="G12" s="108">
        <v>11083175</v>
      </c>
      <c r="H12" s="109" t="s">
        <v>119</v>
      </c>
      <c r="I12" s="109" t="s">
        <v>81</v>
      </c>
      <c r="J12" s="108">
        <v>11083175</v>
      </c>
      <c r="K12" s="109" t="s">
        <v>81</v>
      </c>
      <c r="L12" s="110">
        <v>2010</v>
      </c>
      <c r="M12" s="110">
        <v>2</v>
      </c>
      <c r="N12" s="110">
        <v>1000</v>
      </c>
      <c r="O12" s="111">
        <v>1</v>
      </c>
      <c r="P12" s="108" t="s">
        <v>121</v>
      </c>
      <c r="Q12" s="112" t="s">
        <v>129</v>
      </c>
      <c r="R12" s="113">
        <v>100320931</v>
      </c>
      <c r="S12" s="108" t="s">
        <v>123</v>
      </c>
      <c r="T12" s="109" t="s">
        <v>131</v>
      </c>
      <c r="U12" s="109">
        <v>2010</v>
      </c>
      <c r="V12" s="109" t="s">
        <v>156</v>
      </c>
      <c r="W12" s="110">
        <v>2</v>
      </c>
      <c r="X12" s="110">
        <v>1</v>
      </c>
      <c r="Y12" s="113" t="s">
        <v>185</v>
      </c>
      <c r="Z12" s="114">
        <v>3</v>
      </c>
      <c r="AA12" s="110">
        <v>0</v>
      </c>
      <c r="AB12" s="111">
        <v>2</v>
      </c>
      <c r="AC12" s="71">
        <f t="shared" si="3"/>
        <v>0</v>
      </c>
      <c r="AD12" s="72"/>
      <c r="AE12" s="72"/>
      <c r="AF12" s="73"/>
      <c r="AG12" s="74"/>
      <c r="AH12" s="75"/>
      <c r="AI12" s="26">
        <v>4</v>
      </c>
      <c r="AJ12" s="27"/>
      <c r="AK12" s="20">
        <f t="shared" si="4"/>
        <v>0</v>
      </c>
    </row>
    <row r="13" spans="1:37" x14ac:dyDescent="0.2">
      <c r="A13" s="16" t="s">
        <v>158</v>
      </c>
      <c r="B13" s="16" t="s">
        <v>164</v>
      </c>
      <c r="C13" s="16" t="s">
        <v>142</v>
      </c>
      <c r="D13" s="16" t="s">
        <v>135</v>
      </c>
      <c r="E13" s="16" t="s">
        <v>186</v>
      </c>
      <c r="F13" s="17" t="s">
        <v>118</v>
      </c>
      <c r="G13" s="18">
        <v>43925625</v>
      </c>
      <c r="H13" s="16" t="s">
        <v>119</v>
      </c>
      <c r="I13" s="16" t="s">
        <v>81</v>
      </c>
      <c r="J13" s="16">
        <v>43925625</v>
      </c>
      <c r="K13" s="16" t="s">
        <v>81</v>
      </c>
      <c r="L13" s="67">
        <v>2020</v>
      </c>
      <c r="M13" s="67">
        <v>2</v>
      </c>
      <c r="N13" s="67">
        <v>1000</v>
      </c>
      <c r="O13" s="68">
        <v>1</v>
      </c>
      <c r="P13" s="18" t="s">
        <v>138</v>
      </c>
      <c r="Q13" s="19" t="s">
        <v>129</v>
      </c>
      <c r="R13" s="17">
        <v>100365677</v>
      </c>
      <c r="S13" s="108" t="s">
        <v>123</v>
      </c>
      <c r="T13" s="109" t="s">
        <v>139</v>
      </c>
      <c r="U13" s="109">
        <v>2020</v>
      </c>
      <c r="V13" s="16" t="s">
        <v>140</v>
      </c>
      <c r="W13" s="67">
        <v>2</v>
      </c>
      <c r="X13" s="67">
        <v>2</v>
      </c>
      <c r="Y13" s="17" t="s">
        <v>185</v>
      </c>
      <c r="Z13" s="70">
        <v>3</v>
      </c>
      <c r="AA13" s="67">
        <v>0</v>
      </c>
      <c r="AB13" s="68">
        <v>2</v>
      </c>
      <c r="AC13" s="21">
        <f t="shared" ref="AC13:AC15" si="5">SUM(AD13:AH13)</f>
        <v>0</v>
      </c>
      <c r="AD13" s="22"/>
      <c r="AE13" s="22"/>
      <c r="AF13" s="23"/>
      <c r="AG13" s="24"/>
      <c r="AH13" s="25"/>
      <c r="AI13" s="26">
        <v>4</v>
      </c>
      <c r="AJ13" s="27"/>
      <c r="AK13" s="20">
        <f t="shared" si="4"/>
        <v>0</v>
      </c>
    </row>
    <row r="14" spans="1:37" x14ac:dyDescent="0.2">
      <c r="A14" s="16" t="s">
        <v>158</v>
      </c>
      <c r="B14" s="16" t="s">
        <v>164</v>
      </c>
      <c r="C14" s="16" t="s">
        <v>142</v>
      </c>
      <c r="D14" s="16" t="s">
        <v>141</v>
      </c>
      <c r="E14" s="16" t="s">
        <v>136</v>
      </c>
      <c r="F14" s="17" t="s">
        <v>118</v>
      </c>
      <c r="G14" s="18">
        <v>158885</v>
      </c>
      <c r="H14" s="16" t="s">
        <v>119</v>
      </c>
      <c r="I14" s="16" t="s">
        <v>168</v>
      </c>
      <c r="J14" s="16" t="s">
        <v>170</v>
      </c>
      <c r="K14" s="16" t="s">
        <v>167</v>
      </c>
      <c r="L14" s="67">
        <v>2010</v>
      </c>
      <c r="M14" s="67">
        <v>2</v>
      </c>
      <c r="N14" s="67">
        <v>3000</v>
      </c>
      <c r="O14" s="68">
        <v>0.4</v>
      </c>
      <c r="P14" s="18" t="s">
        <v>138</v>
      </c>
      <c r="Q14" s="19" t="s">
        <v>129</v>
      </c>
      <c r="R14" s="17">
        <v>100321639</v>
      </c>
      <c r="S14" s="108" t="s">
        <v>127</v>
      </c>
      <c r="T14" s="109" t="s">
        <v>169</v>
      </c>
      <c r="U14" s="109">
        <v>2024</v>
      </c>
      <c r="V14" s="16" t="s">
        <v>156</v>
      </c>
      <c r="W14" s="67">
        <v>2</v>
      </c>
      <c r="X14" s="67">
        <v>2</v>
      </c>
      <c r="Y14" s="17" t="s">
        <v>185</v>
      </c>
      <c r="Z14" s="70">
        <v>3</v>
      </c>
      <c r="AA14" s="67">
        <v>2</v>
      </c>
      <c r="AB14" s="68">
        <v>2</v>
      </c>
      <c r="AC14" s="21">
        <f t="shared" si="5"/>
        <v>0</v>
      </c>
      <c r="AD14" s="22"/>
      <c r="AE14" s="22"/>
      <c r="AF14" s="23"/>
      <c r="AG14" s="24"/>
      <c r="AH14" s="25"/>
      <c r="AI14" s="26">
        <v>6</v>
      </c>
      <c r="AJ14" s="27"/>
      <c r="AK14" s="20">
        <f t="shared" si="4"/>
        <v>0</v>
      </c>
    </row>
    <row r="15" spans="1:37" x14ac:dyDescent="0.2">
      <c r="A15" s="16" t="s">
        <v>158</v>
      </c>
      <c r="B15" s="16" t="s">
        <v>164</v>
      </c>
      <c r="C15" s="16" t="s">
        <v>142</v>
      </c>
      <c r="D15" s="16" t="s">
        <v>143</v>
      </c>
      <c r="E15" s="16" t="s">
        <v>136</v>
      </c>
      <c r="F15" s="17" t="s">
        <v>118</v>
      </c>
      <c r="G15" s="18">
        <v>159805</v>
      </c>
      <c r="H15" s="16" t="s">
        <v>119</v>
      </c>
      <c r="I15" s="16" t="s">
        <v>168</v>
      </c>
      <c r="J15" s="16" t="s">
        <v>171</v>
      </c>
      <c r="K15" s="16" t="s">
        <v>167</v>
      </c>
      <c r="L15" s="67">
        <v>2010</v>
      </c>
      <c r="M15" s="67">
        <v>2</v>
      </c>
      <c r="N15" s="67">
        <v>3000</v>
      </c>
      <c r="O15" s="68">
        <v>0.4</v>
      </c>
      <c r="P15" s="18" t="s">
        <v>138</v>
      </c>
      <c r="Q15" s="19" t="s">
        <v>129</v>
      </c>
      <c r="R15" s="17">
        <v>100321641</v>
      </c>
      <c r="S15" s="108" t="s">
        <v>127</v>
      </c>
      <c r="T15" s="109" t="s">
        <v>169</v>
      </c>
      <c r="U15" s="109">
        <v>2024</v>
      </c>
      <c r="V15" s="16" t="s">
        <v>156</v>
      </c>
      <c r="W15" s="67">
        <v>2</v>
      </c>
      <c r="X15" s="67">
        <v>2</v>
      </c>
      <c r="Y15" s="17" t="s">
        <v>185</v>
      </c>
      <c r="Z15" s="70">
        <v>3</v>
      </c>
      <c r="AA15" s="67">
        <v>2</v>
      </c>
      <c r="AB15" s="68">
        <v>2</v>
      </c>
      <c r="AC15" s="21">
        <f t="shared" si="5"/>
        <v>0</v>
      </c>
      <c r="AD15" s="22"/>
      <c r="AE15" s="22"/>
      <c r="AF15" s="23"/>
      <c r="AG15" s="24"/>
      <c r="AH15" s="25"/>
      <c r="AI15" s="26">
        <v>6</v>
      </c>
      <c r="AJ15" s="27"/>
      <c r="AK15" s="20">
        <f t="shared" si="4"/>
        <v>0</v>
      </c>
    </row>
    <row r="17" spans="1:6" ht="18.75" x14ac:dyDescent="0.3">
      <c r="A17" s="148"/>
      <c r="B17" s="148"/>
      <c r="C17" s="148"/>
      <c r="D17" s="148"/>
      <c r="E17" s="148"/>
      <c r="F17" s="148"/>
    </row>
  </sheetData>
  <autoFilter ref="A6:AL15" xr:uid="{00000000-0001-0000-0000-000000000000}"/>
  <sortState xmlns:xlrd2="http://schemas.microsoft.com/office/spreadsheetml/2017/richdata2" ref="A7:AL15">
    <sortCondition ref="A7:A15"/>
  </sortState>
  <mergeCells count="40">
    <mergeCell ref="A17:F17"/>
    <mergeCell ref="G4:G6"/>
    <mergeCell ref="H4:H6"/>
    <mergeCell ref="I4:I6"/>
    <mergeCell ref="J4:J6"/>
    <mergeCell ref="E4:E6"/>
    <mergeCell ref="F4:F6"/>
    <mergeCell ref="A1:B1"/>
    <mergeCell ref="Z4:Z6"/>
    <mergeCell ref="S4:S6"/>
    <mergeCell ref="T4:T6"/>
    <mergeCell ref="U4:U6"/>
    <mergeCell ref="V4:V6"/>
    <mergeCell ref="W4:W6"/>
    <mergeCell ref="K4:K6"/>
    <mergeCell ref="L4:L6"/>
    <mergeCell ref="A4:A6"/>
    <mergeCell ref="B4:B6"/>
    <mergeCell ref="C4:C6"/>
    <mergeCell ref="D4:D6"/>
    <mergeCell ref="A3:F3"/>
    <mergeCell ref="G3:O3"/>
    <mergeCell ref="P3:R3"/>
    <mergeCell ref="M4:M6"/>
    <mergeCell ref="N4:N6"/>
    <mergeCell ref="O4:O6"/>
    <mergeCell ref="P4:P6"/>
    <mergeCell ref="R4:R6"/>
    <mergeCell ref="Q4:Q6"/>
    <mergeCell ref="X1:AC1"/>
    <mergeCell ref="AD4:AH4"/>
    <mergeCell ref="AI4:AK4"/>
    <mergeCell ref="AJ5:AJ6"/>
    <mergeCell ref="Y4:Y6"/>
    <mergeCell ref="AA4:AA6"/>
    <mergeCell ref="AB4:AB6"/>
    <mergeCell ref="AC3:AK3"/>
    <mergeCell ref="X4:X6"/>
    <mergeCell ref="S3:Y3"/>
    <mergeCell ref="Z3:AB3"/>
  </mergeCells>
  <phoneticPr fontId="13" type="noConversion"/>
  <conditionalFormatting sqref="A7:AB15 AI7:AJ15">
    <cfRule type="containsBlanks" dxfId="4" priority="1">
      <formula>LEN(TRIM(A7))=0</formula>
    </cfRule>
  </conditionalFormatting>
  <conditionalFormatting sqref="AJ7:AJ15 AD7:AH15">
    <cfRule type="containsBlanks" dxfId="3" priority="3">
      <formula>LEN(TRIM(AD7))=0</formula>
    </cfRule>
  </conditionalFormatting>
  <pageMargins left="0.25" right="0.25" top="0.75" bottom="0.75" header="0.3" footer="0.3"/>
  <pageSetup scale="26" fitToHeight="0" orientation="landscape" r:id="rId1"/>
  <headerFooter>
    <oddHeader>&amp;C&amp;"Tahoma,Vet"&amp;A</oddHeader>
    <oddFooter>&amp;L&amp;"Tahoma,Standaard"&amp;9ELC.A.1&amp;C&amp;"Tahoma,Standaard"&amp;9Bestand: &amp;F&amp;R&amp;"Tahoma,Standaard"&amp;9&amp;P van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E44E-066A-490F-9C08-4014326628CB}">
  <sheetPr>
    <tabColor rgb="FF00B0F0"/>
    <pageSetUpPr fitToPage="1"/>
  </sheetPr>
  <dimension ref="A1:I45"/>
  <sheetViews>
    <sheetView topLeftCell="A11" zoomScale="80" zoomScaleNormal="80" workbookViewId="0">
      <selection activeCell="C34" sqref="C34"/>
    </sheetView>
  </sheetViews>
  <sheetFormatPr defaultColWidth="36.42578125" defaultRowHeight="15" x14ac:dyDescent="0.25"/>
  <cols>
    <col min="1" max="1" width="53.85546875" bestFit="1" customWidth="1"/>
    <col min="2" max="2" width="57" bestFit="1" customWidth="1"/>
    <col min="3" max="3" width="34.7109375" bestFit="1" customWidth="1"/>
    <col min="4" max="4" width="24.28515625" customWidth="1"/>
    <col min="5" max="5" width="15" bestFit="1" customWidth="1"/>
    <col min="6" max="6" width="15.85546875" bestFit="1" customWidth="1"/>
    <col min="7" max="9" width="15.28515625" bestFit="1" customWidth="1"/>
    <col min="10" max="10" width="57" bestFit="1" customWidth="1"/>
    <col min="11" max="11" width="36" bestFit="1" customWidth="1"/>
    <col min="12" max="12" width="18.42578125" bestFit="1" customWidth="1"/>
    <col min="13" max="13" width="32.5703125" bestFit="1" customWidth="1"/>
    <col min="14" max="14" width="14.28515625" bestFit="1" customWidth="1"/>
    <col min="15" max="16380" width="36.42578125" customWidth="1"/>
  </cols>
  <sheetData>
    <row r="1" spans="1:9" ht="18" x14ac:dyDescent="0.25">
      <c r="A1" s="64" t="str">
        <f>CONCATENATE("Inschrijving onderhoud: ",'Prijzenblad Onderhoud'!C1)</f>
        <v>Inschrijving onderhoud: Referentie:</v>
      </c>
      <c r="B1" s="1"/>
      <c r="C1" s="1"/>
      <c r="D1" s="2"/>
    </row>
    <row r="2" spans="1:9" ht="15.75" thickBot="1" x14ac:dyDescent="0.3">
      <c r="A2" s="3"/>
      <c r="B2" s="1"/>
      <c r="C2" s="1"/>
      <c r="D2" s="2"/>
    </row>
    <row r="3" spans="1:9" s="30" customFormat="1" ht="27" customHeight="1" x14ac:dyDescent="0.25">
      <c r="A3" s="91" t="s">
        <v>43</v>
      </c>
      <c r="B3" s="92"/>
      <c r="C3" s="93" t="s">
        <v>44</v>
      </c>
      <c r="D3" s="2"/>
    </row>
    <row r="4" spans="1:9" s="30" customFormat="1" x14ac:dyDescent="0.25">
      <c r="A4" s="31" t="s">
        <v>45</v>
      </c>
      <c r="B4" s="32" t="s">
        <v>46</v>
      </c>
      <c r="C4" s="33"/>
      <c r="D4" s="2"/>
    </row>
    <row r="5" spans="1:9" s="30" customFormat="1" x14ac:dyDescent="0.25">
      <c r="A5" s="34"/>
      <c r="B5" s="32" t="s">
        <v>47</v>
      </c>
      <c r="C5" s="33"/>
      <c r="D5" s="2"/>
    </row>
    <row r="6" spans="1:9" s="30" customFormat="1" x14ac:dyDescent="0.25">
      <c r="A6" s="35"/>
      <c r="B6" s="32" t="s">
        <v>48</v>
      </c>
      <c r="C6" s="33"/>
      <c r="D6" s="2"/>
    </row>
    <row r="7" spans="1:9" s="30" customFormat="1" x14ac:dyDescent="0.25">
      <c r="A7" s="31" t="s">
        <v>49</v>
      </c>
      <c r="B7" s="32" t="s">
        <v>46</v>
      </c>
      <c r="C7" s="33"/>
      <c r="D7" s="2"/>
    </row>
    <row r="8" spans="1:9" s="30" customFormat="1" x14ac:dyDescent="0.25">
      <c r="A8" s="34"/>
      <c r="B8" s="32" t="s">
        <v>47</v>
      </c>
      <c r="C8" s="33"/>
      <c r="D8" s="2"/>
      <c r="E8" s="2"/>
      <c r="F8" s="2"/>
    </row>
    <row r="9" spans="1:9" s="30" customFormat="1" x14ac:dyDescent="0.25">
      <c r="A9" s="35"/>
      <c r="B9" s="32" t="s">
        <v>48</v>
      </c>
      <c r="C9" s="33"/>
      <c r="D9" s="2"/>
      <c r="E9" s="2"/>
      <c r="F9" s="2"/>
    </row>
    <row r="10" spans="1:9" s="30" customFormat="1" x14ac:dyDescent="0.25">
      <c r="A10" s="36" t="s">
        <v>50</v>
      </c>
      <c r="B10" s="32"/>
      <c r="C10" s="33"/>
      <c r="D10" s="2"/>
      <c r="E10" s="2"/>
      <c r="F10" s="2"/>
    </row>
    <row r="11" spans="1:9" s="30" customFormat="1" x14ac:dyDescent="0.25">
      <c r="A11" s="36" t="s">
        <v>51</v>
      </c>
      <c r="B11" s="32"/>
      <c r="C11" s="33"/>
      <c r="D11" s="2"/>
      <c r="E11" s="2"/>
      <c r="F11" s="2"/>
    </row>
    <row r="12" spans="1:9" s="30" customFormat="1" ht="15.75" thickBot="1" x14ac:dyDescent="0.3">
      <c r="A12" s="37" t="s">
        <v>52</v>
      </c>
      <c r="B12" s="38" t="s">
        <v>53</v>
      </c>
      <c r="C12" s="39"/>
      <c r="D12" s="2"/>
      <c r="E12" s="2"/>
      <c r="F12" s="2"/>
    </row>
    <row r="13" spans="1:9" s="30" customFormat="1" ht="15.75" thickBot="1" x14ac:dyDescent="0.3">
      <c r="A13" s="2"/>
      <c r="B13" s="2"/>
      <c r="C13" s="2"/>
      <c r="D13" s="2"/>
      <c r="E13" s="2"/>
      <c r="F13" s="2"/>
    </row>
    <row r="14" spans="1:9" s="30" customFormat="1" ht="33.75" x14ac:dyDescent="0.25">
      <c r="A14" s="90" t="s">
        <v>54</v>
      </c>
      <c r="B14" s="90" t="s">
        <v>55</v>
      </c>
      <c r="D14" s="94" t="s">
        <v>56</v>
      </c>
      <c r="E14" s="95" t="s">
        <v>57</v>
      </c>
      <c r="F14" s="95" t="s">
        <v>58</v>
      </c>
      <c r="G14" s="95" t="s">
        <v>59</v>
      </c>
      <c r="H14" s="95" t="s">
        <v>60</v>
      </c>
      <c r="I14" s="95" t="s">
        <v>61</v>
      </c>
    </row>
    <row r="15" spans="1:9" s="30" customFormat="1" x14ac:dyDescent="0.25">
      <c r="A15" s="40" t="s">
        <v>62</v>
      </c>
      <c r="B15" s="41"/>
      <c r="D15" s="28" t="s">
        <v>63</v>
      </c>
      <c r="E15" s="42"/>
      <c r="F15" s="42"/>
      <c r="G15" s="42"/>
      <c r="H15" s="42"/>
      <c r="I15" s="42"/>
    </row>
    <row r="16" spans="1:9" s="30" customFormat="1" x14ac:dyDescent="0.25">
      <c r="A16" s="43" t="s">
        <v>64</v>
      </c>
      <c r="B16" s="44"/>
      <c r="D16" s="28" t="s">
        <v>65</v>
      </c>
      <c r="E16" s="42"/>
      <c r="F16" s="42"/>
      <c r="G16" s="42"/>
      <c r="H16" s="42"/>
      <c r="I16" s="42"/>
    </row>
    <row r="17" spans="1:9" s="30" customFormat="1" x14ac:dyDescent="0.25">
      <c r="A17" s="62" t="s">
        <v>66</v>
      </c>
      <c r="B17" s="63"/>
      <c r="D17" s="28" t="s">
        <v>67</v>
      </c>
      <c r="E17" s="42"/>
      <c r="F17" s="42"/>
      <c r="G17" s="42"/>
      <c r="H17" s="42"/>
      <c r="I17" s="42"/>
    </row>
    <row r="18" spans="1:9" s="30" customFormat="1" ht="15.75" thickBot="1" x14ac:dyDescent="0.3">
      <c r="A18" s="45" t="s">
        <v>68</v>
      </c>
      <c r="B18" s="46"/>
      <c r="C18" s="2"/>
      <c r="D18" s="29" t="s">
        <v>69</v>
      </c>
      <c r="E18" s="47"/>
      <c r="F18" s="47"/>
      <c r="G18" s="47"/>
      <c r="H18" s="47"/>
      <c r="I18" s="47"/>
    </row>
    <row r="19" spans="1:9" s="30" customFormat="1" x14ac:dyDescent="0.25">
      <c r="A19" s="2"/>
      <c r="B19" s="2"/>
    </row>
    <row r="20" spans="1:9" s="30" customFormat="1" ht="15.75" thickBot="1" x14ac:dyDescent="0.3"/>
    <row r="21" spans="1:9" ht="37.5" customHeight="1" x14ac:dyDescent="0.25">
      <c r="A21" s="81" t="s">
        <v>70</v>
      </c>
      <c r="B21" s="82"/>
      <c r="C21" s="83"/>
      <c r="D21" s="149" t="s">
        <v>71</v>
      </c>
      <c r="E21" s="150"/>
      <c r="F21" s="151"/>
    </row>
    <row r="22" spans="1:9" ht="33.75" x14ac:dyDescent="0.25">
      <c r="A22" s="84" t="s">
        <v>72</v>
      </c>
      <c r="B22" s="85" t="s">
        <v>73</v>
      </c>
      <c r="C22" s="86" t="s">
        <v>0</v>
      </c>
      <c r="D22" s="87" t="s">
        <v>74</v>
      </c>
      <c r="E22" s="88" t="s">
        <v>75</v>
      </c>
      <c r="F22" s="89" t="s">
        <v>76</v>
      </c>
    </row>
    <row r="23" spans="1:9" ht="15.75" thickBot="1" x14ac:dyDescent="0.3">
      <c r="A23" s="48" t="s">
        <v>77</v>
      </c>
      <c r="B23" s="79" t="s">
        <v>78</v>
      </c>
      <c r="C23" s="79" t="s">
        <v>79</v>
      </c>
      <c r="D23" s="49"/>
      <c r="E23" s="50"/>
      <c r="F23" s="51"/>
    </row>
    <row r="24" spans="1:9" ht="15.75" thickBot="1" x14ac:dyDescent="0.3">
      <c r="A24" s="48" t="s">
        <v>80</v>
      </c>
      <c r="B24" s="79" t="s">
        <v>178</v>
      </c>
      <c r="C24" s="79" t="s">
        <v>173</v>
      </c>
      <c r="D24" s="52"/>
      <c r="E24" s="53"/>
      <c r="F24" s="54"/>
    </row>
    <row r="25" spans="1:9" ht="15.75" thickBot="1" x14ac:dyDescent="0.3">
      <c r="A25" s="48" t="s">
        <v>80</v>
      </c>
      <c r="B25" s="79" t="s">
        <v>175</v>
      </c>
      <c r="C25" s="79" t="s">
        <v>81</v>
      </c>
      <c r="D25" s="52"/>
      <c r="E25" s="53"/>
      <c r="F25" s="54"/>
    </row>
    <row r="26" spans="1:9" ht="15.75" thickBot="1" x14ac:dyDescent="0.3">
      <c r="A26" s="48" t="s">
        <v>80</v>
      </c>
      <c r="B26" s="79" t="s">
        <v>169</v>
      </c>
      <c r="C26" s="79" t="s">
        <v>174</v>
      </c>
      <c r="D26" s="52"/>
      <c r="E26" s="53"/>
      <c r="F26" s="54"/>
    </row>
    <row r="27" spans="1:9" ht="15.75" thickBot="1" x14ac:dyDescent="0.3">
      <c r="A27" s="48" t="s">
        <v>80</v>
      </c>
      <c r="B27" s="79" t="s">
        <v>157</v>
      </c>
      <c r="C27" s="79" t="s">
        <v>177</v>
      </c>
      <c r="D27" s="52"/>
      <c r="E27" s="53"/>
      <c r="F27" s="54"/>
    </row>
    <row r="28" spans="1:9" ht="15.75" thickBot="1" x14ac:dyDescent="0.3">
      <c r="A28" s="48" t="s">
        <v>80</v>
      </c>
      <c r="B28" s="79" t="s">
        <v>130</v>
      </c>
      <c r="C28" s="79" t="s">
        <v>176</v>
      </c>
      <c r="D28" s="52"/>
      <c r="E28" s="53"/>
      <c r="F28" s="54"/>
    </row>
    <row r="29" spans="1:9" ht="15.75" thickBot="1" x14ac:dyDescent="0.3">
      <c r="A29" s="48" t="s">
        <v>82</v>
      </c>
      <c r="B29" s="79" t="s">
        <v>180</v>
      </c>
      <c r="C29" s="79" t="s">
        <v>81</v>
      </c>
      <c r="D29" s="52"/>
      <c r="E29" s="53"/>
      <c r="F29" s="54"/>
    </row>
    <row r="30" spans="1:9" ht="15.75" thickBot="1" x14ac:dyDescent="0.3">
      <c r="A30" s="48" t="s">
        <v>82</v>
      </c>
      <c r="B30" s="79" t="s">
        <v>179</v>
      </c>
      <c r="C30" s="79" t="s">
        <v>81</v>
      </c>
      <c r="D30" s="55"/>
      <c r="E30" s="56"/>
      <c r="F30" s="57"/>
    </row>
    <row r="31" spans="1:9" ht="15.75" thickBot="1" x14ac:dyDescent="0.3">
      <c r="A31" s="48" t="s">
        <v>83</v>
      </c>
      <c r="B31" s="79" t="s">
        <v>84</v>
      </c>
      <c r="C31" s="79" t="s">
        <v>85</v>
      </c>
      <c r="D31" s="52"/>
      <c r="E31" s="53"/>
      <c r="F31" s="54"/>
    </row>
    <row r="32" spans="1:9" ht="15.75" thickBot="1" x14ac:dyDescent="0.3">
      <c r="A32" s="48" t="s">
        <v>86</v>
      </c>
      <c r="B32" s="79" t="s">
        <v>87</v>
      </c>
      <c r="C32" s="79" t="s">
        <v>88</v>
      </c>
      <c r="D32" s="52"/>
      <c r="E32" s="53"/>
      <c r="F32" s="54"/>
    </row>
    <row r="33" spans="1:6" ht="15.75" thickBot="1" x14ac:dyDescent="0.3">
      <c r="A33" s="48" t="s">
        <v>89</v>
      </c>
      <c r="B33" s="79" t="s">
        <v>90</v>
      </c>
      <c r="C33" s="79" t="s">
        <v>91</v>
      </c>
      <c r="D33" s="52"/>
      <c r="E33" s="53"/>
      <c r="F33" s="54"/>
    </row>
    <row r="34" spans="1:6" ht="15.75" thickBot="1" x14ac:dyDescent="0.3">
      <c r="A34" s="48" t="s">
        <v>182</v>
      </c>
      <c r="B34" s="79" t="s">
        <v>183</v>
      </c>
      <c r="C34" s="79" t="s">
        <v>181</v>
      </c>
      <c r="D34" s="52"/>
      <c r="E34" s="53"/>
      <c r="F34" s="54"/>
    </row>
    <row r="35" spans="1:6" ht="15.75" thickBot="1" x14ac:dyDescent="0.3">
      <c r="A35" s="48" t="s">
        <v>92</v>
      </c>
      <c r="B35" s="79" t="s">
        <v>184</v>
      </c>
      <c r="C35" s="79" t="s">
        <v>181</v>
      </c>
      <c r="D35" s="52"/>
      <c r="E35" s="53"/>
      <c r="F35" s="54"/>
    </row>
    <row r="36" spans="1:6" ht="15.75" thickBot="1" x14ac:dyDescent="0.3">
      <c r="A36" s="48" t="s">
        <v>93</v>
      </c>
      <c r="B36" s="79" t="s">
        <v>94</v>
      </c>
      <c r="C36" s="79" t="s">
        <v>95</v>
      </c>
      <c r="D36" s="52"/>
      <c r="E36" s="53"/>
      <c r="F36" s="54"/>
    </row>
    <row r="37" spans="1:6" ht="15.75" thickBot="1" x14ac:dyDescent="0.3">
      <c r="A37" s="48" t="s">
        <v>96</v>
      </c>
      <c r="B37" s="79" t="s">
        <v>97</v>
      </c>
      <c r="C37" s="79" t="s">
        <v>95</v>
      </c>
      <c r="D37" s="52"/>
      <c r="E37" s="53"/>
      <c r="F37" s="54"/>
    </row>
    <row r="38" spans="1:6" ht="15.75" thickBot="1" x14ac:dyDescent="0.3">
      <c r="A38" s="48" t="s">
        <v>98</v>
      </c>
      <c r="B38" s="79" t="s">
        <v>99</v>
      </c>
      <c r="C38" s="79" t="s">
        <v>95</v>
      </c>
      <c r="D38" s="52"/>
      <c r="E38" s="53"/>
      <c r="F38" s="54"/>
    </row>
    <row r="39" spans="1:6" ht="15.75" thickBot="1" x14ac:dyDescent="0.3">
      <c r="A39" s="48" t="s">
        <v>100</v>
      </c>
      <c r="B39" s="79" t="s">
        <v>101</v>
      </c>
      <c r="C39" s="79" t="s">
        <v>102</v>
      </c>
      <c r="D39" s="52"/>
      <c r="E39" s="53"/>
      <c r="F39" s="54"/>
    </row>
    <row r="40" spans="1:6" ht="15.75" thickBot="1" x14ac:dyDescent="0.3">
      <c r="A40" s="48" t="s">
        <v>103</v>
      </c>
      <c r="B40" s="79" t="s">
        <v>101</v>
      </c>
      <c r="C40" s="79" t="s">
        <v>102</v>
      </c>
      <c r="D40" s="52"/>
      <c r="E40" s="53"/>
      <c r="F40" s="54"/>
    </row>
    <row r="41" spans="1:6" ht="15.75" thickBot="1" x14ac:dyDescent="0.3">
      <c r="A41" s="48" t="s">
        <v>104</v>
      </c>
      <c r="B41" s="79" t="s">
        <v>105</v>
      </c>
      <c r="C41" s="79" t="s">
        <v>106</v>
      </c>
      <c r="D41" s="52"/>
      <c r="E41" s="53"/>
      <c r="F41" s="54"/>
    </row>
    <row r="42" spans="1:6" ht="15.75" thickBot="1" x14ac:dyDescent="0.3">
      <c r="A42" s="48" t="s">
        <v>107</v>
      </c>
      <c r="B42" s="79" t="s">
        <v>108</v>
      </c>
      <c r="C42" s="79" t="s">
        <v>109</v>
      </c>
      <c r="D42" s="52"/>
      <c r="E42" s="53"/>
      <c r="F42" s="54"/>
    </row>
    <row r="43" spans="1:6" ht="15.75" thickBot="1" x14ac:dyDescent="0.3">
      <c r="A43" s="58" t="s">
        <v>110</v>
      </c>
      <c r="B43" s="80"/>
      <c r="C43" s="80" t="s">
        <v>111</v>
      </c>
      <c r="D43" s="52"/>
      <c r="E43" s="53"/>
      <c r="F43" s="54"/>
    </row>
    <row r="44" spans="1:6" ht="15.75" thickBot="1" x14ac:dyDescent="0.3">
      <c r="A44" s="58" t="s">
        <v>112</v>
      </c>
      <c r="B44" s="80" t="s">
        <v>113</v>
      </c>
      <c r="C44" s="80" t="s">
        <v>114</v>
      </c>
      <c r="D44" s="52"/>
      <c r="E44" s="53"/>
      <c r="F44" s="54"/>
    </row>
    <row r="45" spans="1:6" ht="15.75" thickBot="1" x14ac:dyDescent="0.3">
      <c r="A45" s="58" t="s">
        <v>115</v>
      </c>
      <c r="B45" s="80" t="s">
        <v>116</v>
      </c>
      <c r="C45" s="80" t="s">
        <v>114</v>
      </c>
      <c r="D45" s="59"/>
      <c r="E45" s="60"/>
      <c r="F45" s="61"/>
    </row>
  </sheetData>
  <sheetProtection selectLockedCells="1"/>
  <mergeCells count="1">
    <mergeCell ref="D21:F21"/>
  </mergeCells>
  <conditionalFormatting sqref="A23:C39">
    <cfRule type="containsBlanks" dxfId="2" priority="1">
      <formula>LEN(TRIM(A23))=0</formula>
    </cfRule>
  </conditionalFormatting>
  <conditionalFormatting sqref="C4:C12 B15:B18 D23:F45">
    <cfRule type="containsBlanks" dxfId="1" priority="6">
      <formula>LEN(TRIM(B4))=0</formula>
    </cfRule>
  </conditionalFormatting>
  <conditionalFormatting sqref="E15:I18">
    <cfRule type="containsBlanks" dxfId="0" priority="3">
      <formula>LEN(TRIM(E15))=0</formula>
    </cfRule>
  </conditionalFormatting>
  <pageMargins left="0.70866141732283505" right="0.70866141732283505" top="0.74803149606299202" bottom="0.74803149606299202" header="0.31496062992126" footer="0.31496062992126"/>
  <pageSetup scale="49" orientation="landscape" r:id="rId1"/>
  <headerFooter>
    <oddHeader>&amp;C&amp;"Tahoma,Vet"&amp;A</oddHeader>
    <oddFooter>&amp;C&amp;"Tahoma,Standaard"&amp;9Bestand: &amp;F&amp;R&amp;"Calibritahoma,Standaard"&amp;9&amp;P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5" ma:contentTypeDescription="Create a new document." ma:contentTypeScope="" ma:versionID="31aaf9b8b933c12dd17d6e4f681ce2ca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955c0c3b3990eec2f2acfa11983910b8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D2854-AE99-4033-B178-4F53C9B201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24833-F581-4C6A-9EA8-4B091BF74FA3}">
  <ds:schemaRefs>
    <ds:schemaRef ds:uri="http://schemas.microsoft.com/office/2006/metadata/properties"/>
    <ds:schemaRef ds:uri="a9071ef3-7415-484d-98a3-12415fb13a4c"/>
    <ds:schemaRef ds:uri="http://schemas.microsoft.com/office/infopath/2007/PartnerControls"/>
    <ds:schemaRef ds:uri="bf4f67b4-1ddd-48a1-b46a-0809bdd0640d"/>
  </ds:schemaRefs>
</ds:datastoreItem>
</file>

<file path=customXml/itemProps3.xml><?xml version="1.0" encoding="utf-8"?>
<ds:datastoreItem xmlns:ds="http://schemas.openxmlformats.org/officeDocument/2006/customXml" ds:itemID="{EE1FC277-B26D-4F17-B7F6-B4D2D9386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1ef3-7415-484d-98a3-12415fb13a4c"/>
    <ds:schemaRef ds:uri="2ee36d35-5e7f-41d9-a7e3-3ec8c51c702c"/>
    <ds:schemaRef ds:uri="bf4f67b4-1ddd-48a1-b46a-0809bdd06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Prijzenblad Onderhoud</vt:lpstr>
      <vt:lpstr>Verrekenprijzen</vt:lpstr>
      <vt:lpstr>'Prijzenblad Onderhoud'!Afdrukbereik</vt:lpstr>
      <vt:lpstr>'Prijzenblad Onderhoud'!Afdruktitels</vt:lpstr>
      <vt:lpstr>Verrekenprijzen!Afdruktitels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Eurlicon</dc:creator>
  <cp:keywords/>
  <dc:description/>
  <cp:lastModifiedBy>Victor Jongman</cp:lastModifiedBy>
  <cp:revision/>
  <dcterms:created xsi:type="dcterms:W3CDTF">2014-11-26T14:52:47Z</dcterms:created>
  <dcterms:modified xsi:type="dcterms:W3CDTF">2025-09-30T09:41:28Z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Order">
    <vt:r8>20000</vt:r8>
  </property>
  <property fmtid="{D5CDD505-2E9C-101B-9397-08002B2CF9AE}" pid="4" name="MediaServiceImageTags">
    <vt:lpwstr/>
  </property>
</Properties>
</file>