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sd.sharepoint.com/sites/Inkoopprojectenll-ProcesbegeleidingnieuwbouwscholenOosterland/Gedeelde documenten/Procesbegeleiding nieuwbouw scholen Oosterland/1. Offerteaanvraag/"/>
    </mc:Choice>
  </mc:AlternateContent>
  <xr:revisionPtr revIDLastSave="557" documentId="14_{DB1597DA-F762-4291-B356-B93DB03E4D8F}" xr6:coauthVersionLast="47" xr6:coauthVersionMax="47" xr10:uidLastSave="{930A0D54-113C-4D27-B5F2-4AE4D48A58B9}"/>
  <bookViews>
    <workbookView xWindow="-120" yWindow="-120" windowWidth="29040" windowHeight="15840" xr2:uid="{FA024CC8-D68C-4F87-875F-44E1649EEBDD}"/>
  </bookViews>
  <sheets>
    <sheet name="Blad1" sheetId="1" r:id="rId1"/>
  </sheets>
  <definedNames>
    <definedName name="_Toc345680391" localSheetId="0">Blad1!$B$8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  <c r="F29" i="1"/>
  <c r="E29" i="1"/>
  <c r="K8" i="1"/>
  <c r="K7" i="1"/>
  <c r="I7" i="1"/>
  <c r="I8" i="1"/>
  <c r="F21" i="1"/>
  <c r="G30" i="1" s="1"/>
  <c r="E21" i="1"/>
  <c r="F30" i="1" s="1"/>
  <c r="D21" i="1"/>
  <c r="E30" i="1" s="1"/>
  <c r="I9" i="1" l="1"/>
  <c r="F28" i="1" s="1"/>
  <c r="F31" i="1" s="1"/>
  <c r="C9" i="1"/>
  <c r="E7" i="1"/>
  <c r="G8" i="1"/>
  <c r="E8" i="1"/>
  <c r="G7" i="1"/>
  <c r="E9" i="1" l="1"/>
  <c r="D28" i="1" s="1"/>
  <c r="K9" i="1"/>
  <c r="G28" i="1" s="1"/>
  <c r="G31" i="1" s="1"/>
  <c r="G9" i="1"/>
  <c r="E28" i="1" s="1"/>
  <c r="E31" i="1" s="1"/>
</calcChain>
</file>

<file path=xl/sharedStrings.xml><?xml version="1.0" encoding="utf-8"?>
<sst xmlns="http://schemas.openxmlformats.org/spreadsheetml/2006/main" count="56" uniqueCount="37">
  <si>
    <t>Inschrijver 1</t>
  </si>
  <si>
    <t>Inschrijver 2</t>
  </si>
  <si>
    <t>Inschrijver 3</t>
  </si>
  <si>
    <t>Inschrijver 4</t>
  </si>
  <si>
    <t>nr.</t>
  </si>
  <si>
    <t>Weging</t>
  </si>
  <si>
    <t xml:space="preserve">Score </t>
  </si>
  <si>
    <t xml:space="preserve">Score x weging </t>
  </si>
  <si>
    <t>Score x weging</t>
  </si>
  <si>
    <t>Winnaar</t>
  </si>
  <si>
    <t>Gunningscriterium</t>
  </si>
  <si>
    <t>Totaal aantal punten</t>
  </si>
  <si>
    <t>Bijlage 3 Scorematrix gunningscriteria</t>
  </si>
  <si>
    <t>Totaalscore</t>
  </si>
  <si>
    <t>Subgunningscriteria</t>
  </si>
  <si>
    <t>Deel</t>
  </si>
  <si>
    <t xml:space="preserve">Score G1 Plan van aanapk </t>
  </si>
  <si>
    <t>EU aanbesteding: Procesbegeleiding nieuwbouw scholen Oosterland</t>
  </si>
  <si>
    <t>G3 Prijs: Totale inschrijfprijs (weging 10%)</t>
  </si>
  <si>
    <t>G2 Pitch (weging 50%)</t>
  </si>
  <si>
    <t>Inschrijfprijs</t>
  </si>
  <si>
    <t>minimale inschrijfprijs</t>
  </si>
  <si>
    <t>maximale inschrijfprijs</t>
  </si>
  <si>
    <t>G1 Plan van aanpak (weging 40%)</t>
  </si>
  <si>
    <t xml:space="preserve">Uitwerking processtappen inclusief prijst per projectstap </t>
  </si>
  <si>
    <t>Integrale planning gehele project t/m onderhoudstermijn</t>
  </si>
  <si>
    <t>Gewogen score Plan van aanpak</t>
  </si>
  <si>
    <t>Score Pitch</t>
  </si>
  <si>
    <t>Score G2 Pitch</t>
  </si>
  <si>
    <t>Score G3 Inschrijfprijs</t>
  </si>
  <si>
    <t>*Bij een gewogen totaalscore lager dan een 7,0 wordt de inschrijver uitgesloten van verdere deelname aan de aanbesteding.</t>
  </si>
  <si>
    <t>&lt; 7,0 = uitsluiting*</t>
  </si>
  <si>
    <t>n.v.t.</t>
  </si>
  <si>
    <t>uitgesloten</t>
  </si>
  <si>
    <t>Uitgesloten</t>
  </si>
  <si>
    <t>n.v.t</t>
  </si>
  <si>
    <t>Punten G3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</si>
</sst>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0.0"/>
  </numFmts>
  <fonts count="18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b/>
      <sz val="9"/>
      <color rgb="FF00B05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7" fillId="0" borderId="0" xfId="0" applyFont="1"/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top"/>
    </xf>
    <xf numFmtId="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0" xfId="0" applyFont="1"/>
    <xf numFmtId="0" fontId="2" fillId="0" borderId="0" xfId="0" applyFont="1"/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7" xfId="0" applyFont="1" applyBorder="1" applyAlignment="1">
      <alignment wrapText="1"/>
    </xf>
    <xf numFmtId="0" fontId="15" fillId="0" borderId="14" xfId="0" applyFont="1" applyBorder="1" applyAlignment="1">
      <alignment wrapText="1"/>
    </xf>
    <xf numFmtId="9" fontId="2" fillId="0" borderId="2" xfId="0" applyNumberFormat="1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2" fontId="5" fillId="2" borderId="8" xfId="0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2" fontId="13" fillId="0" borderId="5" xfId="0" applyNumberFormat="1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2" fontId="13" fillId="2" borderId="5" xfId="0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10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" fontId="12" fillId="0" borderId="0" xfId="0" applyNumberFormat="1" applyFont="1" applyAlignment="1">
      <alignment horizontal="center" vertical="center" wrapText="1"/>
    </xf>
    <xf numFmtId="1" fontId="11" fillId="0" borderId="0" xfId="0" applyNumberFormat="1" applyFont="1" applyAlignment="1">
      <alignment horizontal="center" vertical="center" wrapText="1"/>
    </xf>
    <xf numFmtId="1" fontId="11" fillId="0" borderId="0" xfId="0" applyNumberFormat="1" applyFont="1" applyAlignment="1">
      <alignment horizontal="center" vertical="center"/>
    </xf>
    <xf numFmtId="9" fontId="0" fillId="3" borderId="2" xfId="0" applyNumberForma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/>
    </xf>
    <xf numFmtId="44" fontId="0" fillId="4" borderId="5" xfId="0" applyNumberFormat="1" applyFill="1" applyBorder="1" applyAlignment="1">
      <alignment horizontal="center" vertical="center" wrapText="1"/>
    </xf>
    <xf numFmtId="44" fontId="0" fillId="5" borderId="5" xfId="0" applyNumberFormat="1" applyFill="1" applyBorder="1" applyAlignment="1">
      <alignment horizontal="center" vertical="center" wrapText="1"/>
    </xf>
    <xf numFmtId="44" fontId="0" fillId="6" borderId="5" xfId="0" applyNumberFormat="1" applyFill="1" applyBorder="1" applyAlignment="1">
      <alignment horizontal="center" vertical="center" wrapText="1"/>
    </xf>
    <xf numFmtId="44" fontId="0" fillId="7" borderId="12" xfId="0" applyNumberFormat="1" applyFill="1" applyBorder="1" applyAlignment="1">
      <alignment horizontal="center" vertical="center"/>
    </xf>
    <xf numFmtId="2" fontId="16" fillId="4" borderId="7" xfId="0" applyNumberFormat="1" applyFont="1" applyFill="1" applyBorder="1" applyAlignment="1">
      <alignment horizontal="center" vertical="center" wrapText="1"/>
    </xf>
    <xf numFmtId="2" fontId="2" fillId="5" borderId="7" xfId="0" applyNumberFormat="1" applyFont="1" applyFill="1" applyBorder="1" applyAlignment="1">
      <alignment horizontal="center" vertical="center" wrapText="1"/>
    </xf>
    <xf numFmtId="2" fontId="2" fillId="6" borderId="7" xfId="0" applyNumberFormat="1" applyFont="1" applyFill="1" applyBorder="1" applyAlignment="1">
      <alignment horizontal="center" vertical="center" wrapText="1"/>
    </xf>
    <xf numFmtId="2" fontId="2" fillId="7" borderId="13" xfId="0" applyNumberFormat="1" applyFont="1" applyFill="1" applyBorder="1" applyAlignment="1">
      <alignment horizontal="center" vertical="center"/>
    </xf>
    <xf numFmtId="0" fontId="17" fillId="0" borderId="3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164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0" fontId="15" fillId="0" borderId="0" xfId="0" applyFont="1"/>
    <xf numFmtId="0" fontId="13" fillId="0" borderId="15" xfId="0" applyFont="1" applyBorder="1" applyAlignment="1">
      <alignment horizontal="center" vertical="center" wrapText="1"/>
    </xf>
    <xf numFmtId="2" fontId="13" fillId="0" borderId="17" xfId="0" applyNumberFormat="1" applyFont="1" applyBorder="1" applyAlignment="1">
      <alignment horizontal="center" vertical="center" wrapText="1"/>
    </xf>
    <xf numFmtId="2" fontId="11" fillId="0" borderId="17" xfId="0" applyNumberFormat="1" applyFont="1" applyBorder="1" applyAlignment="1">
      <alignment horizontal="center" vertical="center" wrapText="1"/>
    </xf>
    <xf numFmtId="0" fontId="15" fillId="0" borderId="18" xfId="0" applyFont="1" applyBorder="1" applyAlignment="1">
      <alignment wrapText="1"/>
    </xf>
    <xf numFmtId="0" fontId="13" fillId="2" borderId="3" xfId="0" applyFont="1" applyFill="1" applyBorder="1" applyAlignment="1">
      <alignment horizontal="center" vertical="center"/>
    </xf>
    <xf numFmtId="2" fontId="13" fillId="2" borderId="5" xfId="0" applyNumberFormat="1" applyFont="1" applyFill="1" applyBorder="1" applyAlignment="1">
      <alignment horizontal="center" vertical="center"/>
    </xf>
    <xf numFmtId="2" fontId="11" fillId="2" borderId="5" xfId="0" applyNumberFormat="1" applyFont="1" applyFill="1" applyBorder="1" applyAlignment="1">
      <alignment horizontal="center" vertical="center"/>
    </xf>
    <xf numFmtId="0" fontId="15" fillId="0" borderId="14" xfId="0" applyFont="1" applyBorder="1"/>
    <xf numFmtId="165" fontId="12" fillId="0" borderId="7" xfId="0" applyNumberFormat="1" applyFont="1" applyBorder="1" applyAlignment="1">
      <alignment horizontal="center" vertical="center" wrapText="1"/>
    </xf>
    <xf numFmtId="165" fontId="11" fillId="2" borderId="7" xfId="0" applyNumberFormat="1" applyFont="1" applyFill="1" applyBorder="1" applyAlignment="1">
      <alignment horizontal="center" vertical="center" wrapText="1"/>
    </xf>
    <xf numFmtId="165" fontId="11" fillId="0" borderId="16" xfId="0" applyNumberFormat="1" applyFont="1" applyBorder="1" applyAlignment="1">
      <alignment horizontal="center" vertical="center" wrapText="1"/>
    </xf>
    <xf numFmtId="165" fontId="11" fillId="2" borderId="7" xfId="0" applyNumberFormat="1" applyFont="1" applyFill="1" applyBorder="1" applyAlignment="1">
      <alignment horizontal="center" vertical="center"/>
    </xf>
    <xf numFmtId="2" fontId="12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11" fillId="0" borderId="3" xfId="0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744D4-127B-45F9-B669-B0529CBECC12}">
  <sheetPr>
    <pageSetUpPr fitToPage="1"/>
  </sheetPr>
  <dimension ref="A1:K33"/>
  <sheetViews>
    <sheetView tabSelected="1" topLeftCell="A7" zoomScale="110" zoomScaleNormal="110" workbookViewId="0">
      <selection activeCell="H20" sqref="H20"/>
    </sheetView>
  </sheetViews>
  <sheetFormatPr defaultRowHeight="12.75" x14ac:dyDescent="0.2"/>
  <cols>
    <col min="1" max="1" width="9.140625" customWidth="1"/>
    <col min="2" max="2" width="53.140625" style="1" customWidth="1"/>
    <col min="3" max="3" width="13.28515625" style="1" customWidth="1"/>
    <col min="4" max="4" width="14.140625" style="1" customWidth="1"/>
    <col min="5" max="5" width="13" style="1" customWidth="1"/>
    <col min="6" max="6" width="14.140625" style="1" bestFit="1" customWidth="1"/>
    <col min="7" max="7" width="13" style="1" customWidth="1"/>
    <col min="8" max="11" width="13" customWidth="1"/>
    <col min="16" max="16" width="8.85546875" customWidth="1"/>
    <col min="17" max="17" width="8.5703125" customWidth="1"/>
  </cols>
  <sheetData>
    <row r="1" spans="1:11" ht="18" x14ac:dyDescent="0.2">
      <c r="A1" s="11" t="s">
        <v>12</v>
      </c>
      <c r="B1"/>
      <c r="C1" s="14"/>
      <c r="D1" s="12"/>
      <c r="E1"/>
    </row>
    <row r="2" spans="1:11" ht="18" x14ac:dyDescent="0.2">
      <c r="A2" s="11" t="s">
        <v>17</v>
      </c>
      <c r="B2"/>
      <c r="C2" s="13"/>
      <c r="D2" s="12"/>
      <c r="E2"/>
    </row>
    <row r="3" spans="1:11" ht="18" x14ac:dyDescent="0.2">
      <c r="A3" s="11"/>
      <c r="B3"/>
      <c r="C3" s="13"/>
      <c r="D3" s="12"/>
      <c r="E3"/>
    </row>
    <row r="4" spans="1:11" ht="18.75" thickBot="1" x14ac:dyDescent="0.25">
      <c r="A4" s="98" t="s">
        <v>23</v>
      </c>
      <c r="B4" s="98"/>
      <c r="C4" s="13"/>
      <c r="D4" s="12"/>
      <c r="E4"/>
    </row>
    <row r="5" spans="1:11" ht="12.95" customHeight="1" x14ac:dyDescent="0.2">
      <c r="B5" s="2"/>
      <c r="D5" s="99" t="s">
        <v>0</v>
      </c>
      <c r="E5" s="99"/>
      <c r="F5" s="100" t="s">
        <v>1</v>
      </c>
      <c r="G5" s="100"/>
      <c r="H5" s="99" t="s">
        <v>2</v>
      </c>
      <c r="I5" s="104"/>
      <c r="J5" s="105" t="s">
        <v>3</v>
      </c>
      <c r="K5" s="105"/>
    </row>
    <row r="6" spans="1:11" ht="25.5" x14ac:dyDescent="0.2">
      <c r="A6" s="6" t="s">
        <v>4</v>
      </c>
      <c r="B6" s="6" t="s">
        <v>14</v>
      </c>
      <c r="C6" s="6" t="s">
        <v>5</v>
      </c>
      <c r="D6" s="28" t="s">
        <v>6</v>
      </c>
      <c r="E6" s="29" t="s">
        <v>7</v>
      </c>
      <c r="F6" s="39" t="s">
        <v>6</v>
      </c>
      <c r="G6" s="40" t="s">
        <v>8</v>
      </c>
      <c r="H6" s="28" t="s">
        <v>6</v>
      </c>
      <c r="I6" s="29" t="s">
        <v>8</v>
      </c>
      <c r="J6" s="39" t="s">
        <v>6</v>
      </c>
      <c r="K6" s="40" t="s">
        <v>8</v>
      </c>
    </row>
    <row r="7" spans="1:11" ht="72" customHeight="1" x14ac:dyDescent="0.2">
      <c r="A7" s="8">
        <v>1</v>
      </c>
      <c r="B7" s="53" t="s">
        <v>24</v>
      </c>
      <c r="C7" s="15">
        <v>0.7</v>
      </c>
      <c r="D7" s="30">
        <v>6.2</v>
      </c>
      <c r="E7" s="31">
        <f>D7*$C$7</f>
        <v>4.34</v>
      </c>
      <c r="F7" s="41">
        <v>6.8</v>
      </c>
      <c r="G7" s="42">
        <f>F7*$C$7</f>
        <v>4.76</v>
      </c>
      <c r="H7" s="32">
        <v>9.1999999999999993</v>
      </c>
      <c r="I7" s="33">
        <f>H7*$C$7</f>
        <v>6.4399999999999995</v>
      </c>
      <c r="J7" s="45">
        <v>9.1999999999999993</v>
      </c>
      <c r="K7" s="46">
        <f>J7*$C$7</f>
        <v>6.4399999999999995</v>
      </c>
    </row>
    <row r="8" spans="1:11" ht="60.75" customHeight="1" x14ac:dyDescent="0.2">
      <c r="A8" s="8">
        <v>2</v>
      </c>
      <c r="B8" s="54" t="s">
        <v>25</v>
      </c>
      <c r="C8" s="15">
        <v>0.3</v>
      </c>
      <c r="D8" s="30">
        <v>6.9</v>
      </c>
      <c r="E8" s="31">
        <f>D8*$C$8</f>
        <v>2.0699999999999998</v>
      </c>
      <c r="F8" s="41">
        <v>7.5</v>
      </c>
      <c r="G8" s="42">
        <f>F8*$C$8</f>
        <v>2.25</v>
      </c>
      <c r="H8" s="32">
        <v>8.6</v>
      </c>
      <c r="I8" s="33">
        <f>H8*$C$8</f>
        <v>2.5799999999999996</v>
      </c>
      <c r="J8" s="45">
        <v>8.4</v>
      </c>
      <c r="K8" s="46">
        <f>J8*$C$8</f>
        <v>2.52</v>
      </c>
    </row>
    <row r="9" spans="1:11" s="5" customFormat="1" ht="15.75" thickBot="1" x14ac:dyDescent="0.25">
      <c r="A9" s="10"/>
      <c r="B9" s="9" t="s">
        <v>26</v>
      </c>
      <c r="C9" s="26">
        <f>SUM(C7:C8)</f>
        <v>1</v>
      </c>
      <c r="D9" s="34"/>
      <c r="E9" s="35">
        <f>SUM(E7:E8)</f>
        <v>6.41</v>
      </c>
      <c r="F9" s="43"/>
      <c r="G9" s="44">
        <f>SUM(G7:G8)</f>
        <v>7.01</v>
      </c>
      <c r="H9" s="36"/>
      <c r="I9" s="37">
        <f>SUM(I7:I8)</f>
        <v>9.02</v>
      </c>
      <c r="J9" s="47"/>
      <c r="K9" s="44">
        <f>SUM(K7:K8)</f>
        <v>8.9599999999999991</v>
      </c>
    </row>
    <row r="10" spans="1:11" ht="13.5" thickBot="1" x14ac:dyDescent="0.25">
      <c r="B10" s="3"/>
      <c r="C10" s="3"/>
      <c r="D10" s="101" t="s">
        <v>31</v>
      </c>
      <c r="E10" s="101"/>
      <c r="F10" s="101"/>
      <c r="G10" s="102"/>
      <c r="H10" s="101"/>
      <c r="I10" s="102"/>
      <c r="J10" s="103"/>
      <c r="K10" s="103"/>
    </row>
    <row r="11" spans="1:11" x14ac:dyDescent="0.2">
      <c r="B11" s="3"/>
      <c r="C11" s="3"/>
      <c r="D11" s="7" t="s">
        <v>30</v>
      </c>
      <c r="E11" s="4"/>
      <c r="F11" s="4"/>
      <c r="G11" s="4"/>
      <c r="H11" s="4"/>
      <c r="I11" s="4"/>
    </row>
    <row r="12" spans="1:11" x14ac:dyDescent="0.2">
      <c r="D12" s="7"/>
    </row>
    <row r="13" spans="1:11" ht="21" customHeight="1" thickBot="1" x14ac:dyDescent="0.25">
      <c r="A13" s="98" t="s">
        <v>19</v>
      </c>
      <c r="B13" s="98"/>
      <c r="C13" s="7"/>
      <c r="D13" s="4"/>
      <c r="E13" s="4"/>
      <c r="F13" s="4"/>
      <c r="G13"/>
    </row>
    <row r="14" spans="1:11" x14ac:dyDescent="0.2">
      <c r="A14" s="20"/>
      <c r="B14" s="2"/>
      <c r="D14" s="27" t="s">
        <v>0</v>
      </c>
      <c r="E14" s="38" t="s">
        <v>1</v>
      </c>
      <c r="F14" s="78" t="s">
        <v>2</v>
      </c>
      <c r="G14" s="77" t="s">
        <v>3</v>
      </c>
      <c r="H14" s="79"/>
      <c r="I14" s="79"/>
      <c r="J14" s="80"/>
    </row>
    <row r="15" spans="1:11" ht="18" customHeight="1" thickBot="1" x14ac:dyDescent="0.25">
      <c r="A15" s="16"/>
      <c r="B15" s="9" t="s">
        <v>27</v>
      </c>
      <c r="C15" s="52"/>
      <c r="D15" s="93" t="s">
        <v>33</v>
      </c>
      <c r="E15" s="94">
        <v>6.4</v>
      </c>
      <c r="F15" s="95">
        <v>8.6</v>
      </c>
      <c r="G15" s="96">
        <v>9.1999999999999993</v>
      </c>
      <c r="H15" s="58"/>
      <c r="I15" s="58"/>
      <c r="J15" s="59"/>
    </row>
    <row r="16" spans="1:11" ht="18" customHeight="1" x14ac:dyDescent="0.2">
      <c r="A16" s="55"/>
      <c r="B16" s="56"/>
      <c r="D16" s="57"/>
      <c r="E16" s="58"/>
      <c r="F16" s="58"/>
      <c r="G16" s="59"/>
      <c r="H16" s="58"/>
      <c r="I16" s="58"/>
      <c r="J16" s="59"/>
    </row>
    <row r="17" spans="1:11" ht="18" customHeight="1" x14ac:dyDescent="0.2">
      <c r="A17" s="55"/>
      <c r="B17" s="56"/>
      <c r="D17" s="57"/>
      <c r="E17" s="58"/>
      <c r="F17" s="58"/>
      <c r="G17" s="59"/>
      <c r="H17" s="58"/>
      <c r="I17" s="58"/>
      <c r="J17" s="59"/>
    </row>
    <row r="18" spans="1:11" ht="21" customHeight="1" thickBot="1" x14ac:dyDescent="0.25">
      <c r="A18" s="98" t="s">
        <v>18</v>
      </c>
      <c r="B18" s="98"/>
      <c r="C18" s="7"/>
      <c r="D18" s="4"/>
      <c r="E18" s="4"/>
      <c r="F18" s="4"/>
      <c r="G18"/>
    </row>
    <row r="19" spans="1:11" x14ac:dyDescent="0.2">
      <c r="C19" s="61" t="s">
        <v>0</v>
      </c>
      <c r="D19" s="62" t="s">
        <v>1</v>
      </c>
      <c r="E19" s="63" t="s">
        <v>2</v>
      </c>
      <c r="F19" s="64" t="s">
        <v>3</v>
      </c>
      <c r="G19"/>
    </row>
    <row r="20" spans="1:11" ht="18.75" customHeight="1" x14ac:dyDescent="0.2">
      <c r="A20" s="8"/>
      <c r="B20" s="9" t="s">
        <v>20</v>
      </c>
      <c r="C20" s="65" t="s">
        <v>33</v>
      </c>
      <c r="D20" s="66">
        <v>700000</v>
      </c>
      <c r="E20" s="67">
        <v>850000</v>
      </c>
      <c r="F20" s="68">
        <v>1000000</v>
      </c>
      <c r="G20"/>
    </row>
    <row r="21" spans="1:11" ht="18" customHeight="1" thickBot="1" x14ac:dyDescent="0.25">
      <c r="A21" s="16" t="s">
        <v>36</v>
      </c>
      <c r="B21" s="9"/>
      <c r="C21" s="69"/>
      <c r="D21" s="70">
        <f>10-(((10)/(D24-C24)*(D20-C24)))</f>
        <v>7.5</v>
      </c>
      <c r="E21" s="71">
        <f>10-(((10)/(D24-C24)*(E20-C24)))</f>
        <v>3.75</v>
      </c>
      <c r="F21" s="72">
        <f>10-(((10)/(D24-C24)*(F20-C24)))</f>
        <v>0</v>
      </c>
      <c r="G21"/>
    </row>
    <row r="22" spans="1:11" ht="13.5" thickBot="1" x14ac:dyDescent="0.25">
      <c r="F22"/>
      <c r="G22"/>
    </row>
    <row r="23" spans="1:11" ht="25.5" x14ac:dyDescent="0.2">
      <c r="C23" s="73" t="s">
        <v>21</v>
      </c>
      <c r="D23" s="74" t="s">
        <v>22</v>
      </c>
      <c r="F23"/>
      <c r="G23"/>
    </row>
    <row r="24" spans="1:11" ht="13.5" thickBot="1" x14ac:dyDescent="0.25">
      <c r="C24" s="75">
        <v>600000</v>
      </c>
      <c r="D24" s="76">
        <v>1000000</v>
      </c>
      <c r="F24"/>
      <c r="G24"/>
    </row>
    <row r="25" spans="1:11" x14ac:dyDescent="0.2">
      <c r="D25" s="21"/>
      <c r="E25" s="21"/>
      <c r="F25" s="21"/>
      <c r="G25" s="22"/>
    </row>
    <row r="26" spans="1:11" ht="18.75" thickBot="1" x14ac:dyDescent="0.25">
      <c r="A26" s="14" t="s">
        <v>13</v>
      </c>
      <c r="D26" s="23"/>
      <c r="E26" s="21"/>
      <c r="F26" s="21"/>
      <c r="G26" s="22"/>
    </row>
    <row r="27" spans="1:11" ht="13.5" thickBot="1" x14ac:dyDescent="0.25">
      <c r="A27" s="6" t="s">
        <v>15</v>
      </c>
      <c r="B27" s="6" t="s">
        <v>10</v>
      </c>
      <c r="C27" s="6" t="s">
        <v>5</v>
      </c>
      <c r="D27" s="27" t="s">
        <v>0</v>
      </c>
      <c r="E27" s="38" t="s">
        <v>1</v>
      </c>
      <c r="F27" s="78" t="s">
        <v>2</v>
      </c>
      <c r="G27" s="77" t="s">
        <v>3</v>
      </c>
      <c r="H27" s="79"/>
      <c r="I27" s="79"/>
      <c r="J27" s="80"/>
    </row>
    <row r="28" spans="1:11" x14ac:dyDescent="0.2">
      <c r="A28" s="8">
        <v>1</v>
      </c>
      <c r="B28" s="17" t="s">
        <v>16</v>
      </c>
      <c r="C28" s="60">
        <v>0.4</v>
      </c>
      <c r="D28" s="48">
        <f>E9*$C$28</f>
        <v>2.5640000000000001</v>
      </c>
      <c r="E28" s="49">
        <f>G9*$C$28</f>
        <v>2.8040000000000003</v>
      </c>
      <c r="F28" s="85">
        <f>I9*$C$28</f>
        <v>3.6080000000000001</v>
      </c>
      <c r="G28" s="89">
        <f>K9*$C$28</f>
        <v>3.5839999999999996</v>
      </c>
      <c r="H28" s="81"/>
      <c r="I28" s="81"/>
      <c r="J28" s="81"/>
    </row>
    <row r="29" spans="1:11" x14ac:dyDescent="0.2">
      <c r="A29" s="8">
        <v>2</v>
      </c>
      <c r="B29" s="17" t="s">
        <v>28</v>
      </c>
      <c r="C29" s="60">
        <v>0.5</v>
      </c>
      <c r="D29" s="48" t="s">
        <v>35</v>
      </c>
      <c r="E29" s="50">
        <f>E15*C29</f>
        <v>3.2</v>
      </c>
      <c r="F29" s="86">
        <f>F15*C29</f>
        <v>4.3</v>
      </c>
      <c r="G29" s="90">
        <f>G15*C29</f>
        <v>4.5999999999999996</v>
      </c>
      <c r="H29" s="82"/>
      <c r="I29" s="82"/>
      <c r="J29" s="82"/>
    </row>
    <row r="30" spans="1:11" x14ac:dyDescent="0.2">
      <c r="A30" s="8">
        <v>3</v>
      </c>
      <c r="B30" s="17" t="s">
        <v>29</v>
      </c>
      <c r="C30" s="60">
        <v>0.1</v>
      </c>
      <c r="D30" s="48" t="s">
        <v>32</v>
      </c>
      <c r="E30" s="51">
        <f t="shared" ref="E30:G30" si="0">D21*$C$30</f>
        <v>0.75</v>
      </c>
      <c r="F30" s="48">
        <f t="shared" si="0"/>
        <v>0.375</v>
      </c>
      <c r="G30" s="90">
        <f t="shared" si="0"/>
        <v>0</v>
      </c>
      <c r="H30" s="82"/>
      <c r="I30" s="82"/>
      <c r="J30" s="82"/>
    </row>
    <row r="31" spans="1:11" x14ac:dyDescent="0.2">
      <c r="A31" s="8"/>
      <c r="B31" s="18" t="s">
        <v>11</v>
      </c>
      <c r="C31" s="52"/>
      <c r="D31" s="97" t="s">
        <v>34</v>
      </c>
      <c r="E31" s="51">
        <f>SUM(E28:E30)</f>
        <v>6.7540000000000004</v>
      </c>
      <c r="F31" s="87">
        <f>SUM(F28:F30)</f>
        <v>8.2829999999999995</v>
      </c>
      <c r="G31" s="91">
        <f>SUM(G28:G29)</f>
        <v>8.1839999999999993</v>
      </c>
      <c r="H31" s="83"/>
      <c r="I31" s="83"/>
      <c r="J31" s="83"/>
      <c r="K31" s="19"/>
    </row>
    <row r="32" spans="1:11" s="20" customFormat="1" ht="18.75" customHeight="1" thickBot="1" x14ac:dyDescent="0.25">
      <c r="B32" s="2"/>
      <c r="D32" s="24"/>
      <c r="E32" s="25"/>
      <c r="F32" s="88" t="s">
        <v>9</v>
      </c>
      <c r="G32" s="92"/>
      <c r="H32" s="84"/>
      <c r="I32" s="84"/>
      <c r="J32" s="84"/>
    </row>
    <row r="33" spans="6:7" x14ac:dyDescent="0.2">
      <c r="F33"/>
      <c r="G33"/>
    </row>
  </sheetData>
  <mergeCells count="11">
    <mergeCell ref="H10:I10"/>
    <mergeCell ref="J10:K10"/>
    <mergeCell ref="H5:I5"/>
    <mergeCell ref="J5:K5"/>
    <mergeCell ref="A4:B4"/>
    <mergeCell ref="A13:B13"/>
    <mergeCell ref="A18:B18"/>
    <mergeCell ref="D5:E5"/>
    <mergeCell ref="F5:G5"/>
    <mergeCell ref="D10:E10"/>
    <mergeCell ref="F10:G10"/>
  </mergeCells>
  <phoneticPr fontId="3" type="noConversion"/>
  <pageMargins left="0.7" right="0.7" top="0.75" bottom="0.75" header="0.3" footer="0.3"/>
  <pageSetup paperSize="9"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26395428593F43A18245A140A296AF" ma:contentTypeVersion="3" ma:contentTypeDescription="Een nieuw document maken." ma:contentTypeScope="" ma:versionID="5d2104f439f97c86a77405b31baebb31">
  <xsd:schema xmlns:xsd="http://www.w3.org/2001/XMLSchema" xmlns:xs="http://www.w3.org/2001/XMLSchema" xmlns:p="http://schemas.microsoft.com/office/2006/metadata/properties" xmlns:ns2="c601d2fc-59b0-4dbc-a82f-24a1681070f5" targetNamespace="http://schemas.microsoft.com/office/2006/metadata/properties" ma:root="true" ma:fieldsID="32e62e16c088bb83c014ac6c34ff5026" ns2:_="">
    <xsd:import namespace="c601d2fc-59b0-4dbc-a82f-24a1681070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01d2fc-59b0-4dbc-a82f-24a1681070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5A51C8-CF11-48B5-949B-4ACBDBE71F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01d2fc-59b0-4dbc-a82f-24a1681070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105263-F301-4589-B306-D5C9C377BAF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6367602-01EE-4D90-A6D5-704905830F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Blad1!_Toc345680391</vt:lpstr>
    </vt:vector>
  </TitlesOfParts>
  <Manager/>
  <Company>Gemeente Schouwen-Duiveland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Pieter Swerus</dc:creator>
  <cp:keywords/>
  <dc:description/>
  <cp:lastModifiedBy>Manon Kloet</cp:lastModifiedBy>
  <cp:revision/>
  <dcterms:created xsi:type="dcterms:W3CDTF">2023-09-26T05:54:51Z</dcterms:created>
  <dcterms:modified xsi:type="dcterms:W3CDTF">2025-06-19T08:18:52Z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0x0101004826395428593F43A18245A140A296AF</vt:lpwstr>
  </property>
  <property fmtid="{D5CDD505-2E9C-101B-9397-08002B2CF9AE}" pid="4" name="Order">
    <vt:r8>7600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