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backupFile="1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Emmen\NvI\"/>
    </mc:Choice>
  </mc:AlternateContent>
  <bookViews>
    <workbookView xWindow="0" yWindow="0" windowWidth="28800" windowHeight="12300"/>
  </bookViews>
  <sheets>
    <sheet name="Brandverzekering test 2023" sheetId="1" r:id="rId1"/>
    <sheet name="Selectie" sheetId="2" r:id="rId2"/>
  </sheets>
  <definedNames>
    <definedName name="_xlnm.Print_Titles" localSheetId="0">'Brandverzekering test 2023'!$A:$A,'Brandverzekering test 2023'!$2:$3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4" i="1" l="1"/>
  <c r="G299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4" i="1"/>
  <c r="G286" i="1" l="1"/>
  <c r="G300" i="1"/>
  <c r="G301" i="1"/>
  <c r="G303" i="1"/>
  <c r="G304" i="1"/>
  <c r="G305" i="1"/>
  <c r="G307" i="1"/>
  <c r="G308" i="1"/>
  <c r="G309" i="1"/>
  <c r="G311" i="1"/>
  <c r="G312" i="1"/>
  <c r="G313" i="1"/>
  <c r="G315" i="1"/>
  <c r="G316" i="1"/>
  <c r="G317" i="1"/>
  <c r="G331" i="1"/>
  <c r="G332" i="1"/>
  <c r="G334" i="1"/>
  <c r="G287" i="1" s="1"/>
  <c r="G289" i="1" l="1"/>
  <c r="G291" i="1" s="1"/>
  <c r="G293" i="1" s="1"/>
  <c r="H286" i="1" l="1"/>
  <c r="I286" i="1" s="1"/>
  <c r="I292" i="1"/>
  <c r="H311" i="1"/>
  <c r="H307" i="1"/>
  <c r="H303" i="1"/>
  <c r="H315" i="1"/>
  <c r="H300" i="1"/>
  <c r="H301" i="1" s="1"/>
  <c r="H331" i="1" l="1"/>
  <c r="H304" i="1"/>
  <c r="H308" i="1"/>
  <c r="H312" i="1"/>
  <c r="H305" i="1" l="1"/>
  <c r="H313" i="1"/>
  <c r="H309" i="1"/>
  <c r="H332" i="1" l="1"/>
  <c r="H334" i="1" s="1"/>
  <c r="H287" i="1" s="1"/>
  <c r="H289" i="1" l="1"/>
  <c r="H291" i="1" s="1"/>
  <c r="H293" i="1" s="1"/>
  <c r="I287" i="1"/>
  <c r="I289" i="1"/>
  <c r="I291" i="1" s="1"/>
  <c r="I293" i="1" s="1"/>
</calcChain>
</file>

<file path=xl/sharedStrings.xml><?xml version="1.0" encoding="utf-8"?>
<sst xmlns="http://schemas.openxmlformats.org/spreadsheetml/2006/main" count="1744" uniqueCount="607">
  <si>
    <t>Adres</t>
  </si>
  <si>
    <t>Buurt</t>
  </si>
  <si>
    <t>Rubriek</t>
  </si>
  <si>
    <t>Omschrijving</t>
  </si>
  <si>
    <t>Raadhuisplein</t>
  </si>
  <si>
    <t>EMMEN</t>
  </si>
  <si>
    <t>diversen</t>
  </si>
  <si>
    <t>Computernetwerken OBO</t>
  </si>
  <si>
    <t>Automatiseringsapparatuur in Borger-Odoorn</t>
  </si>
  <si>
    <t>Automatiseringsapparatuur in Coevorden</t>
  </si>
  <si>
    <t>Willem Grolstraat 7</t>
  </si>
  <si>
    <t>woonunit WMO</t>
  </si>
  <si>
    <t>Woonunit WMO</t>
  </si>
  <si>
    <t>Angelsloerdijk 13 C</t>
  </si>
  <si>
    <t>scholen o.v.o.</t>
  </si>
  <si>
    <t>Esdal College Boermarkeweg</t>
  </si>
  <si>
    <t>Anna Paulownalaan 15</t>
  </si>
  <si>
    <t>scholen b.v.o.</t>
  </si>
  <si>
    <t>Hondsrugcollege (de Marke)</t>
  </si>
  <si>
    <t>Boermarkeweg 68 A</t>
  </si>
  <si>
    <t>scholen b.b.o.</t>
  </si>
  <si>
    <t>Mytylschool (nabij Scheperziekenhuis)</t>
  </si>
  <si>
    <t>Boskraai 76</t>
  </si>
  <si>
    <t>RIETLANDEN</t>
  </si>
  <si>
    <t>scholen b.b.o. Primenius</t>
  </si>
  <si>
    <t>Rks De Diedeldoorn</t>
  </si>
  <si>
    <t>De Blokken 16</t>
  </si>
  <si>
    <t>ZWARTEMEER</t>
  </si>
  <si>
    <t>Rks De Banier</t>
  </si>
  <si>
    <t>De Kap 14</t>
  </si>
  <si>
    <t>KLAZIENAVEEN</t>
  </si>
  <si>
    <t>scholen b.b.o. VIVIANI</t>
  </si>
  <si>
    <t>Pc School De Kap</t>
  </si>
  <si>
    <t>Derksweg 264</t>
  </si>
  <si>
    <t>Pc School De Brug</t>
  </si>
  <si>
    <t>Distelvink 107</t>
  </si>
  <si>
    <t>Pc Jenaschool Het Anker</t>
  </si>
  <si>
    <t>Dr. H. Blinkstraat 5</t>
  </si>
  <si>
    <t>EMMERMEER</t>
  </si>
  <si>
    <t>Pc School Groen van Prinsterer</t>
  </si>
  <si>
    <t>Emmalaan 25</t>
  </si>
  <si>
    <t>Hondsrugcollege (de Brink)</t>
  </si>
  <si>
    <t>Emmalaan 26</t>
  </si>
  <si>
    <t>Hondsrugcollege (de Es)</t>
  </si>
  <si>
    <t>Europaweg 145</t>
  </si>
  <si>
    <t>SCHOONEBEEK</t>
  </si>
  <si>
    <t>Pc School de Oliebron</t>
  </si>
  <si>
    <t>Europaweg 149</t>
  </si>
  <si>
    <t>NIEUW-SCHOONEBEEK</t>
  </si>
  <si>
    <t>scholen b.b.o. CATENT</t>
  </si>
  <si>
    <t>Rks Gerardus Majella</t>
  </si>
  <si>
    <t>Ganzenroer 2</t>
  </si>
  <si>
    <t>NIEUW-AMSTERDAM</t>
  </si>
  <si>
    <t>Pc School De Bron</t>
  </si>
  <si>
    <t>Geuzingerbrink 70</t>
  </si>
  <si>
    <t>BARGERES</t>
  </si>
  <si>
    <t>Pc School Het Palet</t>
  </si>
  <si>
    <t>Geuzingerbrink 74</t>
  </si>
  <si>
    <t>Rks Kardinaal Alfrink</t>
  </si>
  <si>
    <t>Hagedoorn 2</t>
  </si>
  <si>
    <t>Gb School De Rank</t>
  </si>
  <si>
    <t>Harm Tiesingstraat 2</t>
  </si>
  <si>
    <t>Rks St. Frans</t>
  </si>
  <si>
    <t>Houtweg 402</t>
  </si>
  <si>
    <t>EMMERHOUT</t>
  </si>
  <si>
    <t>Inboedel school Kristalla</t>
  </si>
  <si>
    <t>Jhr. De Jongestraat 26</t>
  </si>
  <si>
    <t>Rks St. Henricus</t>
  </si>
  <si>
    <t>Laan Van De Eekharst 169</t>
  </si>
  <si>
    <t>Meridiaan 154</t>
  </si>
  <si>
    <t>Rks Pastoor Middelkoop</t>
  </si>
  <si>
    <t>Omhaal 33</t>
  </si>
  <si>
    <t>ERICA</t>
  </si>
  <si>
    <t>Rks De Brummelbos</t>
  </si>
  <si>
    <t>Oosterstraat 78</t>
  </si>
  <si>
    <t>Esdal College Oosterstraat</t>
  </si>
  <si>
    <t>Oosterstraat 78 1</t>
  </si>
  <si>
    <t>sporthallen</t>
  </si>
  <si>
    <t>Esdal College sporthal, Oosterstraat 80</t>
  </si>
  <si>
    <t>Oosterstraat 82</t>
  </si>
  <si>
    <t>Esdal Vakcollege Emmen incl. zonnepanelen</t>
  </si>
  <si>
    <t>Postweg 131</t>
  </si>
  <si>
    <t>BARGER-COMPASCUUM</t>
  </si>
  <si>
    <t>Rks Sint Theresia</t>
  </si>
  <si>
    <t>Sparrenlaan 5</t>
  </si>
  <si>
    <t>De Toermalijn en De Aventurijn</t>
  </si>
  <si>
    <t>Splitting 145</t>
  </si>
  <si>
    <t>BARGER-OOSTERVELD</t>
  </si>
  <si>
    <t>Rks St. Gerardus</t>
  </si>
  <si>
    <t>Stroetweg</t>
  </si>
  <si>
    <t>NOORDBARGE</t>
  </si>
  <si>
    <t>overige objecten</t>
  </si>
  <si>
    <t>Noodlokalen Vrije school De Stroeten</t>
  </si>
  <si>
    <t>Stroetweg 10</t>
  </si>
  <si>
    <t>scholen o.s.o.</t>
  </si>
  <si>
    <t>Vrije school De Stroeten + 2 tijdelijke lokalen</t>
  </si>
  <si>
    <t>Ullevi 22</t>
  </si>
  <si>
    <t>PRO Emmen, Praktijkschool Emmen</t>
  </si>
  <si>
    <t>Ullevi 26</t>
  </si>
  <si>
    <t>scholen v.s.o.</t>
  </si>
  <si>
    <t>VSO De Atlas RENN4</t>
  </si>
  <si>
    <t>Materiaalcontainer RENN4</t>
  </si>
  <si>
    <t>Van Echtenstraat 22</t>
  </si>
  <si>
    <t>Esdal College Klazienaveen</t>
  </si>
  <si>
    <t>Verlengde Vaart NZ 37</t>
  </si>
  <si>
    <t>Pc W. Alexander</t>
  </si>
  <si>
    <t>Vredenveld 78</t>
  </si>
  <si>
    <t>ANGELSLO</t>
  </si>
  <si>
    <t>Pc School 't Twiespan</t>
  </si>
  <si>
    <t>Weerdingerkanaal ZZ 163</t>
  </si>
  <si>
    <t>NIEUW-WEERDINGE</t>
  </si>
  <si>
    <t>Pc School De Bentetop</t>
  </si>
  <si>
    <t>Wendeling 59</t>
  </si>
  <si>
    <t>Carmelcollege Emmen</t>
  </si>
  <si>
    <t>Zandpolstraat 9</t>
  </si>
  <si>
    <t>ZANDPOL</t>
  </si>
  <si>
    <t>Pc School De Zwaluw</t>
  </si>
  <si>
    <t>Zuidersloot 61</t>
  </si>
  <si>
    <t>WEITEVEEN</t>
  </si>
  <si>
    <t>Rks St. Franciscus</t>
  </si>
  <si>
    <t>Zuidlaarderbrink 4</t>
  </si>
  <si>
    <t>gymzalen</t>
  </si>
  <si>
    <t>Zwaluwenveld 102</t>
  </si>
  <si>
    <t>Pc Jenaschool Het Anker (dislocatie)</t>
  </si>
  <si>
    <t>Albstraat 1</t>
  </si>
  <si>
    <t>Kinderboerderij</t>
  </si>
  <si>
    <t>Bladderswijk WZ</t>
  </si>
  <si>
    <t>NIEUW-DORDRECHT</t>
  </si>
  <si>
    <t>toiletgebouw tbv nieuwe vaarweg</t>
  </si>
  <si>
    <t>Boetseweg 43 A</t>
  </si>
  <si>
    <t>ROSWINKEL</t>
  </si>
  <si>
    <t>Prefabgebouw op Begraafplaats Pastorieweg</t>
  </si>
  <si>
    <t>Doumalaan 1</t>
  </si>
  <si>
    <t>EMMER-COMPASCUUM</t>
  </si>
  <si>
    <t>Opslagen bij begraafplaats</t>
  </si>
  <si>
    <t>Drijverspad 2</t>
  </si>
  <si>
    <t>Prefabgebouw op Begraafplaats</t>
  </si>
  <si>
    <t>Ellenbeek 2 A</t>
  </si>
  <si>
    <t>Schuurtje + schaftkeet op begraafplaats</t>
  </si>
  <si>
    <t>Gierzwaluw</t>
  </si>
  <si>
    <t>bergingen</t>
  </si>
  <si>
    <t>Units/bergingen Gierzwaluw</t>
  </si>
  <si>
    <t>Gierzwaluw 10</t>
  </si>
  <si>
    <t>woningen</t>
  </si>
  <si>
    <t>huurwoning</t>
  </si>
  <si>
    <t>Gierzwaluw 11</t>
  </si>
  <si>
    <t>Gierzwaluw 12</t>
  </si>
  <si>
    <t>Gierzwaluw 15</t>
  </si>
  <si>
    <t>Gierzwaluw 19</t>
  </si>
  <si>
    <t>Gierzwaluw 8</t>
  </si>
  <si>
    <t>Gierzwaluw 9</t>
  </si>
  <si>
    <t>Havenstraat 82 A</t>
  </si>
  <si>
    <t>Jarinobarak  En Inventaris Barak/rouwkamer</t>
  </si>
  <si>
    <t>Kerkeind 22</t>
  </si>
  <si>
    <t>Opslagplaats</t>
  </si>
  <si>
    <t>Kerkhoflaan E 8 A</t>
  </si>
  <si>
    <t>Schuurtje Op Begraafplaats</t>
  </si>
  <si>
    <t>Kerkhoflaan S 24</t>
  </si>
  <si>
    <t>Bergruimte Op Kerkhof</t>
  </si>
  <si>
    <t>Klazienaveensestraat 40</t>
  </si>
  <si>
    <t>Gebouw Op Begraafplaats</t>
  </si>
  <si>
    <t>Lijsterveld</t>
  </si>
  <si>
    <t>Units/bergingen Lijsterveld</t>
  </si>
  <si>
    <t>Lijsterveld 14</t>
  </si>
  <si>
    <t>Lijsterveld 16</t>
  </si>
  <si>
    <t>Lijsterveld 17</t>
  </si>
  <si>
    <t>Lijsterveld 18</t>
  </si>
  <si>
    <t>Lijsterveld 19</t>
  </si>
  <si>
    <t>Lijsterveld 20</t>
  </si>
  <si>
    <t>Meerdijk 94</t>
  </si>
  <si>
    <t>Stenen gebouw op Oeverse Bos</t>
  </si>
  <si>
    <t>Meester Bakkerweg</t>
  </si>
  <si>
    <t>Units/bergingen Mr. Bakkerweg</t>
  </si>
  <si>
    <t>Meester Bakkerweg 32</t>
  </si>
  <si>
    <t>Meester Bakkerweg 42</t>
  </si>
  <si>
    <t>woonwagens</t>
  </si>
  <si>
    <t>Woonwagen</t>
  </si>
  <si>
    <t>Meester Bakkerweg 7</t>
  </si>
  <si>
    <t>Meester Bakkerweg 8 A</t>
  </si>
  <si>
    <t>Nieuwe Weg 100</t>
  </si>
  <si>
    <t>VEENOORD</t>
  </si>
  <si>
    <t>gebouwtjes op begraafplaats</t>
  </si>
  <si>
    <t>Oude Wilhelmsweg 2</t>
  </si>
  <si>
    <t>Onderkomen groen</t>
  </si>
  <si>
    <t>rollend materieel</t>
  </si>
  <si>
    <t>Rollend materieel in opslag</t>
  </si>
  <si>
    <t>Valtherlaan</t>
  </si>
  <si>
    <t>Units/bergingen Valtherlaan</t>
  </si>
  <si>
    <t>Valtherlaan 15</t>
  </si>
  <si>
    <t>Valtherlaan 17</t>
  </si>
  <si>
    <t>Valtherlaan 19</t>
  </si>
  <si>
    <t>Valtherlaan 7</t>
  </si>
  <si>
    <t>Van Der Meulenweg</t>
  </si>
  <si>
    <t>Units/bergingen Van Der Meulenweg</t>
  </si>
  <si>
    <t>Van Der Meulenweg 12</t>
  </si>
  <si>
    <t>woonwagen</t>
  </si>
  <si>
    <t>Van Der Meulenweg 13</t>
  </si>
  <si>
    <t>Van Der Meulenweg 22</t>
  </si>
  <si>
    <t>Van Der Meulenweg 23</t>
  </si>
  <si>
    <t>Van Der Meulenweg 4</t>
  </si>
  <si>
    <t>Van Der Meulenweg 9</t>
  </si>
  <si>
    <t>Van Echtenskanaal NZ 114</t>
  </si>
  <si>
    <t>Van Echtenskanaal NZ 122</t>
  </si>
  <si>
    <t>Materialenopslag begraafplaats nabij nr. 114</t>
  </si>
  <si>
    <t>Van Eckweg</t>
  </si>
  <si>
    <t>Units/bergingen Van Eckweg</t>
  </si>
  <si>
    <t>Van Eckweg 13</t>
  </si>
  <si>
    <t>Van Eckweg 33</t>
  </si>
  <si>
    <t>Van Eckweg 34</t>
  </si>
  <si>
    <t>Van Eckweg 35</t>
  </si>
  <si>
    <t>Van Eckweg 36</t>
  </si>
  <si>
    <t>Van Eckweg 37</t>
  </si>
  <si>
    <t>Van Eckweg 38</t>
  </si>
  <si>
    <t>Van Eckweg 39</t>
  </si>
  <si>
    <t>Van Eckweg 4</t>
  </si>
  <si>
    <t>Van Eckweg 40</t>
  </si>
  <si>
    <t>Vleerackers</t>
  </si>
  <si>
    <t>Units/bergingen Vleerackers</t>
  </si>
  <si>
    <t>Vleerackers 101</t>
  </si>
  <si>
    <t>Vleerackers 103</t>
  </si>
  <si>
    <t>Vleerackers 85</t>
  </si>
  <si>
    <t>Vleerackers 87</t>
  </si>
  <si>
    <t>Vleerackers 89</t>
  </si>
  <si>
    <t>Vleerackers 91</t>
  </si>
  <si>
    <t>Vleerackers 93</t>
  </si>
  <si>
    <t>Vleerackers 95</t>
  </si>
  <si>
    <t>Vleerackers 97</t>
  </si>
  <si>
    <t>Vleerackers 99</t>
  </si>
  <si>
    <t>Weerdingerkanaal ZZ 180 A</t>
  </si>
  <si>
    <t>Jarinobarak + Schuurtje Op Begraafplaats</t>
  </si>
  <si>
    <t>Weerdingerstraat 150 A</t>
  </si>
  <si>
    <t>Bedrijfsruimte begraafplaats</t>
  </si>
  <si>
    <t>Westerstraat 248</t>
  </si>
  <si>
    <t>parkeergarages</t>
  </si>
  <si>
    <t>Parkeergarage</t>
  </si>
  <si>
    <t>Wilhelminastraat 59</t>
  </si>
  <si>
    <t>Fietsenstalling</t>
  </si>
  <si>
    <t>Willinkplein 30</t>
  </si>
  <si>
    <t>A.l. Lesturgeonstraat 3</t>
  </si>
  <si>
    <t>scholen o.b.o.</t>
  </si>
  <si>
    <t>OBS Montessorischool Emmen</t>
  </si>
  <si>
    <t>Balingerbrink 178</t>
  </si>
  <si>
    <t>SO Thriantaschool dislocatie</t>
  </si>
  <si>
    <t>Bargermeerweg 113</t>
  </si>
  <si>
    <t>OBS Meester Vegter</t>
  </si>
  <si>
    <t>Barnar 5 A</t>
  </si>
  <si>
    <t>OBS Op 't Veld</t>
  </si>
  <si>
    <t>Buiskoolstraat 1</t>
  </si>
  <si>
    <t>WEERDINGE</t>
  </si>
  <si>
    <t>OBS De Esdoorn</t>
  </si>
  <si>
    <t>De Blokken 22</t>
  </si>
  <si>
    <t>OBS 't Swarte Meer</t>
  </si>
  <si>
    <t>Eidereend 20</t>
  </si>
  <si>
    <t>OBS De Lisdodde dislocatie</t>
  </si>
  <si>
    <t>Ganzenveld 85</t>
  </si>
  <si>
    <t>OBS De Lisdodde hoofdadres</t>
  </si>
  <si>
    <t>Gedempte Achterdiep 9</t>
  </si>
  <si>
    <t>OBS 't Koppel</t>
  </si>
  <si>
    <t>Giervalk 20</t>
  </si>
  <si>
    <t>OBS De Vlonder</t>
  </si>
  <si>
    <t>Houtweg 403</t>
  </si>
  <si>
    <t>OBS De Kubus inboedel school</t>
  </si>
  <si>
    <t>Kanaal A NZ 102</t>
  </si>
  <si>
    <t>OBS De Dreef noodlokalen</t>
  </si>
  <si>
    <t>OBS De Dreef</t>
  </si>
  <si>
    <t>Middenhaag 4</t>
  </si>
  <si>
    <t>OBS Emmermeer</t>
  </si>
  <si>
    <t>Oosterstraat 58</t>
  </si>
  <si>
    <t>OBS 't Eenspan</t>
  </si>
  <si>
    <t>Rolderbrink 128</t>
  </si>
  <si>
    <t>Roswinkelerstraat 131</t>
  </si>
  <si>
    <t>OBS De Dreske</t>
  </si>
  <si>
    <t>Semsstraat 2</t>
  </si>
  <si>
    <t>OBS De Anbrenge + dislocatie</t>
  </si>
  <si>
    <t>Smedingeslag 1</t>
  </si>
  <si>
    <t>OBS Angelslo</t>
  </si>
  <si>
    <t>Spanjaardspad 86</t>
  </si>
  <si>
    <t>OBS De Iemenhof</t>
  </si>
  <si>
    <t>Sportlaan 85</t>
  </si>
  <si>
    <t>OBS De Bascule</t>
  </si>
  <si>
    <t>Van Echtenstraat 26</t>
  </si>
  <si>
    <t>OBS Klazienaveen</t>
  </si>
  <si>
    <t>Velodrome 2-2A</t>
  </si>
  <si>
    <t>VSO Thrianta incl. sporthal (nieuwbouw)</t>
  </si>
  <si>
    <t>Walevest 10</t>
  </si>
  <si>
    <t>OBS De Dordtse Til</t>
  </si>
  <si>
    <t>Wendeling 112</t>
  </si>
  <si>
    <t>scholen s.b.o.</t>
  </si>
  <si>
    <t>SBO De Catamaran</t>
  </si>
  <si>
    <t>Westerdiep OZ 96</t>
  </si>
  <si>
    <t>OBS De Bente</t>
  </si>
  <si>
    <t>Wilhelmsweg 85a</t>
  </si>
  <si>
    <t>OBS De Brink locatie AZC De Hesselanden</t>
  </si>
  <si>
    <t>Kijlweg 9</t>
  </si>
  <si>
    <t>kleedgebouwen</t>
  </si>
  <si>
    <t>Kleedgebouw Zwembad</t>
  </si>
  <si>
    <t>Sint Gerardusstraat 250</t>
  </si>
  <si>
    <t>kleedgebouwen sc. Angelslo</t>
  </si>
  <si>
    <t>Ullevi 38</t>
  </si>
  <si>
    <t>Kleedgebouw Hockey/Rugby/Honkbal/LaCrosse</t>
  </si>
  <si>
    <t>Boermarkeweg 40</t>
  </si>
  <si>
    <t>overige objecten sport</t>
  </si>
  <si>
    <t>Kantine / Kleedgebouw / Verenigingsgebouw /Hekwerk Tennis</t>
  </si>
  <si>
    <t>Handelsweg 1 1</t>
  </si>
  <si>
    <t>Kapschuur</t>
  </si>
  <si>
    <t>Kijlweg 8 D</t>
  </si>
  <si>
    <t>Werk en Opslagruimte Sport</t>
  </si>
  <si>
    <t>Kreeft 28</t>
  </si>
  <si>
    <t>Gebouw Aquariumvereniging Minor</t>
  </si>
  <si>
    <t>Oude Roswinkelerweg 112</t>
  </si>
  <si>
    <t>Werkplaats Gemeente</t>
  </si>
  <si>
    <t>Pioniersweg 8 A</t>
  </si>
  <si>
    <t>Werkplaats/garage inventaris</t>
  </si>
  <si>
    <t>Planeet 9999 A</t>
  </si>
  <si>
    <t>Werkplaats Planeet 6</t>
  </si>
  <si>
    <t>Raadhuisplein 1</t>
  </si>
  <si>
    <t>20 zeecontainers in gem.Emmen</t>
  </si>
  <si>
    <t>Raiffeisenstraat 27</t>
  </si>
  <si>
    <t>Werkplaats met kantine/verzorgingsruimte en overkapping</t>
  </si>
  <si>
    <t>Stad 15</t>
  </si>
  <si>
    <t>Inventaris gymzaal van Dorpshuis</t>
  </si>
  <si>
    <t>Velodrome 5</t>
  </si>
  <si>
    <t>Onderbouw Oost-tribune Bvo (werkplaats sport)</t>
  </si>
  <si>
    <t>Aalminksweg 5</t>
  </si>
  <si>
    <t>Sporthal Ossehal Nw. Schoonebeek</t>
  </si>
  <si>
    <t>Angelsloerdijk 13</t>
  </si>
  <si>
    <t>Opvanglocatie Oekraïne, voormalig Esdal College</t>
  </si>
  <si>
    <t>Angelsloerdijk 13 A</t>
  </si>
  <si>
    <t>VSO De Atlas van RENN4</t>
  </si>
  <si>
    <t>Boermarkeweg 44-46 B</t>
  </si>
  <si>
    <t>kantoren</t>
  </si>
  <si>
    <t>Kop van Zuid</t>
  </si>
  <si>
    <t>Boogschutter 23</t>
  </si>
  <si>
    <t>zwembaden</t>
  </si>
  <si>
    <t>Zwembad Neptunus incl. Technische Installatie</t>
  </si>
  <si>
    <t>Boslaan 135</t>
  </si>
  <si>
    <t>welzijnsgebouwen</t>
  </si>
  <si>
    <t>Gebouw RIBW</t>
  </si>
  <si>
    <t>Burgemeester Osselaan</t>
  </si>
  <si>
    <t>jaknikker</t>
  </si>
  <si>
    <t>Calthornerbrink 2</t>
  </si>
  <si>
    <t>Sporthal  + kantine Bargeres</t>
  </si>
  <si>
    <t>Creel 2</t>
  </si>
  <si>
    <t>Oude Sporthal De Klabbe Emmer-Compascuum</t>
  </si>
  <si>
    <t>De Kampen 20</t>
  </si>
  <si>
    <t>Sporthal De Kampen Schoonebeek</t>
  </si>
  <si>
    <t>sportzaal deel 2013</t>
  </si>
  <si>
    <t>De Klinken 8</t>
  </si>
  <si>
    <t>Sporthal De Eendracht te Zwartemeer</t>
  </si>
  <si>
    <t>De Lauden 4</t>
  </si>
  <si>
    <t>Gymzaal</t>
  </si>
  <si>
    <t>De Lemzijde 87-88</t>
  </si>
  <si>
    <t>Buurthuis De Wilker (v.h. voormalige school)</t>
  </si>
  <si>
    <t>De Pallert</t>
  </si>
  <si>
    <t>jaknikker (rijksmonument)</t>
  </si>
  <si>
    <t>De Pienhoek 16</t>
  </si>
  <si>
    <t>brandweerkazernes</t>
  </si>
  <si>
    <t>Brandweerkazerne</t>
  </si>
  <si>
    <t>De Slagen 9</t>
  </si>
  <si>
    <t>Zwembad De Slagen incl. Techn. Installatie</t>
  </si>
  <si>
    <t>Derksweg 22</t>
  </si>
  <si>
    <t>Voormalig OBS De Viersprong</t>
  </si>
  <si>
    <t>Derksweg 267</t>
  </si>
  <si>
    <t>Eerste Koppelveenweg 2</t>
  </si>
  <si>
    <t>Voormalige school (v.h. OBS De Meent)</t>
  </si>
  <si>
    <t>Ermerweg 30</t>
  </si>
  <si>
    <t>Multimediagebouw (Wildlands Animazia)</t>
  </si>
  <si>
    <t>Ermerweg 30-WMD</t>
  </si>
  <si>
    <t>Waterfabriek (Wildlands)</t>
  </si>
  <si>
    <t>Europaweg 116</t>
  </si>
  <si>
    <t>Uurwerk van de kerktoren</t>
  </si>
  <si>
    <t>Europaweg 141</t>
  </si>
  <si>
    <t>Kerktoren (provinciaal monument)</t>
  </si>
  <si>
    <t>Multifunctioneel Centrum De Dorpshoeve</t>
  </si>
  <si>
    <t>Handelsweg 1</t>
  </si>
  <si>
    <t>Kantoren/kantine/werkplaatsen</t>
  </si>
  <si>
    <t>Hankenhofweg 23</t>
  </si>
  <si>
    <t>Jeugdsoos Goeroe</t>
  </si>
  <si>
    <t>Heckningecamp 26</t>
  </si>
  <si>
    <t>Hogewandweg 17</t>
  </si>
  <si>
    <t>Woonhuis/boerderij</t>
  </si>
  <si>
    <t>Hoofdkanaal OZ 86</t>
  </si>
  <si>
    <t>Voormalige school (v.h. RKBS De Hoeksteen)</t>
  </si>
  <si>
    <t>Hoofdstraat 16</t>
  </si>
  <si>
    <t>overige objecten Rensenpark</t>
  </si>
  <si>
    <t>Voormalig restaurant (Rensenpark)</t>
  </si>
  <si>
    <t>Hoofdstraat 16 A</t>
  </si>
  <si>
    <t>Restaurant "De Drommedaar" (Rensenpark)</t>
  </si>
  <si>
    <t>Hoofdstraat 18</t>
  </si>
  <si>
    <t>Winkel/atelier (Rensenpark)</t>
  </si>
  <si>
    <t>Overige gebouwen incl. kelder Biochroon (Rensenpark)</t>
  </si>
  <si>
    <t>opruimingskosten Rensenpark</t>
  </si>
  <si>
    <t>Hoofdstraat 18 1</t>
  </si>
  <si>
    <t>3 uitkijktoren Rensenpark</t>
  </si>
  <si>
    <t>Hoofdstraat 24</t>
  </si>
  <si>
    <t>'t Hospershuis (Rensenpark)</t>
  </si>
  <si>
    <t>Hoofdstraat 26</t>
  </si>
  <si>
    <t>De Lindenhof (woning Zegering Harders)</t>
  </si>
  <si>
    <t>Horizon 76</t>
  </si>
  <si>
    <t>Voormalig OBS De Planeet</t>
  </si>
  <si>
    <t>Houtweg 105</t>
  </si>
  <si>
    <t>Sporthal Emmerhout</t>
  </si>
  <si>
    <t>Houtweg 400</t>
  </si>
  <si>
    <t>Integraal Kindcentrum Emmerhout</t>
  </si>
  <si>
    <t>Ir. Biewengaweg</t>
  </si>
  <si>
    <t>Electrakast op Evenemententerrein</t>
  </si>
  <si>
    <t>Ir. Biewengaweg 9</t>
  </si>
  <si>
    <t>Sportzaal + Overige Ruimten</t>
  </si>
  <si>
    <t>Jachthoorn 20</t>
  </si>
  <si>
    <t>Julianastraat 27</t>
  </si>
  <si>
    <t>Synagoge (rijksmonument)</t>
  </si>
  <si>
    <t>Kanaal A NZ 191</t>
  </si>
  <si>
    <t>Voormalig CBS De Triangel</t>
  </si>
  <si>
    <t>Kerkeind 1</t>
  </si>
  <si>
    <t>Dependance Bestuurspark Aole Gemientehoes</t>
  </si>
  <si>
    <t>Kijlweg 1</t>
  </si>
  <si>
    <t>Laan Van Het Kinholt 323</t>
  </si>
  <si>
    <t>Laan van de Marel 343</t>
  </si>
  <si>
    <t>Inventaris modelwoning Emmerhout</t>
  </si>
  <si>
    <t>Lange Kavel 40</t>
  </si>
  <si>
    <t>Leeuw 9</t>
  </si>
  <si>
    <t>Sporthal De Zon Klazienaveen</t>
  </si>
  <si>
    <t>Lijsterveld 21</t>
  </si>
  <si>
    <t>Schaftgelegenheid/stallingsruimte</t>
  </si>
  <si>
    <t>Loo-ackers 29</t>
  </si>
  <si>
    <t>Kantine Loo-ackerhof</t>
  </si>
  <si>
    <t>Mantingerbrink 201</t>
  </si>
  <si>
    <t>Meester Bakkerweg 33 A</t>
  </si>
  <si>
    <t>Brandweergarage</t>
  </si>
  <si>
    <t>Middenhaag 2</t>
  </si>
  <si>
    <t>Middenweg 120</t>
  </si>
  <si>
    <t>Kleedgelegenheid Bij Zwembad</t>
  </si>
  <si>
    <t>Minister Kanstraat 16</t>
  </si>
  <si>
    <t>Loods 13 vh olifantenstal (Rensenpark)</t>
  </si>
  <si>
    <t>Minister Kanstraat 56</t>
  </si>
  <si>
    <t>Woning Rensenpark (woning Rensen)</t>
  </si>
  <si>
    <t>Minister Kanstraat 60</t>
  </si>
  <si>
    <t>Nachtwacht vh giraf.verblijf (Rensenpark)</t>
  </si>
  <si>
    <t>Minister Kanstraat 62</t>
  </si>
  <si>
    <t>Toolbox (Rensenpark)</t>
  </si>
  <si>
    <t>Minister Kanstraat 64</t>
  </si>
  <si>
    <t>Restaurant "Twessers" (Rensenpark)</t>
  </si>
  <si>
    <t>Nieuw-Amsterdamsestraat 32</t>
  </si>
  <si>
    <t>Woonhuis/schuur/stalling</t>
  </si>
  <si>
    <t>Nieuwe Weg 5</t>
  </si>
  <si>
    <t>Sporthal Veenoord</t>
  </si>
  <si>
    <t>Oosterstraat 56</t>
  </si>
  <si>
    <t>Noodlokalen Esdal College (v.h. OPDC)</t>
  </si>
  <si>
    <t>Oude Meerdijk 22</t>
  </si>
  <si>
    <t>Projectkantoor Emmen Bereikbaar</t>
  </si>
  <si>
    <t>Pandijk</t>
  </si>
  <si>
    <t>jaknikker Panddijk</t>
  </si>
  <si>
    <t>Postweg 138</t>
  </si>
  <si>
    <t>Toeristische Overstapplaatsen</t>
  </si>
  <si>
    <t>kantoren huurpand</t>
  </si>
  <si>
    <t>Apparatuur De Toegang, Van Schaikweg 55</t>
  </si>
  <si>
    <t>raadhuis</t>
  </si>
  <si>
    <t>Bestuurspark incl. Vreding 5</t>
  </si>
  <si>
    <t>Raadhuisplein 100</t>
  </si>
  <si>
    <t>theater</t>
  </si>
  <si>
    <t>Atlas Theater</t>
  </si>
  <si>
    <t>Apenhabitat Wildlands, naast Atlas Theater</t>
  </si>
  <si>
    <t>Raadhuisplein 99</t>
  </si>
  <si>
    <t>Openbaar vrijstaand zelfreinigend toilet Emmen</t>
  </si>
  <si>
    <t>Rolderbrink 130</t>
  </si>
  <si>
    <t>Gymzaal Rolderbrink</t>
  </si>
  <si>
    <t>Rooseveltstraat 50</t>
  </si>
  <si>
    <t>Runde ZZ 84</t>
  </si>
  <si>
    <t>Voormalige school (v.h. OBS De Runde)</t>
  </si>
  <si>
    <t>Runde ZZ 84 A</t>
  </si>
  <si>
    <t>Gymzaal Bij Obs De Runde</t>
  </si>
  <si>
    <t>Schietbaanweg 15</t>
  </si>
  <si>
    <t>Beheerderswoning voor VNN</t>
  </si>
  <si>
    <t>Schoolpad 50</t>
  </si>
  <si>
    <t>Woning, wordt gesloopt</t>
  </si>
  <si>
    <t>Semsstraat 6</t>
  </si>
  <si>
    <t>Gymzaal Bij Obs De Anbrenge</t>
  </si>
  <si>
    <t>Spindel 8</t>
  </si>
  <si>
    <t>Sporthal Emmer-Compascuum De Klabbe, incl. zonnepanelen</t>
  </si>
  <si>
    <t>Spoel 19</t>
  </si>
  <si>
    <t>Voormalige school (v.h. CBS Braakhekke)</t>
  </si>
  <si>
    <t>Stadionplein 23</t>
  </si>
  <si>
    <t>Zwembad Aquarena incl. Techn.Instal.,fietsenst,zonnepannelen</t>
  </si>
  <si>
    <t>Statenweg 107</t>
  </si>
  <si>
    <t>Inpandig bij wijkcentrum De Marke</t>
  </si>
  <si>
    <t>Sterrenkamp 37</t>
  </si>
  <si>
    <t>Woning vh woning dierenarts (Rensenpark)</t>
  </si>
  <si>
    <t>Sterrenkamp 43</t>
  </si>
  <si>
    <t>Voormalig Theater incl. kelder (Rensenpark)</t>
  </si>
  <si>
    <t>Sterrenkamp 7</t>
  </si>
  <si>
    <t>Woning tegen inbraak (Rensenpark)</t>
  </si>
  <si>
    <t>Ubbekingecamp 3</t>
  </si>
  <si>
    <t>Sporthal Angelslo</t>
  </si>
  <si>
    <t>Valkenveld 122</t>
  </si>
  <si>
    <t>Sporthal/gymzalen</t>
  </si>
  <si>
    <t>Van Der Meulenweg 2</t>
  </si>
  <si>
    <t>Centrumgebouw/kantoren</t>
  </si>
  <si>
    <t>Verlengde Spoorstraat 11</t>
  </si>
  <si>
    <t>Inloophuis voor Leger des Heils</t>
  </si>
  <si>
    <t>Verlengde Spoorstraat 2</t>
  </si>
  <si>
    <t>Werkplein</t>
  </si>
  <si>
    <t>Voeghoutenstraat 23</t>
  </si>
  <si>
    <t>Voormalig OBS De Spil</t>
  </si>
  <si>
    <t>Voeghoutenstraat 27</t>
  </si>
  <si>
    <t>Gymzaal Bij Obs De Spil</t>
  </si>
  <si>
    <t>Weerdingerstraat 241</t>
  </si>
  <si>
    <t>Wikkel 3-5</t>
  </si>
  <si>
    <t>Kindcentrum Emmer-Compascuum</t>
  </si>
  <si>
    <t>Zandpolstraat 7 A</t>
  </si>
  <si>
    <t>Dorpshuis Het Trefpunt</t>
  </si>
  <si>
    <t>Zandzoom 19</t>
  </si>
  <si>
    <t>DELFTLANDEN</t>
  </si>
  <si>
    <t>Noodlokalen MFA De Delftlanden (Het Talent+OBS)</t>
  </si>
  <si>
    <t>MFA De Delftlanden (Het Talent en OBS De Delftlanden)</t>
  </si>
  <si>
    <t>Van Schaikweg 6</t>
  </si>
  <si>
    <t>BB-bunker</t>
  </si>
  <si>
    <t>Zandzoom 22</t>
  </si>
  <si>
    <t>Informatiecentrum Delftlanden</t>
  </si>
  <si>
    <t>Abel Tasmanstraat 7</t>
  </si>
  <si>
    <t>Automatiseringsapparatuur bij Menso</t>
  </si>
  <si>
    <t>De Klinken 10</t>
  </si>
  <si>
    <t>Kantine Hurry Up</t>
  </si>
  <si>
    <t>De Weiert</t>
  </si>
  <si>
    <t>winkelcentra</t>
  </si>
  <si>
    <t>Overkappingen, luifels, deuren, bestrating nw. winkelcentrum</t>
  </si>
  <si>
    <t>Eerste Kruisdiep OZ 9</t>
  </si>
  <si>
    <t>Multifunctioneel Centrum De Badde</t>
  </si>
  <si>
    <t>Ir. Biewengaweg 7</t>
  </si>
  <si>
    <t>Clubhuis + mat.hok Weiteveense Boys</t>
  </si>
  <si>
    <t>scorebord</t>
  </si>
  <si>
    <t>Tammingecamp 41</t>
  </si>
  <si>
    <t>Turks Ontmoetingscentrum</t>
  </si>
  <si>
    <t>Bibliotheek Klazienaveen, Facet</t>
  </si>
  <si>
    <t>Zuidbargerstraat 94</t>
  </si>
  <si>
    <t>ZUIDBARGE</t>
  </si>
  <si>
    <t>Dorpshuis Het Hoefijzer</t>
  </si>
  <si>
    <t>Berging</t>
  </si>
  <si>
    <t>Selectie Beheerder</t>
  </si>
  <si>
    <t>Nee</t>
  </si>
  <si>
    <t>Selectie Rubriek</t>
  </si>
  <si>
    <t>Selectie PolisKenmerk</t>
  </si>
  <si>
    <t>Selectie Kostenplaats</t>
  </si>
  <si>
    <t>Brandcontract</t>
  </si>
  <si>
    <t>Alle</t>
  </si>
  <si>
    <t>Selectie Behandelaar</t>
  </si>
  <si>
    <t>Opstal</t>
  </si>
  <si>
    <t>Inventaris</t>
  </si>
  <si>
    <t>Totaal</t>
  </si>
  <si>
    <t>TOTAAL</t>
  </si>
  <si>
    <t>Correctie i.v.m. BTW</t>
  </si>
  <si>
    <t>Totaal opstal en inventaris</t>
  </si>
  <si>
    <t>Rollend materieel  *</t>
  </si>
  <si>
    <t>Gemeentelijk bezit</t>
  </si>
  <si>
    <t>BTW</t>
  </si>
  <si>
    <t>BTW  te</t>
  </si>
  <si>
    <t>comp.</t>
  </si>
  <si>
    <t>verz.</t>
  </si>
  <si>
    <t>Sporthallen</t>
  </si>
  <si>
    <t>Gymzalen</t>
  </si>
  <si>
    <t xml:space="preserve"> Zwembaden</t>
  </si>
  <si>
    <t>Kleedgebouwen</t>
  </si>
  <si>
    <t>Sport overige gebouwen</t>
  </si>
  <si>
    <t>Scholen</t>
  </si>
  <si>
    <t>Welzijnsgebouwen</t>
  </si>
  <si>
    <t>Woonwagens/huurwoningen</t>
  </si>
  <si>
    <t>Gebouwen DNW</t>
  </si>
  <si>
    <t>Overige gebouwen</t>
  </si>
  <si>
    <t xml:space="preserve">Totaal     </t>
  </si>
  <si>
    <t>af</t>
  </si>
  <si>
    <t>bij</t>
  </si>
  <si>
    <t>regel 124 en 126    Westerstraat en Willinkplein 30</t>
  </si>
  <si>
    <t xml:space="preserve">regel 195                Handelsweg 1 </t>
  </si>
  <si>
    <t>regel 242                   raadhuis, Raadhuisplein 1</t>
  </si>
  <si>
    <t>01-01-2025</t>
  </si>
  <si>
    <t>index 138,2</t>
  </si>
  <si>
    <t>index 131,5</t>
  </si>
  <si>
    <t>TE VERZEKEREN per 1-1-2025</t>
  </si>
  <si>
    <t>Gemeente Emmen 01-01-2025</t>
  </si>
  <si>
    <t>(d.d. 31-12-2024)</t>
  </si>
  <si>
    <t>regel 265               Verlengde Spoorstraat 2</t>
  </si>
  <si>
    <t>regel 243                 theater, Raadhuisplein 100</t>
  </si>
  <si>
    <t>Inbraakbeveiliging ja/nee</t>
  </si>
  <si>
    <t>Brandmeldinstallatie ja/nee</t>
  </si>
  <si>
    <t>Overige preventie</t>
  </si>
  <si>
    <t>Zonnepanelen ja/nee</t>
  </si>
  <si>
    <t>Leegstand ja/nee</t>
  </si>
  <si>
    <t>Asbest ja/nee</t>
  </si>
  <si>
    <t>ja</t>
  </si>
  <si>
    <t>nee</t>
  </si>
  <si>
    <t>Voormalig schoolgebouw (i.p.v.'SO Kentalis Tine Marcusschool + dislocatie)</t>
  </si>
  <si>
    <t>OVERIGE OBJECTEN ( i.p.v. scholen s.o. KENTALIS)</t>
  </si>
  <si>
    <t>n.v.t.</t>
  </si>
  <si>
    <t>WORDT GESLOOPT EIND 2025 (v.h. 'gymzalen)</t>
  </si>
  <si>
    <t>WORDT GESLOOPT EIND 2025 (v.h. 'Gymzaal Bij Nb Thriantaschool)</t>
  </si>
  <si>
    <t>WORDT GESLOOPT EIND 2025/BEGIN 2026</t>
  </si>
  <si>
    <t>WORDT GESLOOPT EIND 2025 (v.h.'scholen v.s.o.)</t>
  </si>
  <si>
    <t>OVERIGE OBJECTEN (v.h. 'scholen o.b.o.)</t>
  </si>
  <si>
    <t>VOORMALIG SCHOOLGEBOUW (v.h. 'OBS De Brink 128-130)</t>
  </si>
  <si>
    <t>WORDT GESLOOPT EIND 2025 (v.h. ECA)</t>
  </si>
  <si>
    <r>
      <rPr>
        <b/>
        <sz val="11"/>
        <color rgb="FFFF0000"/>
        <rFont val="Calibri"/>
        <family val="2"/>
        <scheme val="minor"/>
      </rPr>
      <t>OPVANG OEKRAIENERS</t>
    </r>
    <r>
      <rPr>
        <sz val="11"/>
        <color theme="1"/>
        <rFont val="Calibri"/>
        <family val="2"/>
        <scheme val="minor"/>
      </rPr>
      <t xml:space="preserve"> ('BRP-straat gemeente Westerwolde (v.h. Esdal College)</t>
    </r>
  </si>
  <si>
    <t>EIGENDOM DERDEN</t>
  </si>
  <si>
    <t>MJOP (status)</t>
  </si>
  <si>
    <t>Goed</t>
  </si>
  <si>
    <t>Voldoende</t>
  </si>
  <si>
    <t>In beheer bij VGZ (i.p.v. BOS)</t>
  </si>
  <si>
    <t>GESLOOPT</t>
  </si>
  <si>
    <t>beheerder VGZ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</si>
</sst>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color theme="4"/>
      <name val="Arial"/>
      <family val="2"/>
    </font>
    <font>
      <sz val="11"/>
      <color theme="4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quotePrefix="1"/>
    <xf numFmtId="3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/>
    </xf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2" xfId="0" applyFont="1" applyBorder="1"/>
    <xf numFmtId="0" fontId="2" fillId="2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3" fontId="5" fillId="3" borderId="0" xfId="0" applyNumberFormat="1" applyFont="1" applyFill="1"/>
    <xf numFmtId="0" fontId="2" fillId="0" borderId="1" xfId="0" applyFont="1" applyBorder="1" applyAlignment="1">
      <alignment horizontal="right"/>
    </xf>
    <xf numFmtId="17" fontId="2" fillId="0" borderId="0" xfId="0" quotePrefix="1" applyNumberFormat="1" applyFont="1"/>
    <xf numFmtId="0" fontId="2" fillId="0" borderId="3" xfId="0" applyFont="1" applyBorder="1" applyAlignment="1">
      <alignment horizontal="right"/>
    </xf>
    <xf numFmtId="0" fontId="6" fillId="4" borderId="0" xfId="0" applyFont="1" applyFill="1"/>
    <xf numFmtId="0" fontId="7" fillId="4" borderId="0" xfId="0" applyFont="1" applyFill="1"/>
    <xf numFmtId="0" fontId="7" fillId="4" borderId="4" xfId="0" applyFont="1" applyFill="1" applyBorder="1"/>
    <xf numFmtId="0" fontId="7" fillId="4" borderId="5" xfId="0" applyFont="1" applyFill="1" applyBorder="1"/>
    <xf numFmtId="3" fontId="7" fillId="4" borderId="0" xfId="0" applyNumberFormat="1" applyFont="1" applyFill="1"/>
    <xf numFmtId="0" fontId="7" fillId="0" borderId="0" xfId="0" applyFont="1" applyAlignment="1">
      <alignment horizontal="center"/>
    </xf>
    <xf numFmtId="0" fontId="7" fillId="0" borderId="0" xfId="0" applyFont="1"/>
    <xf numFmtId="0" fontId="3" fillId="0" borderId="6" xfId="0" applyFont="1" applyBorder="1"/>
    <xf numFmtId="0" fontId="2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3" fillId="0" borderId="1" xfId="0" applyFont="1" applyBorder="1"/>
    <xf numFmtId="10" fontId="3" fillId="0" borderId="1" xfId="0" applyNumberFormat="1" applyFont="1" applyBorder="1"/>
    <xf numFmtId="10" fontId="0" fillId="0" borderId="1" xfId="0" applyNumberFormat="1" applyBorder="1"/>
    <xf numFmtId="0" fontId="3" fillId="2" borderId="0" xfId="0" applyFont="1" applyFill="1"/>
    <xf numFmtId="3" fontId="3" fillId="2" borderId="0" xfId="0" applyNumberFormat="1" applyFont="1" applyFill="1"/>
    <xf numFmtId="0" fontId="0" fillId="0" borderId="5" xfId="0" quotePrefix="1" applyBorder="1"/>
    <xf numFmtId="3" fontId="0" fillId="0" borderId="5" xfId="0" applyNumberFormat="1" applyBorder="1"/>
    <xf numFmtId="0" fontId="1" fillId="0" borderId="1" xfId="0" quotePrefix="1" applyFont="1" applyBorder="1"/>
    <xf numFmtId="0" fontId="0" fillId="0" borderId="1" xfId="0" quotePrefix="1" applyBorder="1"/>
    <xf numFmtId="49" fontId="1" fillId="0" borderId="0" xfId="0" applyNumberFormat="1" applyFont="1" applyAlignment="1">
      <alignment horizontal="center"/>
    </xf>
    <xf numFmtId="3" fontId="0" fillId="0" borderId="0" xfId="0" quotePrefix="1" applyNumberFormat="1"/>
    <xf numFmtId="0" fontId="1" fillId="0" borderId="6" xfId="0" quotePrefix="1" applyFont="1" applyBorder="1"/>
    <xf numFmtId="0" fontId="0" fillId="0" borderId="6" xfId="0" quotePrefix="1" applyBorder="1"/>
    <xf numFmtId="0" fontId="1" fillId="0" borderId="7" xfId="0" quotePrefix="1" applyFont="1" applyBorder="1"/>
    <xf numFmtId="49" fontId="1" fillId="0" borderId="7" xfId="0" quotePrefix="1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3" fontId="0" fillId="0" borderId="5" xfId="0" quotePrefix="1" applyNumberFormat="1" applyBorder="1"/>
    <xf numFmtId="49" fontId="1" fillId="2" borderId="0" xfId="0" applyNumberFormat="1" applyFont="1" applyFill="1" applyAlignment="1">
      <alignment horizontal="center"/>
    </xf>
    <xf numFmtId="3" fontId="8" fillId="2" borderId="0" xfId="0" applyNumberFormat="1" applyFont="1" applyFill="1"/>
    <xf numFmtId="0" fontId="0" fillId="0" borderId="0" xfId="0" applyAlignment="1">
      <alignment wrapText="1"/>
    </xf>
    <xf numFmtId="0" fontId="9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1" fillId="2" borderId="1" xfId="0" quotePrefix="1" applyFont="1" applyFill="1" applyBorder="1"/>
    <xf numFmtId="0" fontId="0" fillId="2" borderId="1" xfId="0" quotePrefix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3" fillId="0" borderId="1" xfId="0" quotePrefix="1" applyFont="1" applyBorder="1"/>
    <xf numFmtId="0" fontId="13" fillId="2" borderId="1" xfId="0" quotePrefix="1" applyFont="1" applyFill="1" applyBorder="1"/>
    <xf numFmtId="0" fontId="14" fillId="2" borderId="1" xfId="0" quotePrefix="1" applyFont="1" applyFill="1" applyBorder="1"/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5" fillId="2" borderId="1" xfId="0" quotePrefix="1" applyFont="1" applyFill="1" applyBorder="1"/>
    <xf numFmtId="0" fontId="16" fillId="2" borderId="1" xfId="0" quotePrefix="1" applyFont="1" applyFill="1" applyBorder="1"/>
    <xf numFmtId="0" fontId="1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8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4"/>
  <sheetViews>
    <sheetView tabSelected="1" zoomScaleNormal="100" workbookViewId="0">
      <pane xSplit="1" ySplit="3" topLeftCell="B274" activePane="bottomRight" state="frozen"/>
      <selection pane="topRight" activeCell="B1" sqref="B1"/>
      <selection pane="bottomLeft" activeCell="A3" sqref="A3"/>
      <selection pane="bottomRight" activeCell="P28" sqref="P28"/>
    </sheetView>
  </sheetViews>
  <sheetFormatPr defaultRowHeight="15" x14ac:dyDescent="0.25"/>
  <cols>
    <col min="1" max="1" width="27.85546875" style="3" bestFit="1" customWidth="1"/>
    <col min="2" max="2" width="22.28515625" bestFit="1" customWidth="1"/>
    <col min="3" max="3" width="27.42578125" bestFit="1" customWidth="1"/>
    <col min="4" max="4" width="57.140625" customWidth="1"/>
    <col min="5" max="5" width="2.140625" customWidth="1"/>
    <col min="6" max="6" width="8.85546875" hidden="1" customWidth="1"/>
    <col min="7" max="8" width="13.7109375" style="2" hidden="1" customWidth="1"/>
    <col min="9" max="9" width="15" hidden="1" customWidth="1"/>
    <col min="10" max="10" width="18.85546875" customWidth="1"/>
    <col min="11" max="11" width="21.7109375" customWidth="1"/>
    <col min="12" max="12" width="13" customWidth="1"/>
    <col min="13" max="13" width="15.140625" customWidth="1"/>
    <col min="14" max="14" width="11.28515625" style="45" customWidth="1"/>
    <col min="15" max="15" width="7.140625" style="45" customWidth="1"/>
    <col min="16" max="16" width="13.7109375" style="69" customWidth="1"/>
  </cols>
  <sheetData>
    <row r="1" spans="1:16" x14ac:dyDescent="0.25">
      <c r="A1" s="3" t="s">
        <v>577</v>
      </c>
      <c r="B1" t="s">
        <v>578</v>
      </c>
      <c r="G1" s="35" t="s">
        <v>545</v>
      </c>
      <c r="H1" s="35" t="s">
        <v>546</v>
      </c>
      <c r="I1" s="35" t="s">
        <v>547</v>
      </c>
    </row>
    <row r="2" spans="1:16" s="3" customFormat="1" ht="63" x14ac:dyDescent="0.25">
      <c r="G2" s="43" t="s">
        <v>573</v>
      </c>
      <c r="H2" s="43" t="s">
        <v>573</v>
      </c>
      <c r="I2" s="43" t="s">
        <v>573</v>
      </c>
      <c r="J2" s="46" t="s">
        <v>581</v>
      </c>
      <c r="K2" s="46" t="s">
        <v>582</v>
      </c>
      <c r="L2" s="46" t="s">
        <v>583</v>
      </c>
      <c r="M2" s="46" t="s">
        <v>584</v>
      </c>
      <c r="N2" s="46" t="s">
        <v>585</v>
      </c>
      <c r="O2" s="46" t="s">
        <v>586</v>
      </c>
      <c r="P2" s="68" t="s">
        <v>601</v>
      </c>
    </row>
    <row r="3" spans="1:16" s="3" customFormat="1" ht="15.75" thickBot="1" x14ac:dyDescent="0.3">
      <c r="A3" s="39" t="s">
        <v>0</v>
      </c>
      <c r="B3" s="39" t="s">
        <v>1</v>
      </c>
      <c r="C3" s="39" t="s">
        <v>2</v>
      </c>
      <c r="D3" s="39" t="s">
        <v>3</v>
      </c>
      <c r="E3" s="39"/>
      <c r="F3" s="39"/>
      <c r="G3" s="40" t="s">
        <v>574</v>
      </c>
      <c r="H3" s="40" t="s">
        <v>575</v>
      </c>
      <c r="I3" s="41"/>
      <c r="J3" s="47"/>
      <c r="K3" s="47"/>
      <c r="L3" s="47"/>
      <c r="M3" s="47"/>
      <c r="N3" s="48"/>
      <c r="O3" s="48"/>
      <c r="P3" s="67"/>
    </row>
    <row r="4" spans="1:16" x14ac:dyDescent="0.25">
      <c r="A4" s="37" t="s">
        <v>4</v>
      </c>
      <c r="B4" s="38" t="s">
        <v>5</v>
      </c>
      <c r="C4" s="38" t="s">
        <v>6</v>
      </c>
      <c r="D4" s="38" t="s">
        <v>7</v>
      </c>
      <c r="E4" s="1"/>
      <c r="F4" s="1"/>
      <c r="G4" s="2">
        <v>0</v>
      </c>
      <c r="H4" s="2">
        <v>468156.64556962025</v>
      </c>
      <c r="I4" s="36">
        <f>G4+H4</f>
        <v>468156.64556962025</v>
      </c>
      <c r="J4" s="47"/>
      <c r="K4" s="47"/>
      <c r="L4" s="47"/>
      <c r="M4" s="47"/>
      <c r="N4" s="48"/>
      <c r="O4" s="48"/>
      <c r="P4" s="55"/>
    </row>
    <row r="5" spans="1:16" x14ac:dyDescent="0.25">
      <c r="A5" s="33" t="s">
        <v>4</v>
      </c>
      <c r="B5" s="34" t="s">
        <v>5</v>
      </c>
      <c r="C5" s="34" t="s">
        <v>6</v>
      </c>
      <c r="D5" s="34" t="s">
        <v>8</v>
      </c>
      <c r="E5" s="1"/>
      <c r="F5" s="1"/>
      <c r="G5" s="2">
        <v>0</v>
      </c>
      <c r="H5" s="2">
        <v>156052.21518987344</v>
      </c>
      <c r="I5" s="36">
        <f t="shared" ref="I5:I68" si="0">G5+H5</f>
        <v>156052.21518987344</v>
      </c>
      <c r="J5" s="47"/>
      <c r="K5" s="47"/>
      <c r="L5" s="47"/>
      <c r="M5" s="47"/>
      <c r="N5" s="48"/>
      <c r="O5" s="48"/>
      <c r="P5" s="55"/>
    </row>
    <row r="6" spans="1:16" x14ac:dyDescent="0.25">
      <c r="A6" s="33" t="s">
        <v>4</v>
      </c>
      <c r="B6" s="34" t="s">
        <v>5</v>
      </c>
      <c r="C6" s="34" t="s">
        <v>6</v>
      </c>
      <c r="D6" s="34" t="s">
        <v>9</v>
      </c>
      <c r="E6" s="1"/>
      <c r="F6" s="1"/>
      <c r="G6" s="2">
        <v>0</v>
      </c>
      <c r="H6" s="2">
        <v>260087.02531645569</v>
      </c>
      <c r="I6" s="36">
        <f t="shared" si="0"/>
        <v>260087.02531645569</v>
      </c>
      <c r="J6" s="47"/>
      <c r="K6" s="47"/>
      <c r="L6" s="47"/>
      <c r="M6" s="47"/>
      <c r="N6" s="48"/>
      <c r="O6" s="48"/>
      <c r="P6" s="55"/>
    </row>
    <row r="7" spans="1:16" x14ac:dyDescent="0.25">
      <c r="A7" s="33" t="s">
        <v>10</v>
      </c>
      <c r="B7" s="34" t="s">
        <v>5</v>
      </c>
      <c r="C7" s="34" t="s">
        <v>11</v>
      </c>
      <c r="D7" s="34" t="s">
        <v>12</v>
      </c>
      <c r="E7" s="1"/>
      <c r="F7" s="1"/>
      <c r="G7" s="2">
        <v>51185.027692307689</v>
      </c>
      <c r="H7" s="2">
        <v>0</v>
      </c>
      <c r="I7" s="36">
        <f t="shared" si="0"/>
        <v>51185.027692307689</v>
      </c>
      <c r="J7" s="47"/>
      <c r="K7" s="47"/>
      <c r="L7" s="47"/>
      <c r="M7" s="47"/>
      <c r="N7" s="48"/>
      <c r="O7" s="48"/>
      <c r="P7" s="55"/>
    </row>
    <row r="8" spans="1:16" x14ac:dyDescent="0.25">
      <c r="A8" s="53" t="s">
        <v>13</v>
      </c>
      <c r="B8" s="54" t="s">
        <v>5</v>
      </c>
      <c r="C8" s="54" t="s">
        <v>14</v>
      </c>
      <c r="D8" s="54" t="s">
        <v>15</v>
      </c>
      <c r="E8" s="1"/>
      <c r="F8" s="1"/>
      <c r="G8" s="2">
        <v>11777810.095384615</v>
      </c>
      <c r="H8" s="2">
        <v>3592612.250791139</v>
      </c>
      <c r="I8" s="36">
        <f t="shared" si="0"/>
        <v>15370422.346175753</v>
      </c>
      <c r="J8" s="55" t="s">
        <v>587</v>
      </c>
      <c r="K8" s="55" t="s">
        <v>587</v>
      </c>
      <c r="L8" s="55" t="s">
        <v>587</v>
      </c>
      <c r="M8" s="55" t="s">
        <v>587</v>
      </c>
      <c r="N8" s="56" t="s">
        <v>588</v>
      </c>
      <c r="O8" s="56" t="s">
        <v>588</v>
      </c>
      <c r="P8" s="55" t="s">
        <v>602</v>
      </c>
    </row>
    <row r="9" spans="1:16" x14ac:dyDescent="0.25">
      <c r="A9" s="53" t="s">
        <v>16</v>
      </c>
      <c r="B9" s="54" t="s">
        <v>5</v>
      </c>
      <c r="C9" s="54" t="s">
        <v>17</v>
      </c>
      <c r="D9" s="54" t="s">
        <v>18</v>
      </c>
      <c r="E9" s="1"/>
      <c r="F9" s="1"/>
      <c r="G9" s="2">
        <v>20053272.870769229</v>
      </c>
      <c r="H9" s="2">
        <v>3837183.5245253164</v>
      </c>
      <c r="I9" s="36">
        <f t="shared" si="0"/>
        <v>23890456.395294547</v>
      </c>
      <c r="J9" s="55" t="s">
        <v>587</v>
      </c>
      <c r="K9" s="55" t="s">
        <v>587</v>
      </c>
      <c r="L9" s="55" t="s">
        <v>587</v>
      </c>
      <c r="M9" s="55" t="s">
        <v>587</v>
      </c>
      <c r="N9" s="56" t="s">
        <v>588</v>
      </c>
      <c r="O9" s="56" t="s">
        <v>588</v>
      </c>
      <c r="P9" s="55" t="s">
        <v>602</v>
      </c>
    </row>
    <row r="10" spans="1:16" x14ac:dyDescent="0.25">
      <c r="A10" s="53" t="s">
        <v>19</v>
      </c>
      <c r="B10" s="54" t="s">
        <v>5</v>
      </c>
      <c r="C10" s="54" t="s">
        <v>20</v>
      </c>
      <c r="D10" s="54" t="s">
        <v>21</v>
      </c>
      <c r="E10" s="1"/>
      <c r="F10" s="1"/>
      <c r="G10" s="2">
        <v>0</v>
      </c>
      <c r="H10" s="2">
        <v>141703.73417721517</v>
      </c>
      <c r="I10" s="36">
        <f t="shared" si="0"/>
        <v>141703.73417721517</v>
      </c>
      <c r="J10" s="55" t="s">
        <v>587</v>
      </c>
      <c r="K10" s="55" t="s">
        <v>587</v>
      </c>
      <c r="L10" s="55" t="s">
        <v>587</v>
      </c>
      <c r="M10" s="55" t="s">
        <v>588</v>
      </c>
      <c r="N10" s="56" t="s">
        <v>588</v>
      </c>
      <c r="O10" s="56" t="s">
        <v>588</v>
      </c>
      <c r="P10" s="55" t="s">
        <v>602</v>
      </c>
    </row>
    <row r="11" spans="1:16" x14ac:dyDescent="0.25">
      <c r="A11" s="53" t="s">
        <v>22</v>
      </c>
      <c r="B11" s="54" t="s">
        <v>23</v>
      </c>
      <c r="C11" s="54" t="s">
        <v>24</v>
      </c>
      <c r="D11" s="54" t="s">
        <v>25</v>
      </c>
      <c r="E11" s="1"/>
      <c r="F11" s="1"/>
      <c r="G11" s="2">
        <v>2535471.4169230768</v>
      </c>
      <c r="H11" s="2">
        <v>489134.22468354431</v>
      </c>
      <c r="I11" s="36">
        <f t="shared" si="0"/>
        <v>3024605.641606621</v>
      </c>
      <c r="J11" s="55" t="s">
        <v>587</v>
      </c>
      <c r="K11" s="55" t="s">
        <v>587</v>
      </c>
      <c r="L11" s="55" t="s">
        <v>587</v>
      </c>
      <c r="M11" s="55" t="s">
        <v>587</v>
      </c>
      <c r="N11" s="56" t="s">
        <v>588</v>
      </c>
      <c r="O11" s="56" t="s">
        <v>588</v>
      </c>
      <c r="P11" s="55" t="s">
        <v>602</v>
      </c>
    </row>
    <row r="12" spans="1:16" x14ac:dyDescent="0.25">
      <c r="A12" s="53" t="s">
        <v>26</v>
      </c>
      <c r="B12" s="54" t="s">
        <v>27</v>
      </c>
      <c r="C12" s="54" t="s">
        <v>24</v>
      </c>
      <c r="D12" s="54" t="s">
        <v>28</v>
      </c>
      <c r="E12" s="1"/>
      <c r="F12" s="1"/>
      <c r="G12" s="2">
        <v>3505428.1169230766</v>
      </c>
      <c r="H12" s="2">
        <v>540747.97468354425</v>
      </c>
      <c r="I12" s="36">
        <f t="shared" si="0"/>
        <v>4046176.0916066207</v>
      </c>
      <c r="J12" s="55" t="s">
        <v>587</v>
      </c>
      <c r="K12" s="55" t="s">
        <v>587</v>
      </c>
      <c r="L12" s="55" t="s">
        <v>587</v>
      </c>
      <c r="M12" s="55" t="s">
        <v>587</v>
      </c>
      <c r="N12" s="56" t="s">
        <v>588</v>
      </c>
      <c r="O12" s="56" t="s">
        <v>588</v>
      </c>
      <c r="P12" s="55" t="s">
        <v>602</v>
      </c>
    </row>
    <row r="13" spans="1:16" x14ac:dyDescent="0.25">
      <c r="A13" s="53" t="s">
        <v>29</v>
      </c>
      <c r="B13" s="54" t="s">
        <v>30</v>
      </c>
      <c r="C13" s="54" t="s">
        <v>31</v>
      </c>
      <c r="D13" s="54" t="s">
        <v>32</v>
      </c>
      <c r="E13" s="1"/>
      <c r="F13" s="1"/>
      <c r="G13" s="2">
        <v>2847572.729230769</v>
      </c>
      <c r="H13" s="2">
        <v>490833.11313291139</v>
      </c>
      <c r="I13" s="36">
        <f t="shared" si="0"/>
        <v>3338405.8423636802</v>
      </c>
      <c r="J13" s="55" t="s">
        <v>587</v>
      </c>
      <c r="K13" s="55" t="s">
        <v>587</v>
      </c>
      <c r="L13" s="55" t="s">
        <v>587</v>
      </c>
      <c r="M13" s="55" t="s">
        <v>588</v>
      </c>
      <c r="N13" s="56" t="s">
        <v>588</v>
      </c>
      <c r="O13" s="56" t="s">
        <v>588</v>
      </c>
      <c r="P13" s="55" t="s">
        <v>603</v>
      </c>
    </row>
    <row r="14" spans="1:16" x14ac:dyDescent="0.25">
      <c r="A14" s="53" t="s">
        <v>33</v>
      </c>
      <c r="B14" s="54" t="s">
        <v>30</v>
      </c>
      <c r="C14" s="54" t="s">
        <v>31</v>
      </c>
      <c r="D14" s="54" t="s">
        <v>34</v>
      </c>
      <c r="E14" s="1"/>
      <c r="F14" s="1"/>
      <c r="G14" s="2">
        <v>3458439.0538461539</v>
      </c>
      <c r="H14" s="2">
        <v>665536.68908227852</v>
      </c>
      <c r="I14" s="36">
        <f t="shared" si="0"/>
        <v>4123975.7429284323</v>
      </c>
      <c r="J14" s="55" t="s">
        <v>587</v>
      </c>
      <c r="K14" s="55" t="s">
        <v>587</v>
      </c>
      <c r="L14" s="55" t="s">
        <v>587</v>
      </c>
      <c r="M14" s="55" t="s">
        <v>587</v>
      </c>
      <c r="N14" s="56" t="s">
        <v>588</v>
      </c>
      <c r="O14" s="56" t="s">
        <v>588</v>
      </c>
      <c r="P14" s="55" t="s">
        <v>602</v>
      </c>
    </row>
    <row r="15" spans="1:16" x14ac:dyDescent="0.25">
      <c r="A15" s="53" t="s">
        <v>35</v>
      </c>
      <c r="B15" s="54" t="s">
        <v>23</v>
      </c>
      <c r="C15" s="54" t="s">
        <v>31</v>
      </c>
      <c r="D15" s="54" t="s">
        <v>36</v>
      </c>
      <c r="E15" s="1"/>
      <c r="F15" s="1"/>
      <c r="G15" s="2">
        <v>2938841.0723076924</v>
      </c>
      <c r="H15" s="2">
        <v>463835.03955696203</v>
      </c>
      <c r="I15" s="36">
        <f t="shared" si="0"/>
        <v>3402676.1118646543</v>
      </c>
      <c r="J15" s="55" t="s">
        <v>587</v>
      </c>
      <c r="K15" s="55" t="s">
        <v>587</v>
      </c>
      <c r="L15" s="55" t="s">
        <v>587</v>
      </c>
      <c r="M15" s="55" t="s">
        <v>588</v>
      </c>
      <c r="N15" s="56" t="s">
        <v>588</v>
      </c>
      <c r="O15" s="56" t="s">
        <v>588</v>
      </c>
      <c r="P15" s="55" t="s">
        <v>602</v>
      </c>
    </row>
    <row r="16" spans="1:16" x14ac:dyDescent="0.25">
      <c r="A16" s="53" t="s">
        <v>37</v>
      </c>
      <c r="B16" s="54" t="s">
        <v>38</v>
      </c>
      <c r="C16" s="54" t="s">
        <v>31</v>
      </c>
      <c r="D16" s="54" t="s">
        <v>39</v>
      </c>
      <c r="E16" s="1"/>
      <c r="F16" s="1"/>
      <c r="G16" s="2">
        <v>2996463.0307692308</v>
      </c>
      <c r="H16" s="2">
        <v>539733.63528481009</v>
      </c>
      <c r="I16" s="36">
        <f t="shared" si="0"/>
        <v>3536196.6660540411</v>
      </c>
      <c r="J16" s="55" t="s">
        <v>587</v>
      </c>
      <c r="K16" s="55" t="s">
        <v>587</v>
      </c>
      <c r="L16" s="55" t="s">
        <v>587</v>
      </c>
      <c r="M16" s="55" t="s">
        <v>588</v>
      </c>
      <c r="N16" s="56" t="s">
        <v>588</v>
      </c>
      <c r="O16" s="56" t="s">
        <v>588</v>
      </c>
      <c r="P16" s="55" t="s">
        <v>602</v>
      </c>
    </row>
    <row r="17" spans="1:16" x14ac:dyDescent="0.25">
      <c r="A17" s="53" t="s">
        <v>40</v>
      </c>
      <c r="B17" s="54" t="s">
        <v>5</v>
      </c>
      <c r="C17" s="54" t="s">
        <v>17</v>
      </c>
      <c r="D17" s="54" t="s">
        <v>41</v>
      </c>
      <c r="E17" s="1"/>
      <c r="F17" s="1"/>
      <c r="G17" s="2">
        <v>20226147.250769231</v>
      </c>
      <c r="H17" s="2">
        <v>5060021.1669303793</v>
      </c>
      <c r="I17" s="36">
        <f t="shared" si="0"/>
        <v>25286168.417699613</v>
      </c>
      <c r="J17" s="55" t="s">
        <v>587</v>
      </c>
      <c r="K17" s="55" t="s">
        <v>587</v>
      </c>
      <c r="L17" s="55" t="s">
        <v>587</v>
      </c>
      <c r="M17" s="55" t="s">
        <v>587</v>
      </c>
      <c r="N17" s="56" t="s">
        <v>588</v>
      </c>
      <c r="O17" s="56" t="s">
        <v>588</v>
      </c>
      <c r="P17" s="55" t="s">
        <v>602</v>
      </c>
    </row>
    <row r="18" spans="1:16" x14ac:dyDescent="0.25">
      <c r="A18" s="53" t="s">
        <v>42</v>
      </c>
      <c r="B18" s="54" t="s">
        <v>5</v>
      </c>
      <c r="C18" s="54" t="s">
        <v>17</v>
      </c>
      <c r="D18" s="54" t="s">
        <v>43</v>
      </c>
      <c r="E18" s="1"/>
      <c r="F18" s="1"/>
      <c r="G18" s="2">
        <v>12168340.97076923</v>
      </c>
      <c r="H18" s="2">
        <v>2395076.914556962</v>
      </c>
      <c r="I18" s="36">
        <f t="shared" si="0"/>
        <v>14563417.885326192</v>
      </c>
      <c r="J18" s="55" t="s">
        <v>587</v>
      </c>
      <c r="K18" s="55" t="s">
        <v>587</v>
      </c>
      <c r="L18" s="55" t="s">
        <v>587</v>
      </c>
      <c r="M18" s="55" t="s">
        <v>587</v>
      </c>
      <c r="N18" s="56" t="s">
        <v>588</v>
      </c>
      <c r="O18" s="56" t="s">
        <v>588</v>
      </c>
      <c r="P18" s="55" t="s">
        <v>602</v>
      </c>
    </row>
    <row r="19" spans="1:16" x14ac:dyDescent="0.25">
      <c r="A19" s="53" t="s">
        <v>44</v>
      </c>
      <c r="B19" s="54" t="s">
        <v>45</v>
      </c>
      <c r="C19" s="54" t="s">
        <v>31</v>
      </c>
      <c r="D19" s="54" t="s">
        <v>46</v>
      </c>
      <c r="E19" s="1"/>
      <c r="F19" s="1"/>
      <c r="G19" s="2">
        <v>4473414.9353846153</v>
      </c>
      <c r="H19" s="2">
        <v>940071.02848101268</v>
      </c>
      <c r="I19" s="36">
        <f t="shared" si="0"/>
        <v>5413485.9638656285</v>
      </c>
      <c r="J19" s="55" t="s">
        <v>587</v>
      </c>
      <c r="K19" s="55" t="s">
        <v>587</v>
      </c>
      <c r="L19" s="55" t="s">
        <v>587</v>
      </c>
      <c r="M19" s="55" t="s">
        <v>587</v>
      </c>
      <c r="N19" s="56" t="s">
        <v>588</v>
      </c>
      <c r="O19" s="56" t="s">
        <v>588</v>
      </c>
      <c r="P19" s="55" t="s">
        <v>602</v>
      </c>
    </row>
    <row r="20" spans="1:16" x14ac:dyDescent="0.25">
      <c r="A20" s="53" t="s">
        <v>47</v>
      </c>
      <c r="B20" s="54" t="s">
        <v>48</v>
      </c>
      <c r="C20" s="54" t="s">
        <v>49</v>
      </c>
      <c r="D20" s="54" t="s">
        <v>50</v>
      </c>
      <c r="E20" s="1"/>
      <c r="F20" s="1"/>
      <c r="G20" s="2">
        <v>3195295.6230769227</v>
      </c>
      <c r="H20" s="2">
        <v>524110.72784810129</v>
      </c>
      <c r="I20" s="36">
        <f t="shared" si="0"/>
        <v>3719406.3509250241</v>
      </c>
      <c r="J20" s="55" t="s">
        <v>587</v>
      </c>
      <c r="K20" s="55" t="s">
        <v>587</v>
      </c>
      <c r="L20" s="55" t="s">
        <v>587</v>
      </c>
      <c r="M20" s="55" t="s">
        <v>588</v>
      </c>
      <c r="N20" s="56" t="s">
        <v>588</v>
      </c>
      <c r="O20" s="56" t="s">
        <v>588</v>
      </c>
      <c r="P20" s="55" t="s">
        <v>602</v>
      </c>
    </row>
    <row r="21" spans="1:16" x14ac:dyDescent="0.25">
      <c r="A21" s="53" t="s">
        <v>51</v>
      </c>
      <c r="B21" s="54" t="s">
        <v>52</v>
      </c>
      <c r="C21" s="54" t="s">
        <v>31</v>
      </c>
      <c r="D21" s="54" t="s">
        <v>53</v>
      </c>
      <c r="E21" s="1"/>
      <c r="F21" s="1"/>
      <c r="G21" s="2">
        <v>4285455.4938461538</v>
      </c>
      <c r="H21" s="2">
        <v>806964.73101265833</v>
      </c>
      <c r="I21" s="36">
        <f t="shared" si="0"/>
        <v>5092420.2248588121</v>
      </c>
      <c r="J21" s="55" t="s">
        <v>587</v>
      </c>
      <c r="K21" s="55" t="s">
        <v>587</v>
      </c>
      <c r="L21" s="55" t="s">
        <v>587</v>
      </c>
      <c r="M21" s="55" t="s">
        <v>587</v>
      </c>
      <c r="N21" s="56" t="s">
        <v>588</v>
      </c>
      <c r="O21" s="56" t="s">
        <v>588</v>
      </c>
      <c r="P21" s="55" t="s">
        <v>602</v>
      </c>
    </row>
    <row r="22" spans="1:16" x14ac:dyDescent="0.25">
      <c r="A22" s="53" t="s">
        <v>54</v>
      </c>
      <c r="B22" s="54" t="s">
        <v>55</v>
      </c>
      <c r="C22" s="54" t="s">
        <v>31</v>
      </c>
      <c r="D22" s="54" t="s">
        <v>56</v>
      </c>
      <c r="E22" s="1"/>
      <c r="F22" s="1"/>
      <c r="G22" s="2">
        <v>3169339.536923077</v>
      </c>
      <c r="H22" s="2">
        <v>531303.69462025317</v>
      </c>
      <c r="I22" s="36">
        <f t="shared" si="0"/>
        <v>3700643.23154333</v>
      </c>
      <c r="J22" s="55" t="s">
        <v>587</v>
      </c>
      <c r="K22" s="55" t="s">
        <v>587</v>
      </c>
      <c r="L22" s="55" t="s">
        <v>587</v>
      </c>
      <c r="M22" s="55" t="s">
        <v>587</v>
      </c>
      <c r="N22" s="56" t="s">
        <v>588</v>
      </c>
      <c r="O22" s="56" t="s">
        <v>588</v>
      </c>
      <c r="P22" s="55" t="s">
        <v>602</v>
      </c>
    </row>
    <row r="23" spans="1:16" x14ac:dyDescent="0.25">
      <c r="A23" s="53" t="s">
        <v>57</v>
      </c>
      <c r="B23" s="54" t="s">
        <v>55</v>
      </c>
      <c r="C23" s="54" t="s">
        <v>24</v>
      </c>
      <c r="D23" s="54" t="s">
        <v>58</v>
      </c>
      <c r="E23" s="1"/>
      <c r="F23" s="1"/>
      <c r="G23" s="2">
        <v>4542720.1092307689</v>
      </c>
      <c r="H23" s="2">
        <v>843336.34098101268</v>
      </c>
      <c r="I23" s="36">
        <f t="shared" si="0"/>
        <v>5386056.450211782</v>
      </c>
      <c r="J23" s="55" t="s">
        <v>587</v>
      </c>
      <c r="K23" s="55" t="s">
        <v>587</v>
      </c>
      <c r="L23" s="55" t="s">
        <v>587</v>
      </c>
      <c r="M23" s="55" t="s">
        <v>588</v>
      </c>
      <c r="N23" s="56" t="s">
        <v>588</v>
      </c>
      <c r="O23" s="56" t="s">
        <v>588</v>
      </c>
      <c r="P23" s="55" t="s">
        <v>602</v>
      </c>
    </row>
    <row r="24" spans="1:16" x14ac:dyDescent="0.25">
      <c r="A24" s="53" t="s">
        <v>59</v>
      </c>
      <c r="B24" s="54" t="s">
        <v>38</v>
      </c>
      <c r="C24" s="54" t="s">
        <v>20</v>
      </c>
      <c r="D24" s="54" t="s">
        <v>60</v>
      </c>
      <c r="E24" s="1"/>
      <c r="F24" s="1"/>
      <c r="G24" s="2">
        <v>2180119.883076923</v>
      </c>
      <c r="H24" s="2">
        <v>404801.52689873416</v>
      </c>
      <c r="I24" s="36">
        <f t="shared" si="0"/>
        <v>2584921.4099756572</v>
      </c>
      <c r="J24" s="55" t="s">
        <v>587</v>
      </c>
      <c r="K24" s="55" t="s">
        <v>587</v>
      </c>
      <c r="L24" s="55" t="s">
        <v>587</v>
      </c>
      <c r="M24" s="55" t="s">
        <v>588</v>
      </c>
      <c r="N24" s="56" t="s">
        <v>588</v>
      </c>
      <c r="O24" s="56" t="s">
        <v>588</v>
      </c>
      <c r="P24" s="55" t="s">
        <v>602</v>
      </c>
    </row>
    <row r="25" spans="1:16" x14ac:dyDescent="0.25">
      <c r="A25" s="53" t="s">
        <v>61</v>
      </c>
      <c r="B25" s="54" t="s">
        <v>38</v>
      </c>
      <c r="C25" s="54" t="s">
        <v>24</v>
      </c>
      <c r="D25" s="54" t="s">
        <v>62</v>
      </c>
      <c r="E25" s="1"/>
      <c r="F25" s="1"/>
      <c r="G25" s="2">
        <v>2468243.4953846154</v>
      </c>
      <c r="H25" s="2">
        <v>421669.73101265822</v>
      </c>
      <c r="I25" s="36">
        <f t="shared" si="0"/>
        <v>2889913.2263972736</v>
      </c>
      <c r="J25" s="55" t="s">
        <v>587</v>
      </c>
      <c r="K25" s="55" t="s">
        <v>587</v>
      </c>
      <c r="L25" s="55" t="s">
        <v>587</v>
      </c>
      <c r="M25" s="55" t="s">
        <v>587</v>
      </c>
      <c r="N25" s="56" t="s">
        <v>588</v>
      </c>
      <c r="O25" s="56" t="s">
        <v>588</v>
      </c>
      <c r="P25" s="55" t="s">
        <v>602</v>
      </c>
    </row>
    <row r="26" spans="1:16" x14ac:dyDescent="0.25">
      <c r="A26" s="53" t="s">
        <v>63</v>
      </c>
      <c r="B26" s="54" t="s">
        <v>64</v>
      </c>
      <c r="C26" s="54" t="s">
        <v>24</v>
      </c>
      <c r="D26" s="54" t="s">
        <v>65</v>
      </c>
      <c r="E26" s="1"/>
      <c r="F26" s="1"/>
      <c r="G26" s="2">
        <v>0</v>
      </c>
      <c r="H26" s="2">
        <v>843550.65268987336</v>
      </c>
      <c r="I26" s="36">
        <f t="shared" si="0"/>
        <v>843550.65268987336</v>
      </c>
      <c r="J26" s="55" t="s">
        <v>587</v>
      </c>
      <c r="K26" s="55" t="s">
        <v>587</v>
      </c>
      <c r="L26" s="55" t="s">
        <v>587</v>
      </c>
      <c r="M26" s="55" t="s">
        <v>587</v>
      </c>
      <c r="N26" s="56" t="s">
        <v>588</v>
      </c>
      <c r="O26" s="56" t="s">
        <v>588</v>
      </c>
      <c r="P26" s="55" t="s">
        <v>602</v>
      </c>
    </row>
    <row r="27" spans="1:16" x14ac:dyDescent="0.25">
      <c r="A27" s="53" t="s">
        <v>66</v>
      </c>
      <c r="B27" s="54" t="s">
        <v>30</v>
      </c>
      <c r="C27" s="54" t="s">
        <v>24</v>
      </c>
      <c r="D27" s="54" t="s">
        <v>67</v>
      </c>
      <c r="E27" s="1"/>
      <c r="F27" s="1"/>
      <c r="G27" s="2">
        <v>4501608.7984615378</v>
      </c>
      <c r="H27" s="2">
        <v>698814.30379746831</v>
      </c>
      <c r="I27" s="36">
        <f t="shared" si="0"/>
        <v>5200423.1022590064</v>
      </c>
      <c r="J27" s="55" t="s">
        <v>587</v>
      </c>
      <c r="K27" s="55" t="s">
        <v>587</v>
      </c>
      <c r="L27" s="55" t="s">
        <v>587</v>
      </c>
      <c r="M27" s="55" t="s">
        <v>587</v>
      </c>
      <c r="N27" s="56" t="s">
        <v>588</v>
      </c>
      <c r="O27" s="56" t="s">
        <v>588</v>
      </c>
      <c r="P27" s="55" t="s">
        <v>602</v>
      </c>
    </row>
    <row r="28" spans="1:16" x14ac:dyDescent="0.25">
      <c r="A28" s="53" t="s">
        <v>68</v>
      </c>
      <c r="B28" s="54" t="s">
        <v>64</v>
      </c>
      <c r="C28" s="57" t="s">
        <v>590</v>
      </c>
      <c r="D28" s="57" t="s">
        <v>589</v>
      </c>
      <c r="E28" s="1"/>
      <c r="F28" s="1"/>
      <c r="G28" s="2">
        <v>2565634.0984615386</v>
      </c>
      <c r="H28" s="2">
        <v>490833.11313291139</v>
      </c>
      <c r="I28" s="36">
        <f t="shared" si="0"/>
        <v>3056467.2115944498</v>
      </c>
      <c r="J28" s="55" t="s">
        <v>587</v>
      </c>
      <c r="K28" s="55" t="s">
        <v>587</v>
      </c>
      <c r="L28" s="55" t="s">
        <v>587</v>
      </c>
      <c r="M28" s="55" t="s">
        <v>588</v>
      </c>
      <c r="N28" s="56" t="s">
        <v>587</v>
      </c>
      <c r="O28" s="56" t="s">
        <v>588</v>
      </c>
      <c r="P28" s="55" t="s">
        <v>602</v>
      </c>
    </row>
    <row r="29" spans="1:16" x14ac:dyDescent="0.25">
      <c r="A29" s="53" t="s">
        <v>69</v>
      </c>
      <c r="B29" s="54" t="s">
        <v>30</v>
      </c>
      <c r="C29" s="54" t="s">
        <v>24</v>
      </c>
      <c r="D29" s="54" t="s">
        <v>70</v>
      </c>
      <c r="E29" s="1"/>
      <c r="F29" s="1"/>
      <c r="G29" s="2">
        <v>2847572.729230769</v>
      </c>
      <c r="H29" s="2">
        <v>524110.72784810129</v>
      </c>
      <c r="I29" s="36">
        <f t="shared" si="0"/>
        <v>3371683.4570788704</v>
      </c>
      <c r="J29" s="55" t="s">
        <v>587</v>
      </c>
      <c r="K29" s="55" t="s">
        <v>587</v>
      </c>
      <c r="L29" s="55" t="s">
        <v>587</v>
      </c>
      <c r="M29" s="55" t="s">
        <v>587</v>
      </c>
      <c r="N29" s="56" t="s">
        <v>588</v>
      </c>
      <c r="O29" s="56" t="s">
        <v>588</v>
      </c>
      <c r="P29" s="55" t="s">
        <v>602</v>
      </c>
    </row>
    <row r="30" spans="1:16" x14ac:dyDescent="0.25">
      <c r="A30" s="53" t="s">
        <v>71</v>
      </c>
      <c r="B30" s="54" t="s">
        <v>72</v>
      </c>
      <c r="C30" s="54" t="s">
        <v>24</v>
      </c>
      <c r="D30" s="54" t="s">
        <v>73</v>
      </c>
      <c r="E30" s="1"/>
      <c r="F30" s="1"/>
      <c r="G30" s="2">
        <v>4604986.6507692309</v>
      </c>
      <c r="H30" s="2">
        <v>673855.3125</v>
      </c>
      <c r="I30" s="36">
        <f t="shared" si="0"/>
        <v>5278841.9632692309</v>
      </c>
      <c r="J30" s="55" t="s">
        <v>587</v>
      </c>
      <c r="K30" s="55" t="s">
        <v>587</v>
      </c>
      <c r="L30" s="55" t="s">
        <v>587</v>
      </c>
      <c r="M30" s="55" t="s">
        <v>587</v>
      </c>
      <c r="N30" s="56" t="s">
        <v>588</v>
      </c>
      <c r="O30" s="56" t="s">
        <v>588</v>
      </c>
      <c r="P30" s="55" t="s">
        <v>602</v>
      </c>
    </row>
    <row r="31" spans="1:16" x14ac:dyDescent="0.25">
      <c r="A31" s="53" t="s">
        <v>74</v>
      </c>
      <c r="B31" s="54" t="s">
        <v>5</v>
      </c>
      <c r="C31" s="54" t="s">
        <v>14</v>
      </c>
      <c r="D31" s="54" t="s">
        <v>75</v>
      </c>
      <c r="E31" s="1"/>
      <c r="F31" s="1"/>
      <c r="G31" s="2">
        <v>22684784.783076923</v>
      </c>
      <c r="H31" s="2">
        <v>14235525.217563292</v>
      </c>
      <c r="I31" s="36">
        <f t="shared" si="0"/>
        <v>36920310.000640213</v>
      </c>
      <c r="J31" s="55" t="s">
        <v>587</v>
      </c>
      <c r="K31" s="55" t="s">
        <v>587</v>
      </c>
      <c r="L31" s="55" t="s">
        <v>587</v>
      </c>
      <c r="M31" s="55" t="s">
        <v>587</v>
      </c>
      <c r="N31" s="56" t="s">
        <v>588</v>
      </c>
      <c r="O31" s="56" t="s">
        <v>588</v>
      </c>
      <c r="P31" s="55" t="s">
        <v>602</v>
      </c>
    </row>
    <row r="32" spans="1:16" x14ac:dyDescent="0.25">
      <c r="A32" s="53" t="s">
        <v>76</v>
      </c>
      <c r="B32" s="54" t="s">
        <v>5</v>
      </c>
      <c r="C32" s="54" t="s">
        <v>77</v>
      </c>
      <c r="D32" s="54" t="s">
        <v>78</v>
      </c>
      <c r="E32" s="1"/>
      <c r="F32" s="1"/>
      <c r="G32" s="2">
        <v>5794243.3630769225</v>
      </c>
      <c r="H32" s="2">
        <v>755796.25</v>
      </c>
      <c r="I32" s="36">
        <f t="shared" si="0"/>
        <v>6550039.6130769225</v>
      </c>
      <c r="J32" s="55" t="s">
        <v>587</v>
      </c>
      <c r="K32" s="55" t="s">
        <v>587</v>
      </c>
      <c r="L32" s="55" t="s">
        <v>587</v>
      </c>
      <c r="M32" s="55" t="s">
        <v>588</v>
      </c>
      <c r="N32" s="56" t="s">
        <v>588</v>
      </c>
      <c r="O32" s="56" t="s">
        <v>588</v>
      </c>
      <c r="P32" s="55" t="s">
        <v>602</v>
      </c>
    </row>
    <row r="33" spans="1:16" x14ac:dyDescent="0.25">
      <c r="A33" s="53" t="s">
        <v>79</v>
      </c>
      <c r="B33" s="54" t="s">
        <v>5</v>
      </c>
      <c r="C33" s="54" t="s">
        <v>14</v>
      </c>
      <c r="D33" s="54" t="s">
        <v>80</v>
      </c>
      <c r="E33" s="1"/>
      <c r="F33" s="1"/>
      <c r="G33" s="2">
        <v>10792761.955384616</v>
      </c>
      <c r="H33" s="2">
        <v>3882873.5324367085</v>
      </c>
      <c r="I33" s="36">
        <f t="shared" si="0"/>
        <v>14675635.487821324</v>
      </c>
      <c r="J33" s="55" t="s">
        <v>587</v>
      </c>
      <c r="K33" s="55" t="s">
        <v>587</v>
      </c>
      <c r="L33" s="55" t="s">
        <v>587</v>
      </c>
      <c r="M33" s="55" t="s">
        <v>587</v>
      </c>
      <c r="N33" s="56" t="s">
        <v>588</v>
      </c>
      <c r="O33" s="56" t="s">
        <v>588</v>
      </c>
      <c r="P33" s="55" t="s">
        <v>602</v>
      </c>
    </row>
    <row r="34" spans="1:16" x14ac:dyDescent="0.25">
      <c r="A34" s="53" t="s">
        <v>81</v>
      </c>
      <c r="B34" s="54" t="s">
        <v>82</v>
      </c>
      <c r="C34" s="54" t="s">
        <v>24</v>
      </c>
      <c r="D34" s="54" t="s">
        <v>83</v>
      </c>
      <c r="E34" s="1"/>
      <c r="F34" s="1"/>
      <c r="G34" s="2">
        <v>2612623.1615384612</v>
      </c>
      <c r="H34" s="2">
        <v>465875.16218354431</v>
      </c>
      <c r="I34" s="36">
        <f t="shared" si="0"/>
        <v>3078498.3237220054</v>
      </c>
      <c r="J34" s="55" t="s">
        <v>587</v>
      </c>
      <c r="K34" s="55" t="s">
        <v>587</v>
      </c>
      <c r="L34" s="55" t="s">
        <v>587</v>
      </c>
      <c r="M34" s="55" t="s">
        <v>587</v>
      </c>
      <c r="N34" s="56" t="s">
        <v>588</v>
      </c>
      <c r="O34" s="56" t="s">
        <v>588</v>
      </c>
      <c r="P34" s="55" t="s">
        <v>602</v>
      </c>
    </row>
    <row r="35" spans="1:16" x14ac:dyDescent="0.25">
      <c r="A35" s="53" t="s">
        <v>84</v>
      </c>
      <c r="B35" s="54" t="s">
        <v>38</v>
      </c>
      <c r="C35" s="54" t="s">
        <v>24</v>
      </c>
      <c r="D35" s="54" t="s">
        <v>85</v>
      </c>
      <c r="E35" s="1"/>
      <c r="F35" s="1"/>
      <c r="G35" s="2">
        <v>6185013.4307692302</v>
      </c>
      <c r="H35" s="2">
        <v>759004.68354430376</v>
      </c>
      <c r="I35" s="36">
        <f t="shared" si="0"/>
        <v>6944018.1143135335</v>
      </c>
      <c r="J35" s="55" t="s">
        <v>587</v>
      </c>
      <c r="K35" s="55" t="s">
        <v>587</v>
      </c>
      <c r="L35" s="55" t="s">
        <v>587</v>
      </c>
      <c r="M35" s="55" t="s">
        <v>588</v>
      </c>
      <c r="N35" s="56" t="s">
        <v>588</v>
      </c>
      <c r="O35" s="56" t="s">
        <v>588</v>
      </c>
      <c r="P35" s="55" t="s">
        <v>602</v>
      </c>
    </row>
    <row r="36" spans="1:16" x14ac:dyDescent="0.25">
      <c r="A36" s="53" t="s">
        <v>86</v>
      </c>
      <c r="B36" s="54" t="s">
        <v>87</v>
      </c>
      <c r="C36" s="54" t="s">
        <v>24</v>
      </c>
      <c r="D36" s="54" t="s">
        <v>88</v>
      </c>
      <c r="E36" s="1"/>
      <c r="F36" s="1"/>
      <c r="G36" s="2">
        <v>4464016.2723076921</v>
      </c>
      <c r="H36" s="2">
        <v>732090.87816455693</v>
      </c>
      <c r="I36" s="36">
        <f t="shared" si="0"/>
        <v>5196107.1504722489</v>
      </c>
      <c r="J36" s="55" t="s">
        <v>587</v>
      </c>
      <c r="K36" s="55" t="s">
        <v>587</v>
      </c>
      <c r="L36" s="55" t="s">
        <v>587</v>
      </c>
      <c r="M36" s="55" t="s">
        <v>587</v>
      </c>
      <c r="N36" s="56" t="s">
        <v>588</v>
      </c>
      <c r="O36" s="56" t="s">
        <v>588</v>
      </c>
      <c r="P36" s="55" t="s">
        <v>602</v>
      </c>
    </row>
    <row r="37" spans="1:16" x14ac:dyDescent="0.25">
      <c r="A37" s="53" t="s">
        <v>89</v>
      </c>
      <c r="B37" s="54" t="s">
        <v>90</v>
      </c>
      <c r="C37" s="54" t="s">
        <v>91</v>
      </c>
      <c r="D37" s="54" t="s">
        <v>92</v>
      </c>
      <c r="E37" s="1"/>
      <c r="F37" s="1"/>
      <c r="G37" s="2">
        <v>242824.84153846154</v>
      </c>
      <c r="H37" s="2">
        <v>55690.874208860761</v>
      </c>
      <c r="I37" s="36">
        <f t="shared" si="0"/>
        <v>298515.71574732231</v>
      </c>
      <c r="J37" s="55" t="s">
        <v>587</v>
      </c>
      <c r="K37" s="55" t="s">
        <v>587</v>
      </c>
      <c r="L37" s="55" t="s">
        <v>588</v>
      </c>
      <c r="M37" s="55" t="s">
        <v>588</v>
      </c>
      <c r="N37" s="56" t="s">
        <v>588</v>
      </c>
      <c r="O37" s="56" t="s">
        <v>588</v>
      </c>
      <c r="P37" s="55" t="s">
        <v>602</v>
      </c>
    </row>
    <row r="38" spans="1:16" x14ac:dyDescent="0.25">
      <c r="A38" s="53" t="s">
        <v>93</v>
      </c>
      <c r="B38" s="54" t="s">
        <v>90</v>
      </c>
      <c r="C38" s="54" t="s">
        <v>94</v>
      </c>
      <c r="D38" s="54" t="s">
        <v>95</v>
      </c>
      <c r="E38" s="1"/>
      <c r="F38" s="1"/>
      <c r="G38" s="2">
        <v>1632689.4846153846</v>
      </c>
      <c r="H38" s="2">
        <v>337334.9525316456</v>
      </c>
      <c r="I38" s="36">
        <f t="shared" si="0"/>
        <v>1970024.4371470301</v>
      </c>
      <c r="J38" s="55" t="s">
        <v>587</v>
      </c>
      <c r="K38" s="55" t="s">
        <v>587</v>
      </c>
      <c r="L38" s="55" t="s">
        <v>587</v>
      </c>
      <c r="M38" s="55" t="s">
        <v>588</v>
      </c>
      <c r="N38" s="56" t="s">
        <v>588</v>
      </c>
      <c r="O38" s="56" t="s">
        <v>588</v>
      </c>
      <c r="P38" s="55" t="s">
        <v>602</v>
      </c>
    </row>
    <row r="39" spans="1:16" x14ac:dyDescent="0.25">
      <c r="A39" s="53" t="s">
        <v>96</v>
      </c>
      <c r="B39" s="54" t="s">
        <v>87</v>
      </c>
      <c r="C39" s="54" t="s">
        <v>94</v>
      </c>
      <c r="D39" s="54" t="s">
        <v>97</v>
      </c>
      <c r="E39" s="1"/>
      <c r="F39" s="1"/>
      <c r="G39" s="2">
        <v>13420243.743076922</v>
      </c>
      <c r="H39" s="2">
        <v>2246186.4556962028</v>
      </c>
      <c r="I39" s="36">
        <f t="shared" si="0"/>
        <v>15666430.198773125</v>
      </c>
      <c r="J39" s="55" t="s">
        <v>587</v>
      </c>
      <c r="K39" s="55" t="s">
        <v>587</v>
      </c>
      <c r="L39" s="55" t="s">
        <v>587</v>
      </c>
      <c r="M39" s="55" t="s">
        <v>587</v>
      </c>
      <c r="N39" s="56" t="s">
        <v>588</v>
      </c>
      <c r="O39" s="56" t="s">
        <v>588</v>
      </c>
      <c r="P39" s="55" t="s">
        <v>602</v>
      </c>
    </row>
    <row r="40" spans="1:16" x14ac:dyDescent="0.25">
      <c r="A40" s="53" t="s">
        <v>98</v>
      </c>
      <c r="B40" s="54" t="s">
        <v>87</v>
      </c>
      <c r="C40" s="54" t="s">
        <v>99</v>
      </c>
      <c r="D40" s="54" t="s">
        <v>100</v>
      </c>
      <c r="E40" s="1"/>
      <c r="F40" s="1"/>
      <c r="G40" s="2">
        <v>2706603.4138461538</v>
      </c>
      <c r="H40" s="2">
        <v>432601.70886075951</v>
      </c>
      <c r="I40" s="36">
        <f t="shared" si="0"/>
        <v>3139205.1227069134</v>
      </c>
      <c r="J40" s="55" t="s">
        <v>587</v>
      </c>
      <c r="K40" s="55" t="s">
        <v>587</v>
      </c>
      <c r="L40" s="55" t="s">
        <v>587</v>
      </c>
      <c r="M40" s="55" t="s">
        <v>587</v>
      </c>
      <c r="N40" s="56" t="s">
        <v>588</v>
      </c>
      <c r="O40" s="56" t="s">
        <v>588</v>
      </c>
      <c r="P40" s="55" t="s">
        <v>602</v>
      </c>
    </row>
    <row r="41" spans="1:16" x14ac:dyDescent="0.25">
      <c r="A41" s="53" t="s">
        <v>98</v>
      </c>
      <c r="B41" s="54" t="s">
        <v>87</v>
      </c>
      <c r="C41" s="54" t="s">
        <v>99</v>
      </c>
      <c r="D41" s="54" t="s">
        <v>101</v>
      </c>
      <c r="E41" s="1"/>
      <c r="F41" s="1"/>
      <c r="G41" s="2">
        <v>2380.2292307692305</v>
      </c>
      <c r="H41" s="2">
        <v>12437.361550632912</v>
      </c>
      <c r="I41" s="36">
        <f t="shared" si="0"/>
        <v>14817.590781402141</v>
      </c>
      <c r="J41" s="55" t="s">
        <v>591</v>
      </c>
      <c r="K41" s="55" t="s">
        <v>591</v>
      </c>
      <c r="L41" s="55" t="s">
        <v>591</v>
      </c>
      <c r="M41" s="55" t="s">
        <v>588</v>
      </c>
      <c r="N41" s="56" t="s">
        <v>588</v>
      </c>
      <c r="O41" s="56" t="s">
        <v>588</v>
      </c>
      <c r="P41" s="55" t="s">
        <v>602</v>
      </c>
    </row>
    <row r="42" spans="1:16" x14ac:dyDescent="0.25">
      <c r="A42" s="53" t="s">
        <v>102</v>
      </c>
      <c r="B42" s="54" t="s">
        <v>30</v>
      </c>
      <c r="C42" s="54" t="s">
        <v>14</v>
      </c>
      <c r="D42" s="54" t="s">
        <v>103</v>
      </c>
      <c r="E42" s="1"/>
      <c r="F42" s="1"/>
      <c r="G42" s="2">
        <v>18208368.78153846</v>
      </c>
      <c r="H42" s="2">
        <v>5599207.5791139239</v>
      </c>
      <c r="I42" s="36">
        <f t="shared" si="0"/>
        <v>23807576.360652383</v>
      </c>
      <c r="J42" s="55" t="s">
        <v>587</v>
      </c>
      <c r="K42" s="55" t="s">
        <v>587</v>
      </c>
      <c r="L42" s="55" t="s">
        <v>587</v>
      </c>
      <c r="M42" s="55" t="s">
        <v>587</v>
      </c>
      <c r="N42" s="56" t="s">
        <v>588</v>
      </c>
      <c r="O42" s="56" t="s">
        <v>588</v>
      </c>
      <c r="P42" s="55" t="s">
        <v>602</v>
      </c>
    </row>
    <row r="43" spans="1:16" x14ac:dyDescent="0.25">
      <c r="A43" s="53" t="s">
        <v>104</v>
      </c>
      <c r="B43" s="54" t="s">
        <v>72</v>
      </c>
      <c r="C43" s="54" t="s">
        <v>31</v>
      </c>
      <c r="D43" s="54" t="s">
        <v>105</v>
      </c>
      <c r="E43" s="1"/>
      <c r="F43" s="1"/>
      <c r="G43" s="2">
        <v>1898380.0476923075</v>
      </c>
      <c r="H43" s="2">
        <v>307809.87341772154</v>
      </c>
      <c r="I43" s="36">
        <f t="shared" si="0"/>
        <v>2206189.9211100289</v>
      </c>
      <c r="J43" s="55" t="s">
        <v>587</v>
      </c>
      <c r="K43" s="55" t="s">
        <v>587</v>
      </c>
      <c r="L43" s="55" t="s">
        <v>587</v>
      </c>
      <c r="M43" s="55" t="s">
        <v>588</v>
      </c>
      <c r="N43" s="56" t="s">
        <v>588</v>
      </c>
      <c r="O43" s="56" t="s">
        <v>588</v>
      </c>
      <c r="P43" s="55" t="s">
        <v>602</v>
      </c>
    </row>
    <row r="44" spans="1:16" x14ac:dyDescent="0.25">
      <c r="A44" s="53" t="s">
        <v>106</v>
      </c>
      <c r="B44" s="54" t="s">
        <v>107</v>
      </c>
      <c r="C44" s="54" t="s">
        <v>31</v>
      </c>
      <c r="D44" s="54" t="s">
        <v>108</v>
      </c>
      <c r="E44" s="1"/>
      <c r="F44" s="1"/>
      <c r="G44" s="2">
        <v>3317535.6492307689</v>
      </c>
      <c r="H44" s="2">
        <v>736210.65664556972</v>
      </c>
      <c r="I44" s="36">
        <f t="shared" si="0"/>
        <v>4053746.3058763389</v>
      </c>
      <c r="J44" s="55" t="s">
        <v>587</v>
      </c>
      <c r="K44" s="55" t="s">
        <v>587</v>
      </c>
      <c r="L44" s="55" t="s">
        <v>587</v>
      </c>
      <c r="M44" s="55" t="s">
        <v>588</v>
      </c>
      <c r="N44" s="56" t="s">
        <v>588</v>
      </c>
      <c r="O44" s="56" t="s">
        <v>588</v>
      </c>
      <c r="P44" s="55" t="s">
        <v>602</v>
      </c>
    </row>
    <row r="45" spans="1:16" x14ac:dyDescent="0.25">
      <c r="A45" s="53" t="s">
        <v>109</v>
      </c>
      <c r="B45" s="54" t="s">
        <v>110</v>
      </c>
      <c r="C45" s="54" t="s">
        <v>31</v>
      </c>
      <c r="D45" s="54" t="s">
        <v>111</v>
      </c>
      <c r="E45" s="1"/>
      <c r="F45" s="1"/>
      <c r="G45" s="2">
        <v>2481053.5723076924</v>
      </c>
      <c r="H45" s="2">
        <v>382682.68591772154</v>
      </c>
      <c r="I45" s="36">
        <f t="shared" si="0"/>
        <v>2863736.258225414</v>
      </c>
      <c r="J45" s="55" t="s">
        <v>587</v>
      </c>
      <c r="K45" s="55" t="s">
        <v>587</v>
      </c>
      <c r="L45" s="55" t="s">
        <v>587</v>
      </c>
      <c r="M45" s="55" t="s">
        <v>588</v>
      </c>
      <c r="N45" s="56" t="s">
        <v>588</v>
      </c>
      <c r="O45" s="56" t="s">
        <v>588</v>
      </c>
      <c r="P45" s="55" t="s">
        <v>602</v>
      </c>
    </row>
    <row r="46" spans="1:16" x14ac:dyDescent="0.25">
      <c r="A46" s="53" t="s">
        <v>112</v>
      </c>
      <c r="B46" s="54" t="s">
        <v>107</v>
      </c>
      <c r="C46" s="54" t="s">
        <v>17</v>
      </c>
      <c r="D46" s="54" t="s">
        <v>113</v>
      </c>
      <c r="E46" s="1"/>
      <c r="F46" s="1"/>
      <c r="G46" s="2">
        <v>37282953.901538461</v>
      </c>
      <c r="H46" s="2">
        <v>7337028.9754746836</v>
      </c>
      <c r="I46" s="36">
        <f t="shared" si="0"/>
        <v>44619982.877013147</v>
      </c>
      <c r="J46" s="55" t="s">
        <v>587</v>
      </c>
      <c r="K46" s="55" t="s">
        <v>587</v>
      </c>
      <c r="L46" s="55" t="s">
        <v>587</v>
      </c>
      <c r="M46" s="55" t="s">
        <v>587</v>
      </c>
      <c r="N46" s="56" t="s">
        <v>588</v>
      </c>
      <c r="O46" s="56" t="s">
        <v>588</v>
      </c>
      <c r="P46" s="55" t="s">
        <v>602</v>
      </c>
    </row>
    <row r="47" spans="1:16" x14ac:dyDescent="0.25">
      <c r="A47" s="53" t="s">
        <v>114</v>
      </c>
      <c r="B47" s="54" t="s">
        <v>115</v>
      </c>
      <c r="C47" s="54" t="s">
        <v>31</v>
      </c>
      <c r="D47" s="54" t="s">
        <v>116</v>
      </c>
      <c r="E47" s="1"/>
      <c r="F47" s="1"/>
      <c r="G47" s="2">
        <v>1372097.4384615384</v>
      </c>
      <c r="H47" s="2">
        <v>274534.33939873416</v>
      </c>
      <c r="I47" s="36">
        <f t="shared" si="0"/>
        <v>1646631.7778602727</v>
      </c>
      <c r="J47" s="55" t="s">
        <v>587</v>
      </c>
      <c r="K47" s="55" t="s">
        <v>587</v>
      </c>
      <c r="L47" s="55" t="s">
        <v>587</v>
      </c>
      <c r="M47" s="55" t="s">
        <v>588</v>
      </c>
      <c r="N47" s="56" t="s">
        <v>588</v>
      </c>
      <c r="O47" s="56" t="s">
        <v>588</v>
      </c>
      <c r="P47" s="55" t="s">
        <v>602</v>
      </c>
    </row>
    <row r="48" spans="1:16" x14ac:dyDescent="0.25">
      <c r="A48" s="53" t="s">
        <v>117</v>
      </c>
      <c r="B48" s="54" t="s">
        <v>118</v>
      </c>
      <c r="C48" s="54" t="s">
        <v>49</v>
      </c>
      <c r="D48" s="54" t="s">
        <v>119</v>
      </c>
      <c r="E48" s="1"/>
      <c r="F48" s="1"/>
      <c r="G48" s="2">
        <v>2903960.4553846153</v>
      </c>
      <c r="H48" s="2">
        <v>607302.16376582277</v>
      </c>
      <c r="I48" s="36">
        <f t="shared" si="0"/>
        <v>3511262.6191504383</v>
      </c>
      <c r="J48" s="55" t="s">
        <v>587</v>
      </c>
      <c r="K48" s="55" t="s">
        <v>587</v>
      </c>
      <c r="L48" s="55" t="s">
        <v>587</v>
      </c>
      <c r="M48" s="55" t="s">
        <v>587</v>
      </c>
      <c r="N48" s="56" t="s">
        <v>588</v>
      </c>
      <c r="O48" s="56" t="s">
        <v>588</v>
      </c>
      <c r="P48" s="55" t="s">
        <v>602</v>
      </c>
    </row>
    <row r="49" spans="1:16" x14ac:dyDescent="0.25">
      <c r="A49" s="59" t="s">
        <v>120</v>
      </c>
      <c r="B49" s="59" t="s">
        <v>55</v>
      </c>
      <c r="C49" s="57" t="s">
        <v>592</v>
      </c>
      <c r="D49" s="57" t="s">
        <v>593</v>
      </c>
      <c r="E49" s="1"/>
      <c r="F49" s="1"/>
      <c r="G49" s="2">
        <v>20000</v>
      </c>
      <c r="H49" s="2">
        <v>0</v>
      </c>
      <c r="I49" s="36">
        <f t="shared" si="0"/>
        <v>20000</v>
      </c>
      <c r="J49" s="61" t="s">
        <v>591</v>
      </c>
      <c r="K49" s="61" t="s">
        <v>591</v>
      </c>
      <c r="L49" s="61" t="s">
        <v>591</v>
      </c>
      <c r="M49" s="61" t="s">
        <v>588</v>
      </c>
      <c r="N49" s="62" t="s">
        <v>587</v>
      </c>
      <c r="O49" s="62" t="s">
        <v>588</v>
      </c>
      <c r="P49" s="61" t="s">
        <v>594</v>
      </c>
    </row>
    <row r="50" spans="1:16" x14ac:dyDescent="0.25">
      <c r="A50" s="53" t="s">
        <v>122</v>
      </c>
      <c r="B50" s="54" t="s">
        <v>23</v>
      </c>
      <c r="C50" s="54" t="s">
        <v>31</v>
      </c>
      <c r="D50" s="54" t="s">
        <v>123</v>
      </c>
      <c r="E50" s="1"/>
      <c r="F50" s="1"/>
      <c r="G50" s="2">
        <v>3438252.286153846</v>
      </c>
      <c r="H50" s="2">
        <v>514435.49050632911</v>
      </c>
      <c r="I50" s="36">
        <f t="shared" si="0"/>
        <v>3952687.7766601751</v>
      </c>
      <c r="J50" s="55" t="s">
        <v>587</v>
      </c>
      <c r="K50" s="55" t="s">
        <v>587</v>
      </c>
      <c r="L50" s="55" t="s">
        <v>587</v>
      </c>
      <c r="M50" s="55" t="s">
        <v>588</v>
      </c>
      <c r="N50" s="56" t="s">
        <v>588</v>
      </c>
      <c r="O50" s="56" t="s">
        <v>588</v>
      </c>
      <c r="P50" s="55" t="s">
        <v>602</v>
      </c>
    </row>
    <row r="51" spans="1:16" x14ac:dyDescent="0.25">
      <c r="A51" s="33" t="s">
        <v>124</v>
      </c>
      <c r="B51" s="34" t="s">
        <v>45</v>
      </c>
      <c r="C51" s="34" t="s">
        <v>91</v>
      </c>
      <c r="D51" s="34" t="s">
        <v>125</v>
      </c>
      <c r="E51" s="1"/>
      <c r="F51" s="1"/>
      <c r="G51" s="2">
        <v>101314.42</v>
      </c>
      <c r="H51" s="2">
        <v>0</v>
      </c>
      <c r="I51" s="36">
        <f t="shared" si="0"/>
        <v>101314.42</v>
      </c>
      <c r="J51" s="47"/>
      <c r="K51" s="47"/>
      <c r="L51" s="47"/>
      <c r="M51" s="47"/>
      <c r="N51" s="48"/>
      <c r="O51" s="48"/>
      <c r="P51" s="55"/>
    </row>
    <row r="52" spans="1:16" x14ac:dyDescent="0.25">
      <c r="A52" s="33" t="s">
        <v>126</v>
      </c>
      <c r="B52" s="34" t="s">
        <v>127</v>
      </c>
      <c r="C52" s="34" t="s">
        <v>91</v>
      </c>
      <c r="D52" s="34" t="s">
        <v>128</v>
      </c>
      <c r="E52" s="1"/>
      <c r="F52" s="1"/>
      <c r="G52" s="2">
        <v>165887.83846153846</v>
      </c>
      <c r="H52" s="2">
        <v>0</v>
      </c>
      <c r="I52" s="36">
        <f t="shared" si="0"/>
        <v>165887.83846153846</v>
      </c>
      <c r="J52" s="47"/>
      <c r="K52" s="47"/>
      <c r="L52" s="47"/>
      <c r="M52" s="47"/>
      <c r="N52" s="48"/>
      <c r="O52" s="48"/>
      <c r="P52" s="55"/>
    </row>
    <row r="53" spans="1:16" x14ac:dyDescent="0.25">
      <c r="A53" s="33" t="s">
        <v>129</v>
      </c>
      <c r="B53" s="34" t="s">
        <v>130</v>
      </c>
      <c r="C53" s="34" t="s">
        <v>91</v>
      </c>
      <c r="D53" s="34" t="s">
        <v>131</v>
      </c>
      <c r="E53" s="1"/>
      <c r="F53" s="1"/>
      <c r="G53" s="2">
        <v>25758.353846153845</v>
      </c>
      <c r="H53" s="2">
        <v>4400.6724683544307</v>
      </c>
      <c r="I53" s="36">
        <f t="shared" si="0"/>
        <v>30159.026314508275</v>
      </c>
      <c r="J53" s="47"/>
      <c r="K53" s="47"/>
      <c r="L53" s="47"/>
      <c r="M53" s="47"/>
      <c r="N53" s="48"/>
      <c r="O53" s="48"/>
      <c r="P53" s="55"/>
    </row>
    <row r="54" spans="1:16" x14ac:dyDescent="0.25">
      <c r="A54" s="33" t="s">
        <v>132</v>
      </c>
      <c r="B54" s="34" t="s">
        <v>133</v>
      </c>
      <c r="C54" s="34" t="s">
        <v>91</v>
      </c>
      <c r="D54" s="34" t="s">
        <v>134</v>
      </c>
      <c r="E54" s="1"/>
      <c r="F54" s="1"/>
      <c r="G54" s="2">
        <v>42930.235384615386</v>
      </c>
      <c r="H54" s="2">
        <v>16133.718354430379</v>
      </c>
      <c r="I54" s="36">
        <f t="shared" si="0"/>
        <v>59063.953739045763</v>
      </c>
      <c r="J54" s="47"/>
      <c r="K54" s="47"/>
      <c r="L54" s="47"/>
      <c r="M54" s="47"/>
      <c r="N54" s="48"/>
      <c r="O54" s="48"/>
      <c r="P54" s="55"/>
    </row>
    <row r="55" spans="1:16" x14ac:dyDescent="0.25">
      <c r="A55" s="33" t="s">
        <v>135</v>
      </c>
      <c r="B55" s="34" t="s">
        <v>52</v>
      </c>
      <c r="C55" s="34" t="s">
        <v>91</v>
      </c>
      <c r="D55" s="34" t="s">
        <v>136</v>
      </c>
      <c r="E55" s="1"/>
      <c r="F55" s="1"/>
      <c r="G55" s="2">
        <v>44646.041538461533</v>
      </c>
      <c r="H55" s="2">
        <v>4400.6724683544307</v>
      </c>
      <c r="I55" s="36">
        <f t="shared" si="0"/>
        <v>49046.714006815964</v>
      </c>
      <c r="J55" s="47"/>
      <c r="K55" s="47"/>
      <c r="L55" s="47"/>
      <c r="M55" s="47"/>
      <c r="N55" s="48"/>
      <c r="O55" s="48"/>
      <c r="P55" s="55"/>
    </row>
    <row r="56" spans="1:16" x14ac:dyDescent="0.25">
      <c r="A56" s="33" t="s">
        <v>137</v>
      </c>
      <c r="B56" s="34" t="s">
        <v>118</v>
      </c>
      <c r="C56" s="34" t="s">
        <v>91</v>
      </c>
      <c r="D56" s="34" t="s">
        <v>138</v>
      </c>
      <c r="E56" s="1"/>
      <c r="F56" s="1"/>
      <c r="G56" s="2">
        <v>31991.173846153844</v>
      </c>
      <c r="H56" s="2">
        <v>6352.3655063291144</v>
      </c>
      <c r="I56" s="36">
        <f t="shared" si="0"/>
        <v>38343.539352482956</v>
      </c>
      <c r="J56" s="47"/>
      <c r="K56" s="47"/>
      <c r="L56" s="47"/>
      <c r="M56" s="47"/>
      <c r="N56" s="48"/>
      <c r="O56" s="48"/>
      <c r="P56" s="55"/>
    </row>
    <row r="57" spans="1:16" x14ac:dyDescent="0.25">
      <c r="A57" s="33" t="s">
        <v>139</v>
      </c>
      <c r="B57" s="34" t="s">
        <v>23</v>
      </c>
      <c r="C57" s="34" t="s">
        <v>140</v>
      </c>
      <c r="D57" s="34" t="s">
        <v>141</v>
      </c>
      <c r="E57" s="1"/>
      <c r="F57" s="1"/>
      <c r="G57" s="2">
        <v>140748.19538461539</v>
      </c>
      <c r="H57" s="2">
        <v>0</v>
      </c>
      <c r="I57" s="36">
        <f t="shared" si="0"/>
        <v>140748.19538461539</v>
      </c>
      <c r="J57" s="51"/>
      <c r="K57" s="51"/>
      <c r="L57" s="51"/>
      <c r="M57" s="51"/>
      <c r="N57" s="52"/>
      <c r="O57" s="52"/>
      <c r="P57" s="55"/>
    </row>
    <row r="58" spans="1:16" x14ac:dyDescent="0.25">
      <c r="A58" s="33" t="s">
        <v>142</v>
      </c>
      <c r="B58" s="34" t="s">
        <v>23</v>
      </c>
      <c r="C58" s="34" t="s">
        <v>143</v>
      </c>
      <c r="D58" s="34" t="s">
        <v>144</v>
      </c>
      <c r="E58" s="1"/>
      <c r="F58" s="1"/>
      <c r="G58" s="2">
        <v>234174.58461538461</v>
      </c>
      <c r="H58" s="2">
        <v>0</v>
      </c>
      <c r="I58" s="36">
        <f t="shared" si="0"/>
        <v>234174.58461538461</v>
      </c>
      <c r="J58" s="47"/>
      <c r="K58" s="47"/>
      <c r="L58" s="47"/>
      <c r="M58" s="47"/>
      <c r="N58" s="48"/>
      <c r="O58" s="48"/>
      <c r="P58" s="55"/>
    </row>
    <row r="59" spans="1:16" x14ac:dyDescent="0.25">
      <c r="A59" s="33" t="s">
        <v>145</v>
      </c>
      <c r="B59" s="34" t="s">
        <v>23</v>
      </c>
      <c r="C59" s="34" t="s">
        <v>143</v>
      </c>
      <c r="D59" s="34" t="s">
        <v>144</v>
      </c>
      <c r="E59" s="1"/>
      <c r="F59" s="1"/>
      <c r="G59" s="2">
        <v>234174.58461538461</v>
      </c>
      <c r="H59" s="2">
        <v>0</v>
      </c>
      <c r="I59" s="36">
        <f t="shared" si="0"/>
        <v>234174.58461538461</v>
      </c>
      <c r="J59" s="47"/>
      <c r="K59" s="47"/>
      <c r="L59" s="47"/>
      <c r="M59" s="47"/>
      <c r="N59" s="48"/>
      <c r="O59" s="48"/>
      <c r="P59" s="55"/>
    </row>
    <row r="60" spans="1:16" x14ac:dyDescent="0.25">
      <c r="A60" s="33" t="s">
        <v>146</v>
      </c>
      <c r="B60" s="34" t="s">
        <v>23</v>
      </c>
      <c r="C60" s="34" t="s">
        <v>143</v>
      </c>
      <c r="D60" s="34" t="s">
        <v>144</v>
      </c>
      <c r="E60" s="1"/>
      <c r="F60" s="1"/>
      <c r="G60" s="2">
        <v>234174.58461538461</v>
      </c>
      <c r="H60" s="2">
        <v>0</v>
      </c>
      <c r="I60" s="36">
        <f t="shared" si="0"/>
        <v>234174.58461538461</v>
      </c>
      <c r="J60" s="47"/>
      <c r="K60" s="47"/>
      <c r="L60" s="47"/>
      <c r="M60" s="47"/>
      <c r="N60" s="48"/>
      <c r="O60" s="48"/>
      <c r="P60" s="55"/>
    </row>
    <row r="61" spans="1:16" x14ac:dyDescent="0.25">
      <c r="A61" s="33" t="s">
        <v>147</v>
      </c>
      <c r="B61" s="34" t="s">
        <v>23</v>
      </c>
      <c r="C61" s="34" t="s">
        <v>143</v>
      </c>
      <c r="D61" s="34" t="s">
        <v>144</v>
      </c>
      <c r="E61" s="1"/>
      <c r="F61" s="1"/>
      <c r="G61" s="2">
        <v>234174.58461538461</v>
      </c>
      <c r="H61" s="2">
        <v>0</v>
      </c>
      <c r="I61" s="36">
        <f t="shared" si="0"/>
        <v>234174.58461538461</v>
      </c>
      <c r="J61" s="47"/>
      <c r="K61" s="47"/>
      <c r="L61" s="47"/>
      <c r="M61" s="47"/>
      <c r="N61" s="48"/>
      <c r="O61" s="48"/>
      <c r="P61" s="55"/>
    </row>
    <row r="62" spans="1:16" x14ac:dyDescent="0.25">
      <c r="A62" s="33" t="s">
        <v>148</v>
      </c>
      <c r="B62" s="34" t="s">
        <v>23</v>
      </c>
      <c r="C62" s="34" t="s">
        <v>143</v>
      </c>
      <c r="D62" s="34" t="s">
        <v>144</v>
      </c>
      <c r="E62" s="1"/>
      <c r="F62" s="1"/>
      <c r="G62" s="2">
        <v>234174.58461538461</v>
      </c>
      <c r="H62" s="2">
        <v>0</v>
      </c>
      <c r="I62" s="36">
        <f t="shared" si="0"/>
        <v>234174.58461538461</v>
      </c>
      <c r="J62" s="47"/>
      <c r="K62" s="47"/>
      <c r="L62" s="47"/>
      <c r="M62" s="47"/>
      <c r="N62" s="48"/>
      <c r="O62" s="48"/>
      <c r="P62" s="55"/>
    </row>
    <row r="63" spans="1:16" x14ac:dyDescent="0.25">
      <c r="A63" s="33" t="s">
        <v>149</v>
      </c>
      <c r="B63" s="34" t="s">
        <v>23</v>
      </c>
      <c r="C63" s="34" t="s">
        <v>143</v>
      </c>
      <c r="D63" s="34" t="s">
        <v>144</v>
      </c>
      <c r="E63" s="1"/>
      <c r="F63" s="1"/>
      <c r="G63" s="2">
        <v>234174.58461538461</v>
      </c>
      <c r="H63" s="2">
        <v>0</v>
      </c>
      <c r="I63" s="36">
        <f t="shared" si="0"/>
        <v>234174.58461538461</v>
      </c>
      <c r="J63" s="47"/>
      <c r="K63" s="47"/>
      <c r="L63" s="47"/>
      <c r="M63" s="47"/>
      <c r="N63" s="48"/>
      <c r="O63" s="48"/>
      <c r="P63" s="55"/>
    </row>
    <row r="64" spans="1:16" x14ac:dyDescent="0.25">
      <c r="A64" s="33" t="s">
        <v>150</v>
      </c>
      <c r="B64" s="34" t="s">
        <v>23</v>
      </c>
      <c r="C64" s="34" t="s">
        <v>143</v>
      </c>
      <c r="D64" s="34" t="s">
        <v>144</v>
      </c>
      <c r="E64" s="1"/>
      <c r="F64" s="1"/>
      <c r="G64" s="2">
        <v>234174.58461538461</v>
      </c>
      <c r="H64" s="2">
        <v>0</v>
      </c>
      <c r="I64" s="36">
        <f t="shared" si="0"/>
        <v>234174.58461538461</v>
      </c>
      <c r="J64" s="47"/>
      <c r="K64" s="47"/>
      <c r="L64" s="47"/>
      <c r="M64" s="47"/>
      <c r="N64" s="48"/>
      <c r="O64" s="48"/>
      <c r="P64" s="55"/>
    </row>
    <row r="65" spans="1:16" x14ac:dyDescent="0.25">
      <c r="A65" s="33" t="s">
        <v>151</v>
      </c>
      <c r="B65" s="34" t="s">
        <v>72</v>
      </c>
      <c r="C65" s="34" t="s">
        <v>91</v>
      </c>
      <c r="D65" s="34" t="s">
        <v>152</v>
      </c>
      <c r="E65" s="1"/>
      <c r="F65" s="1"/>
      <c r="G65" s="2">
        <v>60102.116923076923</v>
      </c>
      <c r="H65" s="2">
        <v>5865.4825949367087</v>
      </c>
      <c r="I65" s="36">
        <f t="shared" si="0"/>
        <v>65967.599518013638</v>
      </c>
      <c r="J65" s="47"/>
      <c r="K65" s="47"/>
      <c r="L65" s="47"/>
      <c r="M65" s="47"/>
      <c r="N65" s="48"/>
      <c r="O65" s="48"/>
      <c r="P65" s="55"/>
    </row>
    <row r="66" spans="1:16" x14ac:dyDescent="0.25">
      <c r="A66" s="33" t="s">
        <v>153</v>
      </c>
      <c r="B66" s="34" t="s">
        <v>45</v>
      </c>
      <c r="C66" s="34" t="s">
        <v>91</v>
      </c>
      <c r="D66" s="34" t="s">
        <v>154</v>
      </c>
      <c r="E66" s="1"/>
      <c r="F66" s="1"/>
      <c r="G66" s="2">
        <v>46361.847692307689</v>
      </c>
      <c r="H66" s="2">
        <v>0</v>
      </c>
      <c r="I66" s="36">
        <f t="shared" si="0"/>
        <v>46361.847692307689</v>
      </c>
      <c r="J66" s="47"/>
      <c r="K66" s="47"/>
      <c r="L66" s="47"/>
      <c r="M66" s="47"/>
      <c r="N66" s="48"/>
      <c r="O66" s="48"/>
      <c r="P66" s="55"/>
    </row>
    <row r="67" spans="1:16" x14ac:dyDescent="0.25">
      <c r="A67" s="33" t="s">
        <v>155</v>
      </c>
      <c r="B67" s="34" t="s">
        <v>5</v>
      </c>
      <c r="C67" s="34" t="s">
        <v>91</v>
      </c>
      <c r="D67" s="34" t="s">
        <v>156</v>
      </c>
      <c r="E67" s="1"/>
      <c r="F67" s="1"/>
      <c r="G67" s="2">
        <v>49797.712307692309</v>
      </c>
      <c r="H67" s="2">
        <v>2932.7412974683543</v>
      </c>
      <c r="I67" s="36">
        <f t="shared" si="0"/>
        <v>52730.453605160663</v>
      </c>
      <c r="J67" s="47"/>
      <c r="K67" s="47"/>
      <c r="L67" s="47"/>
      <c r="M67" s="47"/>
      <c r="N67" s="48"/>
      <c r="O67" s="48"/>
      <c r="P67" s="55"/>
    </row>
    <row r="68" spans="1:16" x14ac:dyDescent="0.25">
      <c r="A68" s="33" t="s">
        <v>157</v>
      </c>
      <c r="B68" s="34" t="s">
        <v>45</v>
      </c>
      <c r="C68" s="34" t="s">
        <v>140</v>
      </c>
      <c r="D68" s="34" t="s">
        <v>158</v>
      </c>
      <c r="E68" s="1"/>
      <c r="F68" s="1"/>
      <c r="G68" s="2">
        <v>42930.235384615386</v>
      </c>
      <c r="H68" s="2">
        <v>0</v>
      </c>
      <c r="I68" s="36">
        <f t="shared" si="0"/>
        <v>42930.235384615386</v>
      </c>
      <c r="J68" s="47"/>
      <c r="K68" s="47"/>
      <c r="L68" s="47"/>
      <c r="M68" s="47"/>
      <c r="N68" s="48"/>
      <c r="O68" s="48"/>
      <c r="P68" s="55"/>
    </row>
    <row r="69" spans="1:16" x14ac:dyDescent="0.25">
      <c r="A69" s="33" t="s">
        <v>159</v>
      </c>
      <c r="B69" s="34" t="s">
        <v>127</v>
      </c>
      <c r="C69" s="34" t="s">
        <v>91</v>
      </c>
      <c r="D69" s="34" t="s">
        <v>160</v>
      </c>
      <c r="E69" s="1"/>
      <c r="F69" s="1"/>
      <c r="G69" s="2">
        <v>27474.16</v>
      </c>
      <c r="H69" s="2">
        <v>4400.6724683544307</v>
      </c>
      <c r="I69" s="36">
        <f t="shared" ref="I69:I132" si="1">G69+H69</f>
        <v>31874.832468354431</v>
      </c>
      <c r="J69" s="47"/>
      <c r="K69" s="47"/>
      <c r="L69" s="47"/>
      <c r="M69" s="47"/>
      <c r="N69" s="48"/>
      <c r="O69" s="48"/>
      <c r="P69" s="55"/>
    </row>
    <row r="70" spans="1:16" x14ac:dyDescent="0.25">
      <c r="A70" s="33" t="s">
        <v>161</v>
      </c>
      <c r="B70" s="34" t="s">
        <v>23</v>
      </c>
      <c r="C70" s="34" t="s">
        <v>140</v>
      </c>
      <c r="D70" s="34" t="s">
        <v>162</v>
      </c>
      <c r="E70" s="1"/>
      <c r="F70" s="1"/>
      <c r="G70" s="2">
        <v>182001.95846153845</v>
      </c>
      <c r="H70" s="2">
        <v>0</v>
      </c>
      <c r="I70" s="36">
        <f t="shared" si="1"/>
        <v>182001.95846153845</v>
      </c>
      <c r="J70" s="47"/>
      <c r="K70" s="47"/>
      <c r="L70" s="47"/>
      <c r="M70" s="47"/>
      <c r="N70" s="48"/>
      <c r="O70" s="48"/>
      <c r="P70" s="55"/>
    </row>
    <row r="71" spans="1:16" x14ac:dyDescent="0.25">
      <c r="A71" s="33" t="s">
        <v>163</v>
      </c>
      <c r="B71" s="34" t="s">
        <v>23</v>
      </c>
      <c r="C71" s="34" t="s">
        <v>143</v>
      </c>
      <c r="D71" s="34" t="s">
        <v>144</v>
      </c>
      <c r="E71" s="1"/>
      <c r="F71" s="1"/>
      <c r="G71" s="2">
        <v>230287.97538461536</v>
      </c>
      <c r="H71" s="2">
        <v>0</v>
      </c>
      <c r="I71" s="36">
        <f t="shared" si="1"/>
        <v>230287.97538461536</v>
      </c>
      <c r="J71" s="47"/>
      <c r="K71" s="47"/>
      <c r="L71" s="47"/>
      <c r="M71" s="47"/>
      <c r="N71" s="48"/>
      <c r="O71" s="48"/>
      <c r="P71" s="55"/>
    </row>
    <row r="72" spans="1:16" x14ac:dyDescent="0.25">
      <c r="A72" s="33" t="s">
        <v>164</v>
      </c>
      <c r="B72" s="34" t="s">
        <v>23</v>
      </c>
      <c r="C72" s="34" t="s">
        <v>143</v>
      </c>
      <c r="D72" s="34" t="s">
        <v>144</v>
      </c>
      <c r="E72" s="1"/>
      <c r="F72" s="1"/>
      <c r="G72" s="2">
        <v>230287.97538461536</v>
      </c>
      <c r="H72" s="2">
        <v>0</v>
      </c>
      <c r="I72" s="36">
        <f t="shared" si="1"/>
        <v>230287.97538461536</v>
      </c>
      <c r="J72" s="47"/>
      <c r="K72" s="47"/>
      <c r="L72" s="47"/>
      <c r="M72" s="47"/>
      <c r="N72" s="48"/>
      <c r="O72" s="48"/>
      <c r="P72" s="55"/>
    </row>
    <row r="73" spans="1:16" x14ac:dyDescent="0.25">
      <c r="A73" s="33" t="s">
        <v>165</v>
      </c>
      <c r="B73" s="34" t="s">
        <v>23</v>
      </c>
      <c r="C73" s="34" t="s">
        <v>143</v>
      </c>
      <c r="D73" s="34" t="s">
        <v>144</v>
      </c>
      <c r="E73" s="1"/>
      <c r="F73" s="1"/>
      <c r="G73" s="2">
        <v>230287.97538461536</v>
      </c>
      <c r="H73" s="2">
        <v>0</v>
      </c>
      <c r="I73" s="36">
        <f t="shared" si="1"/>
        <v>230287.97538461536</v>
      </c>
      <c r="J73" s="47"/>
      <c r="K73" s="47"/>
      <c r="L73" s="47"/>
      <c r="M73" s="47"/>
      <c r="N73" s="48"/>
      <c r="O73" s="48"/>
      <c r="P73" s="55"/>
    </row>
    <row r="74" spans="1:16" x14ac:dyDescent="0.25">
      <c r="A74" s="33" t="s">
        <v>166</v>
      </c>
      <c r="B74" s="34" t="s">
        <v>23</v>
      </c>
      <c r="C74" s="34" t="s">
        <v>143</v>
      </c>
      <c r="D74" s="34" t="s">
        <v>144</v>
      </c>
      <c r="E74" s="1"/>
      <c r="F74" s="1"/>
      <c r="G74" s="2">
        <v>230287.97538461536</v>
      </c>
      <c r="H74" s="2">
        <v>0</v>
      </c>
      <c r="I74" s="36">
        <f t="shared" si="1"/>
        <v>230287.97538461536</v>
      </c>
      <c r="J74" s="47"/>
      <c r="K74" s="47"/>
      <c r="L74" s="47"/>
      <c r="M74" s="47"/>
      <c r="N74" s="48"/>
      <c r="O74" s="48"/>
      <c r="P74" s="55"/>
    </row>
    <row r="75" spans="1:16" x14ac:dyDescent="0.25">
      <c r="A75" s="33" t="s">
        <v>167</v>
      </c>
      <c r="B75" s="34" t="s">
        <v>23</v>
      </c>
      <c r="C75" s="34" t="s">
        <v>143</v>
      </c>
      <c r="D75" s="34" t="s">
        <v>144</v>
      </c>
      <c r="E75" s="1"/>
      <c r="F75" s="1"/>
      <c r="G75" s="2">
        <v>230287.97538461536</v>
      </c>
      <c r="H75" s="2">
        <v>0</v>
      </c>
      <c r="I75" s="36">
        <f t="shared" si="1"/>
        <v>230287.97538461536</v>
      </c>
      <c r="J75" s="47"/>
      <c r="K75" s="47"/>
      <c r="L75" s="47"/>
      <c r="M75" s="47"/>
      <c r="N75" s="48"/>
      <c r="O75" s="48"/>
      <c r="P75" s="55"/>
    </row>
    <row r="76" spans="1:16" x14ac:dyDescent="0.25">
      <c r="A76" s="33" t="s">
        <v>168</v>
      </c>
      <c r="B76" s="34" t="s">
        <v>23</v>
      </c>
      <c r="C76" s="34" t="s">
        <v>143</v>
      </c>
      <c r="D76" s="34" t="s">
        <v>144</v>
      </c>
      <c r="E76" s="1"/>
      <c r="F76" s="1"/>
      <c r="G76" s="2">
        <v>230287.97538461536</v>
      </c>
      <c r="H76" s="2">
        <v>0</v>
      </c>
      <c r="I76" s="36">
        <f t="shared" si="1"/>
        <v>230287.97538461536</v>
      </c>
      <c r="J76" s="47"/>
      <c r="K76" s="47"/>
      <c r="L76" s="47"/>
      <c r="M76" s="47"/>
      <c r="N76" s="48"/>
      <c r="O76" s="48"/>
      <c r="P76" s="55"/>
    </row>
    <row r="77" spans="1:16" x14ac:dyDescent="0.25">
      <c r="A77" s="33" t="s">
        <v>169</v>
      </c>
      <c r="B77" s="34" t="s">
        <v>5</v>
      </c>
      <c r="C77" s="34" t="s">
        <v>91</v>
      </c>
      <c r="D77" s="34" t="s">
        <v>170</v>
      </c>
      <c r="E77" s="1"/>
      <c r="F77" s="1"/>
      <c r="G77" s="2">
        <v>434446.58307692304</v>
      </c>
      <c r="H77" s="2">
        <v>7334.4541139240509</v>
      </c>
      <c r="I77" s="36">
        <f t="shared" si="1"/>
        <v>441781.0371908471</v>
      </c>
      <c r="J77" s="47"/>
      <c r="K77" s="47"/>
      <c r="L77" s="47"/>
      <c r="M77" s="47"/>
      <c r="N77" s="48"/>
      <c r="O77" s="48"/>
      <c r="P77" s="55"/>
    </row>
    <row r="78" spans="1:16" x14ac:dyDescent="0.25">
      <c r="A78" s="33" t="s">
        <v>171</v>
      </c>
      <c r="B78" s="34" t="s">
        <v>38</v>
      </c>
      <c r="C78" s="34" t="s">
        <v>140</v>
      </c>
      <c r="D78" s="34" t="s">
        <v>172</v>
      </c>
      <c r="E78" s="1"/>
      <c r="F78" s="1"/>
      <c r="G78" s="2">
        <v>372076.92307692306</v>
      </c>
      <c r="H78" s="2">
        <v>0</v>
      </c>
      <c r="I78" s="36">
        <f t="shared" si="1"/>
        <v>372076.92307692306</v>
      </c>
      <c r="J78" s="47"/>
      <c r="K78" s="47"/>
      <c r="L78" s="47"/>
      <c r="M78" s="47"/>
      <c r="N78" s="48"/>
      <c r="O78" s="48"/>
      <c r="P78" s="55"/>
    </row>
    <row r="79" spans="1:16" x14ac:dyDescent="0.25">
      <c r="A79" s="33" t="s">
        <v>173</v>
      </c>
      <c r="B79" s="34" t="s">
        <v>38</v>
      </c>
      <c r="C79" s="34" t="s">
        <v>143</v>
      </c>
      <c r="D79" s="34" t="s">
        <v>144</v>
      </c>
      <c r="E79" s="1"/>
      <c r="F79" s="1"/>
      <c r="G79" s="2">
        <v>230104.06307692308</v>
      </c>
      <c r="H79" s="2">
        <v>0</v>
      </c>
      <c r="I79" s="36">
        <f t="shared" si="1"/>
        <v>230104.06307692308</v>
      </c>
      <c r="J79" s="47"/>
      <c r="K79" s="47"/>
      <c r="L79" s="47"/>
      <c r="M79" s="47"/>
      <c r="N79" s="48"/>
      <c r="O79" s="48"/>
      <c r="P79" s="55"/>
    </row>
    <row r="80" spans="1:16" x14ac:dyDescent="0.25">
      <c r="A80" s="33" t="s">
        <v>174</v>
      </c>
      <c r="B80" s="34" t="s">
        <v>38</v>
      </c>
      <c r="C80" s="34" t="s">
        <v>175</v>
      </c>
      <c r="D80" s="34" t="s">
        <v>176</v>
      </c>
      <c r="E80" s="1"/>
      <c r="F80" s="1"/>
      <c r="G80" s="2">
        <v>192323.37230769231</v>
      </c>
      <c r="H80" s="2">
        <v>0</v>
      </c>
      <c r="I80" s="36">
        <f t="shared" si="1"/>
        <v>192323.37230769231</v>
      </c>
      <c r="J80" s="47"/>
      <c r="K80" s="47"/>
      <c r="L80" s="47"/>
      <c r="M80" s="47"/>
      <c r="N80" s="48"/>
      <c r="O80" s="48"/>
      <c r="P80" s="55"/>
    </row>
    <row r="81" spans="1:16" x14ac:dyDescent="0.25">
      <c r="A81" s="33" t="s">
        <v>177</v>
      </c>
      <c r="B81" s="34" t="s">
        <v>38</v>
      </c>
      <c r="C81" s="34" t="s">
        <v>143</v>
      </c>
      <c r="D81" s="34" t="s">
        <v>144</v>
      </c>
      <c r="E81" s="1"/>
      <c r="F81" s="1"/>
      <c r="G81" s="2">
        <v>230104.06307692308</v>
      </c>
      <c r="H81" s="2">
        <v>0</v>
      </c>
      <c r="I81" s="36">
        <f t="shared" si="1"/>
        <v>230104.06307692308</v>
      </c>
      <c r="J81" s="47"/>
      <c r="K81" s="47"/>
      <c r="L81" s="47"/>
      <c r="M81" s="47"/>
      <c r="N81" s="48"/>
      <c r="O81" s="48"/>
      <c r="P81" s="55"/>
    </row>
    <row r="82" spans="1:16" x14ac:dyDescent="0.25">
      <c r="A82" s="33" t="s">
        <v>178</v>
      </c>
      <c r="B82" s="34" t="s">
        <v>38</v>
      </c>
      <c r="C82" s="34" t="s">
        <v>143</v>
      </c>
      <c r="D82" s="34" t="s">
        <v>144</v>
      </c>
      <c r="E82" s="1"/>
      <c r="F82" s="1"/>
      <c r="G82" s="2">
        <v>230104.06307692308</v>
      </c>
      <c r="H82" s="2">
        <v>0</v>
      </c>
      <c r="I82" s="36">
        <f t="shared" si="1"/>
        <v>230104.06307692308</v>
      </c>
      <c r="J82" s="47"/>
      <c r="K82" s="47"/>
      <c r="L82" s="47"/>
      <c r="M82" s="47"/>
      <c r="N82" s="48"/>
      <c r="O82" s="48"/>
      <c r="P82" s="55"/>
    </row>
    <row r="83" spans="1:16" x14ac:dyDescent="0.25">
      <c r="A83" s="33" t="s">
        <v>179</v>
      </c>
      <c r="B83" s="34" t="s">
        <v>180</v>
      </c>
      <c r="C83" s="34" t="s">
        <v>91</v>
      </c>
      <c r="D83" s="34" t="s">
        <v>181</v>
      </c>
      <c r="E83" s="1"/>
      <c r="F83" s="1"/>
      <c r="G83" s="2">
        <v>76307.661538461529</v>
      </c>
      <c r="H83" s="2">
        <v>5998.6471518987346</v>
      </c>
      <c r="I83" s="36">
        <f t="shared" si="1"/>
        <v>82306.308690360267</v>
      </c>
      <c r="J83" s="47"/>
      <c r="K83" s="47"/>
      <c r="L83" s="47"/>
      <c r="M83" s="47"/>
      <c r="N83" s="48"/>
      <c r="O83" s="48"/>
      <c r="P83" s="55"/>
    </row>
    <row r="84" spans="1:16" x14ac:dyDescent="0.25">
      <c r="A84" s="33" t="s">
        <v>182</v>
      </c>
      <c r="B84" s="34" t="s">
        <v>5</v>
      </c>
      <c r="C84" s="34" t="s">
        <v>91</v>
      </c>
      <c r="D84" s="34" t="s">
        <v>183</v>
      </c>
      <c r="E84" s="1"/>
      <c r="F84" s="1"/>
      <c r="G84" s="2">
        <v>96900.524615384609</v>
      </c>
      <c r="H84" s="2">
        <v>0</v>
      </c>
      <c r="I84" s="36">
        <f t="shared" si="1"/>
        <v>96900.524615384609</v>
      </c>
      <c r="J84" s="47"/>
      <c r="K84" s="47"/>
      <c r="L84" s="47"/>
      <c r="M84" s="47"/>
      <c r="N84" s="48"/>
      <c r="O84" s="48"/>
      <c r="P84" s="55"/>
    </row>
    <row r="85" spans="1:16" x14ac:dyDescent="0.25">
      <c r="A85" s="33" t="s">
        <v>4</v>
      </c>
      <c r="B85" s="34" t="s">
        <v>5</v>
      </c>
      <c r="C85" s="34" t="s">
        <v>184</v>
      </c>
      <c r="D85" s="34" t="s">
        <v>185</v>
      </c>
      <c r="E85" s="1"/>
      <c r="F85" s="1"/>
      <c r="G85" s="2">
        <v>0</v>
      </c>
      <c r="H85" s="2">
        <v>447349.68354430381</v>
      </c>
      <c r="I85" s="36">
        <f t="shared" si="1"/>
        <v>447349.68354430381</v>
      </c>
      <c r="J85" s="47"/>
      <c r="K85" s="47"/>
      <c r="L85" s="47"/>
      <c r="M85" s="47"/>
      <c r="N85" s="48"/>
      <c r="O85" s="48"/>
      <c r="P85" s="55"/>
    </row>
    <row r="86" spans="1:16" x14ac:dyDescent="0.25">
      <c r="A86" s="33" t="s">
        <v>186</v>
      </c>
      <c r="B86" s="34" t="s">
        <v>38</v>
      </c>
      <c r="C86" s="34" t="s">
        <v>140</v>
      </c>
      <c r="D86" s="34" t="s">
        <v>187</v>
      </c>
      <c r="E86" s="1"/>
      <c r="F86" s="1"/>
      <c r="G86" s="2">
        <v>194134.85538461537</v>
      </c>
      <c r="H86" s="2">
        <v>0</v>
      </c>
      <c r="I86" s="36">
        <f t="shared" si="1"/>
        <v>194134.85538461537</v>
      </c>
      <c r="J86" s="47"/>
      <c r="K86" s="47"/>
      <c r="L86" s="47"/>
      <c r="M86" s="47"/>
      <c r="N86" s="48"/>
      <c r="O86" s="48"/>
      <c r="P86" s="55"/>
    </row>
    <row r="87" spans="1:16" x14ac:dyDescent="0.25">
      <c r="A87" s="33" t="s">
        <v>188</v>
      </c>
      <c r="B87" s="34" t="s">
        <v>38</v>
      </c>
      <c r="C87" s="34" t="s">
        <v>143</v>
      </c>
      <c r="D87" s="34" t="s">
        <v>144</v>
      </c>
      <c r="E87" s="1"/>
      <c r="F87" s="1"/>
      <c r="G87" s="2">
        <v>230287.97538461536</v>
      </c>
      <c r="H87" s="2">
        <v>0</v>
      </c>
      <c r="I87" s="36">
        <f t="shared" si="1"/>
        <v>230287.97538461536</v>
      </c>
      <c r="J87" s="47"/>
      <c r="K87" s="47"/>
      <c r="L87" s="47"/>
      <c r="M87" s="47"/>
      <c r="N87" s="48"/>
      <c r="O87" s="48"/>
      <c r="P87" s="55"/>
    </row>
    <row r="88" spans="1:16" x14ac:dyDescent="0.25">
      <c r="A88" s="33" t="s">
        <v>189</v>
      </c>
      <c r="B88" s="34" t="s">
        <v>38</v>
      </c>
      <c r="C88" s="34" t="s">
        <v>143</v>
      </c>
      <c r="D88" s="34" t="s">
        <v>144</v>
      </c>
      <c r="E88" s="1"/>
      <c r="F88" s="1"/>
      <c r="G88" s="2">
        <v>230287.97538461536</v>
      </c>
      <c r="H88" s="2">
        <v>0</v>
      </c>
      <c r="I88" s="36">
        <f t="shared" si="1"/>
        <v>230287.97538461536</v>
      </c>
      <c r="J88" s="47"/>
      <c r="K88" s="47"/>
      <c r="L88" s="47"/>
      <c r="M88" s="47"/>
      <c r="N88" s="48"/>
      <c r="O88" s="48"/>
      <c r="P88" s="55"/>
    </row>
    <row r="89" spans="1:16" x14ac:dyDescent="0.25">
      <c r="A89" s="33" t="s">
        <v>190</v>
      </c>
      <c r="B89" s="34" t="s">
        <v>38</v>
      </c>
      <c r="C89" s="34" t="s">
        <v>143</v>
      </c>
      <c r="D89" s="34" t="s">
        <v>144</v>
      </c>
      <c r="E89" s="1"/>
      <c r="F89" s="1"/>
      <c r="G89" s="2">
        <v>230287.97538461536</v>
      </c>
      <c r="H89" s="2">
        <v>0</v>
      </c>
      <c r="I89" s="36">
        <f t="shared" si="1"/>
        <v>230287.97538461536</v>
      </c>
      <c r="J89" s="47"/>
      <c r="K89" s="47"/>
      <c r="L89" s="47"/>
      <c r="M89" s="47"/>
      <c r="N89" s="48"/>
      <c r="O89" s="48"/>
      <c r="P89" s="55"/>
    </row>
    <row r="90" spans="1:16" x14ac:dyDescent="0.25">
      <c r="A90" s="33" t="s">
        <v>191</v>
      </c>
      <c r="B90" s="34" t="s">
        <v>38</v>
      </c>
      <c r="C90" s="34" t="s">
        <v>175</v>
      </c>
      <c r="D90" s="34" t="s">
        <v>176</v>
      </c>
      <c r="E90" s="1"/>
      <c r="F90" s="1"/>
      <c r="G90" s="2">
        <v>192323.37230769231</v>
      </c>
      <c r="H90" s="2">
        <v>0</v>
      </c>
      <c r="I90" s="36">
        <f t="shared" si="1"/>
        <v>192323.37230769231</v>
      </c>
      <c r="J90" s="47"/>
      <c r="K90" s="47"/>
      <c r="L90" s="47"/>
      <c r="M90" s="47"/>
      <c r="N90" s="48"/>
      <c r="O90" s="48"/>
      <c r="P90" s="55"/>
    </row>
    <row r="91" spans="1:16" x14ac:dyDescent="0.25">
      <c r="A91" s="33" t="s">
        <v>192</v>
      </c>
      <c r="B91" s="34" t="s">
        <v>38</v>
      </c>
      <c r="C91" s="34" t="s">
        <v>140</v>
      </c>
      <c r="D91" s="34" t="s">
        <v>193</v>
      </c>
      <c r="E91" s="1"/>
      <c r="F91" s="1"/>
      <c r="G91" s="2">
        <v>159461.53846153847</v>
      </c>
      <c r="H91" s="2">
        <v>0</v>
      </c>
      <c r="I91" s="36">
        <f t="shared" si="1"/>
        <v>159461.53846153847</v>
      </c>
      <c r="J91" s="47"/>
      <c r="K91" s="47"/>
      <c r="L91" s="47"/>
      <c r="M91" s="47"/>
      <c r="N91" s="48"/>
      <c r="O91" s="48"/>
      <c r="P91" s="55"/>
    </row>
    <row r="92" spans="1:16" x14ac:dyDescent="0.25">
      <c r="A92" s="33" t="s">
        <v>194</v>
      </c>
      <c r="B92" s="34" t="s">
        <v>38</v>
      </c>
      <c r="C92" s="34" t="s">
        <v>175</v>
      </c>
      <c r="D92" s="34" t="s">
        <v>195</v>
      </c>
      <c r="E92" s="1"/>
      <c r="F92" s="1"/>
      <c r="G92" s="2">
        <v>234174.58461538461</v>
      </c>
      <c r="H92" s="2">
        <v>0</v>
      </c>
      <c r="I92" s="36">
        <f t="shared" si="1"/>
        <v>234174.58461538461</v>
      </c>
      <c r="J92" s="47"/>
      <c r="K92" s="47"/>
      <c r="L92" s="47"/>
      <c r="M92" s="47"/>
      <c r="N92" s="48"/>
      <c r="O92" s="48"/>
      <c r="P92" s="55"/>
    </row>
    <row r="93" spans="1:16" x14ac:dyDescent="0.25">
      <c r="A93" s="33" t="s">
        <v>196</v>
      </c>
      <c r="B93" s="34" t="s">
        <v>38</v>
      </c>
      <c r="C93" s="34" t="s">
        <v>143</v>
      </c>
      <c r="D93" s="34" t="s">
        <v>144</v>
      </c>
      <c r="E93" s="1"/>
      <c r="F93" s="1"/>
      <c r="G93" s="2">
        <v>234174.58461538461</v>
      </c>
      <c r="H93" s="2">
        <v>0</v>
      </c>
      <c r="I93" s="36">
        <f t="shared" si="1"/>
        <v>234174.58461538461</v>
      </c>
      <c r="J93" s="47"/>
      <c r="K93" s="47"/>
      <c r="L93" s="47"/>
      <c r="M93" s="47"/>
      <c r="N93" s="48"/>
      <c r="O93" s="48"/>
      <c r="P93" s="55"/>
    </row>
    <row r="94" spans="1:16" x14ac:dyDescent="0.25">
      <c r="A94" s="33" t="s">
        <v>197</v>
      </c>
      <c r="B94" s="34" t="s">
        <v>38</v>
      </c>
      <c r="C94" s="34" t="s">
        <v>175</v>
      </c>
      <c r="D94" s="34" t="s">
        <v>195</v>
      </c>
      <c r="E94" s="1"/>
      <c r="F94" s="1"/>
      <c r="G94" s="2">
        <v>135656.05692307692</v>
      </c>
      <c r="H94" s="2">
        <v>0</v>
      </c>
      <c r="I94" s="36">
        <f t="shared" si="1"/>
        <v>135656.05692307692</v>
      </c>
      <c r="J94" s="47"/>
      <c r="K94" s="47"/>
      <c r="L94" s="47"/>
      <c r="M94" s="47"/>
      <c r="N94" s="48"/>
      <c r="O94" s="48"/>
      <c r="P94" s="55"/>
    </row>
    <row r="95" spans="1:16" x14ac:dyDescent="0.25">
      <c r="A95" s="33" t="s">
        <v>198</v>
      </c>
      <c r="B95" s="34" t="s">
        <v>38</v>
      </c>
      <c r="C95" s="34" t="s">
        <v>175</v>
      </c>
      <c r="D95" s="34" t="s">
        <v>195</v>
      </c>
      <c r="E95" s="1"/>
      <c r="F95" s="1"/>
      <c r="G95" s="2">
        <v>135656.05692307692</v>
      </c>
      <c r="H95" s="2">
        <v>0</v>
      </c>
      <c r="I95" s="36">
        <f t="shared" si="1"/>
        <v>135656.05692307692</v>
      </c>
      <c r="J95" s="47"/>
      <c r="K95" s="47"/>
      <c r="L95" s="47"/>
      <c r="M95" s="47"/>
      <c r="N95" s="48"/>
      <c r="O95" s="48"/>
      <c r="P95" s="55"/>
    </row>
    <row r="96" spans="1:16" x14ac:dyDescent="0.25">
      <c r="A96" s="33" t="s">
        <v>199</v>
      </c>
      <c r="B96" s="34" t="s">
        <v>38</v>
      </c>
      <c r="C96" s="34" t="s">
        <v>143</v>
      </c>
      <c r="D96" s="34" t="s">
        <v>144</v>
      </c>
      <c r="E96" s="1"/>
      <c r="F96" s="1"/>
      <c r="G96" s="2">
        <v>230104.06307692308</v>
      </c>
      <c r="H96" s="2">
        <v>0</v>
      </c>
      <c r="I96" s="36">
        <f t="shared" si="1"/>
        <v>230104.06307692308</v>
      </c>
      <c r="J96" s="47"/>
      <c r="K96" s="47"/>
      <c r="L96" s="47"/>
      <c r="M96" s="47"/>
      <c r="N96" s="48"/>
      <c r="O96" s="48"/>
      <c r="P96" s="55"/>
    </row>
    <row r="97" spans="1:16" x14ac:dyDescent="0.25">
      <c r="A97" s="33" t="s">
        <v>200</v>
      </c>
      <c r="B97" s="34" t="s">
        <v>38</v>
      </c>
      <c r="C97" s="34" t="s">
        <v>175</v>
      </c>
      <c r="D97" s="34" t="s">
        <v>195</v>
      </c>
      <c r="E97" s="1"/>
      <c r="F97" s="1"/>
      <c r="G97" s="2">
        <v>230104.06307692308</v>
      </c>
      <c r="H97" s="2">
        <v>0</v>
      </c>
      <c r="I97" s="36">
        <f t="shared" si="1"/>
        <v>230104.06307692308</v>
      </c>
      <c r="J97" s="47"/>
      <c r="K97" s="47"/>
      <c r="L97" s="47"/>
      <c r="M97" s="47"/>
      <c r="N97" s="48"/>
      <c r="O97" s="48"/>
      <c r="P97" s="55"/>
    </row>
    <row r="98" spans="1:16" x14ac:dyDescent="0.25">
      <c r="A98" s="33" t="s">
        <v>201</v>
      </c>
      <c r="B98" s="34" t="s">
        <v>30</v>
      </c>
      <c r="C98" s="34" t="s">
        <v>91</v>
      </c>
      <c r="D98" s="34" t="s">
        <v>160</v>
      </c>
      <c r="E98" s="1"/>
      <c r="F98" s="1"/>
      <c r="G98" s="2">
        <v>84141.475384615376</v>
      </c>
      <c r="H98" s="2">
        <v>0</v>
      </c>
      <c r="I98" s="36">
        <f t="shared" si="1"/>
        <v>84141.475384615376</v>
      </c>
      <c r="J98" s="47"/>
      <c r="K98" s="47"/>
      <c r="L98" s="47"/>
      <c r="M98" s="47"/>
      <c r="N98" s="48"/>
      <c r="O98" s="48"/>
      <c r="P98" s="55"/>
    </row>
    <row r="99" spans="1:16" x14ac:dyDescent="0.25">
      <c r="A99" s="33" t="s">
        <v>202</v>
      </c>
      <c r="B99" s="34" t="s">
        <v>30</v>
      </c>
      <c r="C99" s="34" t="s">
        <v>91</v>
      </c>
      <c r="D99" s="34" t="s">
        <v>203</v>
      </c>
      <c r="E99" s="1"/>
      <c r="F99" s="1"/>
      <c r="G99" s="2">
        <v>29192.092307692306</v>
      </c>
      <c r="H99" s="2">
        <v>0</v>
      </c>
      <c r="I99" s="36">
        <f t="shared" si="1"/>
        <v>29192.092307692306</v>
      </c>
      <c r="J99" s="47"/>
      <c r="K99" s="47"/>
      <c r="L99" s="47"/>
      <c r="M99" s="47"/>
      <c r="N99" s="48"/>
      <c r="O99" s="48"/>
      <c r="P99" s="55"/>
    </row>
    <row r="100" spans="1:16" x14ac:dyDescent="0.25">
      <c r="A100" s="33" t="s">
        <v>204</v>
      </c>
      <c r="B100" s="34" t="s">
        <v>38</v>
      </c>
      <c r="C100" s="34" t="s">
        <v>140</v>
      </c>
      <c r="D100" s="34" t="s">
        <v>205</v>
      </c>
      <c r="E100" s="1"/>
      <c r="F100" s="1"/>
      <c r="G100" s="2">
        <v>318923.07692307694</v>
      </c>
      <c r="H100" s="2">
        <v>0</v>
      </c>
      <c r="I100" s="36">
        <f t="shared" si="1"/>
        <v>318923.07692307694</v>
      </c>
      <c r="J100" s="47"/>
      <c r="K100" s="47"/>
      <c r="L100" s="47"/>
      <c r="M100" s="47"/>
      <c r="N100" s="48"/>
      <c r="O100" s="48"/>
      <c r="P100" s="55"/>
    </row>
    <row r="101" spans="1:16" x14ac:dyDescent="0.25">
      <c r="A101" s="33" t="s">
        <v>206</v>
      </c>
      <c r="B101" s="34" t="s">
        <v>38</v>
      </c>
      <c r="C101" s="34" t="s">
        <v>143</v>
      </c>
      <c r="D101" s="34" t="s">
        <v>144</v>
      </c>
      <c r="E101" s="1"/>
      <c r="F101" s="1"/>
      <c r="G101" s="2">
        <v>230104.06307692308</v>
      </c>
      <c r="H101" s="2">
        <v>0</v>
      </c>
      <c r="I101" s="36">
        <f t="shared" si="1"/>
        <v>230104.06307692308</v>
      </c>
      <c r="J101" s="47"/>
      <c r="K101" s="47"/>
      <c r="L101" s="47"/>
      <c r="M101" s="47"/>
      <c r="N101" s="48"/>
      <c r="O101" s="48"/>
      <c r="P101" s="55"/>
    </row>
    <row r="102" spans="1:16" x14ac:dyDescent="0.25">
      <c r="A102" s="33" t="s">
        <v>207</v>
      </c>
      <c r="B102" s="34" t="s">
        <v>38</v>
      </c>
      <c r="C102" s="34" t="s">
        <v>143</v>
      </c>
      <c r="D102" s="34" t="s">
        <v>144</v>
      </c>
      <c r="E102" s="1"/>
      <c r="F102" s="1"/>
      <c r="G102" s="2">
        <v>230104.06307692308</v>
      </c>
      <c r="H102" s="2">
        <v>0</v>
      </c>
      <c r="I102" s="36">
        <f t="shared" si="1"/>
        <v>230104.06307692308</v>
      </c>
      <c r="J102" s="47"/>
      <c r="K102" s="47"/>
      <c r="L102" s="47"/>
      <c r="M102" s="47"/>
      <c r="N102" s="48"/>
      <c r="O102" s="48"/>
      <c r="P102" s="55"/>
    </row>
    <row r="103" spans="1:16" x14ac:dyDescent="0.25">
      <c r="A103" s="33" t="s">
        <v>208</v>
      </c>
      <c r="B103" s="34" t="s">
        <v>38</v>
      </c>
      <c r="C103" s="34" t="s">
        <v>143</v>
      </c>
      <c r="D103" s="34" t="s">
        <v>144</v>
      </c>
      <c r="E103" s="1"/>
      <c r="F103" s="1"/>
      <c r="G103" s="2">
        <v>230104.06307692308</v>
      </c>
      <c r="H103" s="2">
        <v>0</v>
      </c>
      <c r="I103" s="36">
        <f t="shared" si="1"/>
        <v>230104.06307692308</v>
      </c>
      <c r="J103" s="47"/>
      <c r="K103" s="47"/>
      <c r="L103" s="47"/>
      <c r="M103" s="47"/>
      <c r="N103" s="48"/>
      <c r="O103" s="48"/>
      <c r="P103" s="55"/>
    </row>
    <row r="104" spans="1:16" x14ac:dyDescent="0.25">
      <c r="A104" s="33" t="s">
        <v>209</v>
      </c>
      <c r="B104" s="34" t="s">
        <v>38</v>
      </c>
      <c r="C104" s="34" t="s">
        <v>143</v>
      </c>
      <c r="D104" s="34" t="s">
        <v>144</v>
      </c>
      <c r="E104" s="1"/>
      <c r="F104" s="1"/>
      <c r="G104" s="2">
        <v>230104.06307692308</v>
      </c>
      <c r="H104" s="2">
        <v>0</v>
      </c>
      <c r="I104" s="36">
        <f t="shared" si="1"/>
        <v>230104.06307692308</v>
      </c>
      <c r="J104" s="47"/>
      <c r="K104" s="47"/>
      <c r="L104" s="47"/>
      <c r="M104" s="47"/>
      <c r="N104" s="48"/>
      <c r="O104" s="48"/>
      <c r="P104" s="55"/>
    </row>
    <row r="105" spans="1:16" x14ac:dyDescent="0.25">
      <c r="A105" s="33" t="s">
        <v>210</v>
      </c>
      <c r="B105" s="34" t="s">
        <v>38</v>
      </c>
      <c r="C105" s="34" t="s">
        <v>143</v>
      </c>
      <c r="D105" s="34" t="s">
        <v>144</v>
      </c>
      <c r="E105" s="1"/>
      <c r="F105" s="1"/>
      <c r="G105" s="2">
        <v>230104.06307692308</v>
      </c>
      <c r="H105" s="2">
        <v>0</v>
      </c>
      <c r="I105" s="36">
        <f t="shared" si="1"/>
        <v>230104.06307692308</v>
      </c>
      <c r="J105" s="47"/>
      <c r="K105" s="47"/>
      <c r="L105" s="47"/>
      <c r="M105" s="47"/>
      <c r="N105" s="48"/>
      <c r="O105" s="48"/>
      <c r="P105" s="55"/>
    </row>
    <row r="106" spans="1:16" x14ac:dyDescent="0.25">
      <c r="A106" s="33" t="s">
        <v>211</v>
      </c>
      <c r="B106" s="34" t="s">
        <v>38</v>
      </c>
      <c r="C106" s="34" t="s">
        <v>143</v>
      </c>
      <c r="D106" s="34" t="s">
        <v>144</v>
      </c>
      <c r="E106" s="1"/>
      <c r="F106" s="1"/>
      <c r="G106" s="2">
        <v>230104.06307692308</v>
      </c>
      <c r="H106" s="2">
        <v>0</v>
      </c>
      <c r="I106" s="36">
        <f t="shared" si="1"/>
        <v>230104.06307692308</v>
      </c>
      <c r="J106" s="47"/>
      <c r="K106" s="47"/>
      <c r="L106" s="47"/>
      <c r="M106" s="47"/>
      <c r="N106" s="48"/>
      <c r="O106" s="48"/>
      <c r="P106" s="55"/>
    </row>
    <row r="107" spans="1:16" x14ac:dyDescent="0.25">
      <c r="A107" s="33" t="s">
        <v>212</v>
      </c>
      <c r="B107" s="34" t="s">
        <v>38</v>
      </c>
      <c r="C107" s="34" t="s">
        <v>143</v>
      </c>
      <c r="D107" s="34" t="s">
        <v>144</v>
      </c>
      <c r="E107" s="1"/>
      <c r="F107" s="1"/>
      <c r="G107" s="2">
        <v>230104.06307692308</v>
      </c>
      <c r="H107" s="2">
        <v>0</v>
      </c>
      <c r="I107" s="36">
        <f t="shared" si="1"/>
        <v>230104.06307692308</v>
      </c>
      <c r="J107" s="47"/>
      <c r="K107" s="47"/>
      <c r="L107" s="47"/>
      <c r="M107" s="47"/>
      <c r="N107" s="48"/>
      <c r="O107" s="48"/>
      <c r="P107" s="55"/>
    </row>
    <row r="108" spans="1:16" x14ac:dyDescent="0.25">
      <c r="A108" s="33" t="s">
        <v>213</v>
      </c>
      <c r="B108" s="34" t="s">
        <v>38</v>
      </c>
      <c r="C108" s="34" t="s">
        <v>143</v>
      </c>
      <c r="D108" s="34" t="s">
        <v>144</v>
      </c>
      <c r="E108" s="1"/>
      <c r="F108" s="1"/>
      <c r="G108" s="2">
        <v>230104.06307692308</v>
      </c>
      <c r="H108" s="2">
        <v>0</v>
      </c>
      <c r="I108" s="36">
        <f t="shared" si="1"/>
        <v>230104.06307692308</v>
      </c>
      <c r="J108" s="47"/>
      <c r="K108" s="47"/>
      <c r="L108" s="47"/>
      <c r="M108" s="47"/>
      <c r="N108" s="48"/>
      <c r="O108" s="48"/>
      <c r="P108" s="55"/>
    </row>
    <row r="109" spans="1:16" x14ac:dyDescent="0.25">
      <c r="A109" s="33" t="s">
        <v>214</v>
      </c>
      <c r="B109" s="34" t="s">
        <v>38</v>
      </c>
      <c r="C109" s="34" t="s">
        <v>143</v>
      </c>
      <c r="D109" s="34" t="s">
        <v>144</v>
      </c>
      <c r="E109" s="1"/>
      <c r="F109" s="1"/>
      <c r="G109" s="2">
        <v>230104.06307692308</v>
      </c>
      <c r="H109" s="2">
        <v>0</v>
      </c>
      <c r="I109" s="36">
        <f t="shared" si="1"/>
        <v>230104.06307692308</v>
      </c>
      <c r="J109" s="47"/>
      <c r="K109" s="47"/>
      <c r="L109" s="47"/>
      <c r="M109" s="47"/>
      <c r="N109" s="48"/>
      <c r="O109" s="48"/>
      <c r="P109" s="55"/>
    </row>
    <row r="110" spans="1:16" x14ac:dyDescent="0.25">
      <c r="A110" s="33" t="s">
        <v>215</v>
      </c>
      <c r="B110" s="34" t="s">
        <v>38</v>
      </c>
      <c r="C110" s="34" t="s">
        <v>143</v>
      </c>
      <c r="D110" s="34" t="s">
        <v>144</v>
      </c>
      <c r="E110" s="1"/>
      <c r="F110" s="1"/>
      <c r="G110" s="2">
        <v>230104.06307692308</v>
      </c>
      <c r="H110" s="2">
        <v>0</v>
      </c>
      <c r="I110" s="36">
        <f t="shared" si="1"/>
        <v>230104.06307692308</v>
      </c>
      <c r="J110" s="47"/>
      <c r="K110" s="47"/>
      <c r="L110" s="47"/>
      <c r="M110" s="47"/>
      <c r="N110" s="48"/>
      <c r="O110" s="48"/>
      <c r="P110" s="55"/>
    </row>
    <row r="111" spans="1:16" x14ac:dyDescent="0.25">
      <c r="A111" s="33" t="s">
        <v>216</v>
      </c>
      <c r="B111" s="34" t="s">
        <v>107</v>
      </c>
      <c r="C111" s="34" t="s">
        <v>140</v>
      </c>
      <c r="D111" s="34" t="s">
        <v>217</v>
      </c>
      <c r="E111" s="1"/>
      <c r="F111" s="1"/>
      <c r="G111" s="2">
        <v>242668.56923076921</v>
      </c>
      <c r="H111" s="2">
        <v>0</v>
      </c>
      <c r="I111" s="36">
        <f t="shared" si="1"/>
        <v>242668.56923076921</v>
      </c>
      <c r="J111" s="26"/>
      <c r="K111" s="26"/>
      <c r="L111" s="26"/>
      <c r="M111" s="51"/>
      <c r="N111" s="52"/>
      <c r="O111" s="52"/>
      <c r="P111" s="55"/>
    </row>
    <row r="112" spans="1:16" x14ac:dyDescent="0.25">
      <c r="A112" s="33" t="s">
        <v>218</v>
      </c>
      <c r="B112" s="34" t="s">
        <v>107</v>
      </c>
      <c r="C112" s="34" t="s">
        <v>143</v>
      </c>
      <c r="D112" s="34" t="s">
        <v>144</v>
      </c>
      <c r="E112" s="1"/>
      <c r="F112" s="1"/>
      <c r="G112" s="2">
        <v>230287.97538461536</v>
      </c>
      <c r="H112" s="2">
        <v>0</v>
      </c>
      <c r="I112" s="36">
        <f t="shared" si="1"/>
        <v>230287.97538461536</v>
      </c>
      <c r="J112" s="26"/>
      <c r="K112" s="26"/>
      <c r="L112" s="26"/>
      <c r="M112" s="49"/>
      <c r="N112" s="50"/>
      <c r="O112" s="50"/>
      <c r="P112" s="55"/>
    </row>
    <row r="113" spans="1:16" x14ac:dyDescent="0.25">
      <c r="A113" s="33" t="s">
        <v>219</v>
      </c>
      <c r="B113" s="34" t="s">
        <v>107</v>
      </c>
      <c r="C113" s="34" t="s">
        <v>143</v>
      </c>
      <c r="D113" s="34" t="s">
        <v>144</v>
      </c>
      <c r="E113" s="1"/>
      <c r="F113" s="1"/>
      <c r="G113" s="2">
        <v>230287.97538461536</v>
      </c>
      <c r="H113" s="2">
        <v>0</v>
      </c>
      <c r="I113" s="36">
        <f t="shared" si="1"/>
        <v>230287.97538461536</v>
      </c>
      <c r="J113" s="26"/>
      <c r="K113" s="26"/>
      <c r="L113" s="26"/>
      <c r="M113" s="47"/>
      <c r="N113" s="48"/>
      <c r="O113" s="48"/>
      <c r="P113" s="55"/>
    </row>
    <row r="114" spans="1:16" x14ac:dyDescent="0.25">
      <c r="A114" s="33" t="s">
        <v>220</v>
      </c>
      <c r="B114" s="34" t="s">
        <v>107</v>
      </c>
      <c r="C114" s="34" t="s">
        <v>143</v>
      </c>
      <c r="D114" s="34" t="s">
        <v>144</v>
      </c>
      <c r="E114" s="1"/>
      <c r="F114" s="1"/>
      <c r="G114" s="2">
        <v>230287.97538461536</v>
      </c>
      <c r="H114" s="2">
        <v>0</v>
      </c>
      <c r="I114" s="36">
        <f t="shared" si="1"/>
        <v>230287.97538461536</v>
      </c>
      <c r="J114" s="47"/>
      <c r="K114" s="47"/>
      <c r="L114" s="47"/>
      <c r="M114" s="47"/>
      <c r="N114" s="48"/>
      <c r="O114" s="48"/>
      <c r="P114" s="55"/>
    </row>
    <row r="115" spans="1:16" x14ac:dyDescent="0.25">
      <c r="A115" s="33" t="s">
        <v>221</v>
      </c>
      <c r="B115" s="34" t="s">
        <v>107</v>
      </c>
      <c r="C115" s="34" t="s">
        <v>143</v>
      </c>
      <c r="D115" s="34" t="s">
        <v>144</v>
      </c>
      <c r="E115" s="1"/>
      <c r="F115" s="1"/>
      <c r="G115" s="2">
        <v>230287.97538461536</v>
      </c>
      <c r="H115" s="2">
        <v>0</v>
      </c>
      <c r="I115" s="36">
        <f t="shared" si="1"/>
        <v>230287.97538461536</v>
      </c>
      <c r="J115" s="47"/>
      <c r="K115" s="47"/>
      <c r="L115" s="47"/>
      <c r="M115" s="47"/>
      <c r="N115" s="48"/>
      <c r="O115" s="48"/>
      <c r="P115" s="55"/>
    </row>
    <row r="116" spans="1:16" x14ac:dyDescent="0.25">
      <c r="A116" s="33" t="s">
        <v>222</v>
      </c>
      <c r="B116" s="34" t="s">
        <v>107</v>
      </c>
      <c r="C116" s="34" t="s">
        <v>143</v>
      </c>
      <c r="D116" s="34" t="s">
        <v>144</v>
      </c>
      <c r="E116" s="1"/>
      <c r="F116" s="1"/>
      <c r="G116" s="2">
        <v>230287.97538461536</v>
      </c>
      <c r="H116" s="2">
        <v>0</v>
      </c>
      <c r="I116" s="36">
        <f t="shared" si="1"/>
        <v>230287.97538461536</v>
      </c>
      <c r="J116" s="47"/>
      <c r="K116" s="47"/>
      <c r="L116" s="47"/>
      <c r="M116" s="47"/>
      <c r="N116" s="48"/>
      <c r="O116" s="48"/>
      <c r="P116" s="55"/>
    </row>
    <row r="117" spans="1:16" x14ac:dyDescent="0.25">
      <c r="A117" s="33" t="s">
        <v>223</v>
      </c>
      <c r="B117" s="34" t="s">
        <v>107</v>
      </c>
      <c r="C117" s="34" t="s">
        <v>143</v>
      </c>
      <c r="D117" s="34" t="s">
        <v>144</v>
      </c>
      <c r="E117" s="1"/>
      <c r="F117" s="1"/>
      <c r="G117" s="2">
        <v>230287.97538461536</v>
      </c>
      <c r="H117" s="2">
        <v>0</v>
      </c>
      <c r="I117" s="36">
        <f t="shared" si="1"/>
        <v>230287.97538461536</v>
      </c>
      <c r="J117" s="47"/>
      <c r="K117" s="47"/>
      <c r="L117" s="47"/>
      <c r="M117" s="47"/>
      <c r="N117" s="48"/>
      <c r="O117" s="48"/>
      <c r="P117" s="55"/>
    </row>
    <row r="118" spans="1:16" x14ac:dyDescent="0.25">
      <c r="A118" s="33" t="s">
        <v>224</v>
      </c>
      <c r="B118" s="34" t="s">
        <v>107</v>
      </c>
      <c r="C118" s="34" t="s">
        <v>143</v>
      </c>
      <c r="D118" s="34" t="s">
        <v>144</v>
      </c>
      <c r="E118" s="1"/>
      <c r="F118" s="1"/>
      <c r="G118" s="2">
        <v>230287.97538461536</v>
      </c>
      <c r="H118" s="2">
        <v>0</v>
      </c>
      <c r="I118" s="36">
        <f t="shared" si="1"/>
        <v>230287.97538461536</v>
      </c>
      <c r="J118" s="47"/>
      <c r="K118" s="47"/>
      <c r="L118" s="47"/>
      <c r="M118" s="47"/>
      <c r="N118" s="48"/>
      <c r="O118" s="48"/>
      <c r="P118" s="55"/>
    </row>
    <row r="119" spans="1:16" x14ac:dyDescent="0.25">
      <c r="A119" s="33" t="s">
        <v>225</v>
      </c>
      <c r="B119" s="34" t="s">
        <v>107</v>
      </c>
      <c r="C119" s="34" t="s">
        <v>143</v>
      </c>
      <c r="D119" s="34" t="s">
        <v>144</v>
      </c>
      <c r="E119" s="1"/>
      <c r="F119" s="1"/>
      <c r="G119" s="2">
        <v>230287.97538461536</v>
      </c>
      <c r="H119" s="2">
        <v>0</v>
      </c>
      <c r="I119" s="36">
        <f t="shared" si="1"/>
        <v>230287.97538461536</v>
      </c>
      <c r="J119" s="47"/>
      <c r="K119" s="47"/>
      <c r="L119" s="47"/>
      <c r="M119" s="47"/>
      <c r="N119" s="48"/>
      <c r="O119" s="48"/>
      <c r="P119" s="55"/>
    </row>
    <row r="120" spans="1:16" x14ac:dyDescent="0.25">
      <c r="A120" s="33" t="s">
        <v>226</v>
      </c>
      <c r="B120" s="34" t="s">
        <v>107</v>
      </c>
      <c r="C120" s="34" t="s">
        <v>143</v>
      </c>
      <c r="D120" s="34" t="s">
        <v>144</v>
      </c>
      <c r="E120" s="1"/>
      <c r="F120" s="1"/>
      <c r="G120" s="2">
        <v>230287.97538461536</v>
      </c>
      <c r="H120" s="2">
        <v>0</v>
      </c>
      <c r="I120" s="36">
        <f t="shared" si="1"/>
        <v>230287.97538461536</v>
      </c>
      <c r="J120" s="47"/>
      <c r="K120" s="47"/>
      <c r="L120" s="47"/>
      <c r="M120" s="47"/>
      <c r="N120" s="48"/>
      <c r="O120" s="48"/>
      <c r="P120" s="55"/>
    </row>
    <row r="121" spans="1:16" x14ac:dyDescent="0.25">
      <c r="A121" s="33" t="s">
        <v>227</v>
      </c>
      <c r="B121" s="34" t="s">
        <v>107</v>
      </c>
      <c r="C121" s="34" t="s">
        <v>143</v>
      </c>
      <c r="D121" s="34" t="s">
        <v>144</v>
      </c>
      <c r="E121" s="1"/>
      <c r="F121" s="1"/>
      <c r="G121" s="2">
        <v>230287.97538461536</v>
      </c>
      <c r="H121" s="2">
        <v>0</v>
      </c>
      <c r="I121" s="36">
        <f t="shared" si="1"/>
        <v>230287.97538461536</v>
      </c>
      <c r="J121" s="47"/>
      <c r="K121" s="47"/>
      <c r="L121" s="47"/>
      <c r="M121" s="47"/>
      <c r="N121" s="48"/>
      <c r="O121" s="48"/>
      <c r="P121" s="55"/>
    </row>
    <row r="122" spans="1:16" x14ac:dyDescent="0.25">
      <c r="A122" s="33" t="s">
        <v>228</v>
      </c>
      <c r="B122" s="34" t="s">
        <v>110</v>
      </c>
      <c r="C122" s="34" t="s">
        <v>91</v>
      </c>
      <c r="D122" s="34" t="s">
        <v>229</v>
      </c>
      <c r="E122" s="1"/>
      <c r="F122" s="1"/>
      <c r="G122" s="2">
        <v>78989.804615384608</v>
      </c>
      <c r="H122" s="2">
        <v>5865.4825949367087</v>
      </c>
      <c r="I122" s="36">
        <f t="shared" si="1"/>
        <v>84855.287210321316</v>
      </c>
      <c r="J122" s="47"/>
      <c r="K122" s="47"/>
      <c r="L122" s="47"/>
      <c r="M122" s="47"/>
      <c r="N122" s="48"/>
      <c r="O122" s="48"/>
      <c r="P122" s="55"/>
    </row>
    <row r="123" spans="1:16" x14ac:dyDescent="0.25">
      <c r="A123" s="33" t="s">
        <v>230</v>
      </c>
      <c r="B123" s="34" t="s">
        <v>5</v>
      </c>
      <c r="C123" s="34" t="s">
        <v>91</v>
      </c>
      <c r="D123" s="34" t="s">
        <v>231</v>
      </c>
      <c r="E123" s="1"/>
      <c r="F123" s="1"/>
      <c r="G123" s="2">
        <v>184199.33846153846</v>
      </c>
      <c r="H123" s="2">
        <v>54907.4920886076</v>
      </c>
      <c r="I123" s="36">
        <f t="shared" si="1"/>
        <v>239106.83055014606</v>
      </c>
      <c r="J123" s="47"/>
      <c r="K123" s="47"/>
      <c r="L123" s="47"/>
      <c r="M123" s="47"/>
      <c r="N123" s="48"/>
      <c r="O123" s="48"/>
      <c r="P123" s="55"/>
    </row>
    <row r="124" spans="1:16" x14ac:dyDescent="0.25">
      <c r="A124" s="33" t="s">
        <v>232</v>
      </c>
      <c r="B124" s="34" t="s">
        <v>5</v>
      </c>
      <c r="C124" s="34" t="s">
        <v>233</v>
      </c>
      <c r="D124" s="34" t="s">
        <v>234</v>
      </c>
      <c r="E124" s="1"/>
      <c r="F124" s="1"/>
      <c r="G124" s="2">
        <v>16253978.399999999</v>
      </c>
      <c r="H124" s="2">
        <v>103424.12579113925</v>
      </c>
      <c r="I124" s="36">
        <f t="shared" si="1"/>
        <v>16357402.525791138</v>
      </c>
      <c r="J124" s="47"/>
      <c r="K124" s="47"/>
      <c r="L124" s="47"/>
      <c r="M124" s="47"/>
      <c r="N124" s="48"/>
      <c r="O124" s="48"/>
      <c r="P124" s="55"/>
    </row>
    <row r="125" spans="1:16" x14ac:dyDescent="0.25">
      <c r="A125" s="33" t="s">
        <v>235</v>
      </c>
      <c r="B125" s="34" t="s">
        <v>5</v>
      </c>
      <c r="C125" s="34" t="s">
        <v>91</v>
      </c>
      <c r="D125" s="34" t="s">
        <v>236</v>
      </c>
      <c r="E125" s="1"/>
      <c r="F125" s="1"/>
      <c r="G125" s="2">
        <v>752122.6707692307</v>
      </c>
      <c r="H125" s="2">
        <v>33741.609968354431</v>
      </c>
      <c r="I125" s="36">
        <f t="shared" si="1"/>
        <v>785864.28073758516</v>
      </c>
      <c r="J125" s="47"/>
      <c r="K125" s="47"/>
      <c r="L125" s="47"/>
      <c r="M125" s="47"/>
      <c r="N125" s="48"/>
      <c r="O125" s="48"/>
      <c r="P125" s="55"/>
    </row>
    <row r="126" spans="1:16" x14ac:dyDescent="0.25">
      <c r="A126" s="33" t="s">
        <v>237</v>
      </c>
      <c r="B126" s="34" t="s">
        <v>5</v>
      </c>
      <c r="C126" s="34" t="s">
        <v>233</v>
      </c>
      <c r="D126" s="34" t="s">
        <v>234</v>
      </c>
      <c r="E126" s="1"/>
      <c r="F126" s="1"/>
      <c r="G126" s="2">
        <v>11588484.6</v>
      </c>
      <c r="H126" s="2">
        <v>79558.540348101276</v>
      </c>
      <c r="I126" s="36">
        <f t="shared" si="1"/>
        <v>11668043.140348101</v>
      </c>
      <c r="J126" s="47"/>
      <c r="K126" s="47"/>
      <c r="L126" s="47"/>
      <c r="M126" s="47"/>
      <c r="N126" s="48"/>
      <c r="O126" s="48"/>
      <c r="P126" s="55"/>
    </row>
    <row r="127" spans="1:16" x14ac:dyDescent="0.25">
      <c r="A127" s="53" t="s">
        <v>238</v>
      </c>
      <c r="B127" s="54" t="s">
        <v>38</v>
      </c>
      <c r="C127" s="54" t="s">
        <v>239</v>
      </c>
      <c r="D127" s="54" t="s">
        <v>240</v>
      </c>
      <c r="E127" s="1"/>
      <c r="F127" s="1"/>
      <c r="G127" s="2">
        <v>3543896.6184615381</v>
      </c>
      <c r="H127" s="2">
        <v>657802.74129746831</v>
      </c>
      <c r="I127" s="36">
        <f t="shared" si="1"/>
        <v>4201699.3597590066</v>
      </c>
      <c r="J127" s="55" t="s">
        <v>587</v>
      </c>
      <c r="K127" s="55" t="s">
        <v>587</v>
      </c>
      <c r="L127" s="55" t="s">
        <v>587</v>
      </c>
      <c r="M127" s="55" t="s">
        <v>588</v>
      </c>
      <c r="N127" s="56" t="s">
        <v>588</v>
      </c>
      <c r="O127" s="56" t="s">
        <v>588</v>
      </c>
      <c r="P127" s="55" t="s">
        <v>602</v>
      </c>
    </row>
    <row r="128" spans="1:16" x14ac:dyDescent="0.25">
      <c r="A128" s="53" t="s">
        <v>241</v>
      </c>
      <c r="B128" s="54" t="s">
        <v>55</v>
      </c>
      <c r="C128" s="54" t="s">
        <v>94</v>
      </c>
      <c r="D128" s="54" t="s">
        <v>242</v>
      </c>
      <c r="E128" s="1"/>
      <c r="F128" s="1"/>
      <c r="G128" s="2">
        <v>2929238.2984615383</v>
      </c>
      <c r="H128" s="2">
        <v>607202.29034810117</v>
      </c>
      <c r="I128" s="36">
        <f t="shared" si="1"/>
        <v>3536440.5888096392</v>
      </c>
      <c r="J128" s="55" t="s">
        <v>587</v>
      </c>
      <c r="K128" s="55" t="s">
        <v>587</v>
      </c>
      <c r="L128" s="55" t="s">
        <v>587</v>
      </c>
      <c r="M128" s="55" t="s">
        <v>588</v>
      </c>
      <c r="N128" s="56" t="s">
        <v>588</v>
      </c>
      <c r="O128" s="56" t="s">
        <v>588</v>
      </c>
      <c r="P128" s="55" t="s">
        <v>602</v>
      </c>
    </row>
    <row r="129" spans="1:16" x14ac:dyDescent="0.25">
      <c r="A129" s="53" t="s">
        <v>243</v>
      </c>
      <c r="B129" s="54" t="s">
        <v>5</v>
      </c>
      <c r="C129" s="54" t="s">
        <v>239</v>
      </c>
      <c r="D129" s="54" t="s">
        <v>244</v>
      </c>
      <c r="E129" s="1"/>
      <c r="F129" s="1"/>
      <c r="G129" s="2">
        <v>1680708.6692307692</v>
      </c>
      <c r="H129" s="2">
        <v>337334.9525316456</v>
      </c>
      <c r="I129" s="36">
        <f t="shared" si="1"/>
        <v>2018043.6217624147</v>
      </c>
      <c r="J129" s="55" t="s">
        <v>587</v>
      </c>
      <c r="K129" s="55" t="s">
        <v>587</v>
      </c>
      <c r="L129" s="55" t="s">
        <v>587</v>
      </c>
      <c r="M129" s="55" t="s">
        <v>588</v>
      </c>
      <c r="N129" s="56" t="s">
        <v>588</v>
      </c>
      <c r="O129" s="56" t="s">
        <v>588</v>
      </c>
      <c r="P129" s="55" t="s">
        <v>602</v>
      </c>
    </row>
    <row r="130" spans="1:16" x14ac:dyDescent="0.25">
      <c r="A130" s="53" t="s">
        <v>245</v>
      </c>
      <c r="B130" s="54" t="s">
        <v>87</v>
      </c>
      <c r="C130" s="54" t="s">
        <v>239</v>
      </c>
      <c r="D130" s="54" t="s">
        <v>246</v>
      </c>
      <c r="E130" s="1"/>
      <c r="F130" s="1"/>
      <c r="G130" s="2">
        <v>2462257.3092307691</v>
      </c>
      <c r="H130" s="2">
        <v>324450.24129746837</v>
      </c>
      <c r="I130" s="36">
        <f t="shared" si="1"/>
        <v>2786707.5505282376</v>
      </c>
      <c r="J130" s="55" t="s">
        <v>587</v>
      </c>
      <c r="K130" s="55" t="s">
        <v>587</v>
      </c>
      <c r="L130" s="55" t="s">
        <v>587</v>
      </c>
      <c r="M130" s="55" t="s">
        <v>587</v>
      </c>
      <c r="N130" s="56" t="s">
        <v>588</v>
      </c>
      <c r="O130" s="56" t="s">
        <v>588</v>
      </c>
      <c r="P130" s="55" t="s">
        <v>602</v>
      </c>
    </row>
    <row r="131" spans="1:16" x14ac:dyDescent="0.25">
      <c r="A131" s="53" t="s">
        <v>247</v>
      </c>
      <c r="B131" s="54" t="s">
        <v>248</v>
      </c>
      <c r="C131" s="54" t="s">
        <v>239</v>
      </c>
      <c r="D131" s="54" t="s">
        <v>249</v>
      </c>
      <c r="E131" s="1"/>
      <c r="F131" s="1"/>
      <c r="G131" s="2">
        <v>2001761.0892307691</v>
      </c>
      <c r="H131" s="2">
        <v>316129.53718354431</v>
      </c>
      <c r="I131" s="36">
        <f t="shared" si="1"/>
        <v>2317890.6264143134</v>
      </c>
      <c r="J131" s="55" t="s">
        <v>587</v>
      </c>
      <c r="K131" s="55" t="s">
        <v>587</v>
      </c>
      <c r="L131" s="55" t="s">
        <v>587</v>
      </c>
      <c r="M131" s="55" t="s">
        <v>587</v>
      </c>
      <c r="N131" s="56" t="s">
        <v>588</v>
      </c>
      <c r="O131" s="56" t="s">
        <v>588</v>
      </c>
      <c r="P131" s="55" t="s">
        <v>602</v>
      </c>
    </row>
    <row r="132" spans="1:16" x14ac:dyDescent="0.25">
      <c r="A132" s="53" t="s">
        <v>250</v>
      </c>
      <c r="B132" s="54" t="s">
        <v>27</v>
      </c>
      <c r="C132" s="54" t="s">
        <v>239</v>
      </c>
      <c r="D132" s="54" t="s">
        <v>251</v>
      </c>
      <c r="E132" s="1"/>
      <c r="F132" s="1"/>
      <c r="G132" s="2">
        <v>2058147.7523076923</v>
      </c>
      <c r="H132" s="2">
        <v>374364.0625</v>
      </c>
      <c r="I132" s="36">
        <f t="shared" si="1"/>
        <v>2432511.8148076925</v>
      </c>
      <c r="J132" s="55" t="s">
        <v>587</v>
      </c>
      <c r="K132" s="55" t="s">
        <v>587</v>
      </c>
      <c r="L132" s="55" t="s">
        <v>587</v>
      </c>
      <c r="M132" s="55" t="s">
        <v>588</v>
      </c>
      <c r="N132" s="56" t="s">
        <v>588</v>
      </c>
      <c r="O132" s="56" t="s">
        <v>588</v>
      </c>
      <c r="P132" s="55" t="s">
        <v>602</v>
      </c>
    </row>
    <row r="133" spans="1:16" x14ac:dyDescent="0.25">
      <c r="A133" s="53" t="s">
        <v>252</v>
      </c>
      <c r="B133" s="54" t="s">
        <v>23</v>
      </c>
      <c r="C133" s="54" t="s">
        <v>239</v>
      </c>
      <c r="D133" s="54" t="s">
        <v>253</v>
      </c>
      <c r="E133" s="1"/>
      <c r="F133" s="1"/>
      <c r="G133" s="2">
        <v>2160913.2723076921</v>
      </c>
      <c r="H133" s="2">
        <v>607202.29034810117</v>
      </c>
      <c r="I133" s="36">
        <f t="shared" ref="I133:I196" si="2">G133+H133</f>
        <v>2768115.5626557935</v>
      </c>
      <c r="J133" s="55" t="s">
        <v>587</v>
      </c>
      <c r="K133" s="55" t="s">
        <v>587</v>
      </c>
      <c r="L133" s="55" t="s">
        <v>587</v>
      </c>
      <c r="M133" s="55" t="s">
        <v>588</v>
      </c>
      <c r="N133" s="56" t="s">
        <v>588</v>
      </c>
      <c r="O133" s="56" t="s">
        <v>588</v>
      </c>
      <c r="P133" s="55" t="s">
        <v>602</v>
      </c>
    </row>
    <row r="134" spans="1:16" x14ac:dyDescent="0.25">
      <c r="A134" s="53" t="s">
        <v>254</v>
      </c>
      <c r="B134" s="54" t="s">
        <v>23</v>
      </c>
      <c r="C134" s="54" t="s">
        <v>239</v>
      </c>
      <c r="D134" s="54" t="s">
        <v>255</v>
      </c>
      <c r="E134" s="1"/>
      <c r="F134" s="1"/>
      <c r="G134" s="2">
        <v>4062516.5692307688</v>
      </c>
      <c r="H134" s="2">
        <v>632501.47547468357</v>
      </c>
      <c r="I134" s="36">
        <f t="shared" si="2"/>
        <v>4695018.0447054524</v>
      </c>
      <c r="J134" s="55" t="s">
        <v>587</v>
      </c>
      <c r="K134" s="55" t="s">
        <v>587</v>
      </c>
      <c r="L134" s="55" t="s">
        <v>587</v>
      </c>
      <c r="M134" s="55" t="s">
        <v>588</v>
      </c>
      <c r="N134" s="56" t="s">
        <v>588</v>
      </c>
      <c r="O134" s="56" t="s">
        <v>588</v>
      </c>
      <c r="P134" s="55" t="s">
        <v>602</v>
      </c>
    </row>
    <row r="135" spans="1:16" x14ac:dyDescent="0.25">
      <c r="A135" s="53" t="s">
        <v>256</v>
      </c>
      <c r="B135" s="54" t="s">
        <v>110</v>
      </c>
      <c r="C135" s="54" t="s">
        <v>239</v>
      </c>
      <c r="D135" s="54" t="s">
        <v>257</v>
      </c>
      <c r="E135" s="1"/>
      <c r="F135" s="1"/>
      <c r="G135" s="2">
        <v>2575032.7615384613</v>
      </c>
      <c r="H135" s="2">
        <v>424278.92405063292</v>
      </c>
      <c r="I135" s="36">
        <f t="shared" si="2"/>
        <v>2999311.6855890942</v>
      </c>
      <c r="J135" s="55" t="s">
        <v>587</v>
      </c>
      <c r="K135" s="55" t="s">
        <v>587</v>
      </c>
      <c r="L135" s="55" t="s">
        <v>587</v>
      </c>
      <c r="M135" s="55" t="s">
        <v>588</v>
      </c>
      <c r="N135" s="56" t="s">
        <v>588</v>
      </c>
      <c r="O135" s="56" t="s">
        <v>588</v>
      </c>
      <c r="P135" s="55" t="s">
        <v>602</v>
      </c>
    </row>
    <row r="136" spans="1:16" x14ac:dyDescent="0.25">
      <c r="A136" s="53" t="s">
        <v>258</v>
      </c>
      <c r="B136" s="54" t="s">
        <v>23</v>
      </c>
      <c r="C136" s="54" t="s">
        <v>239</v>
      </c>
      <c r="D136" s="54" t="s">
        <v>259</v>
      </c>
      <c r="E136" s="1"/>
      <c r="F136" s="1"/>
      <c r="G136" s="2">
        <v>4244994.7861538464</v>
      </c>
      <c r="H136" s="2">
        <v>649370.7199367088</v>
      </c>
      <c r="I136" s="36">
        <f t="shared" si="2"/>
        <v>4894365.5060905553</v>
      </c>
      <c r="J136" s="55" t="s">
        <v>587</v>
      </c>
      <c r="K136" s="55" t="s">
        <v>587</v>
      </c>
      <c r="L136" s="55" t="s">
        <v>587</v>
      </c>
      <c r="M136" s="55" t="s">
        <v>588</v>
      </c>
      <c r="N136" s="56" t="s">
        <v>588</v>
      </c>
      <c r="O136" s="56" t="s">
        <v>588</v>
      </c>
      <c r="P136" s="55" t="s">
        <v>602</v>
      </c>
    </row>
    <row r="137" spans="1:16" x14ac:dyDescent="0.25">
      <c r="A137" s="53" t="s">
        <v>260</v>
      </c>
      <c r="B137" s="54" t="s">
        <v>64</v>
      </c>
      <c r="C137" s="54" t="s">
        <v>239</v>
      </c>
      <c r="D137" s="54" t="s">
        <v>261</v>
      </c>
      <c r="E137" s="1"/>
      <c r="F137" s="1"/>
      <c r="G137" s="2">
        <v>0</v>
      </c>
      <c r="H137" s="2">
        <v>641041.69303797476</v>
      </c>
      <c r="I137" s="36">
        <f t="shared" si="2"/>
        <v>641041.69303797476</v>
      </c>
      <c r="J137" s="55" t="s">
        <v>587</v>
      </c>
      <c r="K137" s="55" t="s">
        <v>587</v>
      </c>
      <c r="L137" s="55" t="s">
        <v>587</v>
      </c>
      <c r="M137" s="55" t="s">
        <v>587</v>
      </c>
      <c r="N137" s="56" t="s">
        <v>588</v>
      </c>
      <c r="O137" s="56" t="s">
        <v>588</v>
      </c>
      <c r="P137" s="55" t="s">
        <v>602</v>
      </c>
    </row>
    <row r="138" spans="1:16" x14ac:dyDescent="0.25">
      <c r="A138" s="53" t="s">
        <v>262</v>
      </c>
      <c r="B138" s="54" t="s">
        <v>133</v>
      </c>
      <c r="C138" s="54" t="s">
        <v>239</v>
      </c>
      <c r="D138" s="54" t="s">
        <v>263</v>
      </c>
      <c r="E138" s="1"/>
      <c r="F138" s="1"/>
      <c r="G138" s="2">
        <v>175185.50923076921</v>
      </c>
      <c r="H138" s="2">
        <v>19416.01661392405</v>
      </c>
      <c r="I138" s="36">
        <f t="shared" si="2"/>
        <v>194601.52584469327</v>
      </c>
      <c r="J138" s="55" t="s">
        <v>587</v>
      </c>
      <c r="K138" s="55" t="s">
        <v>587</v>
      </c>
      <c r="L138" s="55" t="s">
        <v>588</v>
      </c>
      <c r="M138" s="55" t="s">
        <v>588</v>
      </c>
      <c r="N138" s="56" t="s">
        <v>588</v>
      </c>
      <c r="O138" s="56" t="s">
        <v>588</v>
      </c>
      <c r="P138" s="55" t="s">
        <v>602</v>
      </c>
    </row>
    <row r="139" spans="1:16" x14ac:dyDescent="0.25">
      <c r="A139" s="53" t="s">
        <v>262</v>
      </c>
      <c r="B139" s="54" t="s">
        <v>133</v>
      </c>
      <c r="C139" s="54" t="s">
        <v>239</v>
      </c>
      <c r="D139" s="54" t="s">
        <v>264</v>
      </c>
      <c r="E139" s="1"/>
      <c r="F139" s="1"/>
      <c r="G139" s="2">
        <v>1588249.68</v>
      </c>
      <c r="H139" s="2">
        <v>266213.63528481009</v>
      </c>
      <c r="I139" s="36">
        <f t="shared" si="2"/>
        <v>1854463.31528481</v>
      </c>
      <c r="J139" s="55" t="s">
        <v>587</v>
      </c>
      <c r="K139" s="55" t="s">
        <v>587</v>
      </c>
      <c r="L139" s="55" t="s">
        <v>587</v>
      </c>
      <c r="M139" s="55" t="s">
        <v>588</v>
      </c>
      <c r="N139" s="56" t="s">
        <v>588</v>
      </c>
      <c r="O139" s="56" t="s">
        <v>588</v>
      </c>
      <c r="P139" s="55" t="s">
        <v>602</v>
      </c>
    </row>
    <row r="140" spans="1:16" x14ac:dyDescent="0.25">
      <c r="A140" s="53" t="s">
        <v>265</v>
      </c>
      <c r="B140" s="54" t="s">
        <v>38</v>
      </c>
      <c r="C140" s="54" t="s">
        <v>239</v>
      </c>
      <c r="D140" s="54" t="s">
        <v>266</v>
      </c>
      <c r="E140" s="1"/>
      <c r="F140" s="1"/>
      <c r="G140" s="2">
        <v>2276160.3784615383</v>
      </c>
      <c r="H140" s="2">
        <v>396368.46518987342</v>
      </c>
      <c r="I140" s="36">
        <f t="shared" si="2"/>
        <v>2672528.8436514116</v>
      </c>
      <c r="J140" s="55" t="s">
        <v>587</v>
      </c>
      <c r="K140" s="55" t="s">
        <v>587</v>
      </c>
      <c r="L140" s="55" t="s">
        <v>587</v>
      </c>
      <c r="M140" s="55" t="s">
        <v>588</v>
      </c>
      <c r="N140" s="56" t="s">
        <v>588</v>
      </c>
      <c r="O140" s="56" t="s">
        <v>588</v>
      </c>
      <c r="P140" s="55" t="s">
        <v>602</v>
      </c>
    </row>
    <row r="141" spans="1:16" x14ac:dyDescent="0.25">
      <c r="A141" s="53" t="s">
        <v>267</v>
      </c>
      <c r="B141" s="54" t="s">
        <v>5</v>
      </c>
      <c r="C141" s="54" t="s">
        <v>239</v>
      </c>
      <c r="D141" s="54" t="s">
        <v>268</v>
      </c>
      <c r="E141" s="1"/>
      <c r="F141" s="1"/>
      <c r="G141" s="2">
        <v>2996463.0307692308</v>
      </c>
      <c r="H141" s="2">
        <v>632501.47547468357</v>
      </c>
      <c r="I141" s="36">
        <f t="shared" si="2"/>
        <v>3628964.5062439144</v>
      </c>
      <c r="J141" s="55" t="s">
        <v>587</v>
      </c>
      <c r="K141" s="55" t="s">
        <v>587</v>
      </c>
      <c r="L141" s="55" t="s">
        <v>587</v>
      </c>
      <c r="M141" s="55" t="s">
        <v>588</v>
      </c>
      <c r="N141" s="56" t="s">
        <v>588</v>
      </c>
      <c r="O141" s="56" t="s">
        <v>588</v>
      </c>
      <c r="P141" s="55" t="s">
        <v>602</v>
      </c>
    </row>
    <row r="142" spans="1:16" x14ac:dyDescent="0.25">
      <c r="A142" s="53" t="s">
        <v>269</v>
      </c>
      <c r="B142" s="54" t="s">
        <v>55</v>
      </c>
      <c r="C142" s="57" t="s">
        <v>596</v>
      </c>
      <c r="D142" s="57" t="s">
        <v>597</v>
      </c>
      <c r="E142" s="1"/>
      <c r="F142" s="1"/>
      <c r="G142" s="2">
        <v>4609948.0307692308</v>
      </c>
      <c r="H142" s="2">
        <v>632501.47547468357</v>
      </c>
      <c r="I142" s="36">
        <f t="shared" si="2"/>
        <v>5242449.5062439144</v>
      </c>
      <c r="J142" s="55" t="s">
        <v>587</v>
      </c>
      <c r="K142" s="55" t="s">
        <v>587</v>
      </c>
      <c r="L142" s="55" t="s">
        <v>587</v>
      </c>
      <c r="M142" s="55" t="s">
        <v>588</v>
      </c>
      <c r="N142" s="60" t="s">
        <v>587</v>
      </c>
      <c r="O142" s="56" t="s">
        <v>588</v>
      </c>
      <c r="P142" s="66" t="s">
        <v>606</v>
      </c>
    </row>
    <row r="143" spans="1:16" x14ac:dyDescent="0.25">
      <c r="A143" s="53" t="s">
        <v>270</v>
      </c>
      <c r="B143" s="54" t="s">
        <v>130</v>
      </c>
      <c r="C143" s="54" t="s">
        <v>239</v>
      </c>
      <c r="D143" s="54" t="s">
        <v>271</v>
      </c>
      <c r="E143" s="1"/>
      <c r="F143" s="1"/>
      <c r="G143" s="2">
        <v>1409689.9646153846</v>
      </c>
      <c r="H143" s="2">
        <v>299491.25</v>
      </c>
      <c r="I143" s="36">
        <f t="shared" si="2"/>
        <v>1709181.2146153846</v>
      </c>
      <c r="J143" s="55" t="s">
        <v>587</v>
      </c>
      <c r="K143" s="55" t="s">
        <v>587</v>
      </c>
      <c r="L143" s="55" t="s">
        <v>587</v>
      </c>
      <c r="M143" s="55" t="s">
        <v>588</v>
      </c>
      <c r="N143" s="56" t="s">
        <v>588</v>
      </c>
      <c r="O143" s="56" t="s">
        <v>588</v>
      </c>
      <c r="P143" s="55" t="s">
        <v>602</v>
      </c>
    </row>
    <row r="144" spans="1:16" x14ac:dyDescent="0.25">
      <c r="A144" s="53" t="s">
        <v>272</v>
      </c>
      <c r="B144" s="54" t="s">
        <v>72</v>
      </c>
      <c r="C144" s="54" t="s">
        <v>239</v>
      </c>
      <c r="D144" s="54" t="s">
        <v>273</v>
      </c>
      <c r="E144" s="1"/>
      <c r="F144" s="1"/>
      <c r="G144" s="2">
        <v>2330686.6569230766</v>
      </c>
      <c r="H144" s="2">
        <v>540747.97468354425</v>
      </c>
      <c r="I144" s="36">
        <f t="shared" si="2"/>
        <v>2871434.6316066207</v>
      </c>
      <c r="J144" s="55" t="s">
        <v>587</v>
      </c>
      <c r="K144" s="55" t="s">
        <v>587</v>
      </c>
      <c r="L144" s="55" t="s">
        <v>587</v>
      </c>
      <c r="M144" s="55" t="s">
        <v>587</v>
      </c>
      <c r="N144" s="56" t="s">
        <v>588</v>
      </c>
      <c r="O144" s="56" t="s">
        <v>588</v>
      </c>
      <c r="P144" s="55" t="s">
        <v>602</v>
      </c>
    </row>
    <row r="145" spans="1:16" x14ac:dyDescent="0.25">
      <c r="A145" s="53" t="s">
        <v>274</v>
      </c>
      <c r="B145" s="54" t="s">
        <v>107</v>
      </c>
      <c r="C145" s="54" t="s">
        <v>239</v>
      </c>
      <c r="D145" s="54" t="s">
        <v>275</v>
      </c>
      <c r="E145" s="1"/>
      <c r="F145" s="1"/>
      <c r="G145" s="2">
        <v>7529581.4292307692</v>
      </c>
      <c r="H145" s="2">
        <v>1012002.7768987343</v>
      </c>
      <c r="I145" s="36">
        <f t="shared" si="2"/>
        <v>8541584.2061295025</v>
      </c>
      <c r="J145" s="55" t="s">
        <v>587</v>
      </c>
      <c r="K145" s="55" t="s">
        <v>587</v>
      </c>
      <c r="L145" s="55" t="s">
        <v>587</v>
      </c>
      <c r="M145" s="55" t="s">
        <v>587</v>
      </c>
      <c r="N145" s="56" t="s">
        <v>588</v>
      </c>
      <c r="O145" s="56" t="s">
        <v>588</v>
      </c>
      <c r="P145" s="55" t="s">
        <v>602</v>
      </c>
    </row>
    <row r="146" spans="1:16" x14ac:dyDescent="0.25">
      <c r="A146" s="53" t="s">
        <v>276</v>
      </c>
      <c r="B146" s="54" t="s">
        <v>45</v>
      </c>
      <c r="C146" s="54" t="s">
        <v>239</v>
      </c>
      <c r="D146" s="54" t="s">
        <v>277</v>
      </c>
      <c r="E146" s="1"/>
      <c r="F146" s="1"/>
      <c r="G146" s="2">
        <v>2650214.6246153847</v>
      </c>
      <c r="H146" s="2">
        <v>640579.77848101268</v>
      </c>
      <c r="I146" s="36">
        <f t="shared" si="2"/>
        <v>3290794.4030963974</v>
      </c>
      <c r="J146" s="55" t="s">
        <v>587</v>
      </c>
      <c r="K146" s="55" t="s">
        <v>587</v>
      </c>
      <c r="L146" s="55" t="s">
        <v>587</v>
      </c>
      <c r="M146" s="55" t="s">
        <v>588</v>
      </c>
      <c r="N146" s="56" t="s">
        <v>588</v>
      </c>
      <c r="O146" s="56" t="s">
        <v>588</v>
      </c>
      <c r="P146" s="55" t="s">
        <v>602</v>
      </c>
    </row>
    <row r="147" spans="1:16" x14ac:dyDescent="0.25">
      <c r="A147" s="53" t="s">
        <v>278</v>
      </c>
      <c r="B147" s="54" t="s">
        <v>52</v>
      </c>
      <c r="C147" s="54" t="s">
        <v>239</v>
      </c>
      <c r="D147" s="54" t="s">
        <v>279</v>
      </c>
      <c r="E147" s="1"/>
      <c r="F147" s="1"/>
      <c r="G147" s="2">
        <v>5930093.963076923</v>
      </c>
      <c r="H147" s="2">
        <v>1073178.3662974683</v>
      </c>
      <c r="I147" s="36">
        <f t="shared" si="2"/>
        <v>7003272.3293743916</v>
      </c>
      <c r="J147" s="55" t="s">
        <v>587</v>
      </c>
      <c r="K147" s="55" t="s">
        <v>587</v>
      </c>
      <c r="L147" s="55" t="s">
        <v>587</v>
      </c>
      <c r="M147" s="55" t="s">
        <v>588</v>
      </c>
      <c r="N147" s="56" t="s">
        <v>588</v>
      </c>
      <c r="O147" s="56" t="s">
        <v>588</v>
      </c>
      <c r="P147" s="55" t="s">
        <v>602</v>
      </c>
    </row>
    <row r="148" spans="1:16" x14ac:dyDescent="0.25">
      <c r="A148" s="53" t="s">
        <v>280</v>
      </c>
      <c r="B148" s="54" t="s">
        <v>30</v>
      </c>
      <c r="C148" s="54" t="s">
        <v>239</v>
      </c>
      <c r="D148" s="54" t="s">
        <v>281</v>
      </c>
      <c r="E148" s="1"/>
      <c r="F148" s="1"/>
      <c r="G148" s="2">
        <v>3640034.9169230768</v>
      </c>
      <c r="H148" s="2">
        <v>228800.63686708861</v>
      </c>
      <c r="I148" s="36">
        <f t="shared" si="2"/>
        <v>3868835.5537901656</v>
      </c>
      <c r="J148" s="55" t="s">
        <v>587</v>
      </c>
      <c r="K148" s="55" t="s">
        <v>587</v>
      </c>
      <c r="L148" s="55" t="s">
        <v>587</v>
      </c>
      <c r="M148" s="55" t="s">
        <v>587</v>
      </c>
      <c r="N148" s="56" t="s">
        <v>588</v>
      </c>
      <c r="O148" s="56" t="s">
        <v>588</v>
      </c>
      <c r="P148" s="55" t="s">
        <v>602</v>
      </c>
    </row>
    <row r="149" spans="1:16" x14ac:dyDescent="0.25">
      <c r="A149" s="53" t="s">
        <v>282</v>
      </c>
      <c r="B149" s="54" t="s">
        <v>5</v>
      </c>
      <c r="C149" s="54" t="s">
        <v>99</v>
      </c>
      <c r="D149" s="54" t="s">
        <v>283</v>
      </c>
      <c r="E149" s="1"/>
      <c r="F149" s="1"/>
      <c r="G149" s="2">
        <v>4368041.6876923079</v>
      </c>
      <c r="H149" s="2">
        <v>216758.60759493671</v>
      </c>
      <c r="I149" s="36">
        <f t="shared" si="2"/>
        <v>4584800.295287245</v>
      </c>
      <c r="J149" s="55" t="s">
        <v>587</v>
      </c>
      <c r="K149" s="55" t="s">
        <v>587</v>
      </c>
      <c r="L149" s="55" t="s">
        <v>587</v>
      </c>
      <c r="M149" s="55" t="s">
        <v>587</v>
      </c>
      <c r="N149" s="56" t="s">
        <v>588</v>
      </c>
      <c r="O149" s="56" t="s">
        <v>588</v>
      </c>
      <c r="P149" s="55" t="s">
        <v>602</v>
      </c>
    </row>
    <row r="150" spans="1:16" x14ac:dyDescent="0.25">
      <c r="A150" s="53" t="s">
        <v>284</v>
      </c>
      <c r="B150" s="54" t="s">
        <v>127</v>
      </c>
      <c r="C150" s="54" t="s">
        <v>239</v>
      </c>
      <c r="D150" s="54" t="s">
        <v>285</v>
      </c>
      <c r="E150" s="1"/>
      <c r="F150" s="1"/>
      <c r="G150" s="2">
        <v>2913358.0553846154</v>
      </c>
      <c r="H150" s="2">
        <v>465875.16218354431</v>
      </c>
      <c r="I150" s="36">
        <f t="shared" si="2"/>
        <v>3379233.2175681596</v>
      </c>
      <c r="J150" s="55" t="s">
        <v>587</v>
      </c>
      <c r="K150" s="55" t="s">
        <v>587</v>
      </c>
      <c r="L150" s="55" t="s">
        <v>587</v>
      </c>
      <c r="M150" s="55" t="s">
        <v>588</v>
      </c>
      <c r="N150" s="56" t="s">
        <v>588</v>
      </c>
      <c r="O150" s="56" t="s">
        <v>588</v>
      </c>
      <c r="P150" s="55" t="s">
        <v>602</v>
      </c>
    </row>
    <row r="151" spans="1:16" x14ac:dyDescent="0.25">
      <c r="A151" s="53" t="s">
        <v>286</v>
      </c>
      <c r="B151" s="54" t="s">
        <v>107</v>
      </c>
      <c r="C151" s="54" t="s">
        <v>287</v>
      </c>
      <c r="D151" s="54" t="s">
        <v>288</v>
      </c>
      <c r="E151" s="1"/>
      <c r="F151" s="1"/>
      <c r="G151" s="2">
        <v>6742048.729230769</v>
      </c>
      <c r="H151" s="2">
        <v>1079470.3916139239</v>
      </c>
      <c r="I151" s="36">
        <f t="shared" si="2"/>
        <v>7821519.1208446929</v>
      </c>
      <c r="J151" s="55" t="s">
        <v>587</v>
      </c>
      <c r="K151" s="55" t="s">
        <v>587</v>
      </c>
      <c r="L151" s="55" t="s">
        <v>587</v>
      </c>
      <c r="M151" s="55" t="s">
        <v>587</v>
      </c>
      <c r="N151" s="56" t="s">
        <v>588</v>
      </c>
      <c r="O151" s="56" t="s">
        <v>588</v>
      </c>
      <c r="P151" s="55" t="s">
        <v>602</v>
      </c>
    </row>
    <row r="152" spans="1:16" x14ac:dyDescent="0.25">
      <c r="A152" s="53" t="s">
        <v>289</v>
      </c>
      <c r="B152" s="54" t="s">
        <v>133</v>
      </c>
      <c r="C152" s="54" t="s">
        <v>239</v>
      </c>
      <c r="D152" s="54" t="s">
        <v>290</v>
      </c>
      <c r="E152" s="1"/>
      <c r="F152" s="1"/>
      <c r="G152" s="2">
        <v>3044928.7076923074</v>
      </c>
      <c r="H152" s="2">
        <v>449237.91534810129</v>
      </c>
      <c r="I152" s="36">
        <f t="shared" si="2"/>
        <v>3494166.6230404088</v>
      </c>
      <c r="J152" s="55" t="s">
        <v>587</v>
      </c>
      <c r="K152" s="55" t="s">
        <v>587</v>
      </c>
      <c r="L152" s="55" t="s">
        <v>587</v>
      </c>
      <c r="M152" s="55" t="s">
        <v>587</v>
      </c>
      <c r="N152" s="56" t="s">
        <v>588</v>
      </c>
      <c r="O152" s="56" t="s">
        <v>588</v>
      </c>
      <c r="P152" s="55" t="s">
        <v>602</v>
      </c>
    </row>
    <row r="153" spans="1:16" x14ac:dyDescent="0.25">
      <c r="A153" s="53" t="s">
        <v>291</v>
      </c>
      <c r="B153" s="54" t="s">
        <v>5</v>
      </c>
      <c r="C153" s="54" t="s">
        <v>239</v>
      </c>
      <c r="D153" s="54" t="s">
        <v>292</v>
      </c>
      <c r="E153" s="1"/>
      <c r="F153" s="1"/>
      <c r="G153" s="2">
        <v>1507837.4784615384</v>
      </c>
      <c r="H153" s="2">
        <v>354202.11629746837</v>
      </c>
      <c r="I153" s="36">
        <f t="shared" si="2"/>
        <v>1862039.5947590068</v>
      </c>
      <c r="J153" s="55" t="s">
        <v>587</v>
      </c>
      <c r="K153" s="55" t="s">
        <v>587</v>
      </c>
      <c r="L153" s="55" t="s">
        <v>587</v>
      </c>
      <c r="M153" s="55" t="s">
        <v>588</v>
      </c>
      <c r="N153" s="56" t="s">
        <v>588</v>
      </c>
      <c r="O153" s="56" t="s">
        <v>588</v>
      </c>
      <c r="P153" s="55" t="s">
        <v>602</v>
      </c>
    </row>
    <row r="154" spans="1:16" x14ac:dyDescent="0.25">
      <c r="A154" s="59" t="s">
        <v>120</v>
      </c>
      <c r="B154" s="59" t="s">
        <v>55</v>
      </c>
      <c r="C154" s="58" t="s">
        <v>595</v>
      </c>
      <c r="D154" s="58" t="s">
        <v>598</v>
      </c>
      <c r="E154" s="1"/>
      <c r="F154" s="1"/>
      <c r="G154" s="2">
        <v>50000</v>
      </c>
      <c r="H154" s="2">
        <v>0</v>
      </c>
      <c r="I154" s="36">
        <f t="shared" si="2"/>
        <v>50000</v>
      </c>
      <c r="J154" s="61" t="s">
        <v>591</v>
      </c>
      <c r="K154" s="61" t="s">
        <v>591</v>
      </c>
      <c r="L154" s="61" t="s">
        <v>591</v>
      </c>
      <c r="M154" s="61" t="s">
        <v>588</v>
      </c>
      <c r="N154" s="62" t="s">
        <v>587</v>
      </c>
      <c r="O154" s="62" t="s">
        <v>588</v>
      </c>
      <c r="P154" s="66" t="s">
        <v>594</v>
      </c>
    </row>
    <row r="155" spans="1:16" x14ac:dyDescent="0.25">
      <c r="A155" s="33" t="s">
        <v>293</v>
      </c>
      <c r="B155" s="34" t="s">
        <v>133</v>
      </c>
      <c r="C155" s="34" t="s">
        <v>294</v>
      </c>
      <c r="D155" s="34" t="s">
        <v>295</v>
      </c>
      <c r="E155" s="1"/>
      <c r="F155" s="1"/>
      <c r="G155" s="2">
        <v>411226.85692307691</v>
      </c>
      <c r="H155" s="2">
        <v>0</v>
      </c>
      <c r="I155" s="36">
        <f t="shared" si="2"/>
        <v>411226.85692307691</v>
      </c>
      <c r="J155" s="47"/>
      <c r="K155" s="47"/>
      <c r="L155" s="47"/>
      <c r="M155" s="47"/>
      <c r="N155" s="48"/>
      <c r="O155" s="48"/>
      <c r="P155" s="55"/>
    </row>
    <row r="156" spans="1:16" x14ac:dyDescent="0.25">
      <c r="A156" s="33" t="s">
        <v>296</v>
      </c>
      <c r="B156" s="34" t="s">
        <v>87</v>
      </c>
      <c r="C156" s="34" t="s">
        <v>294</v>
      </c>
      <c r="D156" s="34" t="s">
        <v>297</v>
      </c>
      <c r="E156" s="1"/>
      <c r="F156" s="1"/>
      <c r="G156" s="2">
        <v>1926673.8399999999</v>
      </c>
      <c r="H156" s="2">
        <v>0</v>
      </c>
      <c r="I156" s="36">
        <f t="shared" si="2"/>
        <v>1926673.8399999999</v>
      </c>
      <c r="J156" s="47"/>
      <c r="K156" s="47"/>
      <c r="L156" s="47"/>
      <c r="M156" s="47"/>
      <c r="N156" s="48"/>
      <c r="O156" s="48"/>
      <c r="P156" s="55"/>
    </row>
    <row r="157" spans="1:16" x14ac:dyDescent="0.25">
      <c r="A157" s="33" t="s">
        <v>298</v>
      </c>
      <c r="B157" s="34" t="s">
        <v>87</v>
      </c>
      <c r="C157" s="34" t="s">
        <v>294</v>
      </c>
      <c r="D157" s="34" t="s">
        <v>299</v>
      </c>
      <c r="E157" s="1"/>
      <c r="F157" s="1"/>
      <c r="G157" s="2">
        <v>1289598.4169230768</v>
      </c>
      <c r="H157" s="2">
        <v>0</v>
      </c>
      <c r="I157" s="36">
        <f t="shared" si="2"/>
        <v>1289598.4169230768</v>
      </c>
      <c r="J157" s="47"/>
      <c r="K157" s="47"/>
      <c r="L157" s="47"/>
      <c r="M157" s="47"/>
      <c r="N157" s="48"/>
      <c r="O157" s="48"/>
      <c r="P157" s="55"/>
    </row>
    <row r="158" spans="1:16" x14ac:dyDescent="0.25">
      <c r="A158" s="33" t="s">
        <v>300</v>
      </c>
      <c r="B158" s="34" t="s">
        <v>5</v>
      </c>
      <c r="C158" s="34" t="s">
        <v>301</v>
      </c>
      <c r="D158" s="34" t="s">
        <v>302</v>
      </c>
      <c r="E158" s="1"/>
      <c r="F158" s="1"/>
      <c r="G158" s="2">
        <v>1180381.0830769229</v>
      </c>
      <c r="H158" s="2">
        <v>0</v>
      </c>
      <c r="I158" s="36">
        <f t="shared" si="2"/>
        <v>1180381.0830769229</v>
      </c>
      <c r="J158" s="47"/>
      <c r="K158" s="47"/>
      <c r="L158" s="47"/>
      <c r="M158" s="47"/>
      <c r="N158" s="48"/>
      <c r="O158" s="48"/>
      <c r="P158" s="55"/>
    </row>
    <row r="159" spans="1:16" x14ac:dyDescent="0.25">
      <c r="A159" s="33" t="s">
        <v>303</v>
      </c>
      <c r="B159" s="34" t="s">
        <v>87</v>
      </c>
      <c r="C159" s="34" t="s">
        <v>301</v>
      </c>
      <c r="D159" s="34" t="s">
        <v>304</v>
      </c>
      <c r="E159" s="1"/>
      <c r="F159" s="1"/>
      <c r="G159" s="2">
        <v>21261.538461538461</v>
      </c>
      <c r="H159" s="2">
        <v>0</v>
      </c>
      <c r="I159" s="36">
        <f t="shared" si="2"/>
        <v>21261.538461538461</v>
      </c>
      <c r="J159" s="47"/>
      <c r="K159" s="47"/>
      <c r="L159" s="47"/>
      <c r="M159" s="47"/>
      <c r="N159" s="48"/>
      <c r="O159" s="48"/>
      <c r="P159" s="55"/>
    </row>
    <row r="160" spans="1:16" x14ac:dyDescent="0.25">
      <c r="A160" s="33" t="s">
        <v>305</v>
      </c>
      <c r="B160" s="34" t="s">
        <v>133</v>
      </c>
      <c r="C160" s="34" t="s">
        <v>301</v>
      </c>
      <c r="D160" s="34" t="s">
        <v>306</v>
      </c>
      <c r="E160" s="1"/>
      <c r="F160" s="1"/>
      <c r="G160" s="2">
        <v>163523.55538461538</v>
      </c>
      <c r="H160" s="2">
        <v>9983.1803797468347</v>
      </c>
      <c r="I160" s="36">
        <f t="shared" si="2"/>
        <v>173506.73576436221</v>
      </c>
      <c r="J160" s="47"/>
      <c r="K160" s="47"/>
      <c r="L160" s="47"/>
      <c r="M160" s="47"/>
      <c r="N160" s="48"/>
      <c r="O160" s="48"/>
      <c r="P160" s="55"/>
    </row>
    <row r="161" spans="1:17" x14ac:dyDescent="0.25">
      <c r="A161" s="33" t="s">
        <v>307</v>
      </c>
      <c r="B161" s="34" t="s">
        <v>30</v>
      </c>
      <c r="C161" s="34" t="s">
        <v>91</v>
      </c>
      <c r="D161" s="34" t="s">
        <v>308</v>
      </c>
      <c r="E161" s="1"/>
      <c r="F161" s="1"/>
      <c r="G161" s="2">
        <v>111615.63538461538</v>
      </c>
      <c r="H161" s="2">
        <v>0</v>
      </c>
      <c r="I161" s="36">
        <f t="shared" si="2"/>
        <v>111615.63538461538</v>
      </c>
      <c r="J161" s="47"/>
      <c r="K161" s="47"/>
      <c r="L161" s="47"/>
      <c r="M161" s="47"/>
      <c r="N161" s="48"/>
      <c r="O161" s="48"/>
      <c r="P161" s="55"/>
    </row>
    <row r="162" spans="1:17" x14ac:dyDescent="0.25">
      <c r="A162" s="33" t="s">
        <v>309</v>
      </c>
      <c r="B162" s="34" t="s">
        <v>38</v>
      </c>
      <c r="C162" s="34" t="s">
        <v>301</v>
      </c>
      <c r="D162" s="34" t="s">
        <v>310</v>
      </c>
      <c r="E162" s="1"/>
      <c r="F162" s="1"/>
      <c r="G162" s="2">
        <v>120293.53230769231</v>
      </c>
      <c r="H162" s="2">
        <v>8319.6637658227846</v>
      </c>
      <c r="I162" s="36">
        <f t="shared" si="2"/>
        <v>128613.19607351509</v>
      </c>
      <c r="J162" s="47"/>
      <c r="K162" s="47"/>
      <c r="L162" s="47"/>
      <c r="M162" s="47"/>
      <c r="N162" s="48"/>
      <c r="O162" s="48"/>
      <c r="P162" s="55"/>
    </row>
    <row r="163" spans="1:17" x14ac:dyDescent="0.25">
      <c r="A163" s="33" t="s">
        <v>311</v>
      </c>
      <c r="B163" s="34" t="s">
        <v>87</v>
      </c>
      <c r="C163" s="34" t="s">
        <v>301</v>
      </c>
      <c r="D163" s="34" t="s">
        <v>312</v>
      </c>
      <c r="E163" s="1"/>
      <c r="F163" s="1"/>
      <c r="G163" s="2">
        <v>0</v>
      </c>
      <c r="H163" s="2">
        <v>103129.70727848102</v>
      </c>
      <c r="I163" s="36">
        <f t="shared" si="2"/>
        <v>103129.70727848102</v>
      </c>
      <c r="J163" s="47"/>
      <c r="K163" s="47"/>
      <c r="L163" s="47"/>
      <c r="M163" s="47"/>
      <c r="N163" s="48"/>
      <c r="O163" s="48"/>
      <c r="P163" s="55"/>
    </row>
    <row r="164" spans="1:17" x14ac:dyDescent="0.25">
      <c r="A164" s="33" t="s">
        <v>313</v>
      </c>
      <c r="B164" s="34" t="s">
        <v>30</v>
      </c>
      <c r="C164" s="34" t="s">
        <v>301</v>
      </c>
      <c r="D164" s="34" t="s">
        <v>314</v>
      </c>
      <c r="E164" s="1"/>
      <c r="F164" s="1"/>
      <c r="G164" s="2">
        <v>125932.09230769231</v>
      </c>
      <c r="H164" s="2">
        <v>9983.1803797468347</v>
      </c>
      <c r="I164" s="36">
        <f t="shared" si="2"/>
        <v>135915.27268743914</v>
      </c>
      <c r="J164" s="47"/>
      <c r="K164" s="47"/>
      <c r="L164" s="47"/>
      <c r="M164" s="47"/>
      <c r="N164" s="48"/>
      <c r="O164" s="48"/>
      <c r="P164" s="55"/>
    </row>
    <row r="165" spans="1:17" x14ac:dyDescent="0.25">
      <c r="A165" s="33" t="s">
        <v>4</v>
      </c>
      <c r="B165" s="34" t="s">
        <v>5</v>
      </c>
      <c r="C165" s="34" t="s">
        <v>184</v>
      </c>
      <c r="D165" s="34" t="s">
        <v>185</v>
      </c>
      <c r="E165" s="1"/>
      <c r="F165" s="1"/>
      <c r="G165" s="2">
        <v>0</v>
      </c>
      <c r="H165" s="2">
        <v>136285.6012658228</v>
      </c>
      <c r="I165" s="36">
        <f t="shared" si="2"/>
        <v>136285.6012658228</v>
      </c>
      <c r="J165" s="47"/>
      <c r="K165" s="47"/>
      <c r="L165" s="47"/>
      <c r="M165" s="47"/>
      <c r="N165" s="48"/>
      <c r="O165" s="48"/>
      <c r="P165" s="55"/>
    </row>
    <row r="166" spans="1:17" x14ac:dyDescent="0.25">
      <c r="A166" s="33" t="s">
        <v>315</v>
      </c>
      <c r="B166" s="34" t="s">
        <v>5</v>
      </c>
      <c r="C166" s="34" t="s">
        <v>91</v>
      </c>
      <c r="D166" s="34" t="s">
        <v>316</v>
      </c>
      <c r="E166" s="1"/>
      <c r="F166" s="1"/>
      <c r="G166" s="2">
        <v>31892.307692307691</v>
      </c>
      <c r="H166" s="2">
        <v>57219.145569620254</v>
      </c>
      <c r="I166" s="36">
        <f t="shared" si="2"/>
        <v>89111.453261927949</v>
      </c>
      <c r="J166" s="47"/>
      <c r="K166" s="47"/>
      <c r="L166" s="47"/>
      <c r="M166" s="47"/>
      <c r="N166" s="48"/>
      <c r="O166" s="48"/>
      <c r="P166" s="55"/>
    </row>
    <row r="167" spans="1:17" x14ac:dyDescent="0.25">
      <c r="A167" s="33" t="s">
        <v>317</v>
      </c>
      <c r="B167" s="34" t="s">
        <v>110</v>
      </c>
      <c r="C167" s="34" t="s">
        <v>301</v>
      </c>
      <c r="D167" s="34" t="s">
        <v>318</v>
      </c>
      <c r="E167" s="1"/>
      <c r="F167" s="1"/>
      <c r="G167" s="2">
        <v>103376.78923076922</v>
      </c>
      <c r="H167" s="2">
        <v>9983.1803797468347</v>
      </c>
      <c r="I167" s="36">
        <f t="shared" si="2"/>
        <v>113359.96961051605</v>
      </c>
      <c r="J167" s="47"/>
      <c r="K167" s="47"/>
      <c r="L167" s="47"/>
      <c r="M167" s="47"/>
      <c r="N167" s="48"/>
      <c r="O167" s="48"/>
      <c r="P167" s="55"/>
    </row>
    <row r="168" spans="1:17" x14ac:dyDescent="0.25">
      <c r="A168" s="33" t="s">
        <v>319</v>
      </c>
      <c r="B168" s="34" t="s">
        <v>130</v>
      </c>
      <c r="C168" s="34" t="s">
        <v>91</v>
      </c>
      <c r="D168" s="34" t="s">
        <v>320</v>
      </c>
      <c r="E168" s="1"/>
      <c r="F168" s="1"/>
      <c r="G168" s="2">
        <v>0</v>
      </c>
      <c r="H168" s="2">
        <v>106277.8006329114</v>
      </c>
      <c r="I168" s="36">
        <f t="shared" si="2"/>
        <v>106277.8006329114</v>
      </c>
      <c r="J168" s="47"/>
      <c r="K168" s="47"/>
      <c r="L168" s="47"/>
      <c r="M168" s="47"/>
      <c r="N168" s="48"/>
      <c r="O168" s="48"/>
      <c r="P168" s="55"/>
    </row>
    <row r="169" spans="1:17" x14ac:dyDescent="0.25">
      <c r="A169" s="33" t="s">
        <v>321</v>
      </c>
      <c r="B169" s="34" t="s">
        <v>5</v>
      </c>
      <c r="C169" s="34" t="s">
        <v>301</v>
      </c>
      <c r="D169" s="34" t="s">
        <v>322</v>
      </c>
      <c r="E169" s="1"/>
      <c r="F169" s="1"/>
      <c r="G169" s="2">
        <v>682289.14769230771</v>
      </c>
      <c r="H169" s="2">
        <v>43259.754746835446</v>
      </c>
      <c r="I169" s="36">
        <f t="shared" si="2"/>
        <v>725548.90243914316</v>
      </c>
      <c r="J169" s="47"/>
      <c r="K169" s="47"/>
      <c r="L169" s="47"/>
      <c r="M169" s="47"/>
      <c r="N169" s="48"/>
      <c r="O169" s="48"/>
      <c r="P169" s="55"/>
    </row>
    <row r="170" spans="1:17" x14ac:dyDescent="0.25">
      <c r="A170" s="33" t="s">
        <v>323</v>
      </c>
      <c r="B170" s="34" t="s">
        <v>48</v>
      </c>
      <c r="C170" s="34" t="s">
        <v>77</v>
      </c>
      <c r="D170" s="34" t="s">
        <v>324</v>
      </c>
      <c r="E170" s="1"/>
      <c r="F170" s="1"/>
      <c r="G170" s="2">
        <v>3277551.1999999997</v>
      </c>
      <c r="H170" s="2">
        <v>254583.58386075951</v>
      </c>
      <c r="I170" s="36">
        <f t="shared" si="2"/>
        <v>3532134.7838607593</v>
      </c>
      <c r="J170" s="47"/>
      <c r="K170" s="47"/>
      <c r="L170" s="47"/>
      <c r="M170" s="47"/>
      <c r="N170" s="48"/>
      <c r="O170" s="48"/>
      <c r="P170" s="55"/>
    </row>
    <row r="171" spans="1:17" x14ac:dyDescent="0.25">
      <c r="A171" s="58" t="s">
        <v>325</v>
      </c>
      <c r="B171" s="58" t="s">
        <v>5</v>
      </c>
      <c r="C171" s="58" t="s">
        <v>91</v>
      </c>
      <c r="D171" s="58" t="s">
        <v>326</v>
      </c>
      <c r="E171" s="1"/>
      <c r="F171" s="1"/>
      <c r="G171" s="2">
        <v>10228161.801538462</v>
      </c>
      <c r="H171" s="2">
        <v>102357.76898734178</v>
      </c>
      <c r="I171" s="36">
        <f t="shared" si="2"/>
        <v>10330519.570525803</v>
      </c>
      <c r="J171" s="55" t="s">
        <v>587</v>
      </c>
      <c r="K171" s="55" t="s">
        <v>587</v>
      </c>
      <c r="L171" s="55" t="s">
        <v>587</v>
      </c>
      <c r="M171" s="55" t="s">
        <v>588</v>
      </c>
      <c r="N171" s="56" t="s">
        <v>588</v>
      </c>
      <c r="O171" s="56" t="s">
        <v>588</v>
      </c>
      <c r="P171" s="55" t="s">
        <v>602</v>
      </c>
      <c r="Q171" s="71" t="s">
        <v>604</v>
      </c>
    </row>
    <row r="172" spans="1:17" x14ac:dyDescent="0.25">
      <c r="A172" s="53" t="s">
        <v>327</v>
      </c>
      <c r="B172" s="54" t="s">
        <v>5</v>
      </c>
      <c r="C172" s="54" t="s">
        <v>91</v>
      </c>
      <c r="D172" s="54" t="s">
        <v>328</v>
      </c>
      <c r="E172" s="1"/>
      <c r="F172" s="1"/>
      <c r="G172" s="2">
        <v>5743226.3015384609</v>
      </c>
      <c r="H172" s="2">
        <v>843336.34098101268</v>
      </c>
      <c r="I172" s="36">
        <f t="shared" si="2"/>
        <v>6586562.642519474</v>
      </c>
      <c r="J172" s="55" t="s">
        <v>587</v>
      </c>
      <c r="K172" s="55" t="s">
        <v>587</v>
      </c>
      <c r="L172" s="55" t="s">
        <v>587</v>
      </c>
      <c r="M172" s="55" t="s">
        <v>588</v>
      </c>
      <c r="N172" s="56" t="s">
        <v>588</v>
      </c>
      <c r="O172" s="56" t="s">
        <v>588</v>
      </c>
      <c r="P172" s="55" t="s">
        <v>602</v>
      </c>
    </row>
    <row r="173" spans="1:17" x14ac:dyDescent="0.25">
      <c r="A173" s="33" t="s">
        <v>329</v>
      </c>
      <c r="B173" s="34" t="s">
        <v>5</v>
      </c>
      <c r="C173" s="34" t="s">
        <v>330</v>
      </c>
      <c r="D173" s="34" t="s">
        <v>331</v>
      </c>
      <c r="E173" s="1"/>
      <c r="F173" s="1"/>
      <c r="G173" s="2">
        <v>21261538.46153846</v>
      </c>
      <c r="H173" s="2">
        <v>52017.405063291146</v>
      </c>
      <c r="I173" s="36">
        <f t="shared" si="2"/>
        <v>21313555.86660175</v>
      </c>
      <c r="J173" s="47"/>
      <c r="K173" s="47"/>
      <c r="L173" s="47"/>
      <c r="M173" s="47"/>
      <c r="N173" s="48"/>
      <c r="O173" s="48"/>
      <c r="P173" s="55"/>
    </row>
    <row r="174" spans="1:17" x14ac:dyDescent="0.25">
      <c r="A174" s="33" t="s">
        <v>332</v>
      </c>
      <c r="B174" s="34" t="s">
        <v>30</v>
      </c>
      <c r="C174" s="34" t="s">
        <v>333</v>
      </c>
      <c r="D174" s="34" t="s">
        <v>334</v>
      </c>
      <c r="E174" s="1"/>
      <c r="F174" s="1"/>
      <c r="G174" s="2">
        <v>6354436</v>
      </c>
      <c r="H174" s="2">
        <v>270494.66772151901</v>
      </c>
      <c r="I174" s="36">
        <f t="shared" si="2"/>
        <v>6624930.6677215192</v>
      </c>
      <c r="J174" s="47"/>
      <c r="K174" s="47"/>
      <c r="L174" s="47"/>
      <c r="M174" s="47"/>
      <c r="N174" s="48"/>
      <c r="O174" s="48"/>
      <c r="P174" s="55"/>
    </row>
    <row r="175" spans="1:17" x14ac:dyDescent="0.25">
      <c r="A175" s="33" t="s">
        <v>335</v>
      </c>
      <c r="B175" s="34" t="s">
        <v>5</v>
      </c>
      <c r="C175" s="34" t="s">
        <v>336</v>
      </c>
      <c r="D175" s="34" t="s">
        <v>337</v>
      </c>
      <c r="E175" s="1"/>
      <c r="F175" s="1"/>
      <c r="G175" s="2">
        <v>1052568.4076923076</v>
      </c>
      <c r="H175" s="2">
        <v>0</v>
      </c>
      <c r="I175" s="36">
        <f t="shared" si="2"/>
        <v>1052568.4076923076</v>
      </c>
      <c r="J175" s="47"/>
      <c r="K175" s="47"/>
      <c r="L175" s="47"/>
      <c r="M175" s="47"/>
      <c r="N175" s="48"/>
      <c r="O175" s="48"/>
      <c r="P175" s="55"/>
    </row>
    <row r="176" spans="1:17" x14ac:dyDescent="0.25">
      <c r="A176" s="33" t="s">
        <v>338</v>
      </c>
      <c r="B176" s="34" t="s">
        <v>45</v>
      </c>
      <c r="C176" s="34" t="s">
        <v>91</v>
      </c>
      <c r="D176" s="34" t="s">
        <v>339</v>
      </c>
      <c r="E176" s="1"/>
      <c r="F176" s="1"/>
      <c r="G176" s="2">
        <v>32299.466153846151</v>
      </c>
      <c r="H176" s="2">
        <v>0</v>
      </c>
      <c r="I176" s="36">
        <f t="shared" si="2"/>
        <v>32299.466153846151</v>
      </c>
      <c r="J176" s="47"/>
      <c r="K176" s="47"/>
      <c r="L176" s="47"/>
      <c r="M176" s="47"/>
      <c r="N176" s="48"/>
      <c r="O176" s="48"/>
      <c r="P176" s="55"/>
    </row>
    <row r="177" spans="1:16" x14ac:dyDescent="0.25">
      <c r="A177" s="33" t="s">
        <v>340</v>
      </c>
      <c r="B177" s="34" t="s">
        <v>55</v>
      </c>
      <c r="C177" s="34" t="s">
        <v>77</v>
      </c>
      <c r="D177" s="34" t="s">
        <v>341</v>
      </c>
      <c r="E177" s="1"/>
      <c r="F177" s="1"/>
      <c r="G177" s="2">
        <v>4322689.7630769229</v>
      </c>
      <c r="H177" s="2">
        <v>310273.41772151901</v>
      </c>
      <c r="I177" s="36">
        <f t="shared" si="2"/>
        <v>4632963.1807984421</v>
      </c>
      <c r="J177" s="47"/>
      <c r="K177" s="47"/>
      <c r="L177" s="47"/>
      <c r="M177" s="47"/>
      <c r="N177" s="48"/>
      <c r="O177" s="48"/>
      <c r="P177" s="55"/>
    </row>
    <row r="178" spans="1:16" x14ac:dyDescent="0.25">
      <c r="A178" s="33" t="s">
        <v>342</v>
      </c>
      <c r="B178" s="34" t="s">
        <v>133</v>
      </c>
      <c r="C178" s="34" t="s">
        <v>77</v>
      </c>
      <c r="D178" s="34" t="s">
        <v>343</v>
      </c>
      <c r="E178" s="1"/>
      <c r="F178" s="1"/>
      <c r="G178" s="2">
        <v>1063076.923076923</v>
      </c>
      <c r="H178" s="2">
        <v>0</v>
      </c>
      <c r="I178" s="36">
        <f t="shared" si="2"/>
        <v>1063076.923076923</v>
      </c>
      <c r="J178" s="47"/>
      <c r="K178" s="47"/>
      <c r="L178" s="47"/>
      <c r="M178" s="47"/>
      <c r="N178" s="48"/>
      <c r="O178" s="48"/>
      <c r="P178" s="55"/>
    </row>
    <row r="179" spans="1:16" x14ac:dyDescent="0.25">
      <c r="A179" s="33" t="s">
        <v>344</v>
      </c>
      <c r="B179" s="34" t="s">
        <v>45</v>
      </c>
      <c r="C179" s="34" t="s">
        <v>77</v>
      </c>
      <c r="D179" s="34" t="s">
        <v>345</v>
      </c>
      <c r="E179" s="1"/>
      <c r="F179" s="1"/>
      <c r="G179" s="2">
        <v>4385188.0553846154</v>
      </c>
      <c r="H179" s="2">
        <v>197428.93987341772</v>
      </c>
      <c r="I179" s="36">
        <f t="shared" si="2"/>
        <v>4582616.9952580333</v>
      </c>
      <c r="J179" s="47"/>
      <c r="K179" s="47"/>
      <c r="L179" s="47"/>
      <c r="M179" s="47"/>
      <c r="N179" s="48"/>
      <c r="O179" s="48"/>
      <c r="P179" s="55"/>
    </row>
    <row r="180" spans="1:16" x14ac:dyDescent="0.25">
      <c r="A180" s="33" t="s">
        <v>344</v>
      </c>
      <c r="B180" s="34" t="s">
        <v>45</v>
      </c>
      <c r="C180" s="34" t="s">
        <v>301</v>
      </c>
      <c r="D180" s="34" t="s">
        <v>346</v>
      </c>
      <c r="E180" s="1"/>
      <c r="F180" s="1"/>
      <c r="G180" s="2">
        <v>733686.79076923069</v>
      </c>
      <c r="H180" s="2">
        <v>120801.06012658228</v>
      </c>
      <c r="I180" s="36">
        <f t="shared" si="2"/>
        <v>854487.85089581297</v>
      </c>
      <c r="J180" s="47"/>
      <c r="K180" s="47"/>
      <c r="L180" s="47"/>
      <c r="M180" s="47"/>
      <c r="N180" s="48"/>
      <c r="O180" s="48"/>
      <c r="P180" s="55"/>
    </row>
    <row r="181" spans="1:16" x14ac:dyDescent="0.25">
      <c r="A181" s="33" t="s">
        <v>347</v>
      </c>
      <c r="B181" s="34" t="s">
        <v>27</v>
      </c>
      <c r="C181" s="34" t="s">
        <v>77</v>
      </c>
      <c r="D181" s="34" t="s">
        <v>348</v>
      </c>
      <c r="E181" s="1"/>
      <c r="F181" s="1"/>
      <c r="G181" s="2">
        <v>3912994.8</v>
      </c>
      <c r="H181" s="2">
        <v>294362.33386075951</v>
      </c>
      <c r="I181" s="36">
        <f t="shared" si="2"/>
        <v>4207357.1338607594</v>
      </c>
      <c r="J181" s="47"/>
      <c r="K181" s="47"/>
      <c r="L181" s="47"/>
      <c r="M181" s="47"/>
      <c r="N181" s="48"/>
      <c r="O181" s="48"/>
      <c r="P181" s="55"/>
    </row>
    <row r="182" spans="1:16" x14ac:dyDescent="0.25">
      <c r="A182" s="33" t="s">
        <v>349</v>
      </c>
      <c r="B182" s="34" t="s">
        <v>30</v>
      </c>
      <c r="C182" s="34" t="s">
        <v>121</v>
      </c>
      <c r="D182" s="34" t="s">
        <v>350</v>
      </c>
      <c r="E182" s="1"/>
      <c r="F182" s="1"/>
      <c r="G182" s="2">
        <v>1363776.7353846154</v>
      </c>
      <c r="H182" s="2">
        <v>106260.11471518988</v>
      </c>
      <c r="I182" s="36">
        <f t="shared" si="2"/>
        <v>1470036.8500998053</v>
      </c>
      <c r="J182" s="47"/>
      <c r="K182" s="47"/>
      <c r="L182" s="47"/>
      <c r="M182" s="47"/>
      <c r="N182" s="48"/>
      <c r="O182" s="48"/>
      <c r="P182" s="55"/>
    </row>
    <row r="183" spans="1:16" x14ac:dyDescent="0.25">
      <c r="A183" s="33" t="s">
        <v>351</v>
      </c>
      <c r="B183" s="34" t="s">
        <v>64</v>
      </c>
      <c r="C183" s="34" t="s">
        <v>91</v>
      </c>
      <c r="D183" s="34" t="s">
        <v>352</v>
      </c>
      <c r="E183" s="1"/>
      <c r="F183" s="1"/>
      <c r="G183" s="2">
        <v>1594615.3846153845</v>
      </c>
      <c r="H183" s="2">
        <v>52017.405063291146</v>
      </c>
      <c r="I183" s="36">
        <f t="shared" si="2"/>
        <v>1646632.7896786756</v>
      </c>
      <c r="J183" s="47"/>
      <c r="K183" s="47"/>
      <c r="L183" s="47"/>
      <c r="M183" s="47"/>
      <c r="N183" s="48"/>
      <c r="O183" s="48"/>
      <c r="P183" s="55"/>
    </row>
    <row r="184" spans="1:16" x14ac:dyDescent="0.25">
      <c r="A184" s="33" t="s">
        <v>353</v>
      </c>
      <c r="B184" s="34" t="s">
        <v>45</v>
      </c>
      <c r="C184" s="34" t="s">
        <v>91</v>
      </c>
      <c r="D184" s="34" t="s">
        <v>354</v>
      </c>
      <c r="E184" s="1"/>
      <c r="F184" s="1"/>
      <c r="G184" s="2">
        <v>32299.466153846151</v>
      </c>
      <c r="H184" s="2">
        <v>0</v>
      </c>
      <c r="I184" s="36">
        <f t="shared" si="2"/>
        <v>32299.466153846151</v>
      </c>
      <c r="J184" s="47"/>
      <c r="K184" s="47"/>
      <c r="L184" s="47"/>
      <c r="M184" s="47"/>
      <c r="N184" s="48"/>
      <c r="O184" s="48"/>
      <c r="P184" s="55"/>
    </row>
    <row r="185" spans="1:16" x14ac:dyDescent="0.25">
      <c r="A185" s="33" t="s">
        <v>355</v>
      </c>
      <c r="B185" s="34" t="s">
        <v>45</v>
      </c>
      <c r="C185" s="34" t="s">
        <v>356</v>
      </c>
      <c r="D185" s="34" t="s">
        <v>357</v>
      </c>
      <c r="E185" s="1"/>
      <c r="F185" s="1"/>
      <c r="G185" s="2">
        <v>1086944.0630769231</v>
      </c>
      <c r="H185" s="2">
        <v>0</v>
      </c>
      <c r="I185" s="36">
        <f t="shared" si="2"/>
        <v>1086944.0630769231</v>
      </c>
      <c r="J185" s="47"/>
      <c r="K185" s="47"/>
      <c r="L185" s="47"/>
      <c r="M185" s="47"/>
      <c r="N185" s="48"/>
      <c r="O185" s="48"/>
      <c r="P185" s="55"/>
    </row>
    <row r="186" spans="1:16" x14ac:dyDescent="0.25">
      <c r="A186" s="33" t="s">
        <v>358</v>
      </c>
      <c r="B186" s="34" t="s">
        <v>45</v>
      </c>
      <c r="C186" s="34" t="s">
        <v>333</v>
      </c>
      <c r="D186" s="34" t="s">
        <v>359</v>
      </c>
      <c r="E186" s="1"/>
      <c r="F186" s="1"/>
      <c r="G186" s="2">
        <v>6756950.9415384615</v>
      </c>
      <c r="H186" s="2">
        <v>230716.95806962025</v>
      </c>
      <c r="I186" s="36">
        <f t="shared" si="2"/>
        <v>6987667.8996080821</v>
      </c>
      <c r="J186" s="47"/>
      <c r="K186" s="47"/>
      <c r="L186" s="47"/>
      <c r="M186" s="47"/>
      <c r="N186" s="48"/>
      <c r="O186" s="48"/>
      <c r="P186" s="55"/>
    </row>
    <row r="187" spans="1:16" x14ac:dyDescent="0.25">
      <c r="A187" s="33" t="s">
        <v>360</v>
      </c>
      <c r="B187" s="34" t="s">
        <v>30</v>
      </c>
      <c r="C187" s="34" t="s">
        <v>91</v>
      </c>
      <c r="D187" s="34" t="s">
        <v>361</v>
      </c>
      <c r="E187" s="1"/>
      <c r="F187" s="1"/>
      <c r="G187" s="2">
        <v>1213344.9723076923</v>
      </c>
      <c r="H187" s="2">
        <v>0</v>
      </c>
      <c r="I187" s="36">
        <f t="shared" si="2"/>
        <v>1213344.9723076923</v>
      </c>
      <c r="J187" s="47"/>
      <c r="K187" s="47"/>
      <c r="L187" s="47"/>
      <c r="M187" s="47"/>
      <c r="N187" s="48"/>
      <c r="O187" s="48"/>
      <c r="P187" s="55"/>
    </row>
    <row r="188" spans="1:16" x14ac:dyDescent="0.25">
      <c r="A188" s="33" t="s">
        <v>362</v>
      </c>
      <c r="B188" s="34" t="s">
        <v>30</v>
      </c>
      <c r="C188" s="34" t="s">
        <v>356</v>
      </c>
      <c r="D188" s="34" t="s">
        <v>357</v>
      </c>
      <c r="E188" s="1"/>
      <c r="F188" s="1"/>
      <c r="G188" s="2">
        <v>1095306.2261538461</v>
      </c>
      <c r="H188" s="2">
        <v>0</v>
      </c>
      <c r="I188" s="36">
        <f t="shared" si="2"/>
        <v>1095306.2261538461</v>
      </c>
      <c r="J188" s="47"/>
      <c r="K188" s="47"/>
      <c r="L188" s="47"/>
      <c r="M188" s="47"/>
      <c r="N188" s="48"/>
      <c r="O188" s="48"/>
      <c r="P188" s="55"/>
    </row>
    <row r="189" spans="1:16" x14ac:dyDescent="0.25">
      <c r="A189" s="33" t="s">
        <v>363</v>
      </c>
      <c r="B189" s="34" t="s">
        <v>133</v>
      </c>
      <c r="C189" s="34" t="s">
        <v>91</v>
      </c>
      <c r="D189" s="34" t="s">
        <v>364</v>
      </c>
      <c r="E189" s="1"/>
      <c r="F189" s="1"/>
      <c r="G189" s="2">
        <v>1700923.0769230768</v>
      </c>
      <c r="H189" s="2">
        <v>0</v>
      </c>
      <c r="I189" s="36">
        <f t="shared" si="2"/>
        <v>1700923.0769230768</v>
      </c>
      <c r="J189" s="47"/>
      <c r="K189" s="47"/>
      <c r="L189" s="47"/>
      <c r="M189" s="47"/>
      <c r="N189" s="48"/>
      <c r="O189" s="48"/>
      <c r="P189" s="55"/>
    </row>
    <row r="190" spans="1:16" x14ac:dyDescent="0.25">
      <c r="A190" s="33" t="s">
        <v>365</v>
      </c>
      <c r="B190" s="34" t="s">
        <v>5</v>
      </c>
      <c r="C190" s="34" t="s">
        <v>91</v>
      </c>
      <c r="D190" s="34" t="s">
        <v>366</v>
      </c>
      <c r="E190" s="1"/>
      <c r="F190" s="1"/>
      <c r="G190" s="2">
        <v>3582962.5692307693</v>
      </c>
      <c r="H190" s="2">
        <v>0</v>
      </c>
      <c r="I190" s="36">
        <f t="shared" si="2"/>
        <v>3582962.5692307693</v>
      </c>
      <c r="J190" s="47"/>
      <c r="K190" s="47"/>
      <c r="L190" s="47"/>
      <c r="M190" s="47"/>
      <c r="N190" s="48"/>
      <c r="O190" s="48"/>
      <c r="P190" s="55"/>
    </row>
    <row r="191" spans="1:16" x14ac:dyDescent="0.25">
      <c r="A191" s="33" t="s">
        <v>367</v>
      </c>
      <c r="B191" s="34" t="s">
        <v>5</v>
      </c>
      <c r="C191" s="34" t="s">
        <v>91</v>
      </c>
      <c r="D191" s="34" t="s">
        <v>368</v>
      </c>
      <c r="E191" s="1"/>
      <c r="F191" s="1"/>
      <c r="G191" s="2">
        <v>5886296.2569230767</v>
      </c>
      <c r="H191" s="2">
        <v>0</v>
      </c>
      <c r="I191" s="36">
        <f t="shared" si="2"/>
        <v>5886296.2569230767</v>
      </c>
      <c r="J191" s="47"/>
      <c r="K191" s="47"/>
      <c r="L191" s="47"/>
      <c r="M191" s="47"/>
      <c r="N191" s="48"/>
      <c r="O191" s="48"/>
      <c r="P191" s="55"/>
    </row>
    <row r="192" spans="1:16" x14ac:dyDescent="0.25">
      <c r="A192" s="33" t="s">
        <v>369</v>
      </c>
      <c r="B192" s="34" t="s">
        <v>45</v>
      </c>
      <c r="C192" s="34" t="s">
        <v>91</v>
      </c>
      <c r="D192" s="34" t="s">
        <v>370</v>
      </c>
      <c r="E192" s="1"/>
      <c r="F192" s="1"/>
      <c r="G192" s="2">
        <v>80750.259999999995</v>
      </c>
      <c r="H192" s="2">
        <v>0</v>
      </c>
      <c r="I192" s="36">
        <f t="shared" si="2"/>
        <v>80750.259999999995</v>
      </c>
      <c r="J192" s="47"/>
      <c r="K192" s="47"/>
      <c r="L192" s="47"/>
      <c r="M192" s="47"/>
      <c r="N192" s="48"/>
      <c r="O192" s="48"/>
      <c r="P192" s="55"/>
    </row>
    <row r="193" spans="1:16" x14ac:dyDescent="0.25">
      <c r="A193" s="33" t="s">
        <v>371</v>
      </c>
      <c r="B193" s="34" t="s">
        <v>48</v>
      </c>
      <c r="C193" s="34" t="s">
        <v>91</v>
      </c>
      <c r="D193" s="34" t="s">
        <v>372</v>
      </c>
      <c r="E193" s="1"/>
      <c r="F193" s="1"/>
      <c r="G193" s="2">
        <v>604448.52923076926</v>
      </c>
      <c r="H193" s="2">
        <v>0</v>
      </c>
      <c r="I193" s="36">
        <f t="shared" si="2"/>
        <v>604448.52923076926</v>
      </c>
      <c r="J193" s="47"/>
      <c r="K193" s="47"/>
      <c r="L193" s="47"/>
      <c r="M193" s="47"/>
      <c r="N193" s="48"/>
      <c r="O193" s="48"/>
      <c r="P193" s="55"/>
    </row>
    <row r="194" spans="1:16" x14ac:dyDescent="0.25">
      <c r="A194" s="33" t="s">
        <v>44</v>
      </c>
      <c r="B194" s="34" t="s">
        <v>48</v>
      </c>
      <c r="C194" s="34" t="s">
        <v>336</v>
      </c>
      <c r="D194" s="34" t="s">
        <v>373</v>
      </c>
      <c r="E194" s="1"/>
      <c r="F194" s="1"/>
      <c r="G194" s="2">
        <v>2303332.6246153847</v>
      </c>
      <c r="H194" s="2">
        <v>76231.507120253154</v>
      </c>
      <c r="I194" s="36">
        <f t="shared" si="2"/>
        <v>2379564.1317356378</v>
      </c>
      <c r="J194" s="47"/>
      <c r="K194" s="47"/>
      <c r="L194" s="47"/>
      <c r="M194" s="47"/>
      <c r="N194" s="48"/>
      <c r="O194" s="48"/>
      <c r="P194" s="55"/>
    </row>
    <row r="195" spans="1:16" x14ac:dyDescent="0.25">
      <c r="A195" s="33" t="s">
        <v>374</v>
      </c>
      <c r="B195" s="34" t="s">
        <v>87</v>
      </c>
      <c r="C195" s="34" t="s">
        <v>330</v>
      </c>
      <c r="D195" s="34" t="s">
        <v>375</v>
      </c>
      <c r="E195" s="1"/>
      <c r="F195" s="1"/>
      <c r="G195" s="2">
        <v>1063076.923076923</v>
      </c>
      <c r="H195" s="2">
        <v>52017.405063291146</v>
      </c>
      <c r="I195" s="36">
        <f t="shared" si="2"/>
        <v>1115094.3281402141</v>
      </c>
      <c r="J195" s="47"/>
      <c r="K195" s="47"/>
      <c r="L195" s="47"/>
      <c r="M195" s="47"/>
      <c r="N195" s="48"/>
      <c r="O195" s="48"/>
      <c r="P195" s="55"/>
    </row>
    <row r="196" spans="1:16" x14ac:dyDescent="0.25">
      <c r="A196" s="33" t="s">
        <v>376</v>
      </c>
      <c r="B196" s="34" t="s">
        <v>45</v>
      </c>
      <c r="C196" s="34" t="s">
        <v>336</v>
      </c>
      <c r="D196" s="34" t="s">
        <v>377</v>
      </c>
      <c r="E196" s="1"/>
      <c r="F196" s="1"/>
      <c r="G196" s="2">
        <v>582123.91384615377</v>
      </c>
      <c r="H196" s="2">
        <v>8800.3045886075961</v>
      </c>
      <c r="I196" s="36">
        <f t="shared" si="2"/>
        <v>590924.21843476139</v>
      </c>
      <c r="J196" s="47"/>
      <c r="K196" s="47"/>
      <c r="L196" s="47"/>
      <c r="M196" s="47"/>
      <c r="N196" s="48"/>
      <c r="O196" s="48"/>
      <c r="P196" s="55"/>
    </row>
    <row r="197" spans="1:16" x14ac:dyDescent="0.25">
      <c r="A197" s="33" t="s">
        <v>378</v>
      </c>
      <c r="B197" s="34" t="s">
        <v>107</v>
      </c>
      <c r="C197" s="34" t="s">
        <v>121</v>
      </c>
      <c r="D197" s="34" t="s">
        <v>350</v>
      </c>
      <c r="E197" s="1"/>
      <c r="F197" s="1"/>
      <c r="G197" s="2">
        <v>1223559.0153846154</v>
      </c>
      <c r="H197" s="2">
        <v>0</v>
      </c>
      <c r="I197" s="36">
        <f t="shared" ref="I197:I259" si="3">G197+H197</f>
        <v>1223559.0153846154</v>
      </c>
      <c r="J197" s="47"/>
      <c r="K197" s="47"/>
      <c r="L197" s="47"/>
      <c r="M197" s="47"/>
      <c r="N197" s="48"/>
      <c r="O197" s="48"/>
      <c r="P197" s="55"/>
    </row>
    <row r="198" spans="1:16" x14ac:dyDescent="0.25">
      <c r="A198" s="33" t="s">
        <v>379</v>
      </c>
      <c r="B198" s="34" t="s">
        <v>90</v>
      </c>
      <c r="C198" s="34" t="s">
        <v>143</v>
      </c>
      <c r="D198" s="34" t="s">
        <v>380</v>
      </c>
      <c r="E198" s="1"/>
      <c r="F198" s="1"/>
      <c r="G198" s="2">
        <v>200906.65538461538</v>
      </c>
      <c r="H198" s="2">
        <v>0</v>
      </c>
      <c r="I198" s="36">
        <f t="shared" si="3"/>
        <v>200906.65538461538</v>
      </c>
      <c r="J198" s="47"/>
      <c r="K198" s="47"/>
      <c r="L198" s="47"/>
      <c r="M198" s="47"/>
      <c r="N198" s="48"/>
      <c r="O198" s="48"/>
      <c r="P198" s="55"/>
    </row>
    <row r="199" spans="1:16" x14ac:dyDescent="0.25">
      <c r="A199" s="33" t="s">
        <v>381</v>
      </c>
      <c r="B199" s="34" t="s">
        <v>133</v>
      </c>
      <c r="C199" s="34" t="s">
        <v>91</v>
      </c>
      <c r="D199" s="34" t="s">
        <v>382</v>
      </c>
      <c r="E199" s="1"/>
      <c r="F199" s="1"/>
      <c r="G199" s="2">
        <v>1488307.6923076923</v>
      </c>
      <c r="H199" s="2">
        <v>0</v>
      </c>
      <c r="I199" s="36">
        <f t="shared" si="3"/>
        <v>1488307.6923076923</v>
      </c>
      <c r="J199" s="47"/>
      <c r="K199" s="47"/>
      <c r="L199" s="47"/>
      <c r="M199" s="47"/>
      <c r="N199" s="48"/>
      <c r="O199" s="48"/>
      <c r="P199" s="55"/>
    </row>
    <row r="200" spans="1:16" x14ac:dyDescent="0.25">
      <c r="A200" s="33" t="s">
        <v>383</v>
      </c>
      <c r="B200" s="34" t="s">
        <v>5</v>
      </c>
      <c r="C200" s="34" t="s">
        <v>384</v>
      </c>
      <c r="D200" s="34" t="s">
        <v>385</v>
      </c>
      <c r="E200" s="1"/>
      <c r="F200" s="1"/>
      <c r="G200" s="2">
        <v>1063076.923076923</v>
      </c>
      <c r="H200" s="2">
        <v>0</v>
      </c>
      <c r="I200" s="36">
        <f t="shared" si="3"/>
        <v>1063076.923076923</v>
      </c>
      <c r="J200" s="47"/>
      <c r="K200" s="47"/>
      <c r="L200" s="47"/>
      <c r="M200" s="47"/>
      <c r="N200" s="48"/>
      <c r="O200" s="48"/>
      <c r="P200" s="55"/>
    </row>
    <row r="201" spans="1:16" x14ac:dyDescent="0.25">
      <c r="A201" s="33" t="s">
        <v>386</v>
      </c>
      <c r="B201" s="34" t="s">
        <v>5</v>
      </c>
      <c r="C201" s="34" t="s">
        <v>384</v>
      </c>
      <c r="D201" s="34" t="s">
        <v>387</v>
      </c>
      <c r="E201" s="1"/>
      <c r="F201" s="1"/>
      <c r="G201" s="2">
        <v>1275692.3076923077</v>
      </c>
      <c r="H201" s="2">
        <v>0</v>
      </c>
      <c r="I201" s="36">
        <f t="shared" si="3"/>
        <v>1275692.3076923077</v>
      </c>
      <c r="J201" s="47"/>
      <c r="K201" s="47"/>
      <c r="L201" s="47"/>
      <c r="M201" s="47"/>
      <c r="N201" s="48"/>
      <c r="O201" s="48"/>
      <c r="P201" s="55"/>
    </row>
    <row r="202" spans="1:16" x14ac:dyDescent="0.25">
      <c r="A202" s="33" t="s">
        <v>388</v>
      </c>
      <c r="B202" s="34" t="s">
        <v>5</v>
      </c>
      <c r="C202" s="34" t="s">
        <v>384</v>
      </c>
      <c r="D202" s="34" t="s">
        <v>389</v>
      </c>
      <c r="E202" s="1"/>
      <c r="F202" s="1"/>
      <c r="G202" s="2">
        <v>106307.6923076923</v>
      </c>
      <c r="H202" s="2">
        <v>0</v>
      </c>
      <c r="I202" s="36">
        <f t="shared" si="3"/>
        <v>106307.6923076923</v>
      </c>
      <c r="J202" s="47"/>
      <c r="K202" s="47"/>
      <c r="L202" s="47"/>
      <c r="M202" s="47"/>
      <c r="N202" s="48"/>
      <c r="O202" s="48"/>
      <c r="P202" s="55"/>
    </row>
    <row r="203" spans="1:16" x14ac:dyDescent="0.25">
      <c r="A203" s="33" t="s">
        <v>388</v>
      </c>
      <c r="B203" s="34" t="s">
        <v>5</v>
      </c>
      <c r="C203" s="34" t="s">
        <v>384</v>
      </c>
      <c r="D203" s="34" t="s">
        <v>390</v>
      </c>
      <c r="E203" s="1"/>
      <c r="F203" s="1"/>
      <c r="G203" s="2">
        <v>1594615.3846153845</v>
      </c>
      <c r="H203" s="2">
        <v>0</v>
      </c>
      <c r="I203" s="36">
        <f t="shared" si="3"/>
        <v>1594615.3846153845</v>
      </c>
      <c r="J203" s="47"/>
      <c r="K203" s="47"/>
      <c r="L203" s="47"/>
      <c r="M203" s="47"/>
      <c r="N203" s="48"/>
      <c r="O203" s="48"/>
      <c r="P203" s="55"/>
    </row>
    <row r="204" spans="1:16" x14ac:dyDescent="0.25">
      <c r="A204" s="33" t="s">
        <v>388</v>
      </c>
      <c r="B204" s="34" t="s">
        <v>5</v>
      </c>
      <c r="C204" s="34" t="s">
        <v>91</v>
      </c>
      <c r="D204" s="34" t="s">
        <v>391</v>
      </c>
      <c r="E204" s="1"/>
      <c r="F204" s="1"/>
      <c r="G204" s="2">
        <v>2126153.846153846</v>
      </c>
      <c r="H204" s="2">
        <v>0</v>
      </c>
      <c r="I204" s="36">
        <f t="shared" si="3"/>
        <v>2126153.846153846</v>
      </c>
      <c r="J204" s="47"/>
      <c r="K204" s="47"/>
      <c r="L204" s="47"/>
      <c r="M204" s="47"/>
      <c r="N204" s="48"/>
      <c r="O204" s="48"/>
      <c r="P204" s="55"/>
    </row>
    <row r="205" spans="1:16" x14ac:dyDescent="0.25">
      <c r="A205" s="33" t="s">
        <v>392</v>
      </c>
      <c r="B205" s="34" t="s">
        <v>5</v>
      </c>
      <c r="C205" s="34" t="s">
        <v>384</v>
      </c>
      <c r="D205" s="34" t="s">
        <v>393</v>
      </c>
      <c r="E205" s="1"/>
      <c r="F205" s="1"/>
      <c r="G205" s="2">
        <v>74415.38461538461</v>
      </c>
      <c r="H205" s="2">
        <v>0</v>
      </c>
      <c r="I205" s="36">
        <f t="shared" si="3"/>
        <v>74415.38461538461</v>
      </c>
      <c r="J205" s="47"/>
      <c r="K205" s="47"/>
      <c r="L205" s="47"/>
      <c r="M205" s="47"/>
      <c r="N205" s="48"/>
      <c r="O205" s="48"/>
      <c r="P205" s="55"/>
    </row>
    <row r="206" spans="1:16" x14ac:dyDescent="0.25">
      <c r="A206" s="33" t="s">
        <v>394</v>
      </c>
      <c r="B206" s="34" t="s">
        <v>5</v>
      </c>
      <c r="C206" s="34" t="s">
        <v>384</v>
      </c>
      <c r="D206" s="34" t="s">
        <v>395</v>
      </c>
      <c r="E206" s="1"/>
      <c r="F206" s="1"/>
      <c r="G206" s="2">
        <v>956769.23076923075</v>
      </c>
      <c r="H206" s="2">
        <v>0</v>
      </c>
      <c r="I206" s="36">
        <f t="shared" si="3"/>
        <v>956769.23076923075</v>
      </c>
      <c r="J206" s="47"/>
      <c r="K206" s="47"/>
      <c r="L206" s="47"/>
      <c r="M206" s="47"/>
      <c r="N206" s="48"/>
      <c r="O206" s="48"/>
      <c r="P206" s="55"/>
    </row>
    <row r="207" spans="1:16" x14ac:dyDescent="0.25">
      <c r="A207" s="33" t="s">
        <v>396</v>
      </c>
      <c r="B207" s="34" t="s">
        <v>5</v>
      </c>
      <c r="C207" s="34" t="s">
        <v>143</v>
      </c>
      <c r="D207" s="34" t="s">
        <v>397</v>
      </c>
      <c r="E207" s="1"/>
      <c r="F207" s="1"/>
      <c r="G207" s="2">
        <v>1593543.8030769229</v>
      </c>
      <c r="H207" s="2">
        <v>70240.142405063292</v>
      </c>
      <c r="I207" s="36">
        <f t="shared" si="3"/>
        <v>1663783.9454819863</v>
      </c>
      <c r="J207" s="47"/>
      <c r="K207" s="47"/>
      <c r="L207" s="47"/>
      <c r="M207" s="47"/>
      <c r="N207" s="48"/>
      <c r="O207" s="48"/>
      <c r="P207" s="55"/>
    </row>
    <row r="208" spans="1:16" x14ac:dyDescent="0.25">
      <c r="A208" s="33" t="s">
        <v>398</v>
      </c>
      <c r="B208" s="34" t="s">
        <v>30</v>
      </c>
      <c r="C208" s="34" t="s">
        <v>91</v>
      </c>
      <c r="D208" s="34" t="s">
        <v>399</v>
      </c>
      <c r="E208" s="1"/>
      <c r="F208" s="1"/>
      <c r="G208" s="2">
        <v>1213344.9723076923</v>
      </c>
      <c r="H208" s="2">
        <v>0</v>
      </c>
      <c r="I208" s="36">
        <f t="shared" si="3"/>
        <v>1213344.9723076923</v>
      </c>
      <c r="J208" s="47"/>
      <c r="K208" s="47"/>
      <c r="L208" s="47"/>
      <c r="M208" s="47"/>
      <c r="N208" s="48"/>
      <c r="O208" s="48"/>
      <c r="P208" s="55"/>
    </row>
    <row r="209" spans="1:16" x14ac:dyDescent="0.25">
      <c r="A209" s="33" t="s">
        <v>400</v>
      </c>
      <c r="B209" s="34" t="s">
        <v>64</v>
      </c>
      <c r="C209" s="34" t="s">
        <v>77</v>
      </c>
      <c r="D209" s="34" t="s">
        <v>401</v>
      </c>
      <c r="E209" s="1"/>
      <c r="F209" s="1"/>
      <c r="G209" s="2">
        <v>4180550</v>
      </c>
      <c r="H209" s="2">
        <v>294362.33386075951</v>
      </c>
      <c r="I209" s="36">
        <f t="shared" si="3"/>
        <v>4474912.3338607596</v>
      </c>
      <c r="J209" s="47"/>
      <c r="K209" s="47"/>
      <c r="L209" s="47"/>
      <c r="M209" s="47"/>
      <c r="N209" s="48"/>
      <c r="O209" s="48"/>
      <c r="P209" s="55"/>
    </row>
    <row r="210" spans="1:16" x14ac:dyDescent="0.25">
      <c r="A210" s="33" t="s">
        <v>402</v>
      </c>
      <c r="B210" s="34" t="s">
        <v>64</v>
      </c>
      <c r="C210" s="34" t="s">
        <v>336</v>
      </c>
      <c r="D210" s="34" t="s">
        <v>403</v>
      </c>
      <c r="E210" s="1"/>
      <c r="F210" s="1"/>
      <c r="G210" s="2">
        <v>11588369.787692307</v>
      </c>
      <c r="H210" s="2">
        <v>139393.12104430381</v>
      </c>
      <c r="I210" s="36">
        <f t="shared" si="3"/>
        <v>11727762.908736611</v>
      </c>
      <c r="J210" s="47"/>
      <c r="K210" s="47"/>
      <c r="L210" s="47"/>
      <c r="M210" s="47"/>
      <c r="N210" s="48"/>
      <c r="O210" s="48"/>
      <c r="P210" s="55"/>
    </row>
    <row r="211" spans="1:16" x14ac:dyDescent="0.25">
      <c r="A211" s="33" t="s">
        <v>404</v>
      </c>
      <c r="B211" s="34" t="s">
        <v>118</v>
      </c>
      <c r="C211" s="34" t="s">
        <v>91</v>
      </c>
      <c r="D211" s="34" t="s">
        <v>405</v>
      </c>
      <c r="E211" s="1"/>
      <c r="F211" s="1"/>
      <c r="G211" s="2">
        <v>6868.54</v>
      </c>
      <c r="H211" s="2">
        <v>0</v>
      </c>
      <c r="I211" s="36">
        <f t="shared" si="3"/>
        <v>6868.54</v>
      </c>
      <c r="J211" s="47"/>
      <c r="K211" s="47"/>
      <c r="L211" s="47"/>
      <c r="M211" s="47"/>
      <c r="N211" s="48"/>
      <c r="O211" s="48"/>
      <c r="P211" s="55"/>
    </row>
    <row r="212" spans="1:16" x14ac:dyDescent="0.25">
      <c r="A212" s="33" t="s">
        <v>406</v>
      </c>
      <c r="B212" s="34" t="s">
        <v>118</v>
      </c>
      <c r="C212" s="34" t="s">
        <v>77</v>
      </c>
      <c r="D212" s="34" t="s">
        <v>407</v>
      </c>
      <c r="E212" s="1"/>
      <c r="F212" s="1"/>
      <c r="G212" s="2">
        <v>2541774.4</v>
      </c>
      <c r="H212" s="2">
        <v>206850.33227848102</v>
      </c>
      <c r="I212" s="36">
        <f t="shared" si="3"/>
        <v>2748624.7322784811</v>
      </c>
      <c r="J212" s="47"/>
      <c r="K212" s="47"/>
      <c r="L212" s="47"/>
      <c r="M212" s="47"/>
      <c r="N212" s="48"/>
      <c r="O212" s="48"/>
      <c r="P212" s="55"/>
    </row>
    <row r="213" spans="1:16" x14ac:dyDescent="0.25">
      <c r="A213" s="33" t="s">
        <v>408</v>
      </c>
      <c r="B213" s="34" t="s">
        <v>52</v>
      </c>
      <c r="C213" s="34" t="s">
        <v>121</v>
      </c>
      <c r="D213" s="34" t="s">
        <v>350</v>
      </c>
      <c r="E213" s="1"/>
      <c r="F213" s="1"/>
      <c r="G213" s="2">
        <v>1407953.96</v>
      </c>
      <c r="H213" s="2">
        <v>153487.75712025317</v>
      </c>
      <c r="I213" s="36">
        <f t="shared" si="3"/>
        <v>1561441.717120253</v>
      </c>
      <c r="J213" s="47"/>
      <c r="K213" s="47"/>
      <c r="L213" s="47"/>
      <c r="M213" s="47"/>
      <c r="N213" s="48"/>
      <c r="O213" s="48"/>
      <c r="P213" s="55"/>
    </row>
    <row r="214" spans="1:16" x14ac:dyDescent="0.25">
      <c r="A214" s="33" t="s">
        <v>409</v>
      </c>
      <c r="B214" s="34" t="s">
        <v>5</v>
      </c>
      <c r="C214" s="34" t="s">
        <v>91</v>
      </c>
      <c r="D214" s="34" t="s">
        <v>410</v>
      </c>
      <c r="E214" s="1"/>
      <c r="F214" s="1"/>
      <c r="G214" s="2">
        <v>1001112.2953846153</v>
      </c>
      <c r="H214" s="2">
        <v>0</v>
      </c>
      <c r="I214" s="36">
        <f t="shared" si="3"/>
        <v>1001112.2953846153</v>
      </c>
      <c r="J214" s="47"/>
      <c r="K214" s="47"/>
      <c r="L214" s="47"/>
      <c r="M214" s="47"/>
      <c r="N214" s="48"/>
      <c r="O214" s="48"/>
      <c r="P214" s="55"/>
    </row>
    <row r="215" spans="1:16" x14ac:dyDescent="0.25">
      <c r="A215" s="33" t="s">
        <v>411</v>
      </c>
      <c r="B215" s="34" t="s">
        <v>133</v>
      </c>
      <c r="C215" s="34" t="s">
        <v>91</v>
      </c>
      <c r="D215" s="34" t="s">
        <v>412</v>
      </c>
      <c r="E215" s="1"/>
      <c r="F215" s="1"/>
      <c r="G215" s="2">
        <v>1279629.9446153846</v>
      </c>
      <c r="H215" s="2">
        <v>0</v>
      </c>
      <c r="I215" s="36">
        <f t="shared" si="3"/>
        <v>1279629.9446153846</v>
      </c>
      <c r="J215" s="47"/>
      <c r="K215" s="47"/>
      <c r="L215" s="47"/>
      <c r="M215" s="47"/>
      <c r="N215" s="48"/>
      <c r="O215" s="48"/>
      <c r="P215" s="55"/>
    </row>
    <row r="216" spans="1:16" x14ac:dyDescent="0.25">
      <c r="A216" s="33" t="s">
        <v>413</v>
      </c>
      <c r="B216" s="34" t="s">
        <v>45</v>
      </c>
      <c r="C216" s="34" t="s">
        <v>330</v>
      </c>
      <c r="D216" s="34" t="s">
        <v>414</v>
      </c>
      <c r="E216" s="1"/>
      <c r="F216" s="1"/>
      <c r="G216" s="2">
        <v>6178853.963076923</v>
      </c>
      <c r="H216" s="2">
        <v>477345</v>
      </c>
      <c r="I216" s="36">
        <f t="shared" si="3"/>
        <v>6656198.963076923</v>
      </c>
      <c r="J216" s="47"/>
      <c r="K216" s="47"/>
      <c r="L216" s="47"/>
      <c r="M216" s="47"/>
      <c r="N216" s="48"/>
      <c r="O216" s="48"/>
      <c r="P216" s="55"/>
    </row>
    <row r="217" spans="1:16" x14ac:dyDescent="0.25">
      <c r="A217" s="33" t="s">
        <v>415</v>
      </c>
      <c r="B217" s="34" t="s">
        <v>133</v>
      </c>
      <c r="C217" s="34" t="s">
        <v>356</v>
      </c>
      <c r="D217" s="34" t="s">
        <v>357</v>
      </c>
      <c r="E217" s="1"/>
      <c r="F217" s="1"/>
      <c r="G217" s="2">
        <v>877916.56307692302</v>
      </c>
      <c r="H217" s="2">
        <v>0</v>
      </c>
      <c r="I217" s="36">
        <f t="shared" si="3"/>
        <v>877916.56307692302</v>
      </c>
      <c r="J217" s="47"/>
      <c r="K217" s="47"/>
      <c r="L217" s="47"/>
      <c r="M217" s="47"/>
      <c r="N217" s="48"/>
      <c r="O217" s="48"/>
      <c r="P217" s="55"/>
    </row>
    <row r="218" spans="1:16" x14ac:dyDescent="0.25">
      <c r="A218" s="33" t="s">
        <v>416</v>
      </c>
      <c r="B218" s="34" t="s">
        <v>64</v>
      </c>
      <c r="C218" s="34" t="s">
        <v>121</v>
      </c>
      <c r="D218" s="34" t="s">
        <v>350</v>
      </c>
      <c r="E218" s="1"/>
      <c r="F218" s="1"/>
      <c r="G218" s="2">
        <v>1375302.6153846153</v>
      </c>
      <c r="H218" s="2">
        <v>106260.11471518988</v>
      </c>
      <c r="I218" s="36">
        <f t="shared" si="3"/>
        <v>1481562.7300998052</v>
      </c>
      <c r="J218" s="47"/>
      <c r="K218" s="47"/>
      <c r="L218" s="47"/>
      <c r="M218" s="47"/>
      <c r="N218" s="48"/>
      <c r="O218" s="48"/>
      <c r="P218" s="55"/>
    </row>
    <row r="219" spans="1:16" x14ac:dyDescent="0.25">
      <c r="A219" s="33" t="s">
        <v>417</v>
      </c>
      <c r="B219" s="34" t="s">
        <v>64</v>
      </c>
      <c r="C219" s="34" t="s">
        <v>91</v>
      </c>
      <c r="D219" s="34" t="s">
        <v>418</v>
      </c>
      <c r="E219" s="1"/>
      <c r="F219" s="1"/>
      <c r="G219" s="2">
        <v>0</v>
      </c>
      <c r="H219" s="2">
        <v>38115.233386075954</v>
      </c>
      <c r="I219" s="36">
        <f t="shared" si="3"/>
        <v>38115.233386075954</v>
      </c>
      <c r="J219" s="47"/>
      <c r="K219" s="47"/>
      <c r="L219" s="47"/>
      <c r="M219" s="47"/>
      <c r="N219" s="48"/>
      <c r="O219" s="48"/>
      <c r="P219" s="55"/>
    </row>
    <row r="220" spans="1:16" x14ac:dyDescent="0.25">
      <c r="A220" s="33" t="s">
        <v>419</v>
      </c>
      <c r="B220" s="34" t="s">
        <v>133</v>
      </c>
      <c r="C220" s="34" t="s">
        <v>121</v>
      </c>
      <c r="D220" s="34" t="s">
        <v>350</v>
      </c>
      <c r="E220" s="1"/>
      <c r="F220" s="1"/>
      <c r="G220" s="2">
        <v>1379142.4492307692</v>
      </c>
      <c r="H220" s="2">
        <v>128187.53164556962</v>
      </c>
      <c r="I220" s="36">
        <f t="shared" si="3"/>
        <v>1507329.9808763389</v>
      </c>
      <c r="J220" s="47"/>
      <c r="K220" s="47"/>
      <c r="L220" s="47"/>
      <c r="M220" s="47"/>
      <c r="N220" s="48"/>
      <c r="O220" s="48"/>
      <c r="P220" s="55"/>
    </row>
    <row r="221" spans="1:16" x14ac:dyDescent="0.25">
      <c r="A221" s="33" t="s">
        <v>420</v>
      </c>
      <c r="B221" s="34" t="s">
        <v>30</v>
      </c>
      <c r="C221" s="34" t="s">
        <v>77</v>
      </c>
      <c r="D221" s="34" t="s">
        <v>421</v>
      </c>
      <c r="E221" s="1"/>
      <c r="F221" s="1"/>
      <c r="G221" s="2">
        <v>5710632.3630769225</v>
      </c>
      <c r="H221" s="2">
        <v>358008.75</v>
      </c>
      <c r="I221" s="36">
        <f t="shared" si="3"/>
        <v>6068641.1130769225</v>
      </c>
      <c r="J221" s="47"/>
      <c r="K221" s="47"/>
      <c r="L221" s="47"/>
      <c r="M221" s="47"/>
      <c r="N221" s="48"/>
      <c r="O221" s="48"/>
      <c r="P221" s="55"/>
    </row>
    <row r="222" spans="1:16" x14ac:dyDescent="0.25">
      <c r="A222" s="33" t="s">
        <v>422</v>
      </c>
      <c r="B222" s="34" t="s">
        <v>23</v>
      </c>
      <c r="C222" s="34" t="s">
        <v>91</v>
      </c>
      <c r="D222" s="34" t="s">
        <v>423</v>
      </c>
      <c r="E222" s="1"/>
      <c r="F222" s="1"/>
      <c r="G222" s="2">
        <v>57582.624615384615</v>
      </c>
      <c r="H222" s="2">
        <v>44469.679588607592</v>
      </c>
      <c r="I222" s="36">
        <f t="shared" si="3"/>
        <v>102052.30420399221</v>
      </c>
      <c r="J222" s="47"/>
      <c r="K222" s="47"/>
      <c r="L222" s="47"/>
      <c r="M222" s="47"/>
      <c r="N222" s="48"/>
      <c r="O222" s="48"/>
      <c r="P222" s="55"/>
    </row>
    <row r="223" spans="1:16" x14ac:dyDescent="0.25">
      <c r="A223" s="33" t="s">
        <v>424</v>
      </c>
      <c r="B223" s="34" t="s">
        <v>107</v>
      </c>
      <c r="C223" s="34" t="s">
        <v>91</v>
      </c>
      <c r="D223" s="34" t="s">
        <v>425</v>
      </c>
      <c r="E223" s="1"/>
      <c r="F223" s="1"/>
      <c r="G223" s="2">
        <v>209496.31692307693</v>
      </c>
      <c r="H223" s="2">
        <v>0</v>
      </c>
      <c r="I223" s="36">
        <f t="shared" si="3"/>
        <v>209496.31692307693</v>
      </c>
      <c r="J223" s="47"/>
      <c r="K223" s="47"/>
      <c r="L223" s="47"/>
      <c r="M223" s="47"/>
      <c r="N223" s="48"/>
      <c r="O223" s="48"/>
      <c r="P223" s="55"/>
    </row>
    <row r="224" spans="1:16" x14ac:dyDescent="0.25">
      <c r="A224" s="33" t="s">
        <v>426</v>
      </c>
      <c r="B224" s="34" t="s">
        <v>55</v>
      </c>
      <c r="C224" s="34" t="s">
        <v>121</v>
      </c>
      <c r="D224" s="34" t="s">
        <v>350</v>
      </c>
      <c r="E224" s="1"/>
      <c r="F224" s="1"/>
      <c r="G224" s="2">
        <v>1388746.2861538462</v>
      </c>
      <c r="H224" s="2">
        <v>111319.32753164557</v>
      </c>
      <c r="I224" s="36">
        <f t="shared" si="3"/>
        <v>1500065.6136854917</v>
      </c>
      <c r="J224" s="47"/>
      <c r="K224" s="47"/>
      <c r="L224" s="47"/>
      <c r="M224" s="47"/>
      <c r="N224" s="48"/>
      <c r="O224" s="48"/>
      <c r="P224" s="55"/>
    </row>
    <row r="225" spans="1:16" x14ac:dyDescent="0.25">
      <c r="A225" s="33" t="s">
        <v>427</v>
      </c>
      <c r="B225" s="34" t="s">
        <v>38</v>
      </c>
      <c r="C225" s="34" t="s">
        <v>91</v>
      </c>
      <c r="D225" s="34" t="s">
        <v>428</v>
      </c>
      <c r="E225" s="1"/>
      <c r="F225" s="1"/>
      <c r="G225" s="2">
        <v>41212.303076923075</v>
      </c>
      <c r="H225" s="2">
        <v>0</v>
      </c>
      <c r="I225" s="36">
        <f t="shared" si="3"/>
        <v>41212.303076923075</v>
      </c>
      <c r="J225" s="47"/>
      <c r="K225" s="47"/>
      <c r="L225" s="47"/>
      <c r="M225" s="47"/>
      <c r="N225" s="48"/>
      <c r="O225" s="48"/>
      <c r="P225" s="55"/>
    </row>
    <row r="226" spans="1:16" x14ac:dyDescent="0.25">
      <c r="A226" s="33" t="s">
        <v>429</v>
      </c>
      <c r="B226" s="34" t="s">
        <v>38</v>
      </c>
      <c r="C226" s="34" t="s">
        <v>121</v>
      </c>
      <c r="D226" s="34" t="s">
        <v>350</v>
      </c>
      <c r="E226" s="1"/>
      <c r="F226" s="1"/>
      <c r="G226" s="2">
        <v>2222427.1553846151</v>
      </c>
      <c r="H226" s="2">
        <v>86544.477848101276</v>
      </c>
      <c r="I226" s="36">
        <f t="shared" si="3"/>
        <v>2308971.6332327165</v>
      </c>
      <c r="J226" s="47"/>
      <c r="K226" s="47"/>
      <c r="L226" s="47"/>
      <c r="M226" s="47"/>
      <c r="N226" s="48"/>
      <c r="O226" s="48"/>
      <c r="P226" s="55"/>
    </row>
    <row r="227" spans="1:16" x14ac:dyDescent="0.25">
      <c r="A227" s="33" t="s">
        <v>430</v>
      </c>
      <c r="B227" s="34" t="s">
        <v>180</v>
      </c>
      <c r="C227" s="34" t="s">
        <v>91</v>
      </c>
      <c r="D227" s="34" t="s">
        <v>431</v>
      </c>
      <c r="E227" s="1"/>
      <c r="F227" s="1"/>
      <c r="G227" s="2">
        <v>142524.59692307693</v>
      </c>
      <c r="H227" s="2">
        <v>4400.6724683544307</v>
      </c>
      <c r="I227" s="36">
        <f t="shared" si="3"/>
        <v>146925.26939143136</v>
      </c>
      <c r="J227" s="47"/>
      <c r="K227" s="47"/>
      <c r="L227" s="47"/>
      <c r="M227" s="47"/>
      <c r="N227" s="48"/>
      <c r="O227" s="48"/>
      <c r="P227" s="55"/>
    </row>
    <row r="228" spans="1:16" x14ac:dyDescent="0.25">
      <c r="A228" s="33" t="s">
        <v>432</v>
      </c>
      <c r="B228" s="34" t="s">
        <v>5</v>
      </c>
      <c r="C228" s="34" t="s">
        <v>384</v>
      </c>
      <c r="D228" s="34" t="s">
        <v>433</v>
      </c>
      <c r="E228" s="1"/>
      <c r="F228" s="1"/>
      <c r="G228" s="2">
        <v>2126153.846153846</v>
      </c>
      <c r="H228" s="2">
        <v>0</v>
      </c>
      <c r="I228" s="36">
        <f t="shared" si="3"/>
        <v>2126153.846153846</v>
      </c>
      <c r="J228" s="47"/>
      <c r="K228" s="47"/>
      <c r="L228" s="47"/>
      <c r="M228" s="47"/>
      <c r="N228" s="48"/>
      <c r="O228" s="48"/>
      <c r="P228" s="55"/>
    </row>
    <row r="229" spans="1:16" x14ac:dyDescent="0.25">
      <c r="A229" s="33" t="s">
        <v>434</v>
      </c>
      <c r="B229" s="34" t="s">
        <v>5</v>
      </c>
      <c r="C229" s="34" t="s">
        <v>143</v>
      </c>
      <c r="D229" s="34" t="s">
        <v>435</v>
      </c>
      <c r="E229" s="1"/>
      <c r="F229" s="1"/>
      <c r="G229" s="2">
        <v>793725.12307692308</v>
      </c>
      <c r="H229" s="2">
        <v>0</v>
      </c>
      <c r="I229" s="36">
        <f t="shared" si="3"/>
        <v>793725.12307692308</v>
      </c>
      <c r="J229" s="47"/>
      <c r="K229" s="47"/>
      <c r="L229" s="47"/>
      <c r="M229" s="47"/>
      <c r="N229" s="48"/>
      <c r="O229" s="48"/>
      <c r="P229" s="55"/>
    </row>
    <row r="230" spans="1:16" x14ac:dyDescent="0.25">
      <c r="A230" s="33" t="s">
        <v>436</v>
      </c>
      <c r="B230" s="34" t="s">
        <v>5</v>
      </c>
      <c r="C230" s="34" t="s">
        <v>384</v>
      </c>
      <c r="D230" s="34" t="s">
        <v>437</v>
      </c>
      <c r="E230" s="1"/>
      <c r="F230" s="1"/>
      <c r="G230" s="2">
        <v>531538.4615384615</v>
      </c>
      <c r="H230" s="2">
        <v>0</v>
      </c>
      <c r="I230" s="36">
        <f t="shared" si="3"/>
        <v>531538.4615384615</v>
      </c>
      <c r="J230" s="47"/>
      <c r="K230" s="47"/>
      <c r="L230" s="47"/>
      <c r="M230" s="47"/>
      <c r="N230" s="48"/>
      <c r="O230" s="48"/>
      <c r="P230" s="55"/>
    </row>
    <row r="231" spans="1:16" x14ac:dyDescent="0.25">
      <c r="A231" s="33" t="s">
        <v>438</v>
      </c>
      <c r="B231" s="34" t="s">
        <v>5</v>
      </c>
      <c r="C231" s="34" t="s">
        <v>384</v>
      </c>
      <c r="D231" s="34" t="s">
        <v>439</v>
      </c>
      <c r="E231" s="1"/>
      <c r="F231" s="1"/>
      <c r="G231" s="2">
        <v>1275692.3076923077</v>
      </c>
      <c r="H231" s="2">
        <v>0</v>
      </c>
      <c r="I231" s="36">
        <f t="shared" si="3"/>
        <v>1275692.3076923077</v>
      </c>
      <c r="J231" s="47"/>
      <c r="K231" s="47"/>
      <c r="L231" s="47"/>
      <c r="M231" s="47"/>
      <c r="N231" s="48"/>
      <c r="O231" s="48"/>
      <c r="P231" s="55"/>
    </row>
    <row r="232" spans="1:16" x14ac:dyDescent="0.25">
      <c r="A232" s="33" t="s">
        <v>440</v>
      </c>
      <c r="B232" s="34" t="s">
        <v>5</v>
      </c>
      <c r="C232" s="34" t="s">
        <v>384</v>
      </c>
      <c r="D232" s="34" t="s">
        <v>441</v>
      </c>
      <c r="E232" s="1"/>
      <c r="F232" s="1"/>
      <c r="G232" s="2">
        <v>1382000</v>
      </c>
      <c r="H232" s="2">
        <v>0</v>
      </c>
      <c r="I232" s="36">
        <f t="shared" si="3"/>
        <v>1382000</v>
      </c>
      <c r="J232" s="47"/>
      <c r="K232" s="47"/>
      <c r="L232" s="47"/>
      <c r="M232" s="47"/>
      <c r="N232" s="48"/>
      <c r="O232" s="48"/>
      <c r="P232" s="55"/>
    </row>
    <row r="233" spans="1:16" x14ac:dyDescent="0.25">
      <c r="A233" s="33" t="s">
        <v>442</v>
      </c>
      <c r="B233" s="34" t="s">
        <v>5</v>
      </c>
      <c r="C233" s="34" t="s">
        <v>91</v>
      </c>
      <c r="D233" s="34" t="s">
        <v>443</v>
      </c>
      <c r="E233" s="1"/>
      <c r="F233" s="1"/>
      <c r="G233" s="2">
        <v>1074954.6815384615</v>
      </c>
      <c r="H233" s="2">
        <v>199500.27294303797</v>
      </c>
      <c r="I233" s="36">
        <f t="shared" si="3"/>
        <v>1274454.9544814995</v>
      </c>
      <c r="J233" s="47"/>
      <c r="K233" s="47"/>
      <c r="L233" s="47"/>
      <c r="M233" s="47"/>
      <c r="N233" s="48"/>
      <c r="O233" s="48"/>
      <c r="P233" s="55"/>
    </row>
    <row r="234" spans="1:16" x14ac:dyDescent="0.25">
      <c r="A234" s="33" t="s">
        <v>444</v>
      </c>
      <c r="B234" s="34" t="s">
        <v>180</v>
      </c>
      <c r="C234" s="34" t="s">
        <v>77</v>
      </c>
      <c r="D234" s="34" t="s">
        <v>445</v>
      </c>
      <c r="E234" s="1"/>
      <c r="F234" s="1"/>
      <c r="G234" s="2">
        <v>3695606.1999999997</v>
      </c>
      <c r="H234" s="2">
        <v>278451.25</v>
      </c>
      <c r="I234" s="36">
        <f t="shared" si="3"/>
        <v>3974057.4499999997</v>
      </c>
      <c r="J234" s="47"/>
      <c r="K234" s="47"/>
      <c r="L234" s="47"/>
      <c r="M234" s="47"/>
      <c r="N234" s="48"/>
      <c r="O234" s="48"/>
      <c r="P234" s="55"/>
    </row>
    <row r="235" spans="1:16" x14ac:dyDescent="0.25">
      <c r="A235" s="33" t="s">
        <v>446</v>
      </c>
      <c r="B235" s="34" t="s">
        <v>5</v>
      </c>
      <c r="C235" s="34" t="s">
        <v>121</v>
      </c>
      <c r="D235" s="34" t="s">
        <v>350</v>
      </c>
      <c r="E235" s="1"/>
      <c r="F235" s="1"/>
      <c r="G235" s="2">
        <v>1363776.7353846154</v>
      </c>
      <c r="H235" s="2">
        <v>128187.53164556962</v>
      </c>
      <c r="I235" s="36">
        <f t="shared" si="3"/>
        <v>1491964.2670301851</v>
      </c>
      <c r="J235" s="47"/>
      <c r="K235" s="47"/>
      <c r="L235" s="47"/>
      <c r="M235" s="47"/>
      <c r="N235" s="48"/>
      <c r="O235" s="48"/>
      <c r="P235" s="55"/>
    </row>
    <row r="236" spans="1:16" x14ac:dyDescent="0.25">
      <c r="A236" s="53" t="s">
        <v>74</v>
      </c>
      <c r="B236" s="54" t="s">
        <v>5</v>
      </c>
      <c r="C236" s="54" t="s">
        <v>91</v>
      </c>
      <c r="D236" s="54" t="s">
        <v>447</v>
      </c>
      <c r="E236" s="1"/>
      <c r="F236" s="1"/>
      <c r="G236" s="2">
        <v>831758.82615384611</v>
      </c>
      <c r="H236" s="2">
        <v>0</v>
      </c>
      <c r="I236" s="36">
        <f t="shared" si="3"/>
        <v>831758.82615384611</v>
      </c>
      <c r="J236" s="55" t="s">
        <v>587</v>
      </c>
      <c r="K236" s="55" t="s">
        <v>587</v>
      </c>
      <c r="L236" s="55" t="s">
        <v>587</v>
      </c>
      <c r="M236" s="55" t="s">
        <v>588</v>
      </c>
      <c r="N236" s="56" t="s">
        <v>588</v>
      </c>
      <c r="O236" s="56" t="s">
        <v>588</v>
      </c>
      <c r="P236" s="55" t="s">
        <v>602</v>
      </c>
    </row>
    <row r="237" spans="1:16" x14ac:dyDescent="0.25">
      <c r="A237" s="33" t="s">
        <v>448</v>
      </c>
      <c r="B237" s="34" t="s">
        <v>5</v>
      </c>
      <c r="C237" s="34" t="s">
        <v>330</v>
      </c>
      <c r="D237" s="34" t="s">
        <v>449</v>
      </c>
      <c r="E237" s="1"/>
      <c r="F237" s="1"/>
      <c r="G237" s="2">
        <v>53153.846153846149</v>
      </c>
      <c r="H237" s="2">
        <v>0</v>
      </c>
      <c r="I237" s="36">
        <f t="shared" si="3"/>
        <v>53153.846153846149</v>
      </c>
      <c r="J237" s="47"/>
      <c r="K237" s="47"/>
      <c r="L237" s="47"/>
      <c r="M237" s="47"/>
      <c r="N237" s="48"/>
      <c r="O237" s="48"/>
      <c r="P237" s="55"/>
    </row>
    <row r="238" spans="1:16" x14ac:dyDescent="0.25">
      <c r="A238" s="33" t="s">
        <v>450</v>
      </c>
      <c r="B238" s="34" t="s">
        <v>48</v>
      </c>
      <c r="C238" s="34" t="s">
        <v>91</v>
      </c>
      <c r="D238" s="34" t="s">
        <v>451</v>
      </c>
      <c r="E238" s="1"/>
      <c r="F238" s="1"/>
      <c r="G238" s="2">
        <v>32299.466153846151</v>
      </c>
      <c r="H238" s="2">
        <v>0</v>
      </c>
      <c r="I238" s="36">
        <f t="shared" si="3"/>
        <v>32299.466153846151</v>
      </c>
      <c r="J238" s="47"/>
      <c r="K238" s="47"/>
      <c r="L238" s="47"/>
      <c r="M238" s="47"/>
      <c r="N238" s="48"/>
      <c r="O238" s="48"/>
      <c r="P238" s="55"/>
    </row>
    <row r="239" spans="1:16" x14ac:dyDescent="0.25">
      <c r="A239" s="33" t="s">
        <v>452</v>
      </c>
      <c r="B239" s="34" t="s">
        <v>82</v>
      </c>
      <c r="C239" s="34" t="s">
        <v>121</v>
      </c>
      <c r="D239" s="34" t="s">
        <v>350</v>
      </c>
      <c r="E239" s="1"/>
      <c r="F239" s="1"/>
      <c r="G239" s="2">
        <v>1530887.1123076922</v>
      </c>
      <c r="H239" s="2">
        <v>124814.72310126583</v>
      </c>
      <c r="I239" s="36">
        <f t="shared" si="3"/>
        <v>1655701.8354089579</v>
      </c>
      <c r="J239" s="47"/>
      <c r="K239" s="47"/>
      <c r="L239" s="47"/>
      <c r="M239" s="47"/>
      <c r="N239" s="48"/>
      <c r="O239" s="48"/>
      <c r="P239" s="55"/>
    </row>
    <row r="240" spans="1:16" x14ac:dyDescent="0.25">
      <c r="A240" s="33" t="s">
        <v>4</v>
      </c>
      <c r="B240" s="34" t="s">
        <v>5</v>
      </c>
      <c r="C240" s="34" t="s">
        <v>91</v>
      </c>
      <c r="D240" s="34" t="s">
        <v>453</v>
      </c>
      <c r="E240" s="1"/>
      <c r="F240" s="1"/>
      <c r="G240" s="2">
        <v>63784.615384615383</v>
      </c>
      <c r="H240" s="2">
        <v>0</v>
      </c>
      <c r="I240" s="36">
        <f t="shared" si="3"/>
        <v>63784.615384615383</v>
      </c>
      <c r="J240" s="47"/>
      <c r="K240" s="47"/>
      <c r="L240" s="47"/>
      <c r="M240" s="47"/>
      <c r="N240" s="48"/>
      <c r="O240" s="48"/>
      <c r="P240" s="55"/>
    </row>
    <row r="241" spans="1:16" x14ac:dyDescent="0.25">
      <c r="A241" s="33" t="s">
        <v>315</v>
      </c>
      <c r="B241" s="34" t="s">
        <v>5</v>
      </c>
      <c r="C241" s="34" t="s">
        <v>454</v>
      </c>
      <c r="D241" s="34" t="s">
        <v>455</v>
      </c>
      <c r="E241" s="1"/>
      <c r="F241" s="1"/>
      <c r="G241" s="2">
        <v>0</v>
      </c>
      <c r="H241" s="2">
        <v>156052.21518987344</v>
      </c>
      <c r="I241" s="36">
        <f t="shared" si="3"/>
        <v>156052.21518987344</v>
      </c>
      <c r="J241" s="47"/>
      <c r="K241" s="47"/>
      <c r="L241" s="47"/>
      <c r="M241" s="47"/>
      <c r="N241" s="48"/>
      <c r="O241" s="48"/>
      <c r="P241" s="55"/>
    </row>
    <row r="242" spans="1:16" x14ac:dyDescent="0.25">
      <c r="A242" s="33" t="s">
        <v>315</v>
      </c>
      <c r="B242" s="34" t="s">
        <v>5</v>
      </c>
      <c r="C242" s="34" t="s">
        <v>456</v>
      </c>
      <c r="D242" s="34" t="s">
        <v>457</v>
      </c>
      <c r="E242" s="1"/>
      <c r="F242" s="1"/>
      <c r="G242" s="2">
        <v>55280000</v>
      </c>
      <c r="H242" s="2">
        <v>10403481.012658227</v>
      </c>
      <c r="I242" s="36">
        <f t="shared" si="3"/>
        <v>65683481.012658224</v>
      </c>
      <c r="J242" s="47"/>
      <c r="K242" s="47"/>
      <c r="L242" s="47"/>
      <c r="M242" s="47"/>
      <c r="N242" s="48"/>
      <c r="O242" s="48"/>
      <c r="P242" s="55"/>
    </row>
    <row r="243" spans="1:16" x14ac:dyDescent="0.25">
      <c r="A243" s="33" t="s">
        <v>458</v>
      </c>
      <c r="B243" s="34" t="s">
        <v>5</v>
      </c>
      <c r="C243" s="34" t="s">
        <v>459</v>
      </c>
      <c r="D243" s="34" t="s">
        <v>460</v>
      </c>
      <c r="E243" s="1"/>
      <c r="F243" s="1"/>
      <c r="G243" s="2">
        <v>63784615.384615384</v>
      </c>
      <c r="H243" s="2">
        <v>0</v>
      </c>
      <c r="I243" s="36">
        <f t="shared" si="3"/>
        <v>63784615.384615384</v>
      </c>
      <c r="J243" s="47"/>
      <c r="K243" s="47"/>
      <c r="L243" s="47"/>
      <c r="M243" s="47"/>
      <c r="N243" s="48"/>
      <c r="O243" s="48"/>
      <c r="P243" s="55"/>
    </row>
    <row r="244" spans="1:16" x14ac:dyDescent="0.25">
      <c r="A244" s="33" t="s">
        <v>458</v>
      </c>
      <c r="B244" s="34" t="s">
        <v>5</v>
      </c>
      <c r="C244" s="34" t="s">
        <v>91</v>
      </c>
      <c r="D244" s="34" t="s">
        <v>461</v>
      </c>
      <c r="E244" s="1"/>
      <c r="F244" s="1"/>
      <c r="G244" s="2">
        <v>53153.846153846149</v>
      </c>
      <c r="H244" s="2">
        <v>0</v>
      </c>
      <c r="I244" s="36">
        <f t="shared" si="3"/>
        <v>53153.846153846149</v>
      </c>
      <c r="J244" s="47"/>
      <c r="K244" s="47"/>
      <c r="L244" s="47"/>
      <c r="M244" s="47"/>
      <c r="N244" s="48"/>
      <c r="O244" s="48"/>
      <c r="P244" s="55"/>
    </row>
    <row r="245" spans="1:16" x14ac:dyDescent="0.25">
      <c r="A245" s="33" t="s">
        <v>462</v>
      </c>
      <c r="B245" s="34" t="s">
        <v>5</v>
      </c>
      <c r="C245" s="34" t="s">
        <v>91</v>
      </c>
      <c r="D245" s="34" t="s">
        <v>463</v>
      </c>
      <c r="E245" s="1"/>
      <c r="F245" s="1"/>
      <c r="G245" s="2">
        <v>79730.769230769234</v>
      </c>
      <c r="H245" s="2">
        <v>0</v>
      </c>
      <c r="I245" s="36">
        <f t="shared" si="3"/>
        <v>79730.769230769234</v>
      </c>
      <c r="J245" s="47"/>
      <c r="K245" s="47"/>
      <c r="L245" s="47"/>
      <c r="M245" s="47"/>
      <c r="N245" s="48"/>
      <c r="O245" s="48"/>
      <c r="P245" s="55"/>
    </row>
    <row r="246" spans="1:16" x14ac:dyDescent="0.25">
      <c r="A246" s="33" t="s">
        <v>464</v>
      </c>
      <c r="B246" s="34" t="s">
        <v>55</v>
      </c>
      <c r="C246" s="34" t="s">
        <v>121</v>
      </c>
      <c r="D246" s="34" t="s">
        <v>465</v>
      </c>
      <c r="E246" s="1"/>
      <c r="F246" s="1"/>
      <c r="G246" s="2">
        <v>1444450.4538461538</v>
      </c>
      <c r="H246" s="2">
        <v>111319.32753164557</v>
      </c>
      <c r="I246" s="36">
        <f t="shared" si="3"/>
        <v>1555769.7813777993</v>
      </c>
      <c r="J246" s="47"/>
      <c r="K246" s="47"/>
      <c r="L246" s="47"/>
      <c r="M246" s="47"/>
      <c r="N246" s="48"/>
      <c r="O246" s="48"/>
      <c r="P246" s="55"/>
    </row>
    <row r="247" spans="1:16" x14ac:dyDescent="0.25">
      <c r="A247" s="33" t="s">
        <v>466</v>
      </c>
      <c r="B247" s="34" t="s">
        <v>180</v>
      </c>
      <c r="C247" s="34" t="s">
        <v>143</v>
      </c>
      <c r="D247" s="34" t="s">
        <v>144</v>
      </c>
      <c r="E247" s="1"/>
      <c r="F247" s="1"/>
      <c r="G247" s="2">
        <v>0</v>
      </c>
      <c r="H247" s="2">
        <v>22004.402689873416</v>
      </c>
      <c r="I247" s="36">
        <f t="shared" si="3"/>
        <v>22004.402689873416</v>
      </c>
      <c r="J247" s="47"/>
      <c r="K247" s="47"/>
      <c r="L247" s="47"/>
      <c r="M247" s="47"/>
      <c r="N247" s="48"/>
      <c r="O247" s="48"/>
      <c r="P247" s="55"/>
    </row>
    <row r="248" spans="1:16" x14ac:dyDescent="0.25">
      <c r="A248" s="33" t="s">
        <v>467</v>
      </c>
      <c r="B248" s="34" t="s">
        <v>133</v>
      </c>
      <c r="C248" s="34" t="s">
        <v>91</v>
      </c>
      <c r="D248" s="34" t="s">
        <v>468</v>
      </c>
      <c r="E248" s="1"/>
      <c r="F248" s="1"/>
      <c r="G248" s="2">
        <v>1913538.4615384615</v>
      </c>
      <c r="H248" s="2">
        <v>0</v>
      </c>
      <c r="I248" s="36">
        <f t="shared" si="3"/>
        <v>1913538.4615384615</v>
      </c>
      <c r="J248" s="47"/>
      <c r="K248" s="47"/>
      <c r="L248" s="47"/>
      <c r="M248" s="47"/>
      <c r="N248" s="48"/>
      <c r="O248" s="48"/>
      <c r="P248" s="55"/>
    </row>
    <row r="249" spans="1:16" x14ac:dyDescent="0.25">
      <c r="A249" s="33" t="s">
        <v>469</v>
      </c>
      <c r="B249" s="34" t="s">
        <v>133</v>
      </c>
      <c r="C249" s="34" t="s">
        <v>121</v>
      </c>
      <c r="D249" s="34" t="s">
        <v>470</v>
      </c>
      <c r="E249" s="1"/>
      <c r="F249" s="1"/>
      <c r="G249" s="2">
        <v>1382984.4092307691</v>
      </c>
      <c r="H249" s="2">
        <v>114695.25712025315</v>
      </c>
      <c r="I249" s="36">
        <f t="shared" si="3"/>
        <v>1497679.6663510222</v>
      </c>
      <c r="J249" s="47"/>
      <c r="K249" s="47"/>
      <c r="L249" s="47"/>
      <c r="M249" s="47"/>
      <c r="N249" s="48"/>
      <c r="O249" s="48"/>
      <c r="P249" s="55"/>
    </row>
    <row r="250" spans="1:16" x14ac:dyDescent="0.25">
      <c r="A250" s="33" t="s">
        <v>471</v>
      </c>
      <c r="B250" s="34" t="s">
        <v>5</v>
      </c>
      <c r="C250" s="34" t="s">
        <v>143</v>
      </c>
      <c r="D250" s="34" t="s">
        <v>472</v>
      </c>
      <c r="E250" s="1"/>
      <c r="F250" s="1"/>
      <c r="G250" s="2">
        <v>584692.30769230763</v>
      </c>
      <c r="H250" s="2">
        <v>0</v>
      </c>
      <c r="I250" s="36">
        <f t="shared" si="3"/>
        <v>584692.30769230763</v>
      </c>
      <c r="J250" s="47"/>
      <c r="K250" s="47"/>
      <c r="L250" s="47"/>
      <c r="M250" s="47"/>
      <c r="N250" s="48"/>
      <c r="O250" s="48"/>
      <c r="P250" s="55"/>
    </row>
    <row r="251" spans="1:16" x14ac:dyDescent="0.25">
      <c r="A251" s="33" t="s">
        <v>473</v>
      </c>
      <c r="B251" s="34" t="s">
        <v>5</v>
      </c>
      <c r="C251" s="34" t="s">
        <v>143</v>
      </c>
      <c r="D251" s="34" t="s">
        <v>474</v>
      </c>
      <c r="E251" s="1"/>
      <c r="F251" s="1"/>
      <c r="G251" s="2">
        <v>53153.846153846149</v>
      </c>
      <c r="H251" s="2">
        <v>0</v>
      </c>
      <c r="I251" s="36">
        <f t="shared" si="3"/>
        <v>53153.846153846149</v>
      </c>
      <c r="J251" s="47"/>
      <c r="K251" s="47"/>
      <c r="L251" s="47"/>
      <c r="M251" s="47"/>
      <c r="N251" s="48"/>
      <c r="O251" s="48"/>
      <c r="P251" s="55"/>
    </row>
    <row r="252" spans="1:16" x14ac:dyDescent="0.25">
      <c r="A252" s="33" t="s">
        <v>475</v>
      </c>
      <c r="B252" s="34" t="s">
        <v>72</v>
      </c>
      <c r="C252" s="34" t="s">
        <v>121</v>
      </c>
      <c r="D252" s="34" t="s">
        <v>476</v>
      </c>
      <c r="E252" s="1"/>
      <c r="F252" s="1"/>
      <c r="G252" s="2">
        <v>1411795.92</v>
      </c>
      <c r="H252" s="2">
        <v>139993.40189873418</v>
      </c>
      <c r="I252" s="36">
        <f t="shared" si="3"/>
        <v>1551789.3218987342</v>
      </c>
      <c r="J252" s="47"/>
      <c r="K252" s="47"/>
      <c r="L252" s="47"/>
      <c r="M252" s="47"/>
      <c r="N252" s="48"/>
      <c r="O252" s="48"/>
      <c r="P252" s="55"/>
    </row>
    <row r="253" spans="1:16" x14ac:dyDescent="0.25">
      <c r="A253" s="33" t="s">
        <v>274</v>
      </c>
      <c r="B253" s="34" t="s">
        <v>107</v>
      </c>
      <c r="C253" s="34" t="s">
        <v>121</v>
      </c>
      <c r="D253" s="34" t="s">
        <v>350</v>
      </c>
      <c r="E253" s="1"/>
      <c r="F253" s="1"/>
      <c r="G253" s="2">
        <v>1517441.3153846152</v>
      </c>
      <c r="H253" s="2">
        <v>150113.90822784809</v>
      </c>
      <c r="I253" s="36">
        <f t="shared" si="3"/>
        <v>1667555.2236124633</v>
      </c>
      <c r="J253" s="47"/>
      <c r="K253" s="47"/>
      <c r="L253" s="47"/>
      <c r="M253" s="47"/>
      <c r="N253" s="48"/>
      <c r="O253" s="48"/>
      <c r="P253" s="55"/>
    </row>
    <row r="254" spans="1:16" x14ac:dyDescent="0.25">
      <c r="A254" s="33" t="s">
        <v>477</v>
      </c>
      <c r="B254" s="34" t="s">
        <v>133</v>
      </c>
      <c r="C254" s="34" t="s">
        <v>77</v>
      </c>
      <c r="D254" s="34" t="s">
        <v>478</v>
      </c>
      <c r="E254" s="1"/>
      <c r="F254" s="1"/>
      <c r="G254" s="2">
        <v>5953230.769230769</v>
      </c>
      <c r="H254" s="2">
        <v>416139.24050632917</v>
      </c>
      <c r="I254" s="36">
        <f t="shared" si="3"/>
        <v>6369370.0097370986</v>
      </c>
      <c r="J254" s="47"/>
      <c r="K254" s="47"/>
      <c r="L254" s="47"/>
      <c r="M254" s="47"/>
      <c r="N254" s="48"/>
      <c r="O254" s="48"/>
      <c r="P254" s="55"/>
    </row>
    <row r="255" spans="1:16" x14ac:dyDescent="0.25">
      <c r="A255" s="64" t="s">
        <v>479</v>
      </c>
      <c r="B255" s="65" t="s">
        <v>133</v>
      </c>
      <c r="C255" s="65" t="s">
        <v>91</v>
      </c>
      <c r="D255" s="65" t="s">
        <v>480</v>
      </c>
      <c r="E255" s="1"/>
      <c r="F255" s="1"/>
      <c r="G255" s="2">
        <v>1700923.0769230768</v>
      </c>
      <c r="H255" s="2">
        <v>0</v>
      </c>
      <c r="I255" s="36">
        <f t="shared" si="3"/>
        <v>1700923.0769230768</v>
      </c>
      <c r="J255" s="61" t="s">
        <v>605</v>
      </c>
      <c r="K255" s="55"/>
      <c r="L255" s="55"/>
      <c r="M255" s="55"/>
      <c r="N255" s="60"/>
      <c r="O255" s="56"/>
      <c r="P255" s="70"/>
    </row>
    <row r="256" spans="1:16" x14ac:dyDescent="0.25">
      <c r="A256" s="33" t="s">
        <v>481</v>
      </c>
      <c r="B256" s="34" t="s">
        <v>5</v>
      </c>
      <c r="C256" s="34" t="s">
        <v>333</v>
      </c>
      <c r="D256" s="34" t="s">
        <v>482</v>
      </c>
      <c r="E256" s="1"/>
      <c r="F256" s="1"/>
      <c r="G256" s="2">
        <v>27113853.464615382</v>
      </c>
      <c r="H256" s="2">
        <v>548132.36550632911</v>
      </c>
      <c r="I256" s="36">
        <f t="shared" si="3"/>
        <v>27661985.830121711</v>
      </c>
      <c r="J256" s="47"/>
      <c r="K256" s="47"/>
      <c r="L256" s="47"/>
      <c r="M256" s="47"/>
      <c r="N256" s="48"/>
      <c r="O256" s="48"/>
      <c r="P256" s="55"/>
    </row>
    <row r="257" spans="1:16" x14ac:dyDescent="0.25">
      <c r="A257" s="33" t="s">
        <v>483</v>
      </c>
      <c r="B257" s="34" t="s">
        <v>5</v>
      </c>
      <c r="C257" s="34" t="s">
        <v>330</v>
      </c>
      <c r="D257" s="34" t="s">
        <v>484</v>
      </c>
      <c r="E257" s="1"/>
      <c r="F257" s="1"/>
      <c r="G257" s="2">
        <v>123369.01384615384</v>
      </c>
      <c r="H257" s="2">
        <v>29339.897151898735</v>
      </c>
      <c r="I257" s="36">
        <f t="shared" si="3"/>
        <v>152708.91099805257</v>
      </c>
      <c r="J257" s="47"/>
      <c r="K257" s="47"/>
      <c r="L257" s="47"/>
      <c r="M257" s="47"/>
      <c r="N257" s="48"/>
      <c r="O257" s="48"/>
      <c r="P257" s="55"/>
    </row>
    <row r="258" spans="1:16" x14ac:dyDescent="0.25">
      <c r="A258" s="33" t="s">
        <v>485</v>
      </c>
      <c r="B258" s="34" t="s">
        <v>5</v>
      </c>
      <c r="C258" s="34" t="s">
        <v>384</v>
      </c>
      <c r="D258" s="34" t="s">
        <v>486</v>
      </c>
      <c r="E258" s="1"/>
      <c r="F258" s="1"/>
      <c r="G258" s="2">
        <v>372076.92307692306</v>
      </c>
      <c r="H258" s="2">
        <v>0</v>
      </c>
      <c r="I258" s="36">
        <f t="shared" si="3"/>
        <v>372076.92307692306</v>
      </c>
      <c r="J258" s="47"/>
      <c r="K258" s="47"/>
      <c r="L258" s="47"/>
      <c r="M258" s="47"/>
      <c r="N258" s="48"/>
      <c r="O258" s="48"/>
      <c r="P258" s="55"/>
    </row>
    <row r="259" spans="1:16" x14ac:dyDescent="0.25">
      <c r="A259" s="33" t="s">
        <v>487</v>
      </c>
      <c r="B259" s="34" t="s">
        <v>5</v>
      </c>
      <c r="C259" s="34" t="s">
        <v>384</v>
      </c>
      <c r="D259" s="34" t="s">
        <v>488</v>
      </c>
      <c r="E259" s="1"/>
      <c r="F259" s="1"/>
      <c r="G259" s="2">
        <v>1275692.3076923077</v>
      </c>
      <c r="H259" s="2">
        <v>0</v>
      </c>
      <c r="I259" s="36">
        <f t="shared" si="3"/>
        <v>1275692.3076923077</v>
      </c>
      <c r="J259" s="47"/>
      <c r="K259" s="47"/>
      <c r="L259" s="47"/>
      <c r="M259" s="47"/>
      <c r="N259" s="48"/>
      <c r="O259" s="48"/>
      <c r="P259" s="55"/>
    </row>
    <row r="260" spans="1:16" x14ac:dyDescent="0.25">
      <c r="A260" s="33" t="s">
        <v>489</v>
      </c>
      <c r="B260" s="34" t="s">
        <v>5</v>
      </c>
      <c r="C260" s="34" t="s">
        <v>384</v>
      </c>
      <c r="D260" s="34" t="s">
        <v>490</v>
      </c>
      <c r="E260" s="1"/>
      <c r="F260" s="1"/>
      <c r="G260" s="2">
        <v>265769.23076923075</v>
      </c>
      <c r="H260" s="2">
        <v>0</v>
      </c>
      <c r="I260" s="36">
        <f t="shared" ref="I260:I284" si="4">G260+H260</f>
        <v>265769.23076923075</v>
      </c>
      <c r="J260" s="47"/>
      <c r="K260" s="47"/>
      <c r="L260" s="47"/>
      <c r="M260" s="47"/>
      <c r="N260" s="48"/>
      <c r="O260" s="48"/>
      <c r="P260" s="55"/>
    </row>
    <row r="261" spans="1:16" x14ac:dyDescent="0.25">
      <c r="A261" s="33" t="s">
        <v>491</v>
      </c>
      <c r="B261" s="34" t="s">
        <v>107</v>
      </c>
      <c r="C261" s="34" t="s">
        <v>77</v>
      </c>
      <c r="D261" s="34" t="s">
        <v>492</v>
      </c>
      <c r="E261" s="1"/>
      <c r="F261" s="1"/>
      <c r="G261" s="2">
        <v>6019992</v>
      </c>
      <c r="H261" s="2">
        <v>429609.66772151901</v>
      </c>
      <c r="I261" s="36">
        <f t="shared" si="4"/>
        <v>6449601.6677215192</v>
      </c>
      <c r="J261" s="47"/>
      <c r="K261" s="47"/>
      <c r="L261" s="47"/>
      <c r="M261" s="47"/>
      <c r="N261" s="48"/>
      <c r="O261" s="48"/>
      <c r="P261" s="55"/>
    </row>
    <row r="262" spans="1:16" x14ac:dyDescent="0.25">
      <c r="A262" s="33" t="s">
        <v>493</v>
      </c>
      <c r="B262" s="34" t="s">
        <v>23</v>
      </c>
      <c r="C262" s="34" t="s">
        <v>121</v>
      </c>
      <c r="D262" s="34" t="s">
        <v>494</v>
      </c>
      <c r="E262" s="1"/>
      <c r="F262" s="1"/>
      <c r="G262" s="2">
        <v>4888465.68</v>
      </c>
      <c r="H262" s="2">
        <v>285890.77927215188</v>
      </c>
      <c r="I262" s="36">
        <f t="shared" si="4"/>
        <v>5174356.4592721518</v>
      </c>
      <c r="J262" s="47"/>
      <c r="K262" s="47"/>
      <c r="L262" s="47"/>
      <c r="M262" s="47"/>
      <c r="N262" s="48"/>
      <c r="O262" s="48"/>
      <c r="P262" s="55"/>
    </row>
    <row r="263" spans="1:16" x14ac:dyDescent="0.25">
      <c r="A263" s="33" t="s">
        <v>495</v>
      </c>
      <c r="B263" s="34" t="s">
        <v>38</v>
      </c>
      <c r="C263" s="34" t="s">
        <v>91</v>
      </c>
      <c r="D263" s="34" t="s">
        <v>496</v>
      </c>
      <c r="E263" s="1"/>
      <c r="F263" s="1"/>
      <c r="G263" s="2">
        <v>895741.17384615378</v>
      </c>
      <c r="H263" s="2">
        <v>63526.776107594938</v>
      </c>
      <c r="I263" s="36">
        <f t="shared" si="4"/>
        <v>959267.94995374873</v>
      </c>
      <c r="J263" s="47"/>
      <c r="K263" s="47"/>
      <c r="L263" s="47"/>
      <c r="M263" s="47"/>
      <c r="N263" s="48"/>
      <c r="O263" s="48"/>
      <c r="P263" s="55"/>
    </row>
    <row r="264" spans="1:16" x14ac:dyDescent="0.25">
      <c r="A264" s="33" t="s">
        <v>497</v>
      </c>
      <c r="B264" s="34" t="s">
        <v>5</v>
      </c>
      <c r="C264" s="34" t="s">
        <v>91</v>
      </c>
      <c r="D264" s="34" t="s">
        <v>498</v>
      </c>
      <c r="E264" s="1"/>
      <c r="F264" s="1"/>
      <c r="G264" s="2">
        <v>1353302.2384615385</v>
      </c>
      <c r="H264" s="2">
        <v>0</v>
      </c>
      <c r="I264" s="36">
        <f t="shared" si="4"/>
        <v>1353302.2384615385</v>
      </c>
      <c r="J264" s="47"/>
      <c r="K264" s="47"/>
      <c r="L264" s="47"/>
      <c r="M264" s="47"/>
      <c r="N264" s="48"/>
      <c r="O264" s="48"/>
      <c r="P264" s="55"/>
    </row>
    <row r="265" spans="1:16" x14ac:dyDescent="0.25">
      <c r="A265" s="33" t="s">
        <v>499</v>
      </c>
      <c r="B265" s="34" t="s">
        <v>5</v>
      </c>
      <c r="C265" s="34" t="s">
        <v>330</v>
      </c>
      <c r="D265" s="34" t="s">
        <v>500</v>
      </c>
      <c r="E265" s="1"/>
      <c r="F265" s="1"/>
      <c r="G265" s="2">
        <v>22608414.399999999</v>
      </c>
      <c r="H265" s="2">
        <v>0</v>
      </c>
      <c r="I265" s="36">
        <f t="shared" si="4"/>
        <v>22608414.399999999</v>
      </c>
      <c r="J265" s="47"/>
      <c r="K265" s="47"/>
      <c r="L265" s="47"/>
      <c r="M265" s="47"/>
      <c r="N265" s="48"/>
      <c r="O265" s="48"/>
      <c r="P265" s="55"/>
    </row>
    <row r="266" spans="1:16" x14ac:dyDescent="0.25">
      <c r="A266" s="33" t="s">
        <v>501</v>
      </c>
      <c r="B266" s="34" t="s">
        <v>30</v>
      </c>
      <c r="C266" s="34" t="s">
        <v>91</v>
      </c>
      <c r="D266" s="34" t="s">
        <v>502</v>
      </c>
      <c r="E266" s="1"/>
      <c r="F266" s="1"/>
      <c r="G266" s="2">
        <v>1213344.9723076923</v>
      </c>
      <c r="H266" s="2">
        <v>0</v>
      </c>
      <c r="I266" s="36">
        <f t="shared" si="4"/>
        <v>1213344.9723076923</v>
      </c>
      <c r="J266" s="47"/>
      <c r="K266" s="47"/>
      <c r="L266" s="47"/>
      <c r="M266" s="47"/>
      <c r="N266" s="48"/>
      <c r="O266" s="48"/>
      <c r="P266" s="55"/>
    </row>
    <row r="267" spans="1:16" x14ac:dyDescent="0.25">
      <c r="A267" s="33" t="s">
        <v>503</v>
      </c>
      <c r="B267" s="34" t="s">
        <v>30</v>
      </c>
      <c r="C267" s="34" t="s">
        <v>121</v>
      </c>
      <c r="D267" s="34" t="s">
        <v>504</v>
      </c>
      <c r="E267" s="1"/>
      <c r="F267" s="1"/>
      <c r="G267" s="2">
        <v>1379142.4492307692</v>
      </c>
      <c r="H267" s="2">
        <v>114695.25712025315</v>
      </c>
      <c r="I267" s="36">
        <f t="shared" si="4"/>
        <v>1493837.7063510222</v>
      </c>
      <c r="J267" s="47"/>
      <c r="K267" s="47"/>
      <c r="L267" s="47"/>
      <c r="M267" s="47"/>
      <c r="N267" s="48"/>
      <c r="O267" s="48"/>
      <c r="P267" s="55"/>
    </row>
    <row r="268" spans="1:16" x14ac:dyDescent="0.25">
      <c r="A268" s="53" t="s">
        <v>505</v>
      </c>
      <c r="B268" s="54" t="s">
        <v>5</v>
      </c>
      <c r="C268" s="54" t="s">
        <v>91</v>
      </c>
      <c r="D268" s="54" t="s">
        <v>599</v>
      </c>
      <c r="E268" s="1"/>
      <c r="F268" s="1"/>
      <c r="G268" s="2">
        <v>27352356.898461536</v>
      </c>
      <c r="H268" s="2">
        <v>0</v>
      </c>
      <c r="I268" s="36">
        <f t="shared" si="4"/>
        <v>27352356.898461536</v>
      </c>
      <c r="J268" s="55" t="s">
        <v>587</v>
      </c>
      <c r="K268" s="55" t="s">
        <v>587</v>
      </c>
      <c r="L268" s="55" t="s">
        <v>587</v>
      </c>
      <c r="M268" s="55" t="s">
        <v>588</v>
      </c>
      <c r="N268" s="63" t="s">
        <v>588</v>
      </c>
      <c r="O268" s="56" t="s">
        <v>588</v>
      </c>
      <c r="P268" s="55" t="s">
        <v>602</v>
      </c>
    </row>
    <row r="269" spans="1:16" x14ac:dyDescent="0.25">
      <c r="A269" s="33" t="s">
        <v>506</v>
      </c>
      <c r="B269" s="34" t="s">
        <v>133</v>
      </c>
      <c r="C269" s="34" t="s">
        <v>336</v>
      </c>
      <c r="D269" s="34" t="s">
        <v>507</v>
      </c>
      <c r="E269" s="1"/>
      <c r="F269" s="1"/>
      <c r="G269" s="2">
        <v>5315384.615384615</v>
      </c>
      <c r="H269" s="2">
        <v>468156.64556962025</v>
      </c>
      <c r="I269" s="36">
        <f t="shared" si="4"/>
        <v>5783541.2609542357</v>
      </c>
      <c r="J269" s="47"/>
      <c r="K269" s="47"/>
      <c r="L269" s="47"/>
      <c r="M269" s="47"/>
      <c r="N269" s="48"/>
      <c r="O269" s="48"/>
      <c r="P269" s="55"/>
    </row>
    <row r="270" spans="1:16" x14ac:dyDescent="0.25">
      <c r="A270" s="33" t="s">
        <v>508</v>
      </c>
      <c r="B270" s="34" t="s">
        <v>115</v>
      </c>
      <c r="C270" s="34" t="s">
        <v>336</v>
      </c>
      <c r="D270" s="34" t="s">
        <v>509</v>
      </c>
      <c r="E270" s="1"/>
      <c r="F270" s="1"/>
      <c r="G270" s="2">
        <v>1780915.3630769229</v>
      </c>
      <c r="H270" s="2">
        <v>190937.16772151898</v>
      </c>
      <c r="I270" s="36">
        <f t="shared" si="4"/>
        <v>1971852.530798442</v>
      </c>
      <c r="J270" s="47"/>
      <c r="K270" s="47"/>
      <c r="L270" s="47"/>
      <c r="M270" s="47"/>
      <c r="N270" s="48"/>
      <c r="O270" s="48"/>
      <c r="P270" s="55"/>
    </row>
    <row r="271" spans="1:16" x14ac:dyDescent="0.25">
      <c r="A271" s="53" t="s">
        <v>510</v>
      </c>
      <c r="B271" s="54" t="s">
        <v>511</v>
      </c>
      <c r="C271" s="54" t="s">
        <v>239</v>
      </c>
      <c r="D271" s="54" t="s">
        <v>512</v>
      </c>
      <c r="E271" s="1"/>
      <c r="F271" s="1"/>
      <c r="G271" s="2">
        <v>194134.85538461537</v>
      </c>
      <c r="H271" s="2">
        <v>42147.622626582277</v>
      </c>
      <c r="I271" s="36">
        <f t="shared" si="4"/>
        <v>236282.47801119764</v>
      </c>
      <c r="J271" s="55" t="s">
        <v>587</v>
      </c>
      <c r="K271" s="55" t="s">
        <v>587</v>
      </c>
      <c r="L271" s="55" t="s">
        <v>587</v>
      </c>
      <c r="M271" s="55" t="s">
        <v>588</v>
      </c>
      <c r="N271" s="63" t="s">
        <v>588</v>
      </c>
      <c r="O271" s="56" t="s">
        <v>588</v>
      </c>
      <c r="P271" s="55" t="s">
        <v>602</v>
      </c>
    </row>
    <row r="272" spans="1:16" x14ac:dyDescent="0.25">
      <c r="A272" s="53" t="s">
        <v>510</v>
      </c>
      <c r="B272" s="54" t="s">
        <v>511</v>
      </c>
      <c r="C272" s="54" t="s">
        <v>239</v>
      </c>
      <c r="D272" s="54" t="s">
        <v>513</v>
      </c>
      <c r="E272" s="1"/>
      <c r="F272" s="1"/>
      <c r="G272" s="2">
        <v>3092504.5892307693</v>
      </c>
      <c r="H272" s="2">
        <v>472269.14161392406</v>
      </c>
      <c r="I272" s="36">
        <f t="shared" si="4"/>
        <v>3564773.7308446933</v>
      </c>
      <c r="J272" s="55" t="s">
        <v>587</v>
      </c>
      <c r="K272" s="55" t="s">
        <v>587</v>
      </c>
      <c r="L272" s="55" t="s">
        <v>587</v>
      </c>
      <c r="M272" s="55" t="s">
        <v>588</v>
      </c>
      <c r="N272" s="63" t="s">
        <v>588</v>
      </c>
      <c r="O272" s="56" t="s">
        <v>588</v>
      </c>
      <c r="P272" s="55" t="s">
        <v>602</v>
      </c>
    </row>
    <row r="273" spans="1:17" x14ac:dyDescent="0.25">
      <c r="A273" s="33" t="s">
        <v>514</v>
      </c>
      <c r="B273" s="34" t="s">
        <v>5</v>
      </c>
      <c r="C273" s="34" t="s">
        <v>91</v>
      </c>
      <c r="D273" s="34" t="s">
        <v>515</v>
      </c>
      <c r="E273" s="1"/>
      <c r="F273" s="1"/>
      <c r="G273" s="2">
        <v>131618.49076923076</v>
      </c>
      <c r="H273" s="2">
        <v>0</v>
      </c>
      <c r="I273" s="36">
        <f t="shared" si="4"/>
        <v>131618.49076923076</v>
      </c>
      <c r="J273" s="47"/>
      <c r="K273" s="47"/>
      <c r="L273" s="47"/>
      <c r="M273" s="47"/>
      <c r="N273" s="48"/>
      <c r="O273" s="48"/>
      <c r="P273" s="55"/>
    </row>
    <row r="274" spans="1:17" x14ac:dyDescent="0.25">
      <c r="A274" s="33" t="s">
        <v>516</v>
      </c>
      <c r="B274" s="34" t="s">
        <v>511</v>
      </c>
      <c r="C274" s="34" t="s">
        <v>91</v>
      </c>
      <c r="D274" s="34" t="s">
        <v>517</v>
      </c>
      <c r="E274" s="1"/>
      <c r="F274" s="1"/>
      <c r="G274" s="2">
        <v>709806.89384615386</v>
      </c>
      <c r="H274" s="2">
        <v>6021.5348101265827</v>
      </c>
      <c r="I274" s="36">
        <f t="shared" si="4"/>
        <v>715828.42865628039</v>
      </c>
      <c r="J274" s="47"/>
      <c r="K274" s="47"/>
      <c r="L274" s="47"/>
      <c r="M274" s="47"/>
      <c r="N274" s="48"/>
      <c r="O274" s="48"/>
      <c r="P274" s="55"/>
    </row>
    <row r="275" spans="1:17" x14ac:dyDescent="0.25">
      <c r="A275" s="33" t="s">
        <v>518</v>
      </c>
      <c r="B275" s="34" t="s">
        <v>5</v>
      </c>
      <c r="C275" s="34" t="s">
        <v>454</v>
      </c>
      <c r="D275" s="34" t="s">
        <v>519</v>
      </c>
      <c r="E275" s="1"/>
      <c r="F275" s="1"/>
      <c r="G275" s="2">
        <v>0</v>
      </c>
      <c r="H275" s="2">
        <v>45775.3164556962</v>
      </c>
      <c r="I275" s="36">
        <f t="shared" si="4"/>
        <v>45775.3164556962</v>
      </c>
      <c r="J275" s="47"/>
      <c r="K275" s="47"/>
      <c r="L275" s="47"/>
      <c r="M275" s="47"/>
      <c r="N275" s="48"/>
      <c r="O275" s="48"/>
      <c r="P275" s="55"/>
    </row>
    <row r="276" spans="1:17" x14ac:dyDescent="0.25">
      <c r="A276" s="33" t="s">
        <v>520</v>
      </c>
      <c r="B276" s="34" t="s">
        <v>27</v>
      </c>
      <c r="C276" s="34" t="s">
        <v>91</v>
      </c>
      <c r="D276" s="34" t="s">
        <v>521</v>
      </c>
      <c r="E276" s="1"/>
      <c r="F276" s="1"/>
      <c r="G276" s="2">
        <v>379495.07384615386</v>
      </c>
      <c r="H276" s="2">
        <v>54276.000791139239</v>
      </c>
      <c r="I276" s="36">
        <f t="shared" si="4"/>
        <v>433771.07463729312</v>
      </c>
      <c r="J276" s="47"/>
      <c r="K276" s="47"/>
      <c r="L276" s="47"/>
      <c r="M276" s="47"/>
      <c r="N276" s="48"/>
      <c r="O276" s="48"/>
      <c r="P276" s="55"/>
    </row>
    <row r="277" spans="1:17" x14ac:dyDescent="0.25">
      <c r="A277" s="33" t="s">
        <v>522</v>
      </c>
      <c r="B277" s="34" t="s">
        <v>5</v>
      </c>
      <c r="C277" s="34" t="s">
        <v>523</v>
      </c>
      <c r="D277" s="34" t="s">
        <v>524</v>
      </c>
      <c r="E277" s="1"/>
      <c r="F277" s="1"/>
      <c r="G277" s="2">
        <v>8862766</v>
      </c>
      <c r="H277" s="2">
        <v>0</v>
      </c>
      <c r="I277" s="36">
        <f t="shared" si="4"/>
        <v>8862766</v>
      </c>
      <c r="J277" s="47"/>
      <c r="K277" s="47"/>
      <c r="L277" s="47"/>
      <c r="M277" s="47"/>
      <c r="N277" s="48"/>
      <c r="O277" s="48"/>
      <c r="P277" s="55"/>
    </row>
    <row r="278" spans="1:17" x14ac:dyDescent="0.25">
      <c r="A278" s="33" t="s">
        <v>525</v>
      </c>
      <c r="B278" s="34" t="s">
        <v>110</v>
      </c>
      <c r="C278" s="34" t="s">
        <v>91</v>
      </c>
      <c r="D278" s="34" t="s">
        <v>526</v>
      </c>
      <c r="E278" s="1"/>
      <c r="F278" s="1"/>
      <c r="G278" s="2">
        <v>1816775.0738461537</v>
      </c>
      <c r="H278" s="2">
        <v>0</v>
      </c>
      <c r="I278" s="36">
        <f t="shared" si="4"/>
        <v>1816775.0738461537</v>
      </c>
      <c r="J278" s="47"/>
      <c r="K278" s="47"/>
      <c r="L278" s="47"/>
      <c r="M278" s="47"/>
      <c r="N278" s="48"/>
      <c r="O278" s="48"/>
      <c r="P278" s="55"/>
    </row>
    <row r="279" spans="1:17" x14ac:dyDescent="0.25">
      <c r="A279" s="33" t="s">
        <v>527</v>
      </c>
      <c r="B279" s="34" t="s">
        <v>118</v>
      </c>
      <c r="C279" s="34" t="s">
        <v>91</v>
      </c>
      <c r="D279" s="34" t="s">
        <v>528</v>
      </c>
      <c r="E279" s="1"/>
      <c r="F279" s="1"/>
      <c r="G279" s="2">
        <v>273030.04615384614</v>
      </c>
      <c r="H279" s="2">
        <v>0</v>
      </c>
      <c r="I279" s="36">
        <f t="shared" si="4"/>
        <v>273030.04615384614</v>
      </c>
      <c r="J279" s="47"/>
      <c r="K279" s="47"/>
      <c r="L279" s="47"/>
      <c r="M279" s="47"/>
      <c r="N279" s="48"/>
      <c r="O279" s="48"/>
      <c r="P279" s="55"/>
    </row>
    <row r="280" spans="1:17" x14ac:dyDescent="0.25">
      <c r="A280" s="33" t="s">
        <v>527</v>
      </c>
      <c r="B280" s="34" t="s">
        <v>118</v>
      </c>
      <c r="C280" s="34" t="s">
        <v>91</v>
      </c>
      <c r="D280" s="34" t="s">
        <v>529</v>
      </c>
      <c r="E280" s="1"/>
      <c r="F280" s="1"/>
      <c r="G280" s="2">
        <v>16587.189230769229</v>
      </c>
      <c r="H280" s="2">
        <v>0</v>
      </c>
      <c r="I280" s="36">
        <f t="shared" si="4"/>
        <v>16587.189230769229</v>
      </c>
      <c r="J280" s="47"/>
      <c r="K280" s="47"/>
      <c r="L280" s="47"/>
      <c r="M280" s="47"/>
      <c r="N280" s="48"/>
      <c r="O280" s="48"/>
      <c r="P280" s="55"/>
    </row>
    <row r="281" spans="1:17" x14ac:dyDescent="0.25">
      <c r="A281" s="33" t="s">
        <v>530</v>
      </c>
      <c r="B281" s="34" t="s">
        <v>107</v>
      </c>
      <c r="C281" s="34" t="s">
        <v>91</v>
      </c>
      <c r="D281" s="34" t="s">
        <v>531</v>
      </c>
      <c r="E281" s="1"/>
      <c r="F281" s="1"/>
      <c r="G281" s="2">
        <v>600605.50615384616</v>
      </c>
      <c r="H281" s="2">
        <v>0</v>
      </c>
      <c r="I281" s="36">
        <f t="shared" si="4"/>
        <v>600605.50615384616</v>
      </c>
      <c r="J281" s="55" t="s">
        <v>588</v>
      </c>
      <c r="K281" s="55" t="s">
        <v>588</v>
      </c>
      <c r="L281" s="55" t="s">
        <v>588</v>
      </c>
      <c r="M281" s="55" t="s">
        <v>588</v>
      </c>
      <c r="N281" s="56" t="s">
        <v>588</v>
      </c>
      <c r="O281" s="56" t="s">
        <v>588</v>
      </c>
      <c r="P281" s="55" t="s">
        <v>600</v>
      </c>
    </row>
    <row r="282" spans="1:17" x14ac:dyDescent="0.25">
      <c r="A282" s="33" t="s">
        <v>102</v>
      </c>
      <c r="B282" s="34" t="s">
        <v>30</v>
      </c>
      <c r="C282" s="34" t="s">
        <v>91</v>
      </c>
      <c r="D282" s="34" t="s">
        <v>532</v>
      </c>
      <c r="E282" s="1"/>
      <c r="F282" s="1"/>
      <c r="G282" s="2">
        <v>1463170.1753846153</v>
      </c>
      <c r="H282" s="2">
        <v>0</v>
      </c>
      <c r="I282" s="36">
        <f t="shared" si="4"/>
        <v>1463170.1753846153</v>
      </c>
      <c r="J282" s="55" t="s">
        <v>587</v>
      </c>
      <c r="K282" s="55" t="s">
        <v>587</v>
      </c>
      <c r="L282" s="55" t="s">
        <v>587</v>
      </c>
      <c r="M282" s="55" t="s">
        <v>587</v>
      </c>
      <c r="N282" s="63" t="s">
        <v>588</v>
      </c>
      <c r="O282" s="56" t="s">
        <v>588</v>
      </c>
      <c r="P282" s="55"/>
    </row>
    <row r="283" spans="1:17" x14ac:dyDescent="0.25">
      <c r="A283" s="33" t="s">
        <v>533</v>
      </c>
      <c r="B283" s="34" t="s">
        <v>534</v>
      </c>
      <c r="C283" s="34" t="s">
        <v>91</v>
      </c>
      <c r="D283" s="34" t="s">
        <v>535</v>
      </c>
      <c r="E283" s="1"/>
      <c r="F283" s="1"/>
      <c r="G283" s="2">
        <v>712625.11076923076</v>
      </c>
      <c r="H283" s="2">
        <v>0</v>
      </c>
      <c r="I283" s="36">
        <f t="shared" si="4"/>
        <v>712625.11076923076</v>
      </c>
      <c r="J283" s="47"/>
      <c r="K283" s="47"/>
      <c r="L283" s="47"/>
      <c r="M283" s="47"/>
      <c r="N283" s="48"/>
      <c r="O283" s="48"/>
      <c r="P283" s="55"/>
    </row>
    <row r="284" spans="1:17" x14ac:dyDescent="0.25">
      <c r="A284" s="33" t="s">
        <v>533</v>
      </c>
      <c r="B284" s="34" t="s">
        <v>534</v>
      </c>
      <c r="C284" s="34" t="s">
        <v>140</v>
      </c>
      <c r="D284" s="34" t="s">
        <v>536</v>
      </c>
      <c r="E284" s="31"/>
      <c r="F284" s="31"/>
      <c r="G284" s="32">
        <v>22323.552307692305</v>
      </c>
      <c r="H284" s="32">
        <v>0</v>
      </c>
      <c r="I284" s="42">
        <f t="shared" si="4"/>
        <v>22323.552307692305</v>
      </c>
      <c r="J284" s="47"/>
      <c r="K284" s="47"/>
      <c r="L284" s="47"/>
      <c r="M284" s="47"/>
      <c r="N284" s="48"/>
      <c r="O284" s="48"/>
      <c r="P284" s="55"/>
    </row>
    <row r="285" spans="1:17" x14ac:dyDescent="0.25">
      <c r="E285" s="2"/>
      <c r="F285" s="2"/>
      <c r="I285" s="2"/>
    </row>
    <row r="286" spans="1:17" s="5" customFormat="1" x14ac:dyDescent="0.25">
      <c r="A286" s="4"/>
      <c r="D286" s="6" t="s">
        <v>548</v>
      </c>
      <c r="G286" s="7">
        <f>SUM(G4:G284)</f>
        <v>808892403.62153804</v>
      </c>
      <c r="H286" s="7">
        <f>SUM(H4:H284)</f>
        <v>101811111.83544299</v>
      </c>
      <c r="I286" s="7">
        <f>SUM(G286+H286)</f>
        <v>910703515.45698106</v>
      </c>
      <c r="J286"/>
      <c r="K286"/>
      <c r="L286"/>
      <c r="M286"/>
      <c r="N286" s="45"/>
      <c r="O286" s="45"/>
      <c r="P286" s="8"/>
      <c r="Q286" s="8"/>
    </row>
    <row r="287" spans="1:17" s="5" customFormat="1" x14ac:dyDescent="0.25">
      <c r="A287" s="9"/>
      <c r="D287" s="10" t="s">
        <v>549</v>
      </c>
      <c r="G287" s="44">
        <f>G334</f>
        <v>25440732.29349944</v>
      </c>
      <c r="H287" s="44">
        <f>H334</f>
        <v>1537506.4362773299</v>
      </c>
      <c r="I287" s="44">
        <f>SUM(G287+H287)</f>
        <v>26978238.72977677</v>
      </c>
      <c r="J287"/>
      <c r="K287"/>
      <c r="L287"/>
      <c r="M287"/>
      <c r="N287" s="45"/>
      <c r="O287" s="45"/>
      <c r="P287" s="8"/>
      <c r="Q287" s="8"/>
    </row>
    <row r="288" spans="1:17" s="5" customFormat="1" x14ac:dyDescent="0.25">
      <c r="A288" s="4"/>
      <c r="D288" s="6"/>
      <c r="G288" s="7"/>
      <c r="H288" s="7"/>
      <c r="J288"/>
      <c r="K288"/>
      <c r="L288"/>
      <c r="M288"/>
      <c r="N288" s="45"/>
      <c r="O288" s="45"/>
      <c r="P288" s="8"/>
      <c r="Q288" s="8"/>
    </row>
    <row r="289" spans="1:17" s="5" customFormat="1" x14ac:dyDescent="0.25">
      <c r="A289" s="4"/>
      <c r="D289" s="11" t="s">
        <v>576</v>
      </c>
      <c r="G289" s="12">
        <f>SUM(G286-G287)</f>
        <v>783451671.32803857</v>
      </c>
      <c r="H289" s="12">
        <f>SUM(H286-H287)</f>
        <v>100273605.39916566</v>
      </c>
      <c r="I289" s="12">
        <f>SUM(I286-I287)</f>
        <v>883725276.72720432</v>
      </c>
      <c r="J289"/>
      <c r="K289"/>
      <c r="L289"/>
      <c r="M289"/>
      <c r="N289" s="45"/>
      <c r="O289" s="45"/>
      <c r="P289" s="8"/>
      <c r="Q289" s="8"/>
    </row>
    <row r="290" spans="1:17" s="5" customFormat="1" x14ac:dyDescent="0.25">
      <c r="A290" s="4"/>
      <c r="D290" s="6"/>
      <c r="G290" s="7"/>
      <c r="H290" s="7"/>
      <c r="J290"/>
      <c r="K290"/>
      <c r="L290"/>
      <c r="M290"/>
      <c r="N290" s="45"/>
      <c r="O290" s="45"/>
      <c r="P290" s="8"/>
      <c r="Q290" s="8"/>
    </row>
    <row r="291" spans="1:17" s="5" customFormat="1" x14ac:dyDescent="0.25">
      <c r="A291" s="4"/>
      <c r="D291" s="13" t="s">
        <v>550</v>
      </c>
      <c r="G291" s="7">
        <f>G289</f>
        <v>783451671.32803857</v>
      </c>
      <c r="H291" s="7">
        <f>H289</f>
        <v>100273605.39916566</v>
      </c>
      <c r="I291" s="7">
        <f>I289</f>
        <v>883725276.72720432</v>
      </c>
      <c r="J291"/>
      <c r="K291"/>
      <c r="L291"/>
      <c r="M291"/>
      <c r="N291" s="45"/>
      <c r="O291" s="45"/>
      <c r="P291" s="8"/>
      <c r="Q291" s="8"/>
    </row>
    <row r="292" spans="1:17" s="5" customFormat="1" x14ac:dyDescent="0.25">
      <c r="A292" s="4"/>
      <c r="D292" s="13" t="s">
        <v>551</v>
      </c>
      <c r="G292" s="7">
        <v>0</v>
      </c>
      <c r="H292" s="7">
        <v>561000</v>
      </c>
      <c r="I292" s="7">
        <f>H292</f>
        <v>561000</v>
      </c>
      <c r="J292"/>
      <c r="K292"/>
      <c r="L292"/>
      <c r="M292"/>
      <c r="N292" s="45"/>
      <c r="O292" s="45"/>
      <c r="P292" s="8"/>
      <c r="Q292" s="8"/>
    </row>
    <row r="293" spans="1:17" s="5" customFormat="1" x14ac:dyDescent="0.25">
      <c r="A293" s="14"/>
      <c r="D293" s="15" t="s">
        <v>552</v>
      </c>
      <c r="G293" s="7">
        <f>SUM(G291-G292)</f>
        <v>783451671.32803857</v>
      </c>
      <c r="H293" s="7">
        <f>SUM(H291-H292)</f>
        <v>99712605.39916566</v>
      </c>
      <c r="I293" s="7">
        <f>SUM(I291-I292)</f>
        <v>883164276.72720432</v>
      </c>
      <c r="J293"/>
      <c r="K293"/>
      <c r="L293"/>
      <c r="M293"/>
      <c r="N293" s="45"/>
      <c r="O293" s="45"/>
      <c r="P293" s="8"/>
      <c r="Q293" s="8"/>
    </row>
    <row r="294" spans="1:17" s="22" customFormat="1" x14ac:dyDescent="0.25">
      <c r="A294" s="16"/>
      <c r="B294" s="17"/>
      <c r="C294" s="17"/>
      <c r="D294" s="18"/>
      <c r="E294" s="19"/>
      <c r="F294" s="19"/>
      <c r="G294" s="20"/>
      <c r="H294" s="20"/>
      <c r="I294" s="17"/>
      <c r="J294"/>
      <c r="K294"/>
      <c r="L294"/>
      <c r="M294"/>
      <c r="N294" s="45"/>
      <c r="O294" s="45"/>
      <c r="P294" s="21"/>
      <c r="Q294" s="21"/>
    </row>
    <row r="295" spans="1:17" s="5" customFormat="1" x14ac:dyDescent="0.25">
      <c r="D295" s="23"/>
      <c r="E295" s="23"/>
      <c r="F295" s="23"/>
      <c r="G295" s="7"/>
      <c r="H295" s="7"/>
      <c r="J295"/>
      <c r="K295"/>
      <c r="L295"/>
      <c r="M295"/>
      <c r="N295" s="45"/>
      <c r="O295" s="45"/>
      <c r="P295" s="8"/>
      <c r="Q295" s="8"/>
    </row>
    <row r="296" spans="1:17" s="5" customFormat="1" x14ac:dyDescent="0.25">
      <c r="A296" s="4"/>
      <c r="D296" s="24" t="s">
        <v>549</v>
      </c>
      <c r="E296" s="25" t="s">
        <v>553</v>
      </c>
      <c r="F296" s="25" t="s">
        <v>554</v>
      </c>
      <c r="G296" s="7"/>
      <c r="H296" s="7"/>
      <c r="J296"/>
      <c r="K296"/>
      <c r="L296"/>
      <c r="M296"/>
      <c r="N296" s="45"/>
      <c r="O296" s="45"/>
      <c r="P296" s="8"/>
      <c r="Q296" s="8"/>
    </row>
    <row r="297" spans="1:17" s="5" customFormat="1" x14ac:dyDescent="0.25">
      <c r="A297" s="4"/>
      <c r="D297" s="26"/>
      <c r="E297" s="25" t="s">
        <v>555</v>
      </c>
      <c r="F297" s="25" t="s">
        <v>556</v>
      </c>
      <c r="G297" s="7"/>
      <c r="H297" s="7"/>
      <c r="J297"/>
      <c r="K297"/>
      <c r="L297"/>
      <c r="M297"/>
      <c r="N297" s="45"/>
      <c r="O297" s="45"/>
      <c r="P297" s="8"/>
      <c r="Q297" s="8"/>
    </row>
    <row r="298" spans="1:17" s="5" customFormat="1" x14ac:dyDescent="0.25">
      <c r="A298" s="4"/>
      <c r="D298" s="26"/>
      <c r="E298" s="26"/>
      <c r="F298" s="26"/>
      <c r="G298" s="7"/>
      <c r="H298" s="7"/>
      <c r="J298"/>
      <c r="K298"/>
      <c r="L298"/>
      <c r="M298"/>
      <c r="N298" s="45"/>
      <c r="O298" s="45"/>
      <c r="P298" s="8"/>
      <c r="Q298" s="8"/>
    </row>
    <row r="299" spans="1:17" s="5" customFormat="1" x14ac:dyDescent="0.25">
      <c r="A299" s="4"/>
      <c r="D299" s="26" t="s">
        <v>580</v>
      </c>
      <c r="E299" s="27">
        <v>1</v>
      </c>
      <c r="F299" s="28">
        <v>0</v>
      </c>
      <c r="G299" s="2">
        <f>G243</f>
        <v>63784615.384615384</v>
      </c>
      <c r="H299" s="7">
        <v>0</v>
      </c>
      <c r="J299"/>
      <c r="K299"/>
      <c r="L299"/>
      <c r="M299"/>
      <c r="N299" s="45"/>
      <c r="O299" s="45"/>
      <c r="P299" s="8"/>
      <c r="Q299" s="8"/>
    </row>
    <row r="300" spans="1:17" s="5" customFormat="1" x14ac:dyDescent="0.25">
      <c r="A300" s="4"/>
      <c r="D300" s="26"/>
      <c r="E300" s="26"/>
      <c r="F300" s="26"/>
      <c r="G300" s="7">
        <f>SUM(G299/121)*100</f>
        <v>52714558.169103622</v>
      </c>
      <c r="H300" s="7">
        <f>SUM(H299/121)*100</f>
        <v>0</v>
      </c>
      <c r="J300"/>
      <c r="K300"/>
      <c r="L300"/>
      <c r="M300"/>
      <c r="N300" s="45"/>
      <c r="O300" s="45"/>
      <c r="P300" s="8"/>
      <c r="Q300" s="8"/>
    </row>
    <row r="301" spans="1:17" s="5" customFormat="1" x14ac:dyDescent="0.25">
      <c r="A301" s="4"/>
      <c r="D301" s="26"/>
      <c r="E301" s="26"/>
      <c r="F301" s="26"/>
      <c r="G301" s="7">
        <f>SUM(F299*(G299-G300))+G300</f>
        <v>52714558.169103622</v>
      </c>
      <c r="H301" s="7">
        <f>SUM(F299*(H299-H300))+H300</f>
        <v>0</v>
      </c>
      <c r="J301"/>
      <c r="K301"/>
      <c r="L301"/>
      <c r="M301"/>
      <c r="N301" s="45"/>
      <c r="O301" s="45"/>
      <c r="P301" s="8"/>
      <c r="Q301" s="8"/>
    </row>
    <row r="302" spans="1:17" s="5" customFormat="1" x14ac:dyDescent="0.25">
      <c r="A302" s="4"/>
      <c r="D302" s="26"/>
      <c r="E302" s="26"/>
      <c r="F302" s="26"/>
      <c r="G302" s="7"/>
      <c r="H302" s="7"/>
      <c r="J302"/>
      <c r="K302"/>
      <c r="L302"/>
      <c r="M302"/>
      <c r="N302" s="45"/>
      <c r="O302" s="45"/>
      <c r="P302" s="8"/>
      <c r="Q302" s="8"/>
    </row>
    <row r="303" spans="1:17" s="5" customFormat="1" x14ac:dyDescent="0.25">
      <c r="A303" s="4"/>
      <c r="D303" s="26" t="s">
        <v>570</v>
      </c>
      <c r="E303" s="27">
        <v>1</v>
      </c>
      <c r="F303" s="27">
        <v>0</v>
      </c>
      <c r="G303" s="7">
        <f>SUM(G124+G126)</f>
        <v>27842463</v>
      </c>
      <c r="H303" s="7">
        <f>SUM(H124+H126)</f>
        <v>182982.66613924052</v>
      </c>
      <c r="J303"/>
      <c r="K303"/>
      <c r="L303"/>
      <c r="M303"/>
      <c r="N303" s="45"/>
      <c r="O303" s="45"/>
      <c r="P303" s="8"/>
      <c r="Q303" s="8"/>
    </row>
    <row r="304" spans="1:17" s="5" customFormat="1" x14ac:dyDescent="0.25">
      <c r="A304" s="4"/>
      <c r="D304" s="26"/>
      <c r="E304" s="26"/>
      <c r="F304" s="26"/>
      <c r="G304" s="7">
        <f>SUM(G303/121)*100</f>
        <v>23010300</v>
      </c>
      <c r="H304" s="7">
        <f>SUM(H303/121)*100</f>
        <v>151225.3439167277</v>
      </c>
      <c r="J304"/>
      <c r="K304"/>
      <c r="L304"/>
      <c r="M304"/>
      <c r="N304" s="45"/>
      <c r="O304" s="45"/>
      <c r="P304" s="8"/>
      <c r="Q304" s="8"/>
    </row>
    <row r="305" spans="1:17" s="5" customFormat="1" x14ac:dyDescent="0.25">
      <c r="A305" s="4"/>
      <c r="D305" s="26"/>
      <c r="E305" s="26"/>
      <c r="F305" s="26"/>
      <c r="G305" s="7">
        <f>SUM(F303*(G303-G304))+G304</f>
        <v>23010300</v>
      </c>
      <c r="H305" s="7">
        <f>SUM(F303*(H303-H304))+H304</f>
        <v>151225.3439167277</v>
      </c>
      <c r="J305"/>
      <c r="K305"/>
      <c r="L305"/>
      <c r="M305"/>
      <c r="N305" s="45"/>
      <c r="O305" s="45"/>
      <c r="P305" s="8"/>
      <c r="Q305" s="8"/>
    </row>
    <row r="306" spans="1:17" s="5" customFormat="1" x14ac:dyDescent="0.25">
      <c r="A306" s="4"/>
      <c r="D306" s="26"/>
      <c r="E306" s="26"/>
      <c r="F306" s="26"/>
      <c r="G306" s="7"/>
      <c r="H306" s="7"/>
      <c r="J306"/>
      <c r="K306"/>
      <c r="L306"/>
      <c r="M306"/>
      <c r="N306" s="45"/>
      <c r="O306" s="45"/>
      <c r="P306" s="8"/>
      <c r="Q306" s="8"/>
    </row>
    <row r="307" spans="1:17" s="5" customFormat="1" x14ac:dyDescent="0.25">
      <c r="A307" s="4"/>
      <c r="D307" s="26" t="s">
        <v>571</v>
      </c>
      <c r="E307" s="27">
        <v>0.95</v>
      </c>
      <c r="F307" s="27">
        <v>0.05</v>
      </c>
      <c r="G307" s="7">
        <f>G195</f>
        <v>1063076.923076923</v>
      </c>
      <c r="H307" s="7">
        <f>H195</f>
        <v>52017.405063291146</v>
      </c>
      <c r="J307"/>
      <c r="K307"/>
      <c r="L307"/>
      <c r="M307"/>
      <c r="N307" s="45"/>
      <c r="O307" s="45"/>
      <c r="P307" s="8"/>
      <c r="Q307" s="8"/>
    </row>
    <row r="308" spans="1:17" s="5" customFormat="1" x14ac:dyDescent="0.25">
      <c r="A308" s="4"/>
      <c r="D308" s="26"/>
      <c r="E308" s="26"/>
      <c r="F308" s="26"/>
      <c r="G308" s="7">
        <f>SUM(G307/121)*100</f>
        <v>878575.96948506031</v>
      </c>
      <c r="H308" s="7">
        <f>SUM(H307/121)*100</f>
        <v>42989.59096139764</v>
      </c>
      <c r="J308"/>
      <c r="K308"/>
      <c r="L308"/>
      <c r="M308"/>
      <c r="N308" s="45"/>
      <c r="O308" s="45"/>
      <c r="P308" s="8"/>
      <c r="Q308" s="8"/>
    </row>
    <row r="309" spans="1:17" s="5" customFormat="1" x14ac:dyDescent="0.25">
      <c r="A309" s="4"/>
      <c r="D309" s="26"/>
      <c r="E309" s="26"/>
      <c r="F309" s="26"/>
      <c r="G309" s="7">
        <f>SUM(F307*(G307-G308))+G308</f>
        <v>887801.0171646534</v>
      </c>
      <c r="H309" s="7">
        <f>SUM(F307*(H307-H308))+H308</f>
        <v>43440.981666492313</v>
      </c>
      <c r="J309"/>
      <c r="K309"/>
      <c r="L309"/>
      <c r="M309"/>
      <c r="N309" s="45"/>
      <c r="O309" s="45"/>
      <c r="P309" s="8"/>
      <c r="Q309" s="8"/>
    </row>
    <row r="310" spans="1:17" s="5" customFormat="1" x14ac:dyDescent="0.25">
      <c r="A310" s="4"/>
      <c r="D310" s="26"/>
      <c r="E310" s="26"/>
      <c r="F310" s="26"/>
      <c r="G310" s="7"/>
      <c r="H310" s="7"/>
      <c r="J310"/>
      <c r="K310"/>
      <c r="L310"/>
      <c r="M310"/>
      <c r="N310" s="45"/>
      <c r="O310" s="45"/>
      <c r="P310" s="8"/>
      <c r="Q310" s="8"/>
    </row>
    <row r="311" spans="1:17" s="5" customFormat="1" x14ac:dyDescent="0.25">
      <c r="A311" s="4"/>
      <c r="D311" s="26" t="s">
        <v>572</v>
      </c>
      <c r="E311" s="27">
        <v>0.82920000000000005</v>
      </c>
      <c r="F311" s="27">
        <v>0.17080000000000001</v>
      </c>
      <c r="G311" s="7">
        <f>G242</f>
        <v>55280000</v>
      </c>
      <c r="H311" s="7">
        <f>H242</f>
        <v>10403481.012658227</v>
      </c>
      <c r="J311"/>
      <c r="K311"/>
      <c r="L311"/>
      <c r="M311"/>
      <c r="N311" s="45"/>
      <c r="O311" s="45"/>
      <c r="P311" s="8"/>
      <c r="Q311" s="8"/>
    </row>
    <row r="312" spans="1:17" s="5" customFormat="1" x14ac:dyDescent="0.25">
      <c r="A312" s="4"/>
      <c r="D312" s="26"/>
      <c r="E312" s="26"/>
      <c r="F312" s="26"/>
      <c r="G312" s="7">
        <f>SUM(G311/121)*100</f>
        <v>45685950.41322314</v>
      </c>
      <c r="H312" s="7">
        <f>SUM(H311/121)*100</f>
        <v>8597918.192279527</v>
      </c>
      <c r="J312"/>
      <c r="K312"/>
      <c r="L312"/>
      <c r="M312"/>
      <c r="N312" s="45"/>
      <c r="O312" s="45"/>
      <c r="P312" s="8"/>
      <c r="Q312" s="8"/>
    </row>
    <row r="313" spans="1:17" s="5" customFormat="1" x14ac:dyDescent="0.25">
      <c r="A313" s="4"/>
      <c r="D313" s="26"/>
      <c r="E313" s="26"/>
      <c r="F313" s="26"/>
      <c r="G313" s="7">
        <f>SUM(F311*(G311-G312))+G312</f>
        <v>47324614.082644626</v>
      </c>
      <c r="H313" s="7">
        <f>SUM(F311*(H311-H312))+H312</f>
        <v>8906308.3220002092</v>
      </c>
      <c r="J313"/>
      <c r="K313"/>
      <c r="L313"/>
      <c r="M313"/>
      <c r="N313" s="45"/>
      <c r="O313" s="45"/>
      <c r="P313" s="8"/>
      <c r="Q313" s="8"/>
    </row>
    <row r="314" spans="1:17" s="5" customFormat="1" x14ac:dyDescent="0.25">
      <c r="A314" s="4"/>
      <c r="D314" s="26"/>
      <c r="E314" s="26"/>
      <c r="F314" s="26"/>
      <c r="G314" s="7"/>
      <c r="H314" s="7"/>
      <c r="J314"/>
      <c r="K314"/>
      <c r="L314"/>
      <c r="M314"/>
      <c r="N314" s="45"/>
      <c r="O314" s="45"/>
      <c r="P314" s="8"/>
      <c r="Q314" s="8"/>
    </row>
    <row r="315" spans="1:17" s="5" customFormat="1" x14ac:dyDescent="0.25">
      <c r="A315" s="4"/>
      <c r="D315" s="26" t="s">
        <v>579</v>
      </c>
      <c r="E315" s="27">
        <v>0.35880000000000001</v>
      </c>
      <c r="F315" s="27">
        <v>0.64119999999999999</v>
      </c>
      <c r="G315" s="7">
        <f>G265</f>
        <v>22608414.399999999</v>
      </c>
      <c r="H315" s="7">
        <f>H264</f>
        <v>0</v>
      </c>
      <c r="J315"/>
      <c r="K315"/>
      <c r="L315"/>
      <c r="M315"/>
      <c r="N315" s="45"/>
      <c r="O315" s="45"/>
      <c r="P315" s="8"/>
      <c r="Q315" s="8"/>
    </row>
    <row r="316" spans="1:17" s="5" customFormat="1" x14ac:dyDescent="0.25">
      <c r="A316" s="4"/>
      <c r="D316" s="26"/>
      <c r="E316" s="26"/>
      <c r="F316" s="26"/>
      <c r="G316" s="7">
        <f>SUM(G315/121)*100</f>
        <v>18684640</v>
      </c>
      <c r="H316" s="7">
        <v>0</v>
      </c>
      <c r="J316"/>
      <c r="K316"/>
      <c r="L316"/>
      <c r="M316"/>
      <c r="N316" s="45"/>
      <c r="O316" s="45"/>
      <c r="P316" s="8"/>
      <c r="Q316" s="8"/>
    </row>
    <row r="317" spans="1:17" s="5" customFormat="1" x14ac:dyDescent="0.25">
      <c r="A317" s="4"/>
      <c r="D317" s="26"/>
      <c r="E317" s="26"/>
      <c r="F317" s="26"/>
      <c r="G317" s="7">
        <f>SUM(F315*(G315-G316))+G316</f>
        <v>21200564.14528</v>
      </c>
      <c r="H317" s="7">
        <v>0</v>
      </c>
      <c r="J317"/>
      <c r="K317"/>
      <c r="L317"/>
      <c r="M317"/>
      <c r="N317" s="45"/>
      <c r="O317" s="45"/>
      <c r="P317" s="8"/>
      <c r="Q317" s="8"/>
    </row>
    <row r="318" spans="1:17" s="5" customFormat="1" x14ac:dyDescent="0.25">
      <c r="A318" s="4"/>
      <c r="D318" s="26"/>
      <c r="E318" s="26"/>
      <c r="F318" s="26"/>
      <c r="G318" s="7"/>
      <c r="H318" s="7"/>
      <c r="J318"/>
      <c r="K318"/>
      <c r="L318"/>
      <c r="M318"/>
      <c r="N318" s="45"/>
      <c r="O318" s="45"/>
      <c r="P318" s="8"/>
      <c r="Q318" s="8"/>
    </row>
    <row r="319" spans="1:17" s="5" customFormat="1" x14ac:dyDescent="0.25">
      <c r="A319" s="4"/>
      <c r="D319" s="26" t="s">
        <v>557</v>
      </c>
      <c r="E319" s="27">
        <v>0</v>
      </c>
      <c r="F319" s="27">
        <v>1</v>
      </c>
      <c r="G319" s="7"/>
      <c r="H319" s="7"/>
      <c r="J319"/>
      <c r="K319"/>
      <c r="L319"/>
      <c r="M319"/>
      <c r="N319" s="45"/>
      <c r="O319" s="45"/>
      <c r="P319" s="8"/>
      <c r="Q319" s="8"/>
    </row>
    <row r="320" spans="1:17" s="5" customFormat="1" x14ac:dyDescent="0.25">
      <c r="A320" s="4"/>
      <c r="D320" s="26" t="s">
        <v>558</v>
      </c>
      <c r="E320" s="27">
        <v>0</v>
      </c>
      <c r="F320" s="27">
        <v>1</v>
      </c>
      <c r="G320" s="7"/>
      <c r="H320" s="7"/>
      <c r="J320"/>
      <c r="K320"/>
      <c r="L320"/>
      <c r="M320"/>
      <c r="N320" s="45"/>
      <c r="O320" s="45"/>
      <c r="P320" s="8"/>
      <c r="Q320" s="8"/>
    </row>
    <row r="321" spans="1:17" s="5" customFormat="1" x14ac:dyDescent="0.25">
      <c r="A321" s="4"/>
      <c r="D321" s="26" t="s">
        <v>559</v>
      </c>
      <c r="E321" s="27">
        <v>0</v>
      </c>
      <c r="F321" s="27">
        <v>1</v>
      </c>
      <c r="G321" s="7"/>
      <c r="H321" s="7"/>
      <c r="J321"/>
      <c r="K321"/>
      <c r="L321"/>
      <c r="M321"/>
      <c r="N321" s="45"/>
      <c r="O321" s="45"/>
      <c r="P321" s="8"/>
      <c r="Q321" s="8"/>
    </row>
    <row r="322" spans="1:17" s="5" customFormat="1" x14ac:dyDescent="0.25">
      <c r="A322" s="4"/>
      <c r="D322" s="26" t="s">
        <v>560</v>
      </c>
      <c r="E322" s="27">
        <v>0</v>
      </c>
      <c r="F322" s="27">
        <v>1</v>
      </c>
      <c r="G322" s="7"/>
      <c r="H322" s="7"/>
      <c r="J322"/>
      <c r="K322"/>
      <c r="L322"/>
      <c r="M322"/>
      <c r="N322" s="45"/>
      <c r="O322" s="45"/>
      <c r="P322" s="8"/>
      <c r="Q322" s="8"/>
    </row>
    <row r="323" spans="1:17" s="5" customFormat="1" x14ac:dyDescent="0.25">
      <c r="A323" s="4"/>
      <c r="D323" s="26" t="s">
        <v>561</v>
      </c>
      <c r="E323" s="27">
        <v>0</v>
      </c>
      <c r="F323" s="27">
        <v>1</v>
      </c>
      <c r="G323" s="7"/>
      <c r="H323" s="7"/>
      <c r="J323"/>
      <c r="K323"/>
      <c r="L323"/>
      <c r="M323"/>
      <c r="N323" s="45"/>
      <c r="O323" s="45"/>
      <c r="P323" s="8"/>
      <c r="Q323" s="8"/>
    </row>
    <row r="324" spans="1:17" s="5" customFormat="1" x14ac:dyDescent="0.25">
      <c r="A324" s="4"/>
      <c r="D324" s="26" t="s">
        <v>562</v>
      </c>
      <c r="E324" s="27">
        <v>0</v>
      </c>
      <c r="F324" s="27">
        <v>1</v>
      </c>
      <c r="G324" s="7"/>
      <c r="H324" s="7"/>
      <c r="J324"/>
      <c r="K324"/>
      <c r="L324"/>
      <c r="M324"/>
      <c r="N324" s="45"/>
      <c r="O324" s="45"/>
      <c r="P324" s="8"/>
      <c r="Q324" s="8"/>
    </row>
    <row r="325" spans="1:17" s="5" customFormat="1" x14ac:dyDescent="0.25">
      <c r="A325" s="4"/>
      <c r="D325" s="26" t="s">
        <v>563</v>
      </c>
      <c r="E325" s="27">
        <v>0</v>
      </c>
      <c r="F325" s="27">
        <v>1</v>
      </c>
      <c r="G325" s="7"/>
      <c r="H325" s="7"/>
      <c r="J325"/>
      <c r="K325"/>
      <c r="L325"/>
      <c r="M325"/>
      <c r="N325" s="45"/>
      <c r="O325" s="45"/>
      <c r="P325" s="8"/>
      <c r="Q325" s="8"/>
    </row>
    <row r="326" spans="1:17" s="5" customFormat="1" x14ac:dyDescent="0.25">
      <c r="A326" s="4"/>
      <c r="D326" s="26" t="s">
        <v>564</v>
      </c>
      <c r="E326" s="27">
        <v>0</v>
      </c>
      <c r="F326" s="27">
        <v>1</v>
      </c>
      <c r="G326" s="7"/>
      <c r="H326" s="7"/>
      <c r="J326"/>
      <c r="K326"/>
      <c r="L326"/>
      <c r="M326"/>
      <c r="N326" s="45"/>
      <c r="O326" s="45"/>
      <c r="P326" s="8"/>
      <c r="Q326" s="8"/>
    </row>
    <row r="327" spans="1:17" s="5" customFormat="1" x14ac:dyDescent="0.25">
      <c r="A327" s="4"/>
      <c r="D327" s="26" t="s">
        <v>565</v>
      </c>
      <c r="E327" s="27">
        <v>0</v>
      </c>
      <c r="F327" s="27">
        <v>1</v>
      </c>
      <c r="G327" s="7"/>
      <c r="H327" s="7"/>
      <c r="J327"/>
      <c r="K327"/>
      <c r="L327"/>
      <c r="M327"/>
      <c r="N327" s="45"/>
      <c r="O327" s="45"/>
      <c r="P327" s="8"/>
      <c r="Q327" s="8"/>
    </row>
    <row r="328" spans="1:17" s="5" customFormat="1" x14ac:dyDescent="0.25">
      <c r="A328" s="4"/>
      <c r="D328" s="26" t="s">
        <v>357</v>
      </c>
      <c r="E328" s="27">
        <v>0</v>
      </c>
      <c r="F328" s="27">
        <v>1</v>
      </c>
      <c r="G328" s="7"/>
      <c r="H328" s="7"/>
      <c r="J328"/>
      <c r="K328"/>
      <c r="L328"/>
      <c r="M328"/>
      <c r="N328" s="45"/>
      <c r="O328" s="45"/>
      <c r="P328" s="8"/>
      <c r="Q328" s="8"/>
    </row>
    <row r="329" spans="1:17" s="5" customFormat="1" x14ac:dyDescent="0.25">
      <c r="A329" s="4"/>
      <c r="D329" s="26" t="s">
        <v>566</v>
      </c>
      <c r="E329" s="27">
        <v>0</v>
      </c>
      <c r="F329" s="27">
        <v>1</v>
      </c>
      <c r="G329" s="7"/>
      <c r="H329" s="7"/>
      <c r="J329"/>
      <c r="K329"/>
      <c r="L329"/>
      <c r="M329"/>
      <c r="N329" s="45"/>
      <c r="O329" s="45"/>
      <c r="P329" s="8"/>
      <c r="Q329" s="8"/>
    </row>
    <row r="330" spans="1:17" s="5" customFormat="1" x14ac:dyDescent="0.25">
      <c r="A330" s="4"/>
      <c r="G330" s="7"/>
      <c r="H330" s="7"/>
      <c r="J330"/>
      <c r="K330"/>
      <c r="L330"/>
      <c r="M330"/>
      <c r="N330" s="45"/>
      <c r="O330" s="45"/>
      <c r="P330" s="8"/>
      <c r="Q330" s="8"/>
    </row>
    <row r="331" spans="1:17" s="5" customFormat="1" x14ac:dyDescent="0.25">
      <c r="A331" s="4"/>
      <c r="E331" s="5" t="s">
        <v>567</v>
      </c>
      <c r="F331" s="5" t="s">
        <v>568</v>
      </c>
      <c r="G331" s="7">
        <f>SUM(G299,G303,G307,G311,G315)</f>
        <v>170578569.70769233</v>
      </c>
      <c r="H331" s="7">
        <f>SUM(H299,H303,H307,H311,H315)</f>
        <v>10638481.083860759</v>
      </c>
      <c r="J331"/>
      <c r="K331"/>
      <c r="L331"/>
      <c r="M331"/>
      <c r="N331" s="45"/>
      <c r="O331" s="45"/>
      <c r="P331" s="8"/>
      <c r="Q331" s="8"/>
    </row>
    <row r="332" spans="1:17" s="5" customFormat="1" x14ac:dyDescent="0.25">
      <c r="A332" s="4"/>
      <c r="E332" s="5" t="s">
        <v>567</v>
      </c>
      <c r="F332" s="5" t="s">
        <v>569</v>
      </c>
      <c r="G332" s="7">
        <f>SUM(G301,G305,G309,G313,G317)</f>
        <v>145137837.41419289</v>
      </c>
      <c r="H332" s="7">
        <f>SUM(H301,H305,H309,H313,H317)</f>
        <v>9100974.6475834288</v>
      </c>
      <c r="J332"/>
      <c r="K332"/>
      <c r="L332"/>
      <c r="M332"/>
      <c r="N332" s="45"/>
      <c r="O332" s="45"/>
      <c r="P332" s="8"/>
      <c r="Q332" s="8"/>
    </row>
    <row r="333" spans="1:17" s="5" customFormat="1" x14ac:dyDescent="0.25">
      <c r="A333" s="4"/>
      <c r="G333" s="7"/>
      <c r="H333" s="7"/>
      <c r="J333"/>
      <c r="K333"/>
      <c r="L333"/>
      <c r="M333"/>
      <c r="N333" s="45"/>
      <c r="O333" s="45"/>
      <c r="P333" s="8"/>
      <c r="Q333" s="8"/>
    </row>
    <row r="334" spans="1:17" s="5" customFormat="1" x14ac:dyDescent="0.25">
      <c r="A334" s="4"/>
      <c r="E334" s="29" t="s">
        <v>547</v>
      </c>
      <c r="F334" s="29" t="s">
        <v>568</v>
      </c>
      <c r="G334" s="30">
        <f>SUM(G331-G332)</f>
        <v>25440732.29349944</v>
      </c>
      <c r="H334" s="30">
        <f>SUM(H331-H332)</f>
        <v>1537506.4362773299</v>
      </c>
      <c r="I334" s="30">
        <f>G334+H334</f>
        <v>26978238.72977677</v>
      </c>
      <c r="J334"/>
      <c r="K334"/>
      <c r="L334"/>
      <c r="M334"/>
      <c r="N334" s="45"/>
      <c r="O334" s="45"/>
      <c r="P334" s="8"/>
      <c r="Q334" s="8"/>
    </row>
  </sheetData>
  <pageMargins left="0.31496062992125984" right="0.11811023622047245" top="0.35433070866141736" bottom="0.35433070866141736" header="0.31496062992125984" footer="0.31496062992125984"/>
  <pageSetup scale="6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21.140625" bestFit="1" customWidth="1"/>
    <col min="2" max="2" width="4.7109375" bestFit="1" customWidth="1"/>
  </cols>
  <sheetData>
    <row r="1" spans="1:2" x14ac:dyDescent="0.25">
      <c r="A1" s="1" t="s">
        <v>537</v>
      </c>
      <c r="B1" s="1" t="s">
        <v>538</v>
      </c>
    </row>
    <row r="2" spans="1:2" x14ac:dyDescent="0.25">
      <c r="A2" s="1" t="s">
        <v>539</v>
      </c>
      <c r="B2" s="1" t="s">
        <v>538</v>
      </c>
    </row>
    <row r="3" spans="1:2" x14ac:dyDescent="0.25">
      <c r="A3" s="1" t="s">
        <v>540</v>
      </c>
      <c r="B3" s="1" t="s">
        <v>538</v>
      </c>
    </row>
    <row r="4" spans="1:2" x14ac:dyDescent="0.25">
      <c r="A4" s="1" t="s">
        <v>541</v>
      </c>
      <c r="B4" s="1" t="s">
        <v>538</v>
      </c>
    </row>
    <row r="5" spans="1:2" x14ac:dyDescent="0.25">
      <c r="A5" s="1" t="s">
        <v>542</v>
      </c>
      <c r="B5" s="1" t="s">
        <v>543</v>
      </c>
    </row>
    <row r="6" spans="1:2" x14ac:dyDescent="0.25">
      <c r="A6" s="1" t="s">
        <v>544</v>
      </c>
      <c r="B6" s="1" t="s">
        <v>538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Brandverzekering test 2023</vt:lpstr>
      <vt:lpstr>Selectie</vt:lpstr>
      <vt:lpstr>'Brandverzekering test 2023'!Afdruktitels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Jurgita Siukstaite</dc:creator>
  <cp:lastModifiedBy>Menno Rozema</cp:lastModifiedBy>
  <cp:lastPrinted>2023-10-31T08:37:01Z</cp:lastPrinted>
  <dcterms:created xsi:type="dcterms:W3CDTF">2023-10-31T07:09:58Z</dcterms:created>
  <dcterms:modified xsi:type="dcterms:W3CDTF">2025-10-21T14:00:27Z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2025-08-06T12:01:44Z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435d6464-a5a9-4414-bed0-262d876ed05f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</Properties>
</file>