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oneu-my.sharepoint.com/personal/nina_hollander_aon_nl/Documents/Europese Aanbestedingen/Scholen/Universiteit Utrecht/Bijlage 6 Object Specificatie en beschikbare risico-informatie/"/>
    </mc:Choice>
  </mc:AlternateContent>
  <xr:revisionPtr revIDLastSave="0" documentId="8_{FD0E0881-AA56-4605-97FB-9B570DE30589}" xr6:coauthVersionLast="47" xr6:coauthVersionMax="47" xr10:uidLastSave="{00000000-0000-0000-0000-000000000000}"/>
  <bookViews>
    <workbookView xWindow="-5220" yWindow="-21720" windowWidth="38640" windowHeight="21120" xr2:uid="{C297213D-5F03-455C-B1AA-1EE46D73400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1" i="1" l="1"/>
  <c r="I231" i="1"/>
  <c r="K229" i="1"/>
  <c r="K227" i="1"/>
  <c r="K225" i="1"/>
  <c r="K214" i="1"/>
  <c r="W208" i="1"/>
  <c r="W231" i="1" s="1"/>
  <c r="V208" i="1"/>
  <c r="J208" i="1"/>
  <c r="I208" i="1"/>
  <c r="H208" i="1"/>
  <c r="H231" i="1" s="1"/>
  <c r="G208" i="1"/>
  <c r="G231" i="1" s="1"/>
  <c r="F208" i="1"/>
  <c r="F231" i="1" s="1"/>
  <c r="K206" i="1"/>
  <c r="K205" i="1"/>
  <c r="K204" i="1"/>
  <c r="I203" i="1"/>
  <c r="K203" i="1" s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P100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P84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P68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P55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P25" i="1"/>
  <c r="P208" i="1" s="1"/>
  <c r="K25" i="1"/>
  <c r="K24" i="1"/>
  <c r="K23" i="1"/>
  <c r="K22" i="1"/>
  <c r="K21" i="1"/>
  <c r="K20" i="1"/>
  <c r="K19" i="1"/>
  <c r="K18" i="1"/>
  <c r="K208" i="1" l="1"/>
  <c r="K231" i="1" s="1"/>
</calcChain>
</file>

<file path=xl/sharedStrings.xml><?xml version="1.0" encoding="utf-8"?>
<sst xmlns="http://schemas.openxmlformats.org/spreadsheetml/2006/main" count="2046" uniqueCount="459">
  <si>
    <t xml:space="preserve">Eigendommenverzekering Universiteit Utrecht </t>
  </si>
  <si>
    <t>Overzicht gebouwen en inventaris Universiteit Utrecht met taxatiewaarde 2024 met indexering</t>
  </si>
  <si>
    <t>Polisnummer B0100110818</t>
  </si>
  <si>
    <t>*        De opgenomen waarde voor levende have en planten is indicatief en volgens opgave van verzekerde</t>
  </si>
  <si>
    <t>Per 1 januari 2025</t>
  </si>
  <si>
    <t xml:space="preserve">**      De inventaris op verzoek verzekerde niet gewaardeerd </t>
  </si>
  <si>
    <t>Index gebouw 2025</t>
  </si>
  <si>
    <t>Getaxeerd</t>
  </si>
  <si>
    <t>***    Valt buiten deze taxatie opdracht</t>
  </si>
  <si>
    <t>Index inventaris 2025</t>
  </si>
  <si>
    <t>****   Geen inventaris</t>
  </si>
  <si>
    <t>Index levende have</t>
  </si>
  <si>
    <t>***** Tijdens taxatie nog niet opgeleverd</t>
  </si>
  <si>
    <t>Index collectie</t>
  </si>
  <si>
    <t>Taxaties voor gebouwen rapportnummer 238537-02-0 per 01-07-2024 (Gewijzigd rapport 02-12-2024 )</t>
  </si>
  <si>
    <t xml:space="preserve">Taxaties voor inventaris rapportnummer 233518-02-0 per 01-07-2024 </t>
  </si>
  <si>
    <t>Risico informatie</t>
  </si>
  <si>
    <t>Inbraakmeldinstallatie</t>
  </si>
  <si>
    <t>Brandmeldinstallatie</t>
  </si>
  <si>
    <t xml:space="preserve">Gebouw voorzien van </t>
  </si>
  <si>
    <t>Aantal</t>
  </si>
  <si>
    <t>Leegstand</t>
  </si>
  <si>
    <t>Indien leegstand vorm van toezicht</t>
  </si>
  <si>
    <t>met doormelding</t>
  </si>
  <si>
    <t>sprinklerinstallatie</t>
  </si>
  <si>
    <t>ontruiming alarm installatie</t>
  </si>
  <si>
    <t>Zonnepanelen</t>
  </si>
  <si>
    <t>aanwezig (bijv. Anti-kraak )?</t>
  </si>
  <si>
    <t>Sector</t>
  </si>
  <si>
    <t>Gebouw</t>
  </si>
  <si>
    <t>Adres</t>
  </si>
  <si>
    <t xml:space="preserve">Omschrijving </t>
  </si>
  <si>
    <t>Opmerking</t>
  </si>
  <si>
    <t xml:space="preserve">Waarde </t>
  </si>
  <si>
    <t>Waarde</t>
  </si>
  <si>
    <t>Huurders</t>
  </si>
  <si>
    <t>Totaal</t>
  </si>
  <si>
    <t>Ja / Nee</t>
  </si>
  <si>
    <t xml:space="preserve">Indien ja: % (t.ov.m2 </t>
  </si>
  <si>
    <t>code</t>
  </si>
  <si>
    <t>Gebouwen</t>
  </si>
  <si>
    <t>Inventaris</t>
  </si>
  <si>
    <t>* Levende have</t>
  </si>
  <si>
    <t>Collecties</t>
  </si>
  <si>
    <t>belang</t>
  </si>
  <si>
    <t xml:space="preserve">FNO van </t>
  </si>
  <si>
    <t xml:space="preserve"> Gebouw)</t>
  </si>
  <si>
    <t>met indexering 2023</t>
  </si>
  <si>
    <t>De Uithof</t>
  </si>
  <si>
    <t>Sorbonnelaan 4</t>
  </si>
  <si>
    <t>Caroline Bleekergebouw</t>
  </si>
  <si>
    <t>Ja</t>
  </si>
  <si>
    <t>Ja / Geen doormelding</t>
  </si>
  <si>
    <t>Nee</t>
  </si>
  <si>
    <t xml:space="preserve">Ja </t>
  </si>
  <si>
    <t>n.v.t.</t>
  </si>
  <si>
    <t>Sorbonnelaan 2a</t>
  </si>
  <si>
    <t>Bijgebouw</t>
  </si>
  <si>
    <t>Geen inventaris.</t>
  </si>
  <si>
    <t>?</t>
  </si>
  <si>
    <t>Sorbonnelaan 2</t>
  </si>
  <si>
    <t>SRON gebouw nu is dat geworden SL2 gebouw</t>
  </si>
  <si>
    <t>Vanaf 31-03-2022 is het gebouw eigendom van de UU. Voormalig SRON gebouw. Geen inventaris.</t>
  </si>
  <si>
    <t>Ja / Verbouwing</t>
  </si>
  <si>
    <t>Princetonplein</t>
  </si>
  <si>
    <t>Rijwielstalling</t>
  </si>
  <si>
    <t>Gewaardeerd bij gebouw nr. 123</t>
  </si>
  <si>
    <t>p.m.</t>
  </si>
  <si>
    <t xml:space="preserve"> </t>
  </si>
  <si>
    <t>Princetonplein 1</t>
  </si>
  <si>
    <t>Leonard S. Ornsteinlaboratorium</t>
  </si>
  <si>
    <t>Princetonlaan 4</t>
  </si>
  <si>
    <t xml:space="preserve">Robert J. v.d. Graafflaboratorium </t>
  </si>
  <si>
    <t>(ESL Laboratorium)</t>
  </si>
  <si>
    <t xml:space="preserve">Ja / doormelding </t>
  </si>
  <si>
    <t>Verbouwing</t>
  </si>
  <si>
    <t>Leuvenlaan 4</t>
  </si>
  <si>
    <t>Minnaertgebouw</t>
  </si>
  <si>
    <t>Princetonlaan 6</t>
  </si>
  <si>
    <t>Vening Meineszgebouw C (TNO)</t>
  </si>
  <si>
    <t>Gewaardeerd bij gebouw nr. 146</t>
  </si>
  <si>
    <t>Princetonplein 9</t>
  </si>
  <si>
    <t>Prefab huisvesting</t>
  </si>
  <si>
    <t>Princetonplein 5</t>
  </si>
  <si>
    <t>Buys Ballotlaboratorium</t>
  </si>
  <si>
    <t>Budapestlaan 4</t>
  </si>
  <si>
    <t xml:space="preserve">Aardwetenschappen. </t>
  </si>
  <si>
    <t>Gebouw is gesloopt. Alleen het kale casco staat er nog. Er gaat nieuw gebouwt worden. Waarde op € 0,- gezet.</t>
  </si>
  <si>
    <t>J a</t>
  </si>
  <si>
    <t>Budapestlaan/Princetonplein</t>
  </si>
  <si>
    <t>Fietsenstalling Victor J. Koningsbergergebouw</t>
  </si>
  <si>
    <t>Gewaardeerd bij gebouw nr. 172</t>
  </si>
  <si>
    <t>Princetonlaan 8</t>
  </si>
  <si>
    <t>Gassenopslag</t>
  </si>
  <si>
    <t>Gewaardeerd bij gebouw nr. 167</t>
  </si>
  <si>
    <t>Vening Meineszgebouw B (GM Lab)</t>
  </si>
  <si>
    <t>Gemeenschappelijk Milieu Lab</t>
  </si>
  <si>
    <t>Budapestlaan 4a en 4b</t>
  </si>
  <si>
    <t>Budapestlaan 4b</t>
  </si>
  <si>
    <t>Victor J. Koningsbergergebouw.</t>
  </si>
  <si>
    <t>Budapestlaan 8</t>
  </si>
  <si>
    <t>ACCU-gebouw</t>
  </si>
  <si>
    <t>Nee / Blusgasinstallatie</t>
  </si>
  <si>
    <t>Princetonlaan 8a</t>
  </si>
  <si>
    <t>Vening Meineszgebouw A</t>
  </si>
  <si>
    <t>Budapestlaan 6</t>
  </si>
  <si>
    <t>Hans Freudenthalgebouw</t>
  </si>
  <si>
    <t>Er is een massaspectrometer besteld en betaald door de Beta faculteit. Waarde € 1mln. Deze wordt geplaats in het PMC. Eigenaar is de UU.</t>
  </si>
  <si>
    <t>Princetonlaan</t>
  </si>
  <si>
    <t xml:space="preserve">Trafo </t>
  </si>
  <si>
    <t>Gewaardeerd bij gebouw nr. 195</t>
  </si>
  <si>
    <t xml:space="preserve">Budapestlaan </t>
  </si>
  <si>
    <t>De Vagant</t>
  </si>
  <si>
    <t>Parkeerterrein Budapestlaan ( P9 )</t>
  </si>
  <si>
    <t>Zie algemeen.</t>
  </si>
  <si>
    <t>Princetonlaan 10</t>
  </si>
  <si>
    <t>Ketelhuis</t>
  </si>
  <si>
    <t>Gasregelstation</t>
  </si>
  <si>
    <t>Budapestlaan 17</t>
  </si>
  <si>
    <t>Kunstwerk Akwaglot (Botanische Tuinen)</t>
  </si>
  <si>
    <t>Bezoekerscentrum Botanische Tuinen</t>
  </si>
  <si>
    <t>Harvardlaan</t>
  </si>
  <si>
    <t>Gemaal</t>
  </si>
  <si>
    <t>Wagenloods Botanische Tuinen</t>
  </si>
  <si>
    <t>Gewaardeerd bij gebouw nr .204</t>
  </si>
  <si>
    <t>Remise Fort Hoofddijk (Zuid)</t>
  </si>
  <si>
    <t>Gewaardeerd bij gebouw nr. 214</t>
  </si>
  <si>
    <t>Bomvrije kazerne Fort Hoofddijk Botanische Tuinen</t>
  </si>
  <si>
    <t>Inventaris gewaardeerd bij gebouw nr. 213</t>
  </si>
  <si>
    <t>Remise (Noord) Fort Hoofddijk (Botanische Tuinen)</t>
  </si>
  <si>
    <t>Bunker (Botanische Tuinen)</t>
  </si>
  <si>
    <t>Gewaardeerd bij gebouw nr. 214. Inventaris gewaardeerd bij gebouw nr. 204.</t>
  </si>
  <si>
    <t>Harvardlaan 10</t>
  </si>
  <si>
    <t>Kassencomplex (Botanische Tuinen)</t>
  </si>
  <si>
    <t>HU kas Botanische Tuinen ( Geen eigendom )</t>
  </si>
  <si>
    <t>Kwekerij ( Schuur, kas en hok )</t>
  </si>
  <si>
    <t>Reverokas</t>
  </si>
  <si>
    <t>Gewaardeerd bij gebouw nr. 228</t>
  </si>
  <si>
    <t>Universiteitsweg 99</t>
  </si>
  <si>
    <t>David de Wiedgebouw</t>
  </si>
  <si>
    <t>Gewaardeerd bij gebouw nr. 260</t>
  </si>
  <si>
    <t>Uppsalalaan 8</t>
  </si>
  <si>
    <t xml:space="preserve">Hubrecht Instituut                      </t>
  </si>
  <si>
    <t>Eigendom van derden</t>
  </si>
  <si>
    <t>Weg van de Wetenschap 400</t>
  </si>
  <si>
    <t>Horeca Paviljoen ( Tijdelijke vervanging van The Basket )</t>
  </si>
  <si>
    <t>Padualaan 6</t>
  </si>
  <si>
    <t>Netherlands Plant Eco-phenotyping Centre ( NPEC gebouw )</t>
  </si>
  <si>
    <t>Inventaris is Ecotron en PSI</t>
  </si>
  <si>
    <t>Padualaan 8</t>
  </si>
  <si>
    <t>Hugo R. Kruytgebouw</t>
  </si>
  <si>
    <t xml:space="preserve">Gebouw gaat gerenoveerd worden. Wordt volledig gestript en helemaal opnieuw opgebouwd. </t>
  </si>
  <si>
    <t>Padualaan 10</t>
  </si>
  <si>
    <t>Centraal Diensten gebouw</t>
  </si>
  <si>
    <t>Inventaris gewaardeerd bij gebouw nr. 377</t>
  </si>
  <si>
    <t>Blusgasinstallatie</t>
  </si>
  <si>
    <t>Gewaardeerd bij gebouw nr. 378</t>
  </si>
  <si>
    <t>Padualaan 14</t>
  </si>
  <si>
    <t>Sjoerd Groenmangebouw</t>
  </si>
  <si>
    <t>Padualaan 12</t>
  </si>
  <si>
    <t>Nicolaas Bloembergengebouw</t>
  </si>
  <si>
    <t>Leuvenlaan 19</t>
  </si>
  <si>
    <t>Educatorium incl. brug gebouw nr. 410</t>
  </si>
  <si>
    <t>Heidelberglaan 2</t>
  </si>
  <si>
    <t>Willem C. van Unnikgebouw</t>
  </si>
  <si>
    <t>Voor inventaris niet bezocht i.v.m. verbouwing.</t>
  </si>
  <si>
    <t>Heidelberglaan 8</t>
  </si>
  <si>
    <t>Bestuursgebouw</t>
  </si>
  <si>
    <t>Leuvenlaan 21</t>
  </si>
  <si>
    <t>Martinus Ruppertgebouw</t>
  </si>
  <si>
    <t xml:space="preserve">Leuvenlaan </t>
  </si>
  <si>
    <t>Parkeerterrein Leuvenlaan ( P5 )</t>
  </si>
  <si>
    <t>Sterrentoren</t>
  </si>
  <si>
    <t>Gewaardeerd bij gebouw nr. 448</t>
  </si>
  <si>
    <t>Leuvenplein</t>
  </si>
  <si>
    <t>Rijwielstalling Leuvenplein</t>
  </si>
  <si>
    <t>Gewaardeerd bij gebouw nr. 442</t>
  </si>
  <si>
    <t>Heidelberglaan 1</t>
  </si>
  <si>
    <r>
      <rPr>
        <sz val="10"/>
        <rFont val="Aptos Narrow"/>
        <family val="2"/>
        <scheme val="minor"/>
      </rPr>
      <t>Marinus</t>
    </r>
    <r>
      <rPr>
        <sz val="10"/>
        <color theme="1"/>
        <rFont val="Aptos Narrow"/>
        <family val="2"/>
        <scheme val="minor"/>
      </rPr>
      <t xml:space="preserve"> J. Langeveldgebouw</t>
    </r>
  </si>
  <si>
    <t>Heidelberglaan 3</t>
  </si>
  <si>
    <t>Universiteitsbibliotheek</t>
  </si>
  <si>
    <t>Ja / Blusgasinstallatie</t>
  </si>
  <si>
    <t>Cambridgelaan</t>
  </si>
  <si>
    <t>Parkeergarage Cambridgelaan</t>
  </si>
  <si>
    <t>Bolognalaan 101</t>
  </si>
  <si>
    <t>Huren we via de Hogeschool Utrecht voor onderwijs</t>
  </si>
  <si>
    <t>Sorbonnelaan</t>
  </si>
  <si>
    <t>Parkeerterrein Sorbonnelaan ( P4 )</t>
  </si>
  <si>
    <t>Yalelaan</t>
  </si>
  <si>
    <t>Parkeerterrein Landbouwhuisdieren ( P14 )</t>
  </si>
  <si>
    <t>Yalelaan 108</t>
  </si>
  <si>
    <t>Misdorp Centrum Veterinaire Radiotherapie</t>
  </si>
  <si>
    <t>Gewaardeerd bij gebouw nr. 707</t>
  </si>
  <si>
    <t>Yalelaan 108-110</t>
  </si>
  <si>
    <t>Prof. dr. H. Jacobgebouw</t>
  </si>
  <si>
    <t xml:space="preserve">Jenalaan </t>
  </si>
  <si>
    <t>Trafostation</t>
  </si>
  <si>
    <t>Gewaardeerd bij gebouw nr. 730</t>
  </si>
  <si>
    <t>Limalaan</t>
  </si>
  <si>
    <t>Mesthuis 12</t>
  </si>
  <si>
    <t>Gewaardeerd bij gebouw nr. 724</t>
  </si>
  <si>
    <t>Munsterlaan 3</t>
  </si>
  <si>
    <t>Gassenopslag en Perscontainer</t>
  </si>
  <si>
    <t>Yalelaan 104/Munsterlaan 1</t>
  </si>
  <si>
    <t>Jeannette Donker-Voetgebouw</t>
  </si>
  <si>
    <t>Parkeerterrein Gezelschapsdieren ( P13 )</t>
  </si>
  <si>
    <t>Munsterlaan 7</t>
  </si>
  <si>
    <t>Parkeerterrein Munsterlaan ( P16 )</t>
  </si>
  <si>
    <t>Jenalaan 12</t>
  </si>
  <si>
    <t>Gasreduceerstation</t>
  </si>
  <si>
    <t xml:space="preserve">Gewaardeerd bij gebouw nr. 730 </t>
  </si>
  <si>
    <t>Jenalaan</t>
  </si>
  <si>
    <t>R&amp;O gebouw</t>
  </si>
  <si>
    <t>Yalelaan 5-7-9</t>
  </si>
  <si>
    <r>
      <t xml:space="preserve">Martinus G. de </t>
    </r>
    <r>
      <rPr>
        <sz val="10"/>
        <rFont val="Aptos Narrow"/>
        <family val="2"/>
        <scheme val="minor"/>
      </rPr>
      <t>Bruingebouw</t>
    </r>
    <r>
      <rPr>
        <sz val="10"/>
        <color rgb="FFFF0000"/>
        <rFont val="Aptos Narrow"/>
        <family val="2"/>
        <scheme val="minor"/>
      </rPr>
      <t xml:space="preserve"> </t>
    </r>
  </si>
  <si>
    <t>Het gebouw gaat gesloopt worden en de locatie / cluster wordt herontwikkeld.</t>
  </si>
  <si>
    <t>Munsterlaan</t>
  </si>
  <si>
    <t>Mesthuis 29</t>
  </si>
  <si>
    <t>Gewaardeerd bij gebouw nr. 735</t>
  </si>
  <si>
    <t>Ketelhuis Diergeneeskunde</t>
  </si>
  <si>
    <t>Yalelaan 112-114</t>
  </si>
  <si>
    <t>Willem C. Schimmelgebouw (Paard) inclusief IVF stal in weiland)</t>
  </si>
  <si>
    <t>Limalaan 36</t>
  </si>
  <si>
    <t>Warmtekrachtkoppeling centrale</t>
  </si>
  <si>
    <t>Parkeerterrein Jenalaan ( P7 )</t>
  </si>
  <si>
    <t>Yalelaan 112</t>
  </si>
  <si>
    <t>Parkeerterrein Paard ( P12 )</t>
  </si>
  <si>
    <t>***</t>
  </si>
  <si>
    <t xml:space="preserve">Yalelaan </t>
  </si>
  <si>
    <t>Parkeerterrein Schimmelgebouw ( P11 )</t>
  </si>
  <si>
    <t>Jenalaan 19</t>
  </si>
  <si>
    <t>Jongveestal</t>
  </si>
  <si>
    <t>Wagenberging/opslag</t>
  </si>
  <si>
    <t>Compactstation Tolakker</t>
  </si>
  <si>
    <t>Gewaardeerd bij gebouw nr. 760</t>
  </si>
  <si>
    <t>Rundveestal</t>
  </si>
  <si>
    <t xml:space="preserve">Varkensstal </t>
  </si>
  <si>
    <t>Voormalige Paardenstal</t>
  </si>
  <si>
    <t>Loods groenvoorziening / Hondenkennel</t>
  </si>
  <si>
    <t>Landhok F</t>
  </si>
  <si>
    <t>Rijnsoever 26</t>
  </si>
  <si>
    <t xml:space="preserve">Woonhuis </t>
  </si>
  <si>
    <t xml:space="preserve">Met achtergelegen aangebouwde schuur </t>
  </si>
  <si>
    <t>Rijnsoever 24</t>
  </si>
  <si>
    <t>Boerderij 't Fortuin</t>
  </si>
  <si>
    <t>Gewaardeerd bij gebouw nr. 861</t>
  </si>
  <si>
    <t xml:space="preserve">Bijgebouw/Stal </t>
  </si>
  <si>
    <t>Landhok E</t>
  </si>
  <si>
    <t>Rijnsoever 18</t>
  </si>
  <si>
    <t>Woonhuis (Rechts)</t>
  </si>
  <si>
    <t>Geen inventaris</t>
  </si>
  <si>
    <t>Rijnsoever 20</t>
  </si>
  <si>
    <t>Woonhuis (Links)</t>
  </si>
  <si>
    <t>Gewaardeerd bij gebouw nr. 873</t>
  </si>
  <si>
    <t xml:space="preserve">H.O.D.  </t>
  </si>
  <si>
    <t>Bolognalaan</t>
  </si>
  <si>
    <t>Parkeerterrein Bolognelaan ( P3 )</t>
  </si>
  <si>
    <t>Universiteitsweg 98</t>
  </si>
  <si>
    <t xml:space="preserve">A.A. Hijmans van den Berghgebouw </t>
  </si>
  <si>
    <t>Gedeeld eigendom. Valt buiten de taxatie.</t>
  </si>
  <si>
    <t>Universiteitsweg 100</t>
  </si>
  <si>
    <t>Stratenum incl. opstalrecht CMH</t>
  </si>
  <si>
    <t>Volledig verhuurt aan UMCU</t>
  </si>
  <si>
    <t>Yalelaan 1</t>
  </si>
  <si>
    <t>Servicegebouw</t>
  </si>
  <si>
    <t>Gewaardeerd bij gebouw nr. 1322</t>
  </si>
  <si>
    <t>Androclusgebouw</t>
  </si>
  <si>
    <t>Bolognalaan 50</t>
  </si>
  <si>
    <t>Nieuw Gildestein</t>
  </si>
  <si>
    <t>Chemiedepot</t>
  </si>
  <si>
    <t>Gewaardeerd bij gebouw nr. 1319</t>
  </si>
  <si>
    <t>Limapad</t>
  </si>
  <si>
    <t>Parkeerterrein Androclus ( P17 )</t>
  </si>
  <si>
    <t>Heidelberglaan 100</t>
  </si>
  <si>
    <t xml:space="preserve">ITS </t>
  </si>
  <si>
    <t>Valt buiten taxatie opdracht.</t>
  </si>
  <si>
    <t>Yalelaan 40-60 / Bolognalaan 2-48</t>
  </si>
  <si>
    <t>A. Numangebouw</t>
  </si>
  <si>
    <t>Premie doorberekenen</t>
  </si>
  <si>
    <t>Yalelaan 2</t>
  </si>
  <si>
    <t>Inventaris gewaardeerd bij gebouw nr. 1354</t>
  </si>
  <si>
    <t>Yalelaan 62</t>
  </si>
  <si>
    <t xml:space="preserve">"Nieuwbouw" LSI </t>
  </si>
  <si>
    <t>Parkeerterrein Yalelaan ( P2 )</t>
  </si>
  <si>
    <t>Pompopstelling oost (betonhuisje met pomp en inlaat)</t>
  </si>
  <si>
    <t>Uppsalalaan 3</t>
  </si>
  <si>
    <t>Blokhut Voetbal</t>
  </si>
  <si>
    <t xml:space="preserve">Gewaardeerd bij gebouw nr. 9264 </t>
  </si>
  <si>
    <t>Blokhut Tennis</t>
  </si>
  <si>
    <t>Blokhut Hockey</t>
  </si>
  <si>
    <t>Sportcomplex Olympos</t>
  </si>
  <si>
    <t>Rugby units</t>
  </si>
  <si>
    <t>Parkeergarage P-Olympos</t>
  </si>
  <si>
    <t>Universiteitsweg</t>
  </si>
  <si>
    <t>P+R Utrecht Science Park</t>
  </si>
  <si>
    <t>Opslagloods</t>
  </si>
  <si>
    <t>9284A</t>
  </si>
  <si>
    <t>Uppsalalaan 3 bij</t>
  </si>
  <si>
    <t>2 handse containers</t>
  </si>
  <si>
    <t>Uppsalalaan 7</t>
  </si>
  <si>
    <t>Klimwand P en R</t>
  </si>
  <si>
    <t xml:space="preserve">Vossegatsedijk 2 </t>
  </si>
  <si>
    <t>Woning en 2 agrarische schuren</t>
  </si>
  <si>
    <t>Binnenstad</t>
  </si>
  <si>
    <t>Kromme Nieuwegracht 22, Muntstraat 2a</t>
  </si>
  <si>
    <t>Kantoren</t>
  </si>
  <si>
    <t>Kromme Nieuwegracht 20</t>
  </si>
  <si>
    <t xml:space="preserve">Kantoor </t>
  </si>
  <si>
    <t>Gewaardeerd bij gebouw nr. 2302</t>
  </si>
  <si>
    <t>Drift 13</t>
  </si>
  <si>
    <t>Onderwijs</t>
  </si>
  <si>
    <t>Huurpand heeft geen huurdersbelang</t>
  </si>
  <si>
    <t>Drift 15</t>
  </si>
  <si>
    <t>Drift 21</t>
  </si>
  <si>
    <t>Drift 23</t>
  </si>
  <si>
    <t>Drift 25</t>
  </si>
  <si>
    <t>Drift 27</t>
  </si>
  <si>
    <t>Universiteit bibliotheek</t>
  </si>
  <si>
    <t>Diverse adressen.</t>
  </si>
  <si>
    <t>Wittevrouwenstraat 7Bis</t>
  </si>
  <si>
    <t>Keizerstraat</t>
  </si>
  <si>
    <t>Trafo huis 1</t>
  </si>
  <si>
    <t>Gewaardeerd bij gebouw nr. 2324</t>
  </si>
  <si>
    <t>Trafo huis 2</t>
  </si>
  <si>
    <t xml:space="preserve">Domplein 29 </t>
  </si>
  <si>
    <t>Academiegebouw</t>
  </si>
  <si>
    <t>Trans 10</t>
  </si>
  <si>
    <t>Transcomplex</t>
  </si>
  <si>
    <t>Achter de Dom 11</t>
  </si>
  <si>
    <t>Woning</t>
  </si>
  <si>
    <t>H.O.D. (bewaringsdienst)</t>
  </si>
  <si>
    <t>Achter de Dom 22-24</t>
  </si>
  <si>
    <t>Ten tijde van taxatie buiten gebruik. In gebruik gegeven aan De Plaatsmaker. Is anti kraak.</t>
  </si>
  <si>
    <t>Janskerkhof 2, 3, en 3a</t>
  </si>
  <si>
    <t>Janskerkhof 30-30a</t>
  </si>
  <si>
    <t>Hoofdwacht</t>
  </si>
  <si>
    <t>Boothstraat 6</t>
  </si>
  <si>
    <t>Nicolaas Beetshuis</t>
  </si>
  <si>
    <t>Ten tijde van taxatie buiten gebruik</t>
  </si>
  <si>
    <t>Drift 4, 6 en 8</t>
  </si>
  <si>
    <t>Kantoor</t>
  </si>
  <si>
    <t>Incl. historische opstallen/kelders en rijwielstalling op het achter gelegen terrein Boothstraat ( Inclusief 2447 )</t>
  </si>
  <si>
    <t>Janskerkhof 15a</t>
  </si>
  <si>
    <t>Achter de Dom 20</t>
  </si>
  <si>
    <t>Drift 10</t>
  </si>
  <si>
    <t>Janskerkhof 13 en 13a</t>
  </si>
  <si>
    <t>Kantoor en onderwijs</t>
  </si>
  <si>
    <t>Boothstraat 11</t>
  </si>
  <si>
    <t>Gewaardeerd bij gebouw nr. 2335</t>
  </si>
  <si>
    <t>Johanna Hudiggebouw ( Voormalig ASP200 )</t>
  </si>
  <si>
    <t>Onderwijs en kantoor</t>
  </si>
  <si>
    <t>Inclusief Krommenieuwegracht 47E</t>
  </si>
  <si>
    <t>Achter Sint Pieter 25</t>
  </si>
  <si>
    <t>Pnyx</t>
  </si>
  <si>
    <t>In gebruik gegeven aan HOD. Is anti kraak.</t>
  </si>
  <si>
    <t>Achter Sint Pieter 27</t>
  </si>
  <si>
    <t>Pand is verhuurd</t>
  </si>
  <si>
    <t>Lange Nieuwstraat 106</t>
  </si>
  <si>
    <t>Museum</t>
  </si>
  <si>
    <t>Nieuwegracht 185a</t>
  </si>
  <si>
    <t>Oranjerie</t>
  </si>
  <si>
    <t>Gewaardeerd bij gebouw nr. 2502</t>
  </si>
  <si>
    <t>Nieuwegracht 187</t>
  </si>
  <si>
    <t>Miquelhuis. Zes appartementen voor buitenlandse gasten UU.</t>
  </si>
  <si>
    <t>In erfpacht uitgegeven aan SSH</t>
  </si>
  <si>
    <t>Eligenstraat 37c</t>
  </si>
  <si>
    <t>Zaadhuis</t>
  </si>
  <si>
    <t>Eligenstraat</t>
  </si>
  <si>
    <t xml:space="preserve">Kas </t>
  </si>
  <si>
    <t>Compactstation UMU</t>
  </si>
  <si>
    <t>Toiletgebouw Oude Hortus</t>
  </si>
  <si>
    <t>Rijwielstalling Museum</t>
  </si>
  <si>
    <t>Kromme Nieuwegracht 80, Herenstraat 24</t>
  </si>
  <si>
    <t>Nicolaaskerkhof 12 / Vrouwjuttenhof 20</t>
  </si>
  <si>
    <t>Gebouw De Doelen en Gebouw Clarenburg</t>
  </si>
  <si>
    <t xml:space="preserve">Panden worden op 23-12-2021 eigendom van de UU en daarna tijdelijk verhuurd aan Altrecht. </t>
  </si>
  <si>
    <t>Bijlhouwerstraat 6-8</t>
  </si>
  <si>
    <t>Kruisdwarsstraat 1</t>
  </si>
  <si>
    <t>Woonhuis</t>
  </si>
  <si>
    <t>Kruisstraat 201</t>
  </si>
  <si>
    <t>Parnassos</t>
  </si>
  <si>
    <t>Israëlslaan 118</t>
  </si>
  <si>
    <t>Schoolgebouw ( University College Utrecht )</t>
  </si>
  <si>
    <t>UCU</t>
  </si>
  <si>
    <t>Kriekenpitplein 21-22</t>
  </si>
  <si>
    <t>Adam Smith Hall (AA)</t>
  </si>
  <si>
    <t>Kriekenpitplein 20</t>
  </si>
  <si>
    <t>Traforuimte  (O)</t>
  </si>
  <si>
    <t>Gewaardeerd bij gebouw nr. 5175</t>
  </si>
  <si>
    <t>Kriekenpitplein 151</t>
  </si>
  <si>
    <t>Gasverdeelstation</t>
  </si>
  <si>
    <t>Kriekenpitplein 18-19</t>
  </si>
  <si>
    <t>Spinoza (U)</t>
  </si>
  <si>
    <t>Schoorsteen 1</t>
  </si>
  <si>
    <t>*** Valt buiten taxatie opdracht.</t>
  </si>
  <si>
    <t>Kriekenpitplein 2-5 , 6-13 , 14-17</t>
  </si>
  <si>
    <t>Tibaert</t>
  </si>
  <si>
    <t>Campusplein 2-5</t>
  </si>
  <si>
    <t>Voltaire Hall (D)</t>
  </si>
  <si>
    <t>Maupertuusplein</t>
  </si>
  <si>
    <t>Schakelruimte tennisbanen (S)</t>
  </si>
  <si>
    <t>Kriekenpitplein 1</t>
  </si>
  <si>
    <t>Auditorium (H)</t>
  </si>
  <si>
    <t>Campusplein 1</t>
  </si>
  <si>
    <t>College Hall (F)</t>
  </si>
  <si>
    <t>Campusplein 6</t>
  </si>
  <si>
    <t>Traforuimte (Q)</t>
  </si>
  <si>
    <t>Campusplein 7-8</t>
  </si>
  <si>
    <t xml:space="preserve">Descartes (E) </t>
  </si>
  <si>
    <t>Maupertuusplein 1</t>
  </si>
  <si>
    <t>Dining Hall (M)</t>
  </si>
  <si>
    <t>Inclusief 2 schoorstenen</t>
  </si>
  <si>
    <t>Campusplein 16-19</t>
  </si>
  <si>
    <t>Locke Hall (C)</t>
  </si>
  <si>
    <t>Campusplein 15</t>
  </si>
  <si>
    <t>Traforuimte (P)</t>
  </si>
  <si>
    <t>Campusplein 11-14</t>
  </si>
  <si>
    <t>Newton Hall (B)</t>
  </si>
  <si>
    <t>Campusplein 10</t>
  </si>
  <si>
    <t>Cantecleer (A)</t>
  </si>
  <si>
    <t>Inclusief poort en poortgebouw</t>
  </si>
  <si>
    <t>Prins Hendriklaan 107</t>
  </si>
  <si>
    <t>Woning op terrein UCU</t>
  </si>
  <si>
    <t>In erfpacht uitgegeven aan Lekstede</t>
  </si>
  <si>
    <t>Prins Hendriklaan 109</t>
  </si>
  <si>
    <t>Overig</t>
  </si>
  <si>
    <t xml:space="preserve">Bilderdijklaan 38 Bilthoven </t>
  </si>
  <si>
    <t>Daltonlaan 500</t>
  </si>
  <si>
    <t>Er wordt ruimte gehuurd door de UU voor onderwijs</t>
  </si>
  <si>
    <t>De inventaris voor onderwijs is van de UU ( Data installatie - losse inrichting - AV installatie )</t>
  </si>
  <si>
    <t>Winthonlaan 30C</t>
  </si>
  <si>
    <t>Overslag</t>
  </si>
  <si>
    <t>Databankweg 18 Amersfoort</t>
  </si>
  <si>
    <t>Huur van 3 depots</t>
  </si>
  <si>
    <t>Is opslag voor het Universiteit Museum</t>
  </si>
  <si>
    <t>Universiteit collecties</t>
  </si>
  <si>
    <t>Huurdersbelang</t>
  </si>
  <si>
    <t>Florence Italie</t>
  </si>
  <si>
    <t>Viale Torricelli</t>
  </si>
  <si>
    <t>Nederlands Interuniversitair Kunsthistorisch Instituut</t>
  </si>
  <si>
    <t>Huurpand inventaris valt binnen polis</t>
  </si>
  <si>
    <t>Industrieterrein</t>
  </si>
  <si>
    <t>Newtonlaan 201</t>
  </si>
  <si>
    <t>Kantoor 3e verdieping</t>
  </si>
  <si>
    <t>Subtotaal</t>
  </si>
  <si>
    <t>Algemeen</t>
  </si>
  <si>
    <t>Camerabewaking, terreinafscheidingen, bewegwijzering,</t>
  </si>
  <si>
    <t>parkeersystemen, parkeerterreinen, gasreduceerstations</t>
  </si>
  <si>
    <t xml:space="preserve">landhokken, gemalen, </t>
  </si>
  <si>
    <t>Centrale computer- en telefoonapparatuur welke zich o.a. bevindt in:</t>
  </si>
  <si>
    <t>Datacenter te Almere</t>
  </si>
  <si>
    <t>Datacenter UMC</t>
  </si>
  <si>
    <t>Datacenter Accu Gebouw</t>
  </si>
  <si>
    <t>Datacenter David de Wied Gebouw</t>
  </si>
  <si>
    <t>De telefooninstallatie</t>
  </si>
  <si>
    <t>De backbone (glasvezel-)bekabelingen t.b.v o.a. de binnen-</t>
  </si>
  <si>
    <t>stad, Campus,Uithof,en diverse overige UU Locaties</t>
  </si>
  <si>
    <t>Vending automaten diverse uitvoeringen 232 stuks</t>
  </si>
  <si>
    <t>Multifuntioals 257 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</si>
</sst>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_-&quot;EUR&quot;\ * #,##0.00_-;_-&quot;EUR&quot;\ * #,##0.00\-;_-&quot;EUR&quot;\ * &quot;-&quot;??_-;_-@_-"/>
    <numFmt numFmtId="166" formatCode="#,##0_ ;[Red]\-#,##0\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Trebuchet MS"/>
      <family val="2"/>
    </font>
    <font>
      <sz val="10"/>
      <color indexed="5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69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" fillId="0" borderId="0" xfId="0" applyFont="1"/>
    <xf numFmtId="3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/>
    <xf numFmtId="0" fontId="2" fillId="0" borderId="0" xfId="1" applyFont="1" applyAlignment="1">
      <alignment horizontal="left"/>
    </xf>
    <xf numFmtId="164" fontId="1" fillId="3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center"/>
    </xf>
    <xf numFmtId="0" fontId="2" fillId="0" borderId="0" xfId="1" applyFont="1"/>
    <xf numFmtId="164" fontId="1" fillId="0" borderId="0" xfId="0" applyNumberFormat="1" applyFont="1" applyAlignment="1">
      <alignment horizontal="right"/>
    </xf>
    <xf numFmtId="165" fontId="6" fillId="2" borderId="1" xfId="0" applyNumberFormat="1" applyFont="1" applyFill="1" applyBorder="1"/>
    <xf numFmtId="165" fontId="6" fillId="2" borderId="2" xfId="0" applyNumberFormat="1" applyFont="1" applyFill="1" applyBorder="1"/>
    <xf numFmtId="165" fontId="6" fillId="2" borderId="3" xfId="0" applyNumberFormat="1" applyFont="1" applyFill="1" applyBorder="1"/>
    <xf numFmtId="165" fontId="6" fillId="2" borderId="4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6" fillId="2" borderId="8" xfId="0" applyNumberFormat="1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6" fillId="2" borderId="11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2" xfId="2" applyFont="1" applyBorder="1" applyAlignment="1">
      <alignment horizontal="left"/>
    </xf>
    <xf numFmtId="166" fontId="7" fillId="0" borderId="12" xfId="2" applyNumberFormat="1" applyFont="1" applyBorder="1" applyAlignment="1">
      <alignment horizontal="right"/>
    </xf>
    <xf numFmtId="3" fontId="7" fillId="0" borderId="12" xfId="1" applyNumberFormat="1" applyFont="1" applyBorder="1" applyAlignment="1">
      <alignment horizontal="right"/>
    </xf>
    <xf numFmtId="166" fontId="4" fillId="0" borderId="12" xfId="0" applyNumberFormat="1" applyFont="1" applyBorder="1"/>
    <xf numFmtId="0" fontId="4" fillId="0" borderId="12" xfId="0" applyFont="1" applyBorder="1"/>
    <xf numFmtId="0" fontId="7" fillId="0" borderId="12" xfId="0" applyFont="1" applyBorder="1" applyAlignment="1">
      <alignment horizontal="center"/>
    </xf>
    <xf numFmtId="3" fontId="4" fillId="0" borderId="0" xfId="0" applyNumberFormat="1" applyFont="1"/>
    <xf numFmtId="0" fontId="4" fillId="0" borderId="13" xfId="0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3" xfId="2" applyFont="1" applyBorder="1" applyAlignment="1">
      <alignment horizontal="left"/>
    </xf>
    <xf numFmtId="166" fontId="7" fillId="0" borderId="13" xfId="2" applyNumberFormat="1" applyFont="1" applyBorder="1" applyAlignment="1">
      <alignment horizontal="right"/>
    </xf>
    <xf numFmtId="3" fontId="7" fillId="0" borderId="13" xfId="1" applyNumberFormat="1" applyFont="1" applyBorder="1" applyAlignment="1">
      <alignment horizontal="right"/>
    </xf>
    <xf numFmtId="166" fontId="4" fillId="0" borderId="13" xfId="0" applyNumberFormat="1" applyFont="1" applyBorder="1"/>
    <xf numFmtId="0" fontId="4" fillId="0" borderId="13" xfId="0" applyFont="1" applyBorder="1"/>
    <xf numFmtId="0" fontId="7" fillId="0" borderId="13" xfId="0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9" fontId="7" fillId="0" borderId="13" xfId="0" applyNumberFormat="1" applyFont="1" applyBorder="1"/>
    <xf numFmtId="0" fontId="4" fillId="0" borderId="13" xfId="2" applyFont="1" applyBorder="1" applyAlignment="1">
      <alignment horizontal="left"/>
    </xf>
    <xf numFmtId="166" fontId="4" fillId="0" borderId="13" xfId="2" applyNumberFormat="1" applyFont="1" applyBorder="1" applyAlignment="1">
      <alignment horizontal="right"/>
    </xf>
    <xf numFmtId="3" fontId="4" fillId="0" borderId="13" xfId="1" applyNumberFormat="1" applyFont="1" applyBorder="1" applyAlignment="1">
      <alignment horizontal="right"/>
    </xf>
    <xf numFmtId="0" fontId="8" fillId="0" borderId="13" xfId="2" applyFont="1" applyBorder="1" applyAlignment="1">
      <alignment horizontal="left"/>
    </xf>
    <xf numFmtId="166" fontId="7" fillId="0" borderId="13" xfId="1" applyNumberFormat="1" applyFont="1" applyBorder="1" applyAlignment="1">
      <alignment horizontal="right"/>
    </xf>
    <xf numFmtId="0" fontId="4" fillId="0" borderId="13" xfId="2" applyFont="1" applyBorder="1" applyAlignment="1">
      <alignment horizontal="center"/>
    </xf>
    <xf numFmtId="3" fontId="8" fillId="0" borderId="13" xfId="1" applyNumberFormat="1" applyFont="1" applyBorder="1" applyAlignment="1">
      <alignment horizontal="right"/>
    </xf>
    <xf numFmtId="0" fontId="9" fillId="2" borderId="0" xfId="0" applyFont="1" applyFill="1" applyAlignment="1">
      <alignment horizontal="center"/>
    </xf>
    <xf numFmtId="166" fontId="10" fillId="2" borderId="14" xfId="0" applyNumberFormat="1" applyFont="1" applyFill="1" applyBorder="1"/>
    <xf numFmtId="3" fontId="10" fillId="2" borderId="14" xfId="0" applyNumberFormat="1" applyFont="1" applyFill="1" applyBorder="1"/>
    <xf numFmtId="0" fontId="3" fillId="2" borderId="0" xfId="2" applyFont="1" applyFill="1" applyAlignment="1">
      <alignment horizontal="center"/>
    </xf>
    <xf numFmtId="0" fontId="7" fillId="0" borderId="0" xfId="2" applyFont="1" applyAlignment="1">
      <alignment horizontal="left"/>
    </xf>
    <xf numFmtId="166" fontId="7" fillId="0" borderId="0" xfId="2" applyNumberFormat="1" applyFont="1" applyAlignment="1">
      <alignment horizontal="right"/>
    </xf>
    <xf numFmtId="166" fontId="4" fillId="0" borderId="0" xfId="0" applyNumberFormat="1" applyFont="1"/>
    <xf numFmtId="0" fontId="4" fillId="0" borderId="0" xfId="1" applyFont="1"/>
    <xf numFmtId="0" fontId="11" fillId="0" borderId="0" xfId="1" applyFont="1" applyAlignment="1">
      <alignment horizontal="left"/>
    </xf>
    <xf numFmtId="0" fontId="7" fillId="0" borderId="0" xfId="1" applyFont="1"/>
    <xf numFmtId="3" fontId="7" fillId="0" borderId="0" xfId="1" applyNumberFormat="1" applyFont="1" applyAlignment="1">
      <alignment horizontal="right"/>
    </xf>
    <xf numFmtId="0" fontId="11" fillId="0" borderId="0" xfId="1" applyFont="1"/>
    <xf numFmtId="0" fontId="7" fillId="0" borderId="0" xfId="1" applyFont="1" applyAlignment="1">
      <alignment horizontal="left"/>
    </xf>
  </cellXfs>
  <cellStyles count="3">
    <cellStyle name="Standaard" xfId="0" builtinId="0"/>
    <cellStyle name="Standaard 3" xfId="1" xr:uid="{54EE7302-F8B8-41F1-B5E9-7D883C4675AF}"/>
    <cellStyle name="Standaard 5" xfId="2" xr:uid="{413A9B19-2C91-433F-99CD-C1B30BFEC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529E-418C-4A82-93CB-8DC39B4CA073}">
  <dimension ref="A1:W232"/>
  <sheetViews>
    <sheetView tabSelected="1" topLeftCell="A192" workbookViewId="0">
      <selection activeCell="A17" sqref="A17"/>
    </sheetView>
  </sheetViews>
  <sheetFormatPr defaultColWidth="8.26953125" defaultRowHeight="13" x14ac:dyDescent="0.3"/>
  <cols>
    <col min="1" max="1" width="28.54296875" style="5" customWidth="1"/>
    <col min="2" max="2" width="9" style="5" bestFit="1" customWidth="1"/>
    <col min="3" max="3" width="38.81640625" style="5" bestFit="1" customWidth="1"/>
    <col min="4" max="4" width="50.453125" style="5" customWidth="1"/>
    <col min="5" max="5" width="98.08984375" style="5" customWidth="1"/>
    <col min="6" max="6" width="17.26953125" style="5" bestFit="1" customWidth="1"/>
    <col min="7" max="8" width="15.26953125" style="5" bestFit="1" customWidth="1"/>
    <col min="9" max="9" width="14.1796875" style="5" bestFit="1" customWidth="1"/>
    <col min="10" max="10" width="12" style="5" bestFit="1" customWidth="1"/>
    <col min="11" max="11" width="16.90625" style="5" bestFit="1" customWidth="1"/>
    <col min="12" max="12" width="20.1796875" style="5" bestFit="1" customWidth="1"/>
    <col min="13" max="13" width="19.7265625" style="5" bestFit="1" customWidth="1"/>
    <col min="14" max="14" width="20.54296875" style="5" bestFit="1" customWidth="1"/>
    <col min="15" max="15" width="24.26953125" style="5" bestFit="1" customWidth="1"/>
    <col min="16" max="16" width="13.453125" style="5" bestFit="1" customWidth="1"/>
    <col min="17" max="17" width="10.90625" style="5" bestFit="1" customWidth="1"/>
    <col min="18" max="18" width="17.453125" style="5" bestFit="1" customWidth="1"/>
    <col min="19" max="19" width="30.6328125" style="5" bestFit="1" customWidth="1"/>
    <col min="20" max="21" width="8.26953125" style="5"/>
    <col min="22" max="23" width="27" style="5" bestFit="1" customWidth="1"/>
    <col min="24" max="16384" width="8.26953125" style="5"/>
  </cols>
  <sheetData>
    <row r="1" spans="1:23" ht="18.5" x14ac:dyDescent="0.45">
      <c r="A1" s="1" t="s">
        <v>0</v>
      </c>
      <c r="B1" s="2"/>
      <c r="C1" s="2"/>
      <c r="D1" s="3"/>
      <c r="E1" s="3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23" ht="14.5" x14ac:dyDescent="0.35">
      <c r="A2" s="6"/>
      <c r="B2" s="3"/>
      <c r="C2" s="3"/>
      <c r="D2" s="3"/>
      <c r="E2" s="3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23" ht="18.5" x14ac:dyDescent="0.45">
      <c r="A3" s="1" t="s">
        <v>1</v>
      </c>
      <c r="B3" s="7"/>
      <c r="C3" s="7"/>
      <c r="D3" s="7"/>
      <c r="E3" s="3"/>
      <c r="F3" s="4"/>
      <c r="G3" s="4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23" ht="14.5" x14ac:dyDescent="0.35">
      <c r="A4" s="6"/>
      <c r="B4" s="3"/>
      <c r="C4" s="3"/>
      <c r="D4" s="3"/>
      <c r="E4" s="3"/>
      <c r="F4" s="4"/>
      <c r="G4" s="4"/>
      <c r="H4" s="4"/>
      <c r="I4" s="4"/>
      <c r="J4" s="4"/>
      <c r="K4" s="4"/>
      <c r="L4" s="3"/>
      <c r="M4" s="3"/>
      <c r="N4" s="3"/>
      <c r="O4" s="3"/>
      <c r="P4" s="3"/>
      <c r="Q4" s="3"/>
      <c r="R4" s="3"/>
      <c r="S4" s="3"/>
    </row>
    <row r="5" spans="1:23" ht="14.5" x14ac:dyDescent="0.35">
      <c r="A5" s="6" t="s">
        <v>2</v>
      </c>
      <c r="B5" s="3"/>
      <c r="C5" s="8"/>
      <c r="D5" s="8" t="s">
        <v>3</v>
      </c>
      <c r="E5" s="3"/>
      <c r="F5" s="4"/>
      <c r="G5" s="4"/>
      <c r="H5" s="4"/>
      <c r="I5" s="4"/>
      <c r="J5" s="4"/>
      <c r="K5" s="4"/>
      <c r="L5" s="3"/>
      <c r="M5" s="3"/>
      <c r="N5" s="3"/>
      <c r="O5" s="3"/>
      <c r="P5" s="3"/>
      <c r="Q5" s="3"/>
      <c r="R5" s="3"/>
      <c r="S5" s="3"/>
    </row>
    <row r="6" spans="1:23" ht="14.5" x14ac:dyDescent="0.35">
      <c r="A6" s="6" t="s">
        <v>4</v>
      </c>
      <c r="B6" s="3"/>
      <c r="C6" s="8"/>
      <c r="D6" s="8" t="s">
        <v>5</v>
      </c>
      <c r="E6" s="3"/>
      <c r="F6" s="4"/>
      <c r="G6" s="4"/>
      <c r="H6" s="4"/>
      <c r="I6" s="4"/>
      <c r="J6" s="4"/>
      <c r="K6" s="4"/>
      <c r="L6" s="3"/>
      <c r="M6" s="3"/>
      <c r="N6" s="3"/>
      <c r="O6" s="3"/>
      <c r="P6" s="3"/>
      <c r="Q6" s="3"/>
      <c r="R6" s="3"/>
      <c r="S6" s="3"/>
    </row>
    <row r="7" spans="1:23" ht="15.75" customHeight="1" x14ac:dyDescent="0.35">
      <c r="A7" s="6" t="s">
        <v>6</v>
      </c>
      <c r="B7" s="9">
        <v>128.4</v>
      </c>
      <c r="C7" s="10" t="s">
        <v>7</v>
      </c>
      <c r="D7" s="11" t="s">
        <v>8</v>
      </c>
      <c r="E7" s="3"/>
      <c r="F7" s="4"/>
      <c r="G7" s="4"/>
      <c r="H7" s="4"/>
      <c r="I7" s="4"/>
      <c r="J7" s="4"/>
      <c r="K7" s="4"/>
      <c r="L7" s="3"/>
      <c r="M7" s="3"/>
      <c r="N7" s="3"/>
      <c r="O7" s="3"/>
      <c r="P7" s="3"/>
      <c r="Q7" s="3"/>
      <c r="R7" s="3"/>
      <c r="S7" s="3"/>
    </row>
    <row r="8" spans="1:23" ht="14.5" x14ac:dyDescent="0.35">
      <c r="A8" s="6" t="s">
        <v>9</v>
      </c>
      <c r="B8" s="9">
        <v>124.4</v>
      </c>
      <c r="C8" s="10" t="s">
        <v>7</v>
      </c>
      <c r="D8" s="8" t="s">
        <v>10</v>
      </c>
      <c r="E8" s="3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3"/>
      <c r="R8" s="3"/>
      <c r="S8" s="3"/>
    </row>
    <row r="9" spans="1:23" ht="15.75" customHeight="1" x14ac:dyDescent="0.35">
      <c r="A9" s="6" t="s">
        <v>11</v>
      </c>
      <c r="B9" s="12"/>
      <c r="C9" s="10" t="s">
        <v>7</v>
      </c>
      <c r="D9" s="8" t="s">
        <v>12</v>
      </c>
      <c r="E9" s="3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23" ht="14.5" x14ac:dyDescent="0.35">
      <c r="A10" s="6" t="s">
        <v>13</v>
      </c>
      <c r="B10" s="12"/>
      <c r="C10" s="3"/>
      <c r="D10" s="3"/>
      <c r="E10" s="3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  <c r="R10" s="3"/>
      <c r="S10" s="3"/>
    </row>
    <row r="11" spans="1:23" ht="15" thickBot="1" x14ac:dyDescent="0.4">
      <c r="A11" s="6" t="s">
        <v>14</v>
      </c>
      <c r="B11" s="3"/>
      <c r="C11" s="3"/>
      <c r="D11" s="3"/>
      <c r="E11" s="3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  <c r="R11" s="3"/>
      <c r="S11" s="3"/>
    </row>
    <row r="12" spans="1:23" ht="15" thickBot="1" x14ac:dyDescent="0.4">
      <c r="A12" s="6" t="s">
        <v>15</v>
      </c>
      <c r="B12" s="3"/>
      <c r="C12" s="3"/>
      <c r="D12" s="3"/>
      <c r="E12" s="3"/>
      <c r="F12" s="4"/>
      <c r="G12" s="4"/>
      <c r="H12" s="4"/>
      <c r="I12" s="4"/>
      <c r="J12" s="4"/>
      <c r="K12" s="4"/>
      <c r="L12" s="13" t="s">
        <v>16</v>
      </c>
      <c r="M12" s="14"/>
      <c r="N12" s="14"/>
      <c r="O12" s="14"/>
      <c r="P12" s="14"/>
      <c r="Q12" s="14"/>
      <c r="R12" s="14"/>
      <c r="S12" s="15"/>
    </row>
    <row r="13" spans="1:23" ht="14.5" x14ac:dyDescent="0.35">
      <c r="A13" s="6"/>
      <c r="B13" s="3"/>
      <c r="C13" s="3"/>
      <c r="D13" s="3"/>
      <c r="E13" s="3"/>
      <c r="F13" s="4"/>
      <c r="G13" s="4"/>
      <c r="H13" s="4"/>
      <c r="I13" s="4"/>
      <c r="J13" s="4"/>
      <c r="K13" s="4"/>
      <c r="L13" s="16" t="s">
        <v>17</v>
      </c>
      <c r="M13" s="17" t="s">
        <v>18</v>
      </c>
      <c r="N13" s="17" t="s">
        <v>19</v>
      </c>
      <c r="O13" s="17" t="s">
        <v>19</v>
      </c>
      <c r="P13" s="17" t="s">
        <v>20</v>
      </c>
      <c r="Q13" s="17" t="s">
        <v>21</v>
      </c>
      <c r="R13" s="17" t="s">
        <v>21</v>
      </c>
      <c r="S13" s="18" t="s">
        <v>22</v>
      </c>
    </row>
    <row r="14" spans="1:23" ht="15" thickBot="1" x14ac:dyDescent="0.4">
      <c r="A14" s="6"/>
      <c r="B14" s="3"/>
      <c r="C14" s="3"/>
      <c r="D14" s="3"/>
      <c r="E14" s="3"/>
      <c r="F14" s="4"/>
      <c r="G14" s="4"/>
      <c r="H14" s="4"/>
      <c r="I14" s="4"/>
      <c r="J14" s="4"/>
      <c r="K14" s="4"/>
      <c r="L14" s="19" t="s">
        <v>23</v>
      </c>
      <c r="M14" s="20" t="s">
        <v>23</v>
      </c>
      <c r="N14" s="20" t="s">
        <v>24</v>
      </c>
      <c r="O14" s="20" t="s">
        <v>25</v>
      </c>
      <c r="P14" s="20" t="s">
        <v>26</v>
      </c>
      <c r="Q14" s="20"/>
      <c r="R14" s="21"/>
      <c r="S14" s="22" t="s">
        <v>27</v>
      </c>
    </row>
    <row r="15" spans="1:23" ht="15.75" customHeight="1" x14ac:dyDescent="0.35">
      <c r="A15" s="23" t="s">
        <v>28</v>
      </c>
      <c r="B15" s="24" t="s">
        <v>29</v>
      </c>
      <c r="C15" s="24" t="s">
        <v>30</v>
      </c>
      <c r="D15" s="24" t="s">
        <v>31</v>
      </c>
      <c r="E15" s="24" t="s">
        <v>32</v>
      </c>
      <c r="F15" s="23" t="s">
        <v>33</v>
      </c>
      <c r="G15" s="23" t="s">
        <v>33</v>
      </c>
      <c r="H15" s="23" t="s">
        <v>34</v>
      </c>
      <c r="I15" s="23" t="s">
        <v>34</v>
      </c>
      <c r="J15" s="23" t="s">
        <v>35</v>
      </c>
      <c r="K15" s="23" t="s">
        <v>36</v>
      </c>
      <c r="L15" s="17" t="s">
        <v>37</v>
      </c>
      <c r="M15" s="17" t="s">
        <v>37</v>
      </c>
      <c r="N15" s="17" t="s">
        <v>37</v>
      </c>
      <c r="O15" s="17" t="s">
        <v>37</v>
      </c>
      <c r="P15" s="17"/>
      <c r="Q15" s="17" t="s">
        <v>37</v>
      </c>
      <c r="R15" s="17" t="s">
        <v>38</v>
      </c>
      <c r="S15" s="17" t="s">
        <v>37</v>
      </c>
      <c r="V15" s="23" t="s">
        <v>33</v>
      </c>
      <c r="W15" s="23" t="s">
        <v>33</v>
      </c>
    </row>
    <row r="16" spans="1:23" ht="15.75" customHeight="1" x14ac:dyDescent="0.35">
      <c r="A16" s="25"/>
      <c r="B16" s="26" t="s">
        <v>39</v>
      </c>
      <c r="C16" s="26"/>
      <c r="D16" s="26"/>
      <c r="E16" s="26"/>
      <c r="F16" s="25" t="s">
        <v>40</v>
      </c>
      <c r="G16" s="25" t="s">
        <v>41</v>
      </c>
      <c r="H16" s="25" t="s">
        <v>42</v>
      </c>
      <c r="I16" s="25" t="s">
        <v>43</v>
      </c>
      <c r="J16" s="25" t="s">
        <v>44</v>
      </c>
      <c r="K16" s="25"/>
      <c r="L16" s="20"/>
      <c r="M16" s="20"/>
      <c r="N16" s="20"/>
      <c r="O16" s="20"/>
      <c r="P16" s="20"/>
      <c r="Q16" s="20"/>
      <c r="R16" s="20" t="s">
        <v>45</v>
      </c>
      <c r="S16" s="20"/>
      <c r="V16" s="25" t="s">
        <v>40</v>
      </c>
      <c r="W16" s="25" t="s">
        <v>41</v>
      </c>
    </row>
    <row r="17" spans="1:23" ht="15.75" customHeight="1" thickBot="1" x14ac:dyDescent="0.4">
      <c r="A17" s="27"/>
      <c r="B17" s="28"/>
      <c r="C17" s="28"/>
      <c r="D17" s="28"/>
      <c r="E17" s="28"/>
      <c r="F17" s="27"/>
      <c r="G17" s="27"/>
      <c r="H17" s="27"/>
      <c r="I17" s="27"/>
      <c r="J17" s="27"/>
      <c r="K17" s="27"/>
      <c r="L17" s="29"/>
      <c r="M17" s="29"/>
      <c r="N17" s="29"/>
      <c r="O17" s="29"/>
      <c r="P17" s="29"/>
      <c r="Q17" s="29"/>
      <c r="R17" s="29" t="s">
        <v>46</v>
      </c>
      <c r="S17" s="29"/>
      <c r="V17" s="27" t="s">
        <v>47</v>
      </c>
      <c r="W17" s="27" t="s">
        <v>47</v>
      </c>
    </row>
    <row r="18" spans="1:23" ht="15.75" customHeight="1" x14ac:dyDescent="0.3">
      <c r="A18" s="30" t="s">
        <v>48</v>
      </c>
      <c r="B18" s="31">
        <v>112</v>
      </c>
      <c r="C18" s="32" t="s">
        <v>49</v>
      </c>
      <c r="D18" s="32" t="s">
        <v>50</v>
      </c>
      <c r="E18" s="32"/>
      <c r="F18" s="33">
        <v>15700000</v>
      </c>
      <c r="G18" s="34">
        <v>7950000</v>
      </c>
      <c r="H18" s="35"/>
      <c r="I18" s="36"/>
      <c r="J18" s="36"/>
      <c r="K18" s="35">
        <f t="shared" ref="K18:K81" si="0">SUM(F18:I18)</f>
        <v>23650000</v>
      </c>
      <c r="L18" s="37" t="s">
        <v>51</v>
      </c>
      <c r="M18" s="37" t="s">
        <v>52</v>
      </c>
      <c r="N18" s="37" t="s">
        <v>53</v>
      </c>
      <c r="O18" s="37" t="s">
        <v>54</v>
      </c>
      <c r="P18" s="37">
        <v>490</v>
      </c>
      <c r="Q18" s="37" t="s">
        <v>55</v>
      </c>
      <c r="R18" s="37" t="s">
        <v>55</v>
      </c>
      <c r="S18" s="37" t="s">
        <v>55</v>
      </c>
      <c r="V18" s="38">
        <v>12631000</v>
      </c>
      <c r="W18" s="38">
        <v>16621000</v>
      </c>
    </row>
    <row r="19" spans="1:23" ht="15.75" customHeight="1" x14ac:dyDescent="0.3">
      <c r="A19" s="39" t="s">
        <v>48</v>
      </c>
      <c r="B19" s="40">
        <v>113</v>
      </c>
      <c r="C19" s="41" t="s">
        <v>56</v>
      </c>
      <c r="D19" s="41" t="s">
        <v>57</v>
      </c>
      <c r="E19" s="41" t="s">
        <v>58</v>
      </c>
      <c r="F19" s="42">
        <v>1150000</v>
      </c>
      <c r="G19" s="43"/>
      <c r="H19" s="44"/>
      <c r="I19" s="45"/>
      <c r="J19" s="45"/>
      <c r="K19" s="44">
        <f t="shared" si="0"/>
        <v>1150000</v>
      </c>
      <c r="L19" s="46" t="s">
        <v>59</v>
      </c>
      <c r="M19" s="46" t="s">
        <v>51</v>
      </c>
      <c r="N19" s="46" t="s">
        <v>51</v>
      </c>
      <c r="O19" s="46" t="s">
        <v>53</v>
      </c>
      <c r="P19" s="46"/>
      <c r="Q19" s="46" t="s">
        <v>51</v>
      </c>
      <c r="R19" s="47">
        <v>7.141130007253968E-2</v>
      </c>
      <c r="S19" s="48"/>
      <c r="V19" s="38">
        <v>7500000</v>
      </c>
      <c r="W19" s="38">
        <v>0</v>
      </c>
    </row>
    <row r="20" spans="1:23" x14ac:dyDescent="0.3">
      <c r="A20" s="30" t="s">
        <v>48</v>
      </c>
      <c r="B20" s="31">
        <v>114</v>
      </c>
      <c r="C20" s="41" t="s">
        <v>60</v>
      </c>
      <c r="D20" s="32" t="s">
        <v>61</v>
      </c>
      <c r="E20" s="32" t="s">
        <v>62</v>
      </c>
      <c r="F20" s="33">
        <v>32400000</v>
      </c>
      <c r="G20" s="34"/>
      <c r="H20" s="35"/>
      <c r="I20" s="36"/>
      <c r="J20" s="36"/>
      <c r="K20" s="35">
        <f t="shared" si="0"/>
        <v>32400000</v>
      </c>
      <c r="L20" s="46" t="s">
        <v>59</v>
      </c>
      <c r="M20" s="46" t="s">
        <v>59</v>
      </c>
      <c r="N20" s="46" t="s">
        <v>59</v>
      </c>
      <c r="O20" s="46" t="s">
        <v>59</v>
      </c>
      <c r="P20" s="37"/>
      <c r="Q20" s="37" t="s">
        <v>53</v>
      </c>
      <c r="R20" s="47">
        <v>0</v>
      </c>
      <c r="S20" s="37" t="s">
        <v>63</v>
      </c>
      <c r="V20" s="38">
        <v>919000</v>
      </c>
      <c r="W20" s="38">
        <v>532000</v>
      </c>
    </row>
    <row r="21" spans="1:23" ht="15.75" customHeight="1" x14ac:dyDescent="0.3">
      <c r="A21" s="39" t="s">
        <v>48</v>
      </c>
      <c r="B21" s="40">
        <v>122</v>
      </c>
      <c r="C21" s="41" t="s">
        <v>64</v>
      </c>
      <c r="D21" s="41" t="s">
        <v>65</v>
      </c>
      <c r="E21" s="41" t="s">
        <v>66</v>
      </c>
      <c r="F21" s="42" t="s">
        <v>67</v>
      </c>
      <c r="G21" s="43" t="s">
        <v>68</v>
      </c>
      <c r="H21" s="44"/>
      <c r="I21" s="45"/>
      <c r="J21" s="45"/>
      <c r="K21" s="44">
        <f t="shared" si="0"/>
        <v>0</v>
      </c>
      <c r="L21" s="46" t="s">
        <v>53</v>
      </c>
      <c r="M21" s="46" t="s">
        <v>53</v>
      </c>
      <c r="N21" s="46" t="s">
        <v>53</v>
      </c>
      <c r="O21" s="46" t="s">
        <v>53</v>
      </c>
      <c r="P21" s="46"/>
      <c r="Q21" s="46" t="s">
        <v>53</v>
      </c>
      <c r="R21" s="47">
        <v>0</v>
      </c>
      <c r="S21" s="39"/>
      <c r="V21" s="38"/>
      <c r="W21" s="38">
        <v>0</v>
      </c>
    </row>
    <row r="22" spans="1:23" ht="15.75" customHeight="1" x14ac:dyDescent="0.3">
      <c r="A22" s="39" t="s">
        <v>48</v>
      </c>
      <c r="B22" s="40">
        <v>123</v>
      </c>
      <c r="C22" s="41" t="s">
        <v>69</v>
      </c>
      <c r="D22" s="41" t="s">
        <v>70</v>
      </c>
      <c r="E22" s="41"/>
      <c r="F22" s="42">
        <v>28400000</v>
      </c>
      <c r="G22" s="43">
        <v>37450000</v>
      </c>
      <c r="H22" s="44"/>
      <c r="I22" s="45"/>
      <c r="J22" s="45"/>
      <c r="K22" s="44">
        <f t="shared" si="0"/>
        <v>65850000</v>
      </c>
      <c r="L22" s="46" t="s">
        <v>59</v>
      </c>
      <c r="M22" s="46" t="s">
        <v>52</v>
      </c>
      <c r="N22" s="46" t="s">
        <v>53</v>
      </c>
      <c r="O22" s="46" t="s">
        <v>51</v>
      </c>
      <c r="P22" s="46"/>
      <c r="Q22" s="46" t="s">
        <v>53</v>
      </c>
      <c r="R22" s="47">
        <v>0</v>
      </c>
      <c r="S22" s="39"/>
      <c r="V22" s="38" t="s">
        <v>67</v>
      </c>
      <c r="W22" s="38">
        <v>0</v>
      </c>
    </row>
    <row r="23" spans="1:23" ht="15.75" customHeight="1" x14ac:dyDescent="0.3">
      <c r="A23" s="39" t="s">
        <v>48</v>
      </c>
      <c r="B23" s="40">
        <v>126</v>
      </c>
      <c r="C23" s="49" t="s">
        <v>71</v>
      </c>
      <c r="D23" s="49" t="s">
        <v>72</v>
      </c>
      <c r="E23" s="49" t="s">
        <v>73</v>
      </c>
      <c r="F23" s="50">
        <v>28700000</v>
      </c>
      <c r="G23" s="51">
        <v>21150000</v>
      </c>
      <c r="H23" s="44"/>
      <c r="I23" s="45"/>
      <c r="J23" s="45"/>
      <c r="K23" s="44">
        <f t="shared" si="0"/>
        <v>49850000</v>
      </c>
      <c r="L23" s="46" t="s">
        <v>59</v>
      </c>
      <c r="M23" s="46" t="s">
        <v>74</v>
      </c>
      <c r="N23" s="46" t="s">
        <v>51</v>
      </c>
      <c r="O23" s="46" t="s">
        <v>51</v>
      </c>
      <c r="P23" s="46">
        <v>135</v>
      </c>
      <c r="Q23" s="46" t="s">
        <v>51</v>
      </c>
      <c r="R23" s="47">
        <v>1</v>
      </c>
      <c r="S23" s="47" t="s">
        <v>75</v>
      </c>
      <c r="V23" s="38">
        <v>22505000</v>
      </c>
      <c r="W23" s="38">
        <v>45972000</v>
      </c>
    </row>
    <row r="24" spans="1:23" ht="15.75" customHeight="1" x14ac:dyDescent="0.3">
      <c r="A24" s="39" t="s">
        <v>48</v>
      </c>
      <c r="B24" s="40">
        <v>132</v>
      </c>
      <c r="C24" s="41" t="s">
        <v>76</v>
      </c>
      <c r="D24" s="41" t="s">
        <v>77</v>
      </c>
      <c r="E24" s="41"/>
      <c r="F24" s="42">
        <v>29750000</v>
      </c>
      <c r="G24" s="43">
        <v>8650000</v>
      </c>
      <c r="H24" s="44"/>
      <c r="I24" s="45"/>
      <c r="J24" s="45"/>
      <c r="K24" s="44">
        <f t="shared" si="0"/>
        <v>38400000</v>
      </c>
      <c r="L24" s="46" t="s">
        <v>59</v>
      </c>
      <c r="M24" s="46" t="s">
        <v>52</v>
      </c>
      <c r="N24" s="46" t="s">
        <v>53</v>
      </c>
      <c r="O24" s="46" t="s">
        <v>51</v>
      </c>
      <c r="P24" s="46"/>
      <c r="Q24" s="46" t="s">
        <v>51</v>
      </c>
      <c r="R24" s="47">
        <v>1</v>
      </c>
      <c r="S24" s="47" t="s">
        <v>75</v>
      </c>
      <c r="V24" s="38">
        <v>23193000</v>
      </c>
      <c r="W24" s="38">
        <v>0</v>
      </c>
    </row>
    <row r="25" spans="1:23" ht="15.75" customHeight="1" x14ac:dyDescent="0.3">
      <c r="A25" s="39" t="s">
        <v>48</v>
      </c>
      <c r="B25" s="40">
        <v>135</v>
      </c>
      <c r="C25" s="41" t="s">
        <v>78</v>
      </c>
      <c r="D25" s="41" t="s">
        <v>79</v>
      </c>
      <c r="E25" s="41"/>
      <c r="F25" s="42">
        <v>43700000</v>
      </c>
      <c r="G25" s="43">
        <v>1270000</v>
      </c>
      <c r="H25" s="44"/>
      <c r="I25" s="45"/>
      <c r="J25" s="45"/>
      <c r="K25" s="44">
        <f t="shared" si="0"/>
        <v>44970000</v>
      </c>
      <c r="L25" s="46" t="s">
        <v>51</v>
      </c>
      <c r="M25" s="46" t="s">
        <v>52</v>
      </c>
      <c r="N25" s="46" t="s">
        <v>53</v>
      </c>
      <c r="O25" s="46" t="s">
        <v>51</v>
      </c>
      <c r="P25" s="46">
        <f>396</f>
        <v>396</v>
      </c>
      <c r="Q25" s="46" t="s">
        <v>53</v>
      </c>
      <c r="R25" s="47">
        <v>0</v>
      </c>
      <c r="S25" s="48"/>
      <c r="V25" s="38">
        <v>24112000</v>
      </c>
      <c r="W25" s="38">
        <v>9667000</v>
      </c>
    </row>
    <row r="26" spans="1:23" ht="15.75" customHeight="1" x14ac:dyDescent="0.3">
      <c r="A26" s="39" t="s">
        <v>48</v>
      </c>
      <c r="B26" s="40">
        <v>143</v>
      </c>
      <c r="C26" s="41" t="s">
        <v>64</v>
      </c>
      <c r="D26" s="41" t="s">
        <v>65</v>
      </c>
      <c r="E26" s="41" t="s">
        <v>80</v>
      </c>
      <c r="F26" s="42" t="s">
        <v>67</v>
      </c>
      <c r="G26" s="43" t="s">
        <v>68</v>
      </c>
      <c r="H26" s="44"/>
      <c r="I26" s="45"/>
      <c r="J26" s="45"/>
      <c r="K26" s="44">
        <f t="shared" si="0"/>
        <v>0</v>
      </c>
      <c r="L26" s="46" t="s">
        <v>53</v>
      </c>
      <c r="M26" s="46" t="s">
        <v>53</v>
      </c>
      <c r="N26" s="46" t="s">
        <v>53</v>
      </c>
      <c r="O26" s="46" t="s">
        <v>53</v>
      </c>
      <c r="P26" s="46"/>
      <c r="Q26" s="46" t="s">
        <v>55</v>
      </c>
      <c r="R26" s="46" t="s">
        <v>55</v>
      </c>
      <c r="S26" s="46" t="s">
        <v>55</v>
      </c>
      <c r="V26" s="38">
        <v>34445000</v>
      </c>
      <c r="W26" s="38">
        <v>3832000</v>
      </c>
    </row>
    <row r="27" spans="1:23" ht="15.75" customHeight="1" x14ac:dyDescent="0.3">
      <c r="A27" s="39" t="s">
        <v>48</v>
      </c>
      <c r="B27" s="40">
        <v>146</v>
      </c>
      <c r="C27" s="41" t="s">
        <v>81</v>
      </c>
      <c r="D27" s="41" t="s">
        <v>82</v>
      </c>
      <c r="E27" s="41"/>
      <c r="F27" s="42">
        <v>2500000</v>
      </c>
      <c r="G27" s="43">
        <v>500000</v>
      </c>
      <c r="H27" s="44"/>
      <c r="I27" s="45"/>
      <c r="J27" s="45"/>
      <c r="K27" s="44">
        <f t="shared" si="0"/>
        <v>3000000</v>
      </c>
      <c r="L27" s="46" t="s">
        <v>59</v>
      </c>
      <c r="M27" s="46" t="s">
        <v>52</v>
      </c>
      <c r="N27" s="46" t="s">
        <v>53</v>
      </c>
      <c r="O27" s="46" t="s">
        <v>51</v>
      </c>
      <c r="P27" s="46"/>
      <c r="Q27" s="46" t="s">
        <v>53</v>
      </c>
      <c r="R27" s="47">
        <v>0</v>
      </c>
      <c r="S27" s="48"/>
      <c r="V27" s="38" t="s">
        <v>67</v>
      </c>
      <c r="W27" s="38">
        <v>0</v>
      </c>
    </row>
    <row r="28" spans="1:23" ht="15.75" customHeight="1" x14ac:dyDescent="0.3">
      <c r="A28" s="39" t="s">
        <v>48</v>
      </c>
      <c r="B28" s="40">
        <v>152</v>
      </c>
      <c r="C28" s="41" t="s">
        <v>83</v>
      </c>
      <c r="D28" s="41" t="s">
        <v>84</v>
      </c>
      <c r="E28" s="41"/>
      <c r="F28" s="42">
        <v>61100000</v>
      </c>
      <c r="G28" s="43">
        <v>17850000</v>
      </c>
      <c r="H28" s="44"/>
      <c r="I28" s="45"/>
      <c r="J28" s="45"/>
      <c r="K28" s="44">
        <f t="shared" si="0"/>
        <v>78950000</v>
      </c>
      <c r="L28" s="46" t="s">
        <v>51</v>
      </c>
      <c r="M28" s="46" t="s">
        <v>52</v>
      </c>
      <c r="N28" s="46" t="s">
        <v>53</v>
      </c>
      <c r="O28" s="46" t="s">
        <v>51</v>
      </c>
      <c r="P28" s="46"/>
      <c r="Q28" s="46" t="s">
        <v>53</v>
      </c>
      <c r="R28" s="47">
        <v>0</v>
      </c>
      <c r="S28" s="39"/>
      <c r="V28" s="38" t="s">
        <v>67</v>
      </c>
      <c r="W28" s="38">
        <v>0</v>
      </c>
    </row>
    <row r="29" spans="1:23" x14ac:dyDescent="0.3">
      <c r="A29" s="39" t="s">
        <v>48</v>
      </c>
      <c r="B29" s="40">
        <v>158</v>
      </c>
      <c r="C29" s="41" t="s">
        <v>85</v>
      </c>
      <c r="D29" s="41" t="s">
        <v>86</v>
      </c>
      <c r="E29" s="52" t="s">
        <v>87</v>
      </c>
      <c r="F29" s="42"/>
      <c r="G29" s="43"/>
      <c r="H29" s="44"/>
      <c r="I29" s="45"/>
      <c r="J29" s="45"/>
      <c r="K29" s="44">
        <f t="shared" si="0"/>
        <v>0</v>
      </c>
      <c r="L29" s="46" t="s">
        <v>51</v>
      </c>
      <c r="M29" s="46" t="s">
        <v>52</v>
      </c>
      <c r="N29" s="46" t="s">
        <v>53</v>
      </c>
      <c r="O29" s="46" t="s">
        <v>51</v>
      </c>
      <c r="P29" s="46"/>
      <c r="Q29" s="46" t="s">
        <v>88</v>
      </c>
      <c r="R29" s="47">
        <v>0.66556957492522228</v>
      </c>
      <c r="S29" s="48"/>
      <c r="V29" s="38">
        <v>2067000</v>
      </c>
      <c r="W29" s="38">
        <v>1356000</v>
      </c>
    </row>
    <row r="30" spans="1:23" ht="15.75" customHeight="1" x14ac:dyDescent="0.3">
      <c r="A30" s="39" t="s">
        <v>48</v>
      </c>
      <c r="B30" s="40">
        <v>162</v>
      </c>
      <c r="C30" s="41" t="s">
        <v>89</v>
      </c>
      <c r="D30" s="41" t="s">
        <v>90</v>
      </c>
      <c r="E30" s="41" t="s">
        <v>91</v>
      </c>
      <c r="F30" s="42" t="s">
        <v>67</v>
      </c>
      <c r="G30" s="43" t="s">
        <v>68</v>
      </c>
      <c r="H30" s="44"/>
      <c r="I30" s="45"/>
      <c r="J30" s="45"/>
      <c r="K30" s="44">
        <f t="shared" si="0"/>
        <v>0</v>
      </c>
      <c r="L30" s="46" t="s">
        <v>53</v>
      </c>
      <c r="M30" s="46" t="s">
        <v>53</v>
      </c>
      <c r="N30" s="46" t="s">
        <v>53</v>
      </c>
      <c r="O30" s="46" t="s">
        <v>53</v>
      </c>
      <c r="P30" s="46">
        <v>126</v>
      </c>
      <c r="Q30" s="46" t="s">
        <v>53</v>
      </c>
      <c r="R30" s="47">
        <v>0</v>
      </c>
      <c r="S30" s="39"/>
      <c r="V30" s="38">
        <v>48109000</v>
      </c>
      <c r="W30" s="38">
        <v>25580000</v>
      </c>
    </row>
    <row r="31" spans="1:23" ht="15.75" customHeight="1" x14ac:dyDescent="0.3">
      <c r="A31" s="39" t="s">
        <v>48</v>
      </c>
      <c r="B31" s="40">
        <v>163</v>
      </c>
      <c r="C31" s="41" t="s">
        <v>92</v>
      </c>
      <c r="D31" s="41" t="s">
        <v>93</v>
      </c>
      <c r="E31" s="41" t="s">
        <v>94</v>
      </c>
      <c r="F31" s="42" t="s">
        <v>67</v>
      </c>
      <c r="G31" s="43"/>
      <c r="H31" s="44"/>
      <c r="I31" s="45"/>
      <c r="J31" s="45"/>
      <c r="K31" s="44">
        <f t="shared" si="0"/>
        <v>0</v>
      </c>
      <c r="L31" s="46"/>
      <c r="M31" s="46"/>
      <c r="N31" s="46"/>
      <c r="O31" s="46"/>
      <c r="P31" s="46"/>
      <c r="Q31" s="46"/>
      <c r="R31" s="47"/>
      <c r="S31" s="39"/>
      <c r="V31" s="38">
        <v>32150000</v>
      </c>
      <c r="W31" s="38">
        <v>14146000</v>
      </c>
    </row>
    <row r="32" spans="1:23" ht="15.75" customHeight="1" x14ac:dyDescent="0.3">
      <c r="A32" s="39" t="s">
        <v>48</v>
      </c>
      <c r="B32" s="40">
        <v>167</v>
      </c>
      <c r="C32" s="41" t="s">
        <v>92</v>
      </c>
      <c r="D32" s="41" t="s">
        <v>95</v>
      </c>
      <c r="E32" s="41" t="s">
        <v>96</v>
      </c>
      <c r="F32" s="42">
        <v>41000000</v>
      </c>
      <c r="G32" s="43">
        <v>45150000</v>
      </c>
      <c r="H32" s="44"/>
      <c r="I32" s="45"/>
      <c r="J32" s="45"/>
      <c r="K32" s="44">
        <f t="shared" si="0"/>
        <v>86150000</v>
      </c>
      <c r="L32" s="46" t="s">
        <v>51</v>
      </c>
      <c r="M32" s="46" t="s">
        <v>51</v>
      </c>
      <c r="N32" s="46" t="s">
        <v>51</v>
      </c>
      <c r="O32" s="46" t="s">
        <v>51</v>
      </c>
      <c r="P32" s="46"/>
      <c r="Q32" s="46" t="s">
        <v>51</v>
      </c>
      <c r="R32" s="47">
        <v>0.18258237428572779</v>
      </c>
      <c r="S32" s="39"/>
      <c r="V32" s="38" t="s">
        <v>67</v>
      </c>
      <c r="W32" s="38">
        <v>0</v>
      </c>
    </row>
    <row r="33" spans="1:23" ht="15.75" customHeight="1" x14ac:dyDescent="0.3">
      <c r="A33" s="39" t="s">
        <v>48</v>
      </c>
      <c r="B33" s="40">
        <v>168</v>
      </c>
      <c r="C33" s="41" t="s">
        <v>97</v>
      </c>
      <c r="D33" s="41" t="s">
        <v>93</v>
      </c>
      <c r="E33" s="41" t="s">
        <v>91</v>
      </c>
      <c r="F33" s="42" t="s">
        <v>67</v>
      </c>
      <c r="G33" s="43"/>
      <c r="H33" s="44"/>
      <c r="I33" s="45"/>
      <c r="J33" s="45"/>
      <c r="K33" s="44">
        <f t="shared" si="0"/>
        <v>0</v>
      </c>
      <c r="L33" s="46" t="s">
        <v>59</v>
      </c>
      <c r="M33" s="46" t="s">
        <v>59</v>
      </c>
      <c r="N33" s="46" t="s">
        <v>59</v>
      </c>
      <c r="O33" s="46" t="s">
        <v>53</v>
      </c>
      <c r="P33" s="39"/>
      <c r="Q33" s="39" t="s">
        <v>55</v>
      </c>
      <c r="R33" s="39" t="s">
        <v>55</v>
      </c>
      <c r="S33" s="39" t="s">
        <v>55</v>
      </c>
      <c r="V33" s="38">
        <v>34216000</v>
      </c>
      <c r="W33" s="38">
        <v>29470000</v>
      </c>
    </row>
    <row r="34" spans="1:23" ht="15.75" customHeight="1" x14ac:dyDescent="0.3">
      <c r="A34" s="39" t="s">
        <v>48</v>
      </c>
      <c r="B34" s="40">
        <v>172</v>
      </c>
      <c r="C34" s="41" t="s">
        <v>98</v>
      </c>
      <c r="D34" s="41" t="s">
        <v>99</v>
      </c>
      <c r="E34" s="41"/>
      <c r="F34" s="42">
        <v>69500000</v>
      </c>
      <c r="G34" s="43">
        <v>23700000</v>
      </c>
      <c r="H34" s="44"/>
      <c r="I34" s="45"/>
      <c r="J34" s="45"/>
      <c r="K34" s="44">
        <f t="shared" si="0"/>
        <v>93200000</v>
      </c>
      <c r="L34" s="46" t="s">
        <v>51</v>
      </c>
      <c r="M34" s="46" t="s">
        <v>51</v>
      </c>
      <c r="N34" s="46" t="s">
        <v>51</v>
      </c>
      <c r="O34" s="46" t="s">
        <v>51</v>
      </c>
      <c r="P34" s="46"/>
      <c r="Q34" s="46" t="s">
        <v>53</v>
      </c>
      <c r="R34" s="47">
        <v>0</v>
      </c>
      <c r="S34" s="39"/>
      <c r="V34" s="38">
        <v>56719000</v>
      </c>
      <c r="W34" s="38">
        <v>24754000</v>
      </c>
    </row>
    <row r="35" spans="1:23" ht="15.75" customHeight="1" x14ac:dyDescent="0.3">
      <c r="A35" s="39" t="s">
        <v>48</v>
      </c>
      <c r="B35" s="40">
        <v>174</v>
      </c>
      <c r="C35" s="41" t="s">
        <v>100</v>
      </c>
      <c r="D35" s="41" t="s">
        <v>101</v>
      </c>
      <c r="E35" s="41"/>
      <c r="F35" s="42">
        <v>3600000</v>
      </c>
      <c r="G35" s="43">
        <v>500000</v>
      </c>
      <c r="H35" s="44"/>
      <c r="I35" s="45"/>
      <c r="J35" s="45"/>
      <c r="K35" s="44">
        <f t="shared" si="0"/>
        <v>4100000</v>
      </c>
      <c r="L35" s="46" t="s">
        <v>51</v>
      </c>
      <c r="M35" s="46" t="s">
        <v>52</v>
      </c>
      <c r="N35" s="46" t="s">
        <v>102</v>
      </c>
      <c r="O35" s="46" t="s">
        <v>51</v>
      </c>
      <c r="P35" s="46"/>
      <c r="Q35" s="46" t="s">
        <v>88</v>
      </c>
      <c r="R35" s="47">
        <v>0.88</v>
      </c>
      <c r="S35" s="39"/>
      <c r="V35" s="38">
        <v>2871000</v>
      </c>
      <c r="W35" s="38">
        <v>237000</v>
      </c>
    </row>
    <row r="36" spans="1:23" ht="15.75" customHeight="1" x14ac:dyDescent="0.3">
      <c r="A36" s="39" t="s">
        <v>48</v>
      </c>
      <c r="B36" s="40">
        <v>177</v>
      </c>
      <c r="C36" s="41" t="s">
        <v>103</v>
      </c>
      <c r="D36" s="41" t="s">
        <v>104</v>
      </c>
      <c r="E36" s="41"/>
      <c r="F36" s="42">
        <v>58400000</v>
      </c>
      <c r="G36" s="43">
        <v>12600000</v>
      </c>
      <c r="H36" s="44"/>
      <c r="I36" s="45"/>
      <c r="J36" s="45"/>
      <c r="K36" s="44">
        <f t="shared" si="0"/>
        <v>71000000</v>
      </c>
      <c r="L36" s="39" t="s">
        <v>59</v>
      </c>
      <c r="M36" s="46" t="s">
        <v>51</v>
      </c>
      <c r="N36" s="46" t="s">
        <v>51</v>
      </c>
      <c r="O36" s="46" t="s">
        <v>51</v>
      </c>
      <c r="P36" s="39"/>
      <c r="Q36" s="46" t="s">
        <v>53</v>
      </c>
      <c r="R36" s="47">
        <v>0</v>
      </c>
      <c r="S36" s="39"/>
      <c r="V36" s="38">
        <v>45927000</v>
      </c>
      <c r="W36" s="38">
        <v>13202000</v>
      </c>
    </row>
    <row r="37" spans="1:23" x14ac:dyDescent="0.3">
      <c r="A37" s="39" t="s">
        <v>48</v>
      </c>
      <c r="B37" s="40">
        <v>183</v>
      </c>
      <c r="C37" s="41" t="s">
        <v>105</v>
      </c>
      <c r="D37" s="41" t="s">
        <v>106</v>
      </c>
      <c r="E37" s="52" t="s">
        <v>107</v>
      </c>
      <c r="F37" s="42">
        <v>17000000</v>
      </c>
      <c r="G37" s="43">
        <v>9600000</v>
      </c>
      <c r="H37" s="44"/>
      <c r="I37" s="45"/>
      <c r="J37" s="45"/>
      <c r="K37" s="44">
        <f t="shared" si="0"/>
        <v>26600000</v>
      </c>
      <c r="L37" s="46" t="s">
        <v>51</v>
      </c>
      <c r="M37" s="46" t="s">
        <v>52</v>
      </c>
      <c r="N37" s="46" t="s">
        <v>53</v>
      </c>
      <c r="O37" s="46" t="s">
        <v>51</v>
      </c>
      <c r="P37" s="46"/>
      <c r="Q37" s="46" t="s">
        <v>88</v>
      </c>
      <c r="R37" s="47">
        <v>0.01</v>
      </c>
      <c r="S37" s="39"/>
      <c r="V37" s="38">
        <v>13319000</v>
      </c>
      <c r="W37" s="38">
        <v>5659000</v>
      </c>
    </row>
    <row r="38" spans="1:23" ht="15.75" customHeight="1" x14ac:dyDescent="0.3">
      <c r="A38" s="39" t="s">
        <v>48</v>
      </c>
      <c r="B38" s="40">
        <v>185</v>
      </c>
      <c r="C38" s="41" t="s">
        <v>108</v>
      </c>
      <c r="D38" s="41" t="s">
        <v>109</v>
      </c>
      <c r="E38" s="41" t="s">
        <v>110</v>
      </c>
      <c r="F38" s="42" t="s">
        <v>67</v>
      </c>
      <c r="G38" s="43" t="s">
        <v>68</v>
      </c>
      <c r="H38" s="44"/>
      <c r="I38" s="45"/>
      <c r="J38" s="45"/>
      <c r="K38" s="44">
        <f t="shared" si="0"/>
        <v>0</v>
      </c>
      <c r="L38" s="46" t="s">
        <v>53</v>
      </c>
      <c r="M38" s="46" t="s">
        <v>53</v>
      </c>
      <c r="N38" s="46" t="s">
        <v>53</v>
      </c>
      <c r="O38" s="46" t="s">
        <v>53</v>
      </c>
      <c r="P38" s="46"/>
      <c r="Q38" s="39" t="s">
        <v>55</v>
      </c>
      <c r="R38" s="39" t="s">
        <v>55</v>
      </c>
      <c r="S38" s="39" t="s">
        <v>55</v>
      </c>
      <c r="V38" s="38" t="s">
        <v>67</v>
      </c>
      <c r="W38" s="38">
        <v>0</v>
      </c>
    </row>
    <row r="39" spans="1:23" ht="15.75" customHeight="1" x14ac:dyDescent="0.3">
      <c r="A39" s="39" t="s">
        <v>48</v>
      </c>
      <c r="B39" s="40">
        <v>192</v>
      </c>
      <c r="C39" s="41" t="s">
        <v>111</v>
      </c>
      <c r="D39" s="41" t="s">
        <v>112</v>
      </c>
      <c r="E39" s="41"/>
      <c r="F39" s="42">
        <v>600000</v>
      </c>
      <c r="G39" s="43">
        <v>130000</v>
      </c>
      <c r="H39" s="44"/>
      <c r="I39" s="45"/>
      <c r="J39" s="45"/>
      <c r="K39" s="44">
        <f t="shared" si="0"/>
        <v>730000</v>
      </c>
      <c r="L39" s="46" t="s">
        <v>59</v>
      </c>
      <c r="M39" s="46" t="s">
        <v>59</v>
      </c>
      <c r="N39" s="46" t="s">
        <v>59</v>
      </c>
      <c r="O39" s="46" t="s">
        <v>53</v>
      </c>
      <c r="P39" s="39"/>
      <c r="Q39" s="39" t="s">
        <v>55</v>
      </c>
      <c r="R39" s="39" t="s">
        <v>55</v>
      </c>
      <c r="S39" s="39" t="s">
        <v>55</v>
      </c>
      <c r="V39" s="38">
        <v>7005000</v>
      </c>
      <c r="W39" s="38">
        <v>65000</v>
      </c>
    </row>
    <row r="40" spans="1:23" ht="15.75" customHeight="1" x14ac:dyDescent="0.3">
      <c r="A40" s="39" t="s">
        <v>48</v>
      </c>
      <c r="B40" s="40">
        <v>194</v>
      </c>
      <c r="C40" s="41" t="s">
        <v>100</v>
      </c>
      <c r="D40" s="41" t="s">
        <v>113</v>
      </c>
      <c r="E40" s="41" t="s">
        <v>114</v>
      </c>
      <c r="F40" s="42" t="s">
        <v>67</v>
      </c>
      <c r="G40" s="43"/>
      <c r="H40" s="44"/>
      <c r="I40" s="45"/>
      <c r="J40" s="45"/>
      <c r="K40" s="44">
        <f t="shared" si="0"/>
        <v>0</v>
      </c>
      <c r="L40" s="46" t="s">
        <v>55</v>
      </c>
      <c r="M40" s="46" t="s">
        <v>55</v>
      </c>
      <c r="N40" s="46" t="s">
        <v>55</v>
      </c>
      <c r="O40" s="46" t="s">
        <v>55</v>
      </c>
      <c r="P40" s="46"/>
      <c r="Q40" s="39" t="s">
        <v>55</v>
      </c>
      <c r="R40" s="39" t="s">
        <v>55</v>
      </c>
      <c r="S40" s="39" t="s">
        <v>55</v>
      </c>
      <c r="V40" s="38" t="s">
        <v>67</v>
      </c>
      <c r="W40" s="38">
        <v>0</v>
      </c>
    </row>
    <row r="41" spans="1:23" ht="15.75" customHeight="1" x14ac:dyDescent="0.3">
      <c r="A41" s="39" t="s">
        <v>48</v>
      </c>
      <c r="B41" s="40">
        <v>195</v>
      </c>
      <c r="C41" s="41" t="s">
        <v>115</v>
      </c>
      <c r="D41" s="41" t="s">
        <v>116</v>
      </c>
      <c r="E41" s="41"/>
      <c r="F41" s="42">
        <v>8600000</v>
      </c>
      <c r="G41" s="43">
        <v>70000</v>
      </c>
      <c r="H41" s="44"/>
      <c r="I41" s="45"/>
      <c r="J41" s="45"/>
      <c r="K41" s="44">
        <f t="shared" si="0"/>
        <v>8670000</v>
      </c>
      <c r="L41" s="46" t="s">
        <v>59</v>
      </c>
      <c r="M41" s="46" t="s">
        <v>52</v>
      </c>
      <c r="N41" s="46" t="s">
        <v>53</v>
      </c>
      <c r="O41" s="46" t="s">
        <v>51</v>
      </c>
      <c r="P41" s="46"/>
      <c r="Q41" s="39" t="s">
        <v>55</v>
      </c>
      <c r="R41" s="39" t="s">
        <v>55</v>
      </c>
      <c r="S41" s="39" t="s">
        <v>55</v>
      </c>
      <c r="V41" s="38">
        <v>2642000</v>
      </c>
      <c r="W41" s="38">
        <v>220000</v>
      </c>
    </row>
    <row r="42" spans="1:23" ht="15.75" customHeight="1" x14ac:dyDescent="0.3">
      <c r="A42" s="39" t="s">
        <v>48</v>
      </c>
      <c r="B42" s="40">
        <v>196</v>
      </c>
      <c r="C42" s="41" t="s">
        <v>108</v>
      </c>
      <c r="D42" s="41" t="s">
        <v>117</v>
      </c>
      <c r="E42" s="41" t="s">
        <v>110</v>
      </c>
      <c r="F42" s="42" t="s">
        <v>67</v>
      </c>
      <c r="G42" s="43" t="s">
        <v>68</v>
      </c>
      <c r="H42" s="44"/>
      <c r="I42" s="45"/>
      <c r="J42" s="45"/>
      <c r="K42" s="44">
        <f t="shared" si="0"/>
        <v>0</v>
      </c>
      <c r="L42" s="46" t="s">
        <v>53</v>
      </c>
      <c r="M42" s="46" t="s">
        <v>53</v>
      </c>
      <c r="N42" s="46" t="s">
        <v>53</v>
      </c>
      <c r="O42" s="46" t="s">
        <v>53</v>
      </c>
      <c r="P42" s="46"/>
      <c r="Q42" s="39" t="s">
        <v>55</v>
      </c>
      <c r="R42" s="39" t="s">
        <v>55</v>
      </c>
      <c r="S42" s="39" t="s">
        <v>55</v>
      </c>
      <c r="V42" s="38" t="s">
        <v>67</v>
      </c>
      <c r="W42" s="38">
        <v>0</v>
      </c>
    </row>
    <row r="43" spans="1:23" ht="15.75" customHeight="1" x14ac:dyDescent="0.3">
      <c r="A43" s="39" t="s">
        <v>48</v>
      </c>
      <c r="B43" s="40">
        <v>203</v>
      </c>
      <c r="C43" s="41" t="s">
        <v>118</v>
      </c>
      <c r="D43" s="41" t="s">
        <v>119</v>
      </c>
      <c r="E43" s="41" t="s">
        <v>114</v>
      </c>
      <c r="F43" s="42" t="s">
        <v>67</v>
      </c>
      <c r="G43" s="43"/>
      <c r="H43" s="44"/>
      <c r="I43" s="45"/>
      <c r="J43" s="45"/>
      <c r="K43" s="44">
        <f t="shared" si="0"/>
        <v>0</v>
      </c>
      <c r="L43" s="46" t="s">
        <v>55</v>
      </c>
      <c r="M43" s="46" t="s">
        <v>55</v>
      </c>
      <c r="N43" s="46" t="s">
        <v>55</v>
      </c>
      <c r="O43" s="46" t="s">
        <v>55</v>
      </c>
      <c r="P43" s="46"/>
      <c r="Q43" s="39" t="s">
        <v>55</v>
      </c>
      <c r="R43" s="39" t="s">
        <v>55</v>
      </c>
      <c r="S43" s="39" t="s">
        <v>55</v>
      </c>
      <c r="V43" s="38" t="s">
        <v>67</v>
      </c>
      <c r="W43" s="38">
        <v>0</v>
      </c>
    </row>
    <row r="44" spans="1:23" ht="15.75" customHeight="1" x14ac:dyDescent="0.3">
      <c r="A44" s="39" t="s">
        <v>48</v>
      </c>
      <c r="B44" s="40">
        <v>204</v>
      </c>
      <c r="C44" s="41" t="s">
        <v>118</v>
      </c>
      <c r="D44" s="41" t="s">
        <v>120</v>
      </c>
      <c r="E44" s="41"/>
      <c r="F44" s="42">
        <v>3200000</v>
      </c>
      <c r="G44" s="43">
        <v>250000</v>
      </c>
      <c r="H44" s="53">
        <v>5500000</v>
      </c>
      <c r="I44" s="45"/>
      <c r="J44" s="45"/>
      <c r="K44" s="44">
        <f t="shared" si="0"/>
        <v>8950000</v>
      </c>
      <c r="L44" s="46" t="s">
        <v>51</v>
      </c>
      <c r="M44" s="46" t="s">
        <v>53</v>
      </c>
      <c r="N44" s="46" t="s">
        <v>53</v>
      </c>
      <c r="O44" s="46" t="s">
        <v>53</v>
      </c>
      <c r="P44" s="46"/>
      <c r="Q44" s="46" t="s">
        <v>53</v>
      </c>
      <c r="R44" s="47">
        <v>0</v>
      </c>
      <c r="S44" s="39"/>
      <c r="V44" s="38" t="s">
        <v>67</v>
      </c>
      <c r="W44" s="38">
        <v>0</v>
      </c>
    </row>
    <row r="45" spans="1:23" ht="15.75" customHeight="1" x14ac:dyDescent="0.3">
      <c r="A45" s="39" t="s">
        <v>48</v>
      </c>
      <c r="B45" s="40">
        <v>207</v>
      </c>
      <c r="C45" s="41" t="s">
        <v>121</v>
      </c>
      <c r="D45" s="41" t="s">
        <v>122</v>
      </c>
      <c r="E45" s="41" t="s">
        <v>114</v>
      </c>
      <c r="F45" s="42" t="s">
        <v>67</v>
      </c>
      <c r="G45" s="43" t="s">
        <v>68</v>
      </c>
      <c r="H45" s="44"/>
      <c r="I45" s="45"/>
      <c r="J45" s="45"/>
      <c r="K45" s="44">
        <f t="shared" si="0"/>
        <v>0</v>
      </c>
      <c r="L45" s="46" t="s">
        <v>53</v>
      </c>
      <c r="M45" s="46" t="s">
        <v>53</v>
      </c>
      <c r="N45" s="46" t="s">
        <v>53</v>
      </c>
      <c r="O45" s="46" t="s">
        <v>53</v>
      </c>
      <c r="P45" s="46"/>
      <c r="Q45" s="39" t="s">
        <v>55</v>
      </c>
      <c r="R45" s="39" t="s">
        <v>55</v>
      </c>
      <c r="S45" s="39" t="s">
        <v>55</v>
      </c>
      <c r="V45" s="38" t="s">
        <v>67</v>
      </c>
      <c r="W45" s="38">
        <v>0</v>
      </c>
    </row>
    <row r="46" spans="1:23" ht="15.75" customHeight="1" x14ac:dyDescent="0.3">
      <c r="A46" s="39" t="s">
        <v>48</v>
      </c>
      <c r="B46" s="40">
        <v>209</v>
      </c>
      <c r="C46" s="41" t="s">
        <v>118</v>
      </c>
      <c r="D46" s="41" t="s">
        <v>123</v>
      </c>
      <c r="E46" s="41" t="s">
        <v>124</v>
      </c>
      <c r="F46" s="42" t="s">
        <v>67</v>
      </c>
      <c r="G46" s="43"/>
      <c r="H46" s="44"/>
      <c r="I46" s="45"/>
      <c r="J46" s="45"/>
      <c r="K46" s="44">
        <f t="shared" si="0"/>
        <v>0</v>
      </c>
      <c r="L46" s="46" t="s">
        <v>51</v>
      </c>
      <c r="M46" s="46" t="s">
        <v>53</v>
      </c>
      <c r="N46" s="46" t="s">
        <v>53</v>
      </c>
      <c r="O46" s="46" t="s">
        <v>53</v>
      </c>
      <c r="P46" s="46"/>
      <c r="Q46" s="46" t="s">
        <v>53</v>
      </c>
      <c r="R46" s="47">
        <v>0</v>
      </c>
      <c r="S46" s="39"/>
      <c r="V46" s="38">
        <v>10679000</v>
      </c>
      <c r="W46" s="38">
        <v>5542000</v>
      </c>
    </row>
    <row r="47" spans="1:23" ht="15.75" customHeight="1" x14ac:dyDescent="0.3">
      <c r="A47" s="39" t="s">
        <v>48</v>
      </c>
      <c r="B47" s="40">
        <v>210</v>
      </c>
      <c r="C47" s="41" t="s">
        <v>118</v>
      </c>
      <c r="D47" s="41" t="s">
        <v>65</v>
      </c>
      <c r="E47" s="41" t="s">
        <v>124</v>
      </c>
      <c r="F47" s="42" t="s">
        <v>67</v>
      </c>
      <c r="G47" s="43"/>
      <c r="H47" s="44"/>
      <c r="I47" s="45"/>
      <c r="J47" s="45"/>
      <c r="K47" s="44">
        <f t="shared" si="0"/>
        <v>0</v>
      </c>
      <c r="L47" s="46" t="s">
        <v>51</v>
      </c>
      <c r="M47" s="46" t="s">
        <v>53</v>
      </c>
      <c r="N47" s="46" t="s">
        <v>53</v>
      </c>
      <c r="O47" s="46" t="s">
        <v>53</v>
      </c>
      <c r="P47" s="46"/>
      <c r="Q47" s="39" t="s">
        <v>55</v>
      </c>
      <c r="R47" s="39" t="s">
        <v>55</v>
      </c>
      <c r="S47" s="39" t="s">
        <v>55</v>
      </c>
      <c r="V47" s="38" t="s">
        <v>67</v>
      </c>
      <c r="W47" s="38">
        <v>0</v>
      </c>
    </row>
    <row r="48" spans="1:23" ht="15.75" customHeight="1" x14ac:dyDescent="0.3">
      <c r="A48" s="39" t="s">
        <v>48</v>
      </c>
      <c r="B48" s="40">
        <v>213</v>
      </c>
      <c r="C48" s="41" t="s">
        <v>118</v>
      </c>
      <c r="D48" s="41" t="s">
        <v>125</v>
      </c>
      <c r="E48" s="41" t="s">
        <v>126</v>
      </c>
      <c r="F48" s="42" t="s">
        <v>67</v>
      </c>
      <c r="G48" s="43">
        <v>360000</v>
      </c>
      <c r="H48" s="44"/>
      <c r="I48" s="45"/>
      <c r="J48" s="45"/>
      <c r="K48" s="44">
        <f t="shared" si="0"/>
        <v>360000</v>
      </c>
      <c r="L48" s="46" t="s">
        <v>51</v>
      </c>
      <c r="M48" s="46" t="s">
        <v>53</v>
      </c>
      <c r="N48" s="46" t="s">
        <v>53</v>
      </c>
      <c r="O48" s="46" t="s">
        <v>53</v>
      </c>
      <c r="P48" s="46"/>
      <c r="Q48" s="46" t="s">
        <v>51</v>
      </c>
      <c r="R48" s="47">
        <v>1</v>
      </c>
      <c r="S48" s="39"/>
      <c r="V48" s="38" t="s">
        <v>67</v>
      </c>
      <c r="W48" s="38">
        <v>0</v>
      </c>
    </row>
    <row r="49" spans="1:23" ht="15.75" customHeight="1" x14ac:dyDescent="0.3">
      <c r="A49" s="39" t="s">
        <v>48</v>
      </c>
      <c r="B49" s="40">
        <v>214</v>
      </c>
      <c r="C49" s="41" t="s">
        <v>118</v>
      </c>
      <c r="D49" s="41" t="s">
        <v>127</v>
      </c>
      <c r="E49" s="41" t="s">
        <v>128</v>
      </c>
      <c r="F49" s="42">
        <v>13300000</v>
      </c>
      <c r="G49" s="43"/>
      <c r="H49" s="44"/>
      <c r="I49" s="45"/>
      <c r="J49" s="45"/>
      <c r="K49" s="44">
        <f t="shared" si="0"/>
        <v>13300000</v>
      </c>
      <c r="L49" s="46" t="s">
        <v>51</v>
      </c>
      <c r="M49" s="46" t="s">
        <v>52</v>
      </c>
      <c r="N49" s="46" t="s">
        <v>53</v>
      </c>
      <c r="O49" s="46" t="s">
        <v>51</v>
      </c>
      <c r="P49" s="46"/>
      <c r="Q49" s="46" t="s">
        <v>53</v>
      </c>
      <c r="R49" s="47">
        <v>0</v>
      </c>
      <c r="S49" s="39"/>
      <c r="V49" s="38"/>
      <c r="W49" s="38"/>
    </row>
    <row r="50" spans="1:23" ht="15.75" customHeight="1" x14ac:dyDescent="0.3">
      <c r="A50" s="39" t="s">
        <v>48</v>
      </c>
      <c r="B50" s="40">
        <v>215</v>
      </c>
      <c r="C50" s="41" t="s">
        <v>118</v>
      </c>
      <c r="D50" s="41" t="s">
        <v>129</v>
      </c>
      <c r="E50" s="41" t="s">
        <v>126</v>
      </c>
      <c r="F50" s="42" t="s">
        <v>67</v>
      </c>
      <c r="G50" s="43">
        <v>60000</v>
      </c>
      <c r="H50" s="44"/>
      <c r="I50" s="45"/>
      <c r="J50" s="45"/>
      <c r="K50" s="44">
        <f t="shared" si="0"/>
        <v>60000</v>
      </c>
      <c r="L50" s="46" t="s">
        <v>51</v>
      </c>
      <c r="M50" s="46" t="s">
        <v>53</v>
      </c>
      <c r="N50" s="46" t="s">
        <v>53</v>
      </c>
      <c r="O50" s="46" t="s">
        <v>53</v>
      </c>
      <c r="P50" s="46"/>
      <c r="Q50" s="39" t="s">
        <v>55</v>
      </c>
      <c r="R50" s="39" t="s">
        <v>55</v>
      </c>
      <c r="S50" s="39" t="s">
        <v>55</v>
      </c>
      <c r="V50" s="38">
        <v>2757000</v>
      </c>
      <c r="W50" s="38">
        <v>2417000</v>
      </c>
    </row>
    <row r="51" spans="1:23" x14ac:dyDescent="0.3">
      <c r="A51" s="39" t="s">
        <v>48</v>
      </c>
      <c r="B51" s="40">
        <v>223</v>
      </c>
      <c r="C51" s="41" t="s">
        <v>118</v>
      </c>
      <c r="D51" s="41" t="s">
        <v>130</v>
      </c>
      <c r="E51" s="41" t="s">
        <v>131</v>
      </c>
      <c r="F51" s="42" t="s">
        <v>67</v>
      </c>
      <c r="G51" s="43"/>
      <c r="H51" s="44"/>
      <c r="I51" s="45"/>
      <c r="J51" s="45"/>
      <c r="K51" s="44">
        <f t="shared" si="0"/>
        <v>0</v>
      </c>
      <c r="L51" s="46" t="s">
        <v>51</v>
      </c>
      <c r="M51" s="46" t="s">
        <v>53</v>
      </c>
      <c r="N51" s="46" t="s">
        <v>53</v>
      </c>
      <c r="O51" s="46" t="s">
        <v>53</v>
      </c>
      <c r="P51" s="46"/>
      <c r="Q51" s="46" t="s">
        <v>53</v>
      </c>
      <c r="R51" s="47">
        <v>0</v>
      </c>
      <c r="S51" s="39"/>
      <c r="V51" s="38" t="s">
        <v>67</v>
      </c>
      <c r="W51" s="38">
        <v>0</v>
      </c>
    </row>
    <row r="52" spans="1:23" ht="15.75" customHeight="1" x14ac:dyDescent="0.3">
      <c r="A52" s="39" t="s">
        <v>48</v>
      </c>
      <c r="B52" s="40">
        <v>228</v>
      </c>
      <c r="C52" s="41" t="s">
        <v>132</v>
      </c>
      <c r="D52" s="41" t="s">
        <v>133</v>
      </c>
      <c r="E52" s="41"/>
      <c r="F52" s="42">
        <v>3600000</v>
      </c>
      <c r="G52" s="43">
        <v>1460000</v>
      </c>
      <c r="H52" s="44"/>
      <c r="I52" s="45"/>
      <c r="J52" s="45"/>
      <c r="K52" s="44">
        <f t="shared" si="0"/>
        <v>5060000</v>
      </c>
      <c r="L52" s="46" t="s">
        <v>59</v>
      </c>
      <c r="M52" s="46" t="s">
        <v>52</v>
      </c>
      <c r="N52" s="46" t="s">
        <v>53</v>
      </c>
      <c r="O52" s="46" t="s">
        <v>51</v>
      </c>
      <c r="P52" s="46"/>
      <c r="Q52" s="46" t="s">
        <v>53</v>
      </c>
      <c r="R52" s="47">
        <v>0</v>
      </c>
      <c r="S52" s="39"/>
      <c r="V52" s="38">
        <v>59476000</v>
      </c>
      <c r="W52" s="38">
        <v>72141000</v>
      </c>
    </row>
    <row r="53" spans="1:23" ht="15.75" customHeight="1" x14ac:dyDescent="0.3">
      <c r="A53" s="39" t="s">
        <v>48</v>
      </c>
      <c r="B53" s="40">
        <v>238</v>
      </c>
      <c r="C53" s="41" t="s">
        <v>132</v>
      </c>
      <c r="D53" s="41" t="s">
        <v>134</v>
      </c>
      <c r="E53" s="41" t="s">
        <v>135</v>
      </c>
      <c r="F53" s="42" t="s">
        <v>67</v>
      </c>
      <c r="G53" s="43">
        <v>20000</v>
      </c>
      <c r="H53" s="44"/>
      <c r="I53" s="45"/>
      <c r="J53" s="45"/>
      <c r="K53" s="44">
        <f t="shared" si="0"/>
        <v>20000</v>
      </c>
      <c r="L53" s="46" t="s">
        <v>59</v>
      </c>
      <c r="M53" s="46" t="s">
        <v>59</v>
      </c>
      <c r="N53" s="46" t="s">
        <v>59</v>
      </c>
      <c r="O53" s="46" t="s">
        <v>53</v>
      </c>
      <c r="P53" s="39"/>
      <c r="Q53" s="39" t="s">
        <v>55</v>
      </c>
      <c r="R53" s="39" t="s">
        <v>55</v>
      </c>
      <c r="S53" s="39" t="s">
        <v>55</v>
      </c>
      <c r="V53" s="38">
        <v>1953000</v>
      </c>
      <c r="W53" s="38">
        <v>0</v>
      </c>
    </row>
    <row r="54" spans="1:23" ht="15.75" customHeight="1" x14ac:dyDescent="0.3">
      <c r="A54" s="39" t="s">
        <v>48</v>
      </c>
      <c r="B54" s="40">
        <v>239</v>
      </c>
      <c r="C54" s="41" t="s">
        <v>132</v>
      </c>
      <c r="D54" s="41" t="s">
        <v>136</v>
      </c>
      <c r="E54" s="41" t="s">
        <v>137</v>
      </c>
      <c r="F54" s="42" t="s">
        <v>67</v>
      </c>
      <c r="G54" s="43">
        <v>50000</v>
      </c>
      <c r="H54" s="44"/>
      <c r="I54" s="45"/>
      <c r="J54" s="45"/>
      <c r="K54" s="44">
        <f t="shared" si="0"/>
        <v>50000</v>
      </c>
      <c r="L54" s="46" t="s">
        <v>53</v>
      </c>
      <c r="M54" s="46" t="s">
        <v>53</v>
      </c>
      <c r="N54" s="46" t="s">
        <v>53</v>
      </c>
      <c r="O54" s="46" t="s">
        <v>53</v>
      </c>
      <c r="P54" s="46"/>
      <c r="Q54" s="39" t="s">
        <v>55</v>
      </c>
      <c r="R54" s="39" t="s">
        <v>55</v>
      </c>
      <c r="S54" s="39" t="s">
        <v>55</v>
      </c>
      <c r="V54" s="38" t="s">
        <v>67</v>
      </c>
      <c r="W54" s="38">
        <v>0</v>
      </c>
    </row>
    <row r="55" spans="1:23" ht="15.75" customHeight="1" x14ac:dyDescent="0.3">
      <c r="A55" s="39" t="s">
        <v>48</v>
      </c>
      <c r="B55" s="40">
        <v>260</v>
      </c>
      <c r="C55" s="41" t="s">
        <v>138</v>
      </c>
      <c r="D55" s="41" t="s">
        <v>139</v>
      </c>
      <c r="E55" s="41"/>
      <c r="F55" s="42">
        <v>74600000</v>
      </c>
      <c r="G55" s="43">
        <v>123000000</v>
      </c>
      <c r="H55" s="44"/>
      <c r="I55" s="45"/>
      <c r="J55" s="45"/>
      <c r="K55" s="44">
        <f t="shared" si="0"/>
        <v>197600000</v>
      </c>
      <c r="L55" s="46" t="s">
        <v>51</v>
      </c>
      <c r="M55" s="46" t="s">
        <v>51</v>
      </c>
      <c r="N55" s="46" t="s">
        <v>51</v>
      </c>
      <c r="O55" s="46" t="s">
        <v>51</v>
      </c>
      <c r="P55" s="46">
        <f>456</f>
        <v>456</v>
      </c>
      <c r="Q55" s="46" t="s">
        <v>51</v>
      </c>
      <c r="R55" s="47">
        <v>0.01</v>
      </c>
      <c r="S55" s="39"/>
      <c r="V55" s="38">
        <v>151212000</v>
      </c>
      <c r="W55" s="38">
        <v>109389000</v>
      </c>
    </row>
    <row r="56" spans="1:23" ht="15.75" customHeight="1" x14ac:dyDescent="0.3">
      <c r="A56" s="39" t="s">
        <v>48</v>
      </c>
      <c r="B56" s="40">
        <v>262</v>
      </c>
      <c r="C56" s="41" t="s">
        <v>138</v>
      </c>
      <c r="D56" s="41" t="s">
        <v>93</v>
      </c>
      <c r="E56" s="41" t="s">
        <v>140</v>
      </c>
      <c r="F56" s="42" t="s">
        <v>67</v>
      </c>
      <c r="G56" s="43"/>
      <c r="H56" s="44"/>
      <c r="I56" s="45"/>
      <c r="J56" s="45"/>
      <c r="K56" s="44">
        <f t="shared" si="0"/>
        <v>0</v>
      </c>
      <c r="L56" s="46" t="s">
        <v>59</v>
      </c>
      <c r="M56" s="46" t="s">
        <v>59</v>
      </c>
      <c r="N56" s="46" t="s">
        <v>59</v>
      </c>
      <c r="O56" s="46" t="s">
        <v>53</v>
      </c>
      <c r="P56" s="39"/>
      <c r="Q56" s="39" t="s">
        <v>55</v>
      </c>
      <c r="R56" s="39" t="s">
        <v>55</v>
      </c>
      <c r="S56" s="39" t="s">
        <v>55</v>
      </c>
      <c r="V56" s="38">
        <v>1218000</v>
      </c>
      <c r="W56" s="38">
        <v>1180000</v>
      </c>
    </row>
    <row r="57" spans="1:23" ht="15.75" customHeight="1" x14ac:dyDescent="0.3">
      <c r="A57" s="39" t="s">
        <v>48</v>
      </c>
      <c r="B57" s="40">
        <v>287</v>
      </c>
      <c r="C57" s="41" t="s">
        <v>141</v>
      </c>
      <c r="D57" s="41" t="s">
        <v>142</v>
      </c>
      <c r="E57" s="41" t="s">
        <v>143</v>
      </c>
      <c r="F57" s="42" t="s">
        <v>67</v>
      </c>
      <c r="G57" s="43"/>
      <c r="H57" s="44"/>
      <c r="I57" s="45"/>
      <c r="J57" s="45"/>
      <c r="K57" s="44">
        <f t="shared" si="0"/>
        <v>0</v>
      </c>
      <c r="L57" s="46" t="s">
        <v>59</v>
      </c>
      <c r="M57" s="46" t="s">
        <v>59</v>
      </c>
      <c r="N57" s="46" t="s">
        <v>59</v>
      </c>
      <c r="O57" s="46" t="s">
        <v>53</v>
      </c>
      <c r="P57" s="39"/>
      <c r="Q57" s="39" t="s">
        <v>55</v>
      </c>
      <c r="R57" s="39" t="s">
        <v>55</v>
      </c>
      <c r="S57" s="39" t="s">
        <v>55</v>
      </c>
      <c r="V57" s="38">
        <v>14123000</v>
      </c>
      <c r="W57" s="38">
        <v>6249000</v>
      </c>
    </row>
    <row r="58" spans="1:23" ht="15.75" customHeight="1" x14ac:dyDescent="0.3">
      <c r="A58" s="39" t="s">
        <v>48</v>
      </c>
      <c r="B58" s="40">
        <v>356</v>
      </c>
      <c r="C58" s="41" t="s">
        <v>144</v>
      </c>
      <c r="D58" s="41" t="s">
        <v>145</v>
      </c>
      <c r="E58" s="52"/>
      <c r="F58" s="42">
        <v>975000</v>
      </c>
      <c r="G58" s="43">
        <v>400000</v>
      </c>
      <c r="H58" s="44"/>
      <c r="I58" s="45"/>
      <c r="J58" s="45"/>
      <c r="K58" s="44">
        <f t="shared" si="0"/>
        <v>1375000</v>
      </c>
      <c r="L58" s="46" t="s">
        <v>51</v>
      </c>
      <c r="M58" s="46" t="s">
        <v>51</v>
      </c>
      <c r="N58" s="46" t="s">
        <v>53</v>
      </c>
      <c r="O58" s="46" t="s">
        <v>51</v>
      </c>
      <c r="P58" s="46"/>
      <c r="Q58" s="46" t="s">
        <v>55</v>
      </c>
      <c r="R58" s="46" t="s">
        <v>55</v>
      </c>
      <c r="S58" s="46" t="s">
        <v>55</v>
      </c>
      <c r="V58" s="38">
        <v>6545000</v>
      </c>
      <c r="W58" s="38">
        <v>63653000</v>
      </c>
    </row>
    <row r="59" spans="1:23" ht="15.75" customHeight="1" x14ac:dyDescent="0.3">
      <c r="A59" s="39" t="s">
        <v>48</v>
      </c>
      <c r="B59" s="40">
        <v>367</v>
      </c>
      <c r="C59" s="41" t="s">
        <v>146</v>
      </c>
      <c r="D59" s="41" t="s">
        <v>147</v>
      </c>
      <c r="E59" s="49" t="s">
        <v>148</v>
      </c>
      <c r="F59" s="42">
        <v>3250000</v>
      </c>
      <c r="G59" s="43">
        <v>11350000</v>
      </c>
      <c r="H59" s="44"/>
      <c r="I59" s="45"/>
      <c r="J59" s="45"/>
      <c r="K59" s="44">
        <f t="shared" si="0"/>
        <v>14600000</v>
      </c>
      <c r="L59" s="46" t="s">
        <v>51</v>
      </c>
      <c r="M59" s="46" t="s">
        <v>51</v>
      </c>
      <c r="N59" s="46" t="s">
        <v>53</v>
      </c>
      <c r="O59" s="46" t="s">
        <v>59</v>
      </c>
      <c r="P59" s="46"/>
      <c r="Q59" s="46" t="s">
        <v>55</v>
      </c>
      <c r="R59" s="46" t="s">
        <v>55</v>
      </c>
      <c r="S59" s="46" t="s">
        <v>55</v>
      </c>
      <c r="V59" s="38">
        <v>29853000</v>
      </c>
      <c r="W59" s="38">
        <v>7781000</v>
      </c>
    </row>
    <row r="60" spans="1:23" x14ac:dyDescent="0.3">
      <c r="A60" s="39" t="s">
        <v>48</v>
      </c>
      <c r="B60" s="40">
        <v>377</v>
      </c>
      <c r="C60" s="41" t="s">
        <v>149</v>
      </c>
      <c r="D60" s="41" t="s">
        <v>150</v>
      </c>
      <c r="E60" s="52" t="s">
        <v>151</v>
      </c>
      <c r="F60" s="42">
        <v>183000000</v>
      </c>
      <c r="G60" s="43">
        <v>113450000</v>
      </c>
      <c r="H60" s="44"/>
      <c r="I60" s="45"/>
      <c r="J60" s="45"/>
      <c r="K60" s="44">
        <f t="shared" si="0"/>
        <v>296450000</v>
      </c>
      <c r="L60" s="46" t="s">
        <v>51</v>
      </c>
      <c r="M60" s="46" t="s">
        <v>52</v>
      </c>
      <c r="N60" s="46" t="s">
        <v>53</v>
      </c>
      <c r="O60" s="46" t="s">
        <v>51</v>
      </c>
      <c r="P60" s="46"/>
      <c r="Q60" s="46" t="s">
        <v>51</v>
      </c>
      <c r="R60" s="47">
        <v>0.14000000000000001</v>
      </c>
      <c r="S60" s="39"/>
      <c r="V60" s="38">
        <v>110223000</v>
      </c>
      <c r="W60" s="38">
        <v>14264000</v>
      </c>
    </row>
    <row r="61" spans="1:23" x14ac:dyDescent="0.3">
      <c r="A61" s="39" t="s">
        <v>48</v>
      </c>
      <c r="B61" s="40">
        <v>378</v>
      </c>
      <c r="C61" s="41" t="s">
        <v>152</v>
      </c>
      <c r="D61" s="41" t="s">
        <v>153</v>
      </c>
      <c r="E61" s="41" t="s">
        <v>154</v>
      </c>
      <c r="F61" s="42">
        <v>1550000</v>
      </c>
      <c r="G61" s="43"/>
      <c r="H61" s="44"/>
      <c r="I61" s="45"/>
      <c r="J61" s="45"/>
      <c r="K61" s="44">
        <f t="shared" si="0"/>
        <v>1550000</v>
      </c>
      <c r="L61" s="46" t="s">
        <v>53</v>
      </c>
      <c r="M61" s="46" t="s">
        <v>53</v>
      </c>
      <c r="N61" s="46" t="s">
        <v>155</v>
      </c>
      <c r="O61" s="46" t="s">
        <v>53</v>
      </c>
      <c r="P61" s="46"/>
      <c r="Q61" s="46" t="s">
        <v>53</v>
      </c>
      <c r="R61" s="47">
        <v>0</v>
      </c>
      <c r="S61" s="39"/>
      <c r="V61" s="38">
        <v>39038000</v>
      </c>
      <c r="W61" s="38">
        <v>15560000</v>
      </c>
    </row>
    <row r="62" spans="1:23" ht="15.75" customHeight="1" x14ac:dyDescent="0.3">
      <c r="A62" s="39" t="s">
        <v>48</v>
      </c>
      <c r="B62" s="40">
        <v>379</v>
      </c>
      <c r="C62" s="41" t="s">
        <v>152</v>
      </c>
      <c r="D62" s="41" t="s">
        <v>93</v>
      </c>
      <c r="E62" s="41" t="s">
        <v>156</v>
      </c>
      <c r="F62" s="42" t="s">
        <v>67</v>
      </c>
      <c r="G62" s="43"/>
      <c r="H62" s="44"/>
      <c r="I62" s="45"/>
      <c r="J62" s="45"/>
      <c r="K62" s="44">
        <f t="shared" si="0"/>
        <v>0</v>
      </c>
      <c r="L62" s="46"/>
      <c r="M62" s="46"/>
      <c r="N62" s="46"/>
      <c r="O62" s="46"/>
      <c r="P62" s="46"/>
      <c r="Q62" s="46"/>
      <c r="R62" s="47"/>
      <c r="S62" s="39"/>
      <c r="V62" s="38">
        <v>28360000</v>
      </c>
      <c r="W62" s="38">
        <v>6720000</v>
      </c>
    </row>
    <row r="63" spans="1:23" ht="15.75" customHeight="1" x14ac:dyDescent="0.3">
      <c r="A63" s="39" t="s">
        <v>48</v>
      </c>
      <c r="B63" s="40">
        <v>385</v>
      </c>
      <c r="C63" s="41" t="s">
        <v>157</v>
      </c>
      <c r="D63" s="41" t="s">
        <v>158</v>
      </c>
      <c r="E63" s="41"/>
      <c r="F63" s="42">
        <v>18800000</v>
      </c>
      <c r="G63" s="43">
        <v>5750000</v>
      </c>
      <c r="H63" s="44"/>
      <c r="I63" s="45"/>
      <c r="J63" s="45"/>
      <c r="K63" s="44">
        <f t="shared" si="0"/>
        <v>24550000</v>
      </c>
      <c r="L63" s="46" t="s">
        <v>51</v>
      </c>
      <c r="M63" s="46" t="s">
        <v>52</v>
      </c>
      <c r="N63" s="46" t="s">
        <v>53</v>
      </c>
      <c r="O63" s="46" t="s">
        <v>51</v>
      </c>
      <c r="P63" s="46"/>
      <c r="Q63" s="46" t="s">
        <v>53</v>
      </c>
      <c r="R63" s="47">
        <v>0</v>
      </c>
      <c r="S63" s="39"/>
      <c r="V63" s="38" t="s">
        <v>67</v>
      </c>
      <c r="W63" s="38">
        <v>0</v>
      </c>
    </row>
    <row r="64" spans="1:23" ht="15.75" customHeight="1" x14ac:dyDescent="0.3">
      <c r="A64" s="39" t="s">
        <v>48</v>
      </c>
      <c r="B64" s="40">
        <v>389</v>
      </c>
      <c r="C64" s="41" t="s">
        <v>159</v>
      </c>
      <c r="D64" s="41" t="s">
        <v>160</v>
      </c>
      <c r="E64" s="41"/>
      <c r="F64" s="42">
        <v>8000000</v>
      </c>
      <c r="G64" s="43">
        <v>60500000</v>
      </c>
      <c r="H64" s="44"/>
      <c r="I64" s="45"/>
      <c r="J64" s="45"/>
      <c r="K64" s="44">
        <f t="shared" si="0"/>
        <v>68500000</v>
      </c>
      <c r="L64" s="46" t="s">
        <v>51</v>
      </c>
      <c r="M64" s="46" t="s">
        <v>52</v>
      </c>
      <c r="N64" s="46" t="s">
        <v>53</v>
      </c>
      <c r="O64" s="46" t="s">
        <v>51</v>
      </c>
      <c r="P64" s="46"/>
      <c r="Q64" s="46" t="s">
        <v>53</v>
      </c>
      <c r="R64" s="47">
        <v>0</v>
      </c>
      <c r="S64" s="39"/>
      <c r="V64" s="38" t="s">
        <v>67</v>
      </c>
      <c r="W64" s="38">
        <v>0</v>
      </c>
    </row>
    <row r="65" spans="1:23" ht="15.75" customHeight="1" x14ac:dyDescent="0.3">
      <c r="A65" s="39" t="s">
        <v>48</v>
      </c>
      <c r="B65" s="40">
        <v>405</v>
      </c>
      <c r="C65" s="41" t="s">
        <v>161</v>
      </c>
      <c r="D65" s="41" t="s">
        <v>162</v>
      </c>
      <c r="E65" s="41" t="s">
        <v>68</v>
      </c>
      <c r="F65" s="42">
        <v>35700000</v>
      </c>
      <c r="G65" s="43">
        <v>7050000</v>
      </c>
      <c r="H65" s="44"/>
      <c r="I65" s="45"/>
      <c r="J65" s="45"/>
      <c r="K65" s="44">
        <f t="shared" si="0"/>
        <v>42750000</v>
      </c>
      <c r="L65" s="46" t="s">
        <v>51</v>
      </c>
      <c r="M65" s="46" t="s">
        <v>52</v>
      </c>
      <c r="N65" s="46" t="s">
        <v>51</v>
      </c>
      <c r="O65" s="46" t="s">
        <v>51</v>
      </c>
      <c r="P65" s="46"/>
      <c r="Q65" s="46" t="s">
        <v>53</v>
      </c>
      <c r="R65" s="47">
        <v>0</v>
      </c>
      <c r="S65" s="39"/>
      <c r="V65" s="38" t="s">
        <v>67</v>
      </c>
      <c r="W65" s="38">
        <v>0</v>
      </c>
    </row>
    <row r="66" spans="1:23" ht="15.75" customHeight="1" x14ac:dyDescent="0.3">
      <c r="A66" s="39" t="s">
        <v>48</v>
      </c>
      <c r="B66" s="40">
        <v>412</v>
      </c>
      <c r="C66" s="41" t="s">
        <v>163</v>
      </c>
      <c r="D66" s="41" t="s">
        <v>164</v>
      </c>
      <c r="E66" s="41" t="s">
        <v>165</v>
      </c>
      <c r="F66" s="42">
        <v>110000000</v>
      </c>
      <c r="G66" s="43"/>
      <c r="H66" s="44"/>
      <c r="I66" s="45"/>
      <c r="J66" s="45"/>
      <c r="K66" s="44">
        <f t="shared" si="0"/>
        <v>110000000</v>
      </c>
      <c r="L66" s="46" t="s">
        <v>51</v>
      </c>
      <c r="M66" s="46" t="s">
        <v>52</v>
      </c>
      <c r="N66" s="46" t="s">
        <v>53</v>
      </c>
      <c r="O66" s="46" t="s">
        <v>51</v>
      </c>
      <c r="P66" s="46"/>
      <c r="Q66" s="46" t="s">
        <v>51</v>
      </c>
      <c r="R66" s="47">
        <v>0.44</v>
      </c>
      <c r="S66" s="39"/>
      <c r="V66" s="38">
        <v>34445000</v>
      </c>
      <c r="W66" s="38">
        <v>13793000</v>
      </c>
    </row>
    <row r="67" spans="1:23" ht="15.75" customHeight="1" x14ac:dyDescent="0.3">
      <c r="A67" s="39" t="s">
        <v>48</v>
      </c>
      <c r="B67" s="40">
        <v>442</v>
      </c>
      <c r="C67" s="41" t="s">
        <v>166</v>
      </c>
      <c r="D67" s="41" t="s">
        <v>167</v>
      </c>
      <c r="E67" s="41"/>
      <c r="F67" s="42">
        <v>50200000</v>
      </c>
      <c r="G67" s="43">
        <v>10600000</v>
      </c>
      <c r="H67" s="44"/>
      <c r="I67" s="45"/>
      <c r="J67" s="45"/>
      <c r="K67" s="44">
        <f t="shared" si="0"/>
        <v>60800000</v>
      </c>
      <c r="L67" s="46" t="s">
        <v>51</v>
      </c>
      <c r="M67" s="46" t="s">
        <v>52</v>
      </c>
      <c r="N67" s="46" t="s">
        <v>155</v>
      </c>
      <c r="O67" s="46" t="s">
        <v>51</v>
      </c>
      <c r="P67" s="46"/>
      <c r="Q67" s="46" t="s">
        <v>51</v>
      </c>
      <c r="R67" s="47">
        <v>0</v>
      </c>
      <c r="S67" s="39"/>
      <c r="V67" s="38">
        <v>71645000</v>
      </c>
      <c r="W67" s="38">
        <v>23222000</v>
      </c>
    </row>
    <row r="68" spans="1:23" ht="15.75" customHeight="1" x14ac:dyDescent="0.3">
      <c r="A68" s="39" t="s">
        <v>48</v>
      </c>
      <c r="B68" s="40">
        <v>448</v>
      </c>
      <c r="C68" s="41" t="s">
        <v>168</v>
      </c>
      <c r="D68" s="41" t="s">
        <v>169</v>
      </c>
      <c r="E68" s="41"/>
      <c r="F68" s="42">
        <v>32500000</v>
      </c>
      <c r="G68" s="43">
        <v>7400000</v>
      </c>
      <c r="H68" s="44"/>
      <c r="I68" s="45"/>
      <c r="J68" s="45"/>
      <c r="K68" s="44">
        <f t="shared" si="0"/>
        <v>39900000</v>
      </c>
      <c r="L68" s="46" t="s">
        <v>51</v>
      </c>
      <c r="M68" s="46" t="s">
        <v>52</v>
      </c>
      <c r="N68" s="46" t="s">
        <v>51</v>
      </c>
      <c r="O68" s="46" t="s">
        <v>51</v>
      </c>
      <c r="P68" s="46">
        <f>571</f>
        <v>571</v>
      </c>
      <c r="Q68" s="46" t="s">
        <v>51</v>
      </c>
      <c r="R68" s="47">
        <v>0</v>
      </c>
      <c r="S68" s="39"/>
      <c r="V68" s="38">
        <v>11483000</v>
      </c>
      <c r="W68" s="38">
        <v>0</v>
      </c>
    </row>
    <row r="69" spans="1:23" ht="15.75" customHeight="1" x14ac:dyDescent="0.3">
      <c r="A69" s="39" t="s">
        <v>48</v>
      </c>
      <c r="B69" s="40">
        <v>458</v>
      </c>
      <c r="C69" s="41" t="s">
        <v>170</v>
      </c>
      <c r="D69" s="41" t="s">
        <v>171</v>
      </c>
      <c r="E69" s="41" t="s">
        <v>114</v>
      </c>
      <c r="F69" s="42" t="s">
        <v>67</v>
      </c>
      <c r="G69" s="43"/>
      <c r="H69" s="44"/>
      <c r="I69" s="45"/>
      <c r="J69" s="45"/>
      <c r="K69" s="44">
        <f t="shared" si="0"/>
        <v>0</v>
      </c>
      <c r="L69" s="46"/>
      <c r="M69" s="46"/>
      <c r="N69" s="46"/>
      <c r="O69" s="46"/>
      <c r="P69" s="46"/>
      <c r="Q69" s="46"/>
      <c r="R69" s="47"/>
      <c r="S69" s="39"/>
      <c r="V69" s="38" t="s">
        <v>67</v>
      </c>
      <c r="W69" s="38">
        <v>0</v>
      </c>
    </row>
    <row r="70" spans="1:23" ht="15.75" customHeight="1" x14ac:dyDescent="0.3">
      <c r="A70" s="39" t="s">
        <v>48</v>
      </c>
      <c r="B70" s="40">
        <v>465</v>
      </c>
      <c r="C70" s="41" t="s">
        <v>168</v>
      </c>
      <c r="D70" s="41" t="s">
        <v>172</v>
      </c>
      <c r="E70" s="41" t="s">
        <v>173</v>
      </c>
      <c r="F70" s="42" t="s">
        <v>67</v>
      </c>
      <c r="G70" s="43" t="s">
        <v>68</v>
      </c>
      <c r="H70" s="44"/>
      <c r="I70" s="45"/>
      <c r="J70" s="45"/>
      <c r="K70" s="44">
        <f t="shared" si="0"/>
        <v>0</v>
      </c>
      <c r="L70" s="46" t="s">
        <v>53</v>
      </c>
      <c r="M70" s="46" t="s">
        <v>53</v>
      </c>
      <c r="N70" s="46" t="s">
        <v>53</v>
      </c>
      <c r="O70" s="46" t="s">
        <v>53</v>
      </c>
      <c r="P70" s="46"/>
      <c r="Q70" s="46" t="s">
        <v>53</v>
      </c>
      <c r="R70" s="47">
        <v>0</v>
      </c>
      <c r="S70" s="39"/>
      <c r="V70" s="38">
        <v>35364000</v>
      </c>
      <c r="W70" s="38">
        <v>37757000</v>
      </c>
    </row>
    <row r="71" spans="1:23" ht="15.75" customHeight="1" x14ac:dyDescent="0.3">
      <c r="A71" s="39" t="s">
        <v>48</v>
      </c>
      <c r="B71" s="40">
        <v>475</v>
      </c>
      <c r="C71" s="41" t="s">
        <v>174</v>
      </c>
      <c r="D71" s="41" t="s">
        <v>175</v>
      </c>
      <c r="E71" s="41" t="s">
        <v>176</v>
      </c>
      <c r="F71" s="42" t="s">
        <v>67</v>
      </c>
      <c r="G71" s="43"/>
      <c r="H71" s="44"/>
      <c r="I71" s="45"/>
      <c r="J71" s="45"/>
      <c r="K71" s="44">
        <f t="shared" si="0"/>
        <v>0</v>
      </c>
      <c r="L71" s="46" t="s">
        <v>53</v>
      </c>
      <c r="M71" s="46" t="s">
        <v>53</v>
      </c>
      <c r="N71" s="46" t="s">
        <v>53</v>
      </c>
      <c r="O71" s="46" t="s">
        <v>53</v>
      </c>
      <c r="P71" s="46"/>
      <c r="Q71" s="39" t="s">
        <v>55</v>
      </c>
      <c r="R71" s="39" t="s">
        <v>55</v>
      </c>
      <c r="S71" s="39" t="s">
        <v>55</v>
      </c>
      <c r="V71" s="38" t="s">
        <v>67</v>
      </c>
      <c r="W71" s="38">
        <v>0</v>
      </c>
    </row>
    <row r="72" spans="1:23" ht="15.75" customHeight="1" x14ac:dyDescent="0.3">
      <c r="A72" s="39" t="s">
        <v>48</v>
      </c>
      <c r="B72" s="40">
        <v>483</v>
      </c>
      <c r="C72" s="41" t="s">
        <v>168</v>
      </c>
      <c r="D72" s="41" t="s">
        <v>116</v>
      </c>
      <c r="E72" s="41" t="s">
        <v>176</v>
      </c>
      <c r="F72" s="42" t="s">
        <v>67</v>
      </c>
      <c r="G72" s="43"/>
      <c r="H72" s="44"/>
      <c r="I72" s="45"/>
      <c r="J72" s="45"/>
      <c r="K72" s="44">
        <f t="shared" si="0"/>
        <v>0</v>
      </c>
      <c r="L72" s="46" t="s">
        <v>53</v>
      </c>
      <c r="M72" s="46" t="s">
        <v>53</v>
      </c>
      <c r="N72" s="46" t="s">
        <v>53</v>
      </c>
      <c r="O72" s="46" t="s">
        <v>53</v>
      </c>
      <c r="P72" s="46"/>
      <c r="Q72" s="39" t="s">
        <v>55</v>
      </c>
      <c r="R72" s="39" t="s">
        <v>55</v>
      </c>
      <c r="S72" s="39" t="s">
        <v>55</v>
      </c>
      <c r="V72" s="38" t="s">
        <v>67</v>
      </c>
      <c r="W72" s="38">
        <v>0</v>
      </c>
    </row>
    <row r="73" spans="1:23" ht="15.75" customHeight="1" x14ac:dyDescent="0.3">
      <c r="A73" s="39" t="s">
        <v>48</v>
      </c>
      <c r="B73" s="40">
        <v>516</v>
      </c>
      <c r="C73" s="41" t="s">
        <v>177</v>
      </c>
      <c r="D73" s="41" t="s">
        <v>178</v>
      </c>
      <c r="E73" s="41"/>
      <c r="F73" s="42">
        <v>44100000</v>
      </c>
      <c r="G73" s="43">
        <v>12300000</v>
      </c>
      <c r="H73" s="44"/>
      <c r="I73" s="45"/>
      <c r="J73" s="45"/>
      <c r="K73" s="44">
        <f t="shared" si="0"/>
        <v>56400000</v>
      </c>
      <c r="L73" s="46" t="s">
        <v>51</v>
      </c>
      <c r="M73" s="46" t="s">
        <v>52</v>
      </c>
      <c r="N73" s="46" t="s">
        <v>53</v>
      </c>
      <c r="O73" s="46" t="s">
        <v>51</v>
      </c>
      <c r="P73" s="46">
        <v>96</v>
      </c>
      <c r="Q73" s="46" t="s">
        <v>53</v>
      </c>
      <c r="R73" s="47">
        <v>0</v>
      </c>
      <c r="S73" s="39"/>
      <c r="V73" s="38">
        <v>17683000</v>
      </c>
      <c r="W73" s="38">
        <v>18507000</v>
      </c>
    </row>
    <row r="74" spans="1:23" ht="15.75" customHeight="1" x14ac:dyDescent="0.3">
      <c r="A74" s="39" t="s">
        <v>48</v>
      </c>
      <c r="B74" s="40">
        <v>527</v>
      </c>
      <c r="C74" s="41" t="s">
        <v>179</v>
      </c>
      <c r="D74" s="41" t="s">
        <v>180</v>
      </c>
      <c r="E74" s="41"/>
      <c r="F74" s="42">
        <v>87000000</v>
      </c>
      <c r="G74" s="43">
        <v>21000000</v>
      </c>
      <c r="H74" s="44"/>
      <c r="I74" s="45"/>
      <c r="J74" s="45"/>
      <c r="K74" s="44">
        <f t="shared" si="0"/>
        <v>108000000</v>
      </c>
      <c r="L74" s="46" t="s">
        <v>51</v>
      </c>
      <c r="M74" s="46" t="s">
        <v>52</v>
      </c>
      <c r="N74" s="46" t="s">
        <v>181</v>
      </c>
      <c r="O74" s="46" t="s">
        <v>51</v>
      </c>
      <c r="P74" s="46">
        <v>860</v>
      </c>
      <c r="Q74" s="46" t="s">
        <v>53</v>
      </c>
      <c r="R74" s="47">
        <v>0</v>
      </c>
      <c r="S74" s="39"/>
      <c r="V74" s="38" t="s">
        <v>67</v>
      </c>
      <c r="W74" s="38">
        <v>0</v>
      </c>
    </row>
    <row r="75" spans="1:23" ht="15.75" customHeight="1" x14ac:dyDescent="0.3">
      <c r="A75" s="39" t="s">
        <v>48</v>
      </c>
      <c r="B75" s="40">
        <v>537</v>
      </c>
      <c r="C75" s="41" t="s">
        <v>182</v>
      </c>
      <c r="D75" s="41" t="s">
        <v>183</v>
      </c>
      <c r="E75" s="41" t="s">
        <v>68</v>
      </c>
      <c r="F75" s="42">
        <v>15600000</v>
      </c>
      <c r="G75" s="43"/>
      <c r="H75" s="44"/>
      <c r="I75" s="45"/>
      <c r="J75" s="45"/>
      <c r="K75" s="44">
        <f t="shared" si="0"/>
        <v>15600000</v>
      </c>
      <c r="L75" s="46" t="s">
        <v>53</v>
      </c>
      <c r="M75" s="46" t="s">
        <v>53</v>
      </c>
      <c r="N75" s="46" t="s">
        <v>53</v>
      </c>
      <c r="O75" s="46" t="s">
        <v>53</v>
      </c>
      <c r="P75" s="46"/>
      <c r="Q75" s="39" t="s">
        <v>55</v>
      </c>
      <c r="R75" s="39" t="s">
        <v>55</v>
      </c>
      <c r="S75" s="39" t="s">
        <v>55</v>
      </c>
      <c r="V75" s="38" t="s">
        <v>67</v>
      </c>
      <c r="W75" s="38">
        <v>0</v>
      </c>
    </row>
    <row r="76" spans="1:23" ht="15.75" customHeight="1" x14ac:dyDescent="0.3">
      <c r="A76" s="39" t="s">
        <v>48</v>
      </c>
      <c r="B76" s="40">
        <v>591</v>
      </c>
      <c r="C76" s="41" t="s">
        <v>184</v>
      </c>
      <c r="D76" s="41" t="s">
        <v>185</v>
      </c>
      <c r="E76" s="41"/>
      <c r="F76" s="42"/>
      <c r="G76" s="43">
        <v>4200000</v>
      </c>
      <c r="H76" s="44"/>
      <c r="I76" s="45"/>
      <c r="J76" s="45"/>
      <c r="K76" s="44">
        <f t="shared" si="0"/>
        <v>4200000</v>
      </c>
      <c r="L76" s="46" t="s">
        <v>55</v>
      </c>
      <c r="M76" s="46" t="s">
        <v>55</v>
      </c>
      <c r="N76" s="46" t="s">
        <v>55</v>
      </c>
      <c r="O76" s="46" t="s">
        <v>55</v>
      </c>
      <c r="P76" s="46" t="s">
        <v>55</v>
      </c>
      <c r="Q76" s="46" t="s">
        <v>55</v>
      </c>
      <c r="R76" s="46" t="s">
        <v>55</v>
      </c>
      <c r="S76" s="46" t="s">
        <v>55</v>
      </c>
      <c r="V76" s="38">
        <v>46386000</v>
      </c>
      <c r="W76" s="38">
        <v>12395000</v>
      </c>
    </row>
    <row r="77" spans="1:23" ht="15.75" customHeight="1" x14ac:dyDescent="0.3">
      <c r="A77" s="39" t="s">
        <v>48</v>
      </c>
      <c r="B77" s="40">
        <v>611</v>
      </c>
      <c r="C77" s="41" t="s">
        <v>186</v>
      </c>
      <c r="D77" s="41" t="s">
        <v>187</v>
      </c>
      <c r="E77" s="41" t="s">
        <v>114</v>
      </c>
      <c r="F77" s="42" t="s">
        <v>67</v>
      </c>
      <c r="G77" s="43"/>
      <c r="H77" s="44"/>
      <c r="I77" s="45"/>
      <c r="J77" s="45"/>
      <c r="K77" s="44">
        <f t="shared" si="0"/>
        <v>0</v>
      </c>
      <c r="L77" s="46" t="s">
        <v>55</v>
      </c>
      <c r="M77" s="46" t="s">
        <v>55</v>
      </c>
      <c r="N77" s="46" t="s">
        <v>55</v>
      </c>
      <c r="O77" s="46" t="s">
        <v>55</v>
      </c>
      <c r="P77" s="46" t="s">
        <v>55</v>
      </c>
      <c r="Q77" s="46" t="s">
        <v>55</v>
      </c>
      <c r="R77" s="46" t="s">
        <v>55</v>
      </c>
      <c r="S77" s="46" t="s">
        <v>55</v>
      </c>
      <c r="V77" s="38" t="s">
        <v>67</v>
      </c>
      <c r="W77" s="38">
        <v>0</v>
      </c>
    </row>
    <row r="78" spans="1:23" ht="15.75" customHeight="1" x14ac:dyDescent="0.3">
      <c r="A78" s="39" t="s">
        <v>48</v>
      </c>
      <c r="B78" s="40">
        <v>702</v>
      </c>
      <c r="C78" s="41" t="s">
        <v>188</v>
      </c>
      <c r="D78" s="41" t="s">
        <v>189</v>
      </c>
      <c r="E78" s="41" t="s">
        <v>114</v>
      </c>
      <c r="F78" s="42" t="s">
        <v>67</v>
      </c>
      <c r="G78" s="43"/>
      <c r="H78" s="44"/>
      <c r="I78" s="45"/>
      <c r="J78" s="45"/>
      <c r="K78" s="44">
        <f t="shared" si="0"/>
        <v>0</v>
      </c>
      <c r="L78" s="46" t="s">
        <v>55</v>
      </c>
      <c r="M78" s="46" t="s">
        <v>55</v>
      </c>
      <c r="N78" s="46" t="s">
        <v>55</v>
      </c>
      <c r="O78" s="46" t="s">
        <v>55</v>
      </c>
      <c r="P78" s="46" t="s">
        <v>55</v>
      </c>
      <c r="Q78" s="46" t="s">
        <v>55</v>
      </c>
      <c r="R78" s="46" t="s">
        <v>55</v>
      </c>
      <c r="S78" s="46" t="s">
        <v>55</v>
      </c>
      <c r="V78" s="38">
        <v>5857000</v>
      </c>
      <c r="W78" s="38">
        <v>579000</v>
      </c>
    </row>
    <row r="79" spans="1:23" ht="15.75" customHeight="1" x14ac:dyDescent="0.3">
      <c r="A79" s="39" t="s">
        <v>48</v>
      </c>
      <c r="B79" s="40">
        <v>706</v>
      </c>
      <c r="C79" s="41" t="s">
        <v>190</v>
      </c>
      <c r="D79" s="41" t="s">
        <v>191</v>
      </c>
      <c r="E79" s="41" t="s">
        <v>192</v>
      </c>
      <c r="F79" s="42" t="s">
        <v>67</v>
      </c>
      <c r="G79" s="43" t="s">
        <v>68</v>
      </c>
      <c r="H79" s="44"/>
      <c r="I79" s="45"/>
      <c r="J79" s="45"/>
      <c r="K79" s="44">
        <f t="shared" si="0"/>
        <v>0</v>
      </c>
      <c r="L79" s="46" t="s">
        <v>59</v>
      </c>
      <c r="M79" s="46" t="s">
        <v>59</v>
      </c>
      <c r="N79" s="46" t="s">
        <v>59</v>
      </c>
      <c r="O79" s="46" t="s">
        <v>59</v>
      </c>
      <c r="P79" s="46"/>
      <c r="Q79" s="46" t="s">
        <v>53</v>
      </c>
      <c r="R79" s="47">
        <v>0</v>
      </c>
      <c r="S79" s="39"/>
      <c r="V79" s="38">
        <v>61427000</v>
      </c>
      <c r="W79" s="38">
        <v>17151000</v>
      </c>
    </row>
    <row r="80" spans="1:23" ht="15.75" customHeight="1" x14ac:dyDescent="0.3">
      <c r="A80" s="39" t="s">
        <v>48</v>
      </c>
      <c r="B80" s="40">
        <v>707</v>
      </c>
      <c r="C80" s="41" t="s">
        <v>193</v>
      </c>
      <c r="D80" s="41" t="s">
        <v>194</v>
      </c>
      <c r="E80" s="41" t="s">
        <v>68</v>
      </c>
      <c r="F80" s="42">
        <v>43700000</v>
      </c>
      <c r="G80" s="43">
        <v>28800000</v>
      </c>
      <c r="H80" s="44"/>
      <c r="I80" s="45"/>
      <c r="J80" s="45"/>
      <c r="K80" s="44">
        <f t="shared" si="0"/>
        <v>72500000</v>
      </c>
      <c r="L80" s="46" t="s">
        <v>51</v>
      </c>
      <c r="M80" s="46" t="s">
        <v>51</v>
      </c>
      <c r="N80" s="46" t="s">
        <v>51</v>
      </c>
      <c r="O80" s="46" t="s">
        <v>51</v>
      </c>
      <c r="P80" s="46"/>
      <c r="Q80" s="46" t="s">
        <v>53</v>
      </c>
      <c r="R80" s="47">
        <v>0</v>
      </c>
      <c r="S80" s="39"/>
      <c r="V80" s="38">
        <v>28590000</v>
      </c>
      <c r="W80" s="38">
        <v>367000</v>
      </c>
    </row>
    <row r="81" spans="1:23" ht="15.75" customHeight="1" x14ac:dyDescent="0.3">
      <c r="A81" s="39" t="s">
        <v>48</v>
      </c>
      <c r="B81" s="40">
        <v>710</v>
      </c>
      <c r="C81" s="41" t="s">
        <v>195</v>
      </c>
      <c r="D81" s="41" t="s">
        <v>196</v>
      </c>
      <c r="E81" s="41" t="s">
        <v>197</v>
      </c>
      <c r="F81" s="42" t="s">
        <v>67</v>
      </c>
      <c r="G81" s="43" t="s">
        <v>68</v>
      </c>
      <c r="H81" s="44"/>
      <c r="I81" s="45"/>
      <c r="J81" s="45"/>
      <c r="K81" s="44">
        <f t="shared" si="0"/>
        <v>0</v>
      </c>
      <c r="L81" s="46" t="s">
        <v>53</v>
      </c>
      <c r="M81" s="46" t="s">
        <v>53</v>
      </c>
      <c r="N81" s="46" t="s">
        <v>53</v>
      </c>
      <c r="O81" s="46" t="s">
        <v>53</v>
      </c>
      <c r="P81" s="46"/>
      <c r="Q81" s="39" t="s">
        <v>55</v>
      </c>
      <c r="R81" s="39" t="s">
        <v>55</v>
      </c>
      <c r="S81" s="39" t="s">
        <v>55</v>
      </c>
      <c r="V81" s="38">
        <v>943000</v>
      </c>
      <c r="W81" s="38">
        <v>319000</v>
      </c>
    </row>
    <row r="82" spans="1:23" ht="15.75" customHeight="1" x14ac:dyDescent="0.3">
      <c r="A82" s="39" t="s">
        <v>48</v>
      </c>
      <c r="B82" s="40">
        <v>712</v>
      </c>
      <c r="C82" s="41" t="s">
        <v>198</v>
      </c>
      <c r="D82" s="41" t="s">
        <v>199</v>
      </c>
      <c r="E82" s="41" t="s">
        <v>200</v>
      </c>
      <c r="F82" s="42" t="s">
        <v>67</v>
      </c>
      <c r="G82" s="43" t="s">
        <v>68</v>
      </c>
      <c r="H82" s="44"/>
      <c r="I82" s="45"/>
      <c r="J82" s="45"/>
      <c r="K82" s="44">
        <f t="shared" ref="K82:K145" si="1">SUM(F82:I82)</f>
        <v>0</v>
      </c>
      <c r="L82" s="46" t="s">
        <v>53</v>
      </c>
      <c r="M82" s="46" t="s">
        <v>53</v>
      </c>
      <c r="N82" s="46" t="s">
        <v>53</v>
      </c>
      <c r="O82" s="46" t="s">
        <v>53</v>
      </c>
      <c r="P82" s="46"/>
      <c r="Q82" s="39" t="s">
        <v>55</v>
      </c>
      <c r="R82" s="39" t="s">
        <v>55</v>
      </c>
      <c r="S82" s="39" t="s">
        <v>55</v>
      </c>
      <c r="V82" s="38">
        <v>1402000</v>
      </c>
      <c r="W82" s="38">
        <v>1887000</v>
      </c>
    </row>
    <row r="83" spans="1:23" ht="15.75" customHeight="1" x14ac:dyDescent="0.3">
      <c r="A83" s="39" t="s">
        <v>48</v>
      </c>
      <c r="B83" s="40">
        <v>713</v>
      </c>
      <c r="C83" s="41" t="s">
        <v>201</v>
      </c>
      <c r="D83" s="41" t="s">
        <v>202</v>
      </c>
      <c r="E83" s="41" t="s">
        <v>192</v>
      </c>
      <c r="F83" s="42" t="s">
        <v>67</v>
      </c>
      <c r="G83" s="43"/>
      <c r="H83" s="44"/>
      <c r="I83" s="45"/>
      <c r="J83" s="45"/>
      <c r="K83" s="44">
        <f t="shared" si="1"/>
        <v>0</v>
      </c>
      <c r="L83" s="46"/>
      <c r="M83" s="46"/>
      <c r="N83" s="46"/>
      <c r="O83" s="46"/>
      <c r="P83" s="46"/>
      <c r="Q83" s="39"/>
      <c r="R83" s="39"/>
      <c r="S83" s="39"/>
      <c r="V83" s="38">
        <v>1792000</v>
      </c>
      <c r="W83" s="38">
        <v>579000</v>
      </c>
    </row>
    <row r="84" spans="1:23" ht="15.75" customHeight="1" x14ac:dyDescent="0.3">
      <c r="A84" s="39" t="s">
        <v>48</v>
      </c>
      <c r="B84" s="40">
        <v>715</v>
      </c>
      <c r="C84" s="41" t="s">
        <v>203</v>
      </c>
      <c r="D84" s="41" t="s">
        <v>204</v>
      </c>
      <c r="E84" s="41"/>
      <c r="F84" s="42">
        <v>23000000</v>
      </c>
      <c r="G84" s="43">
        <v>18400000</v>
      </c>
      <c r="H84" s="44"/>
      <c r="I84" s="45"/>
      <c r="J84" s="45"/>
      <c r="K84" s="44">
        <f t="shared" si="1"/>
        <v>41400000</v>
      </c>
      <c r="L84" s="46" t="s">
        <v>59</v>
      </c>
      <c r="M84" s="46" t="s">
        <v>51</v>
      </c>
      <c r="N84" s="46" t="s">
        <v>51</v>
      </c>
      <c r="O84" s="46" t="s">
        <v>53</v>
      </c>
      <c r="P84" s="46">
        <f>172+163</f>
        <v>335</v>
      </c>
      <c r="Q84" s="46" t="s">
        <v>53</v>
      </c>
      <c r="R84" s="47">
        <v>0</v>
      </c>
      <c r="S84" s="39"/>
      <c r="V84" s="38">
        <v>2343000</v>
      </c>
      <c r="W84" s="38">
        <v>767000</v>
      </c>
    </row>
    <row r="85" spans="1:23" ht="15.75" customHeight="1" x14ac:dyDescent="0.3">
      <c r="A85" s="39" t="s">
        <v>48</v>
      </c>
      <c r="B85" s="40">
        <v>716</v>
      </c>
      <c r="C85" s="41" t="s">
        <v>190</v>
      </c>
      <c r="D85" s="41" t="s">
        <v>205</v>
      </c>
      <c r="E85" s="41" t="s">
        <v>114</v>
      </c>
      <c r="F85" s="42" t="s">
        <v>67</v>
      </c>
      <c r="G85" s="43"/>
      <c r="H85" s="44"/>
      <c r="I85" s="45"/>
      <c r="J85" s="45"/>
      <c r="K85" s="44">
        <f t="shared" si="1"/>
        <v>0</v>
      </c>
      <c r="L85" s="46" t="s">
        <v>55</v>
      </c>
      <c r="M85" s="46" t="s">
        <v>55</v>
      </c>
      <c r="N85" s="46" t="s">
        <v>55</v>
      </c>
      <c r="O85" s="46" t="s">
        <v>55</v>
      </c>
      <c r="P85" s="46" t="s">
        <v>55</v>
      </c>
      <c r="Q85" s="46" t="s">
        <v>55</v>
      </c>
      <c r="R85" s="46" t="s">
        <v>55</v>
      </c>
      <c r="S85" s="46" t="s">
        <v>55</v>
      </c>
      <c r="V85" s="38">
        <v>1011000</v>
      </c>
      <c r="W85" s="38">
        <v>166000</v>
      </c>
    </row>
    <row r="86" spans="1:23" ht="15.75" customHeight="1" x14ac:dyDescent="0.3">
      <c r="A86" s="39" t="s">
        <v>48</v>
      </c>
      <c r="B86" s="40">
        <v>718</v>
      </c>
      <c r="C86" s="41" t="s">
        <v>206</v>
      </c>
      <c r="D86" s="41" t="s">
        <v>207</v>
      </c>
      <c r="E86" s="41" t="s">
        <v>114</v>
      </c>
      <c r="F86" s="42" t="s">
        <v>67</v>
      </c>
      <c r="G86" s="43"/>
      <c r="H86" s="44"/>
      <c r="I86" s="45"/>
      <c r="J86" s="45"/>
      <c r="K86" s="44">
        <f t="shared" si="1"/>
        <v>0</v>
      </c>
      <c r="L86" s="46" t="s">
        <v>55</v>
      </c>
      <c r="M86" s="46" t="s">
        <v>55</v>
      </c>
      <c r="N86" s="46" t="s">
        <v>55</v>
      </c>
      <c r="O86" s="46" t="s">
        <v>55</v>
      </c>
      <c r="P86" s="46" t="s">
        <v>55</v>
      </c>
      <c r="Q86" s="46" t="s">
        <v>55</v>
      </c>
      <c r="R86" s="46" t="s">
        <v>55</v>
      </c>
      <c r="S86" s="46" t="s">
        <v>55</v>
      </c>
      <c r="V86" s="38">
        <v>495000</v>
      </c>
      <c r="W86" s="38">
        <v>591000</v>
      </c>
    </row>
    <row r="87" spans="1:23" ht="15.75" customHeight="1" x14ac:dyDescent="0.3">
      <c r="A87" s="39" t="s">
        <v>48</v>
      </c>
      <c r="B87" s="40">
        <v>720</v>
      </c>
      <c r="C87" s="41" t="s">
        <v>208</v>
      </c>
      <c r="D87" s="41" t="s">
        <v>209</v>
      </c>
      <c r="E87" s="41" t="s">
        <v>210</v>
      </c>
      <c r="F87" s="42" t="s">
        <v>67</v>
      </c>
      <c r="G87" s="43" t="s">
        <v>68</v>
      </c>
      <c r="H87" s="44"/>
      <c r="I87" s="45"/>
      <c r="J87" s="45"/>
      <c r="K87" s="44">
        <f t="shared" si="1"/>
        <v>0</v>
      </c>
      <c r="L87" s="46" t="s">
        <v>53</v>
      </c>
      <c r="M87" s="46" t="s">
        <v>53</v>
      </c>
      <c r="N87" s="46" t="s">
        <v>53</v>
      </c>
      <c r="O87" s="46" t="s">
        <v>53</v>
      </c>
      <c r="P87" s="46"/>
      <c r="Q87" s="39" t="s">
        <v>55</v>
      </c>
      <c r="R87" s="39" t="s">
        <v>55</v>
      </c>
      <c r="S87" s="39" t="s">
        <v>55</v>
      </c>
      <c r="V87" s="38"/>
      <c r="W87" s="38">
        <v>0</v>
      </c>
    </row>
    <row r="88" spans="1:23" ht="15.75" customHeight="1" x14ac:dyDescent="0.3">
      <c r="A88" s="39" t="s">
        <v>48</v>
      </c>
      <c r="B88" s="40">
        <v>722</v>
      </c>
      <c r="C88" s="41" t="s">
        <v>211</v>
      </c>
      <c r="D88" s="41" t="s">
        <v>212</v>
      </c>
      <c r="E88" s="41" t="s">
        <v>200</v>
      </c>
      <c r="F88" s="42" t="s">
        <v>67</v>
      </c>
      <c r="G88" s="43" t="s">
        <v>68</v>
      </c>
      <c r="H88" s="44"/>
      <c r="I88" s="45"/>
      <c r="J88" s="45"/>
      <c r="K88" s="44">
        <f t="shared" si="1"/>
        <v>0</v>
      </c>
      <c r="L88" s="46" t="s">
        <v>53</v>
      </c>
      <c r="M88" s="46" t="s">
        <v>53</v>
      </c>
      <c r="N88" s="46" t="s">
        <v>53</v>
      </c>
      <c r="O88" s="46" t="s">
        <v>53</v>
      </c>
      <c r="P88" s="46"/>
      <c r="Q88" s="46" t="s">
        <v>53</v>
      </c>
      <c r="R88" s="47">
        <v>0</v>
      </c>
      <c r="S88" s="39"/>
      <c r="V88" s="38">
        <v>1379000</v>
      </c>
      <c r="W88" s="38">
        <v>0</v>
      </c>
    </row>
    <row r="89" spans="1:23" ht="15.75" customHeight="1" x14ac:dyDescent="0.3">
      <c r="A89" s="39" t="s">
        <v>48</v>
      </c>
      <c r="B89" s="40">
        <v>724</v>
      </c>
      <c r="C89" s="41" t="s">
        <v>213</v>
      </c>
      <c r="D89" s="41" t="s">
        <v>214</v>
      </c>
      <c r="E89" s="52" t="s">
        <v>215</v>
      </c>
      <c r="F89" s="42">
        <v>54100000</v>
      </c>
      <c r="G89" s="43">
        <v>9950000</v>
      </c>
      <c r="H89" s="44"/>
      <c r="I89" s="45"/>
      <c r="J89" s="45"/>
      <c r="K89" s="44">
        <f t="shared" si="1"/>
        <v>64050000</v>
      </c>
      <c r="L89" s="46" t="s">
        <v>51</v>
      </c>
      <c r="M89" s="46" t="s">
        <v>51</v>
      </c>
      <c r="N89" s="46" t="s">
        <v>51</v>
      </c>
      <c r="O89" s="46" t="s">
        <v>51</v>
      </c>
      <c r="P89" s="46">
        <v>1060</v>
      </c>
      <c r="Q89" s="46" t="s">
        <v>53</v>
      </c>
      <c r="R89" s="47">
        <v>0</v>
      </c>
      <c r="S89" s="39"/>
      <c r="V89" s="38" t="s">
        <v>67</v>
      </c>
      <c r="W89" s="38">
        <v>0</v>
      </c>
    </row>
    <row r="90" spans="1:23" ht="15.75" customHeight="1" x14ac:dyDescent="0.3">
      <c r="A90" s="39" t="s">
        <v>48</v>
      </c>
      <c r="B90" s="40">
        <v>729</v>
      </c>
      <c r="C90" s="41" t="s">
        <v>216</v>
      </c>
      <c r="D90" s="41" t="s">
        <v>217</v>
      </c>
      <c r="E90" s="41" t="s">
        <v>218</v>
      </c>
      <c r="F90" s="42" t="s">
        <v>67</v>
      </c>
      <c r="G90" s="43" t="s">
        <v>68</v>
      </c>
      <c r="H90" s="44"/>
      <c r="I90" s="45"/>
      <c r="J90" s="45"/>
      <c r="K90" s="44">
        <f t="shared" si="1"/>
        <v>0</v>
      </c>
      <c r="L90" s="46" t="s">
        <v>53</v>
      </c>
      <c r="M90" s="46" t="s">
        <v>53</v>
      </c>
      <c r="N90" s="46" t="s">
        <v>53</v>
      </c>
      <c r="O90" s="46" t="s">
        <v>53</v>
      </c>
      <c r="P90" s="46"/>
      <c r="Q90" s="46" t="s">
        <v>53</v>
      </c>
      <c r="R90" s="47">
        <v>0</v>
      </c>
      <c r="S90" s="39"/>
      <c r="V90" s="38" t="s">
        <v>67</v>
      </c>
      <c r="W90" s="38">
        <v>413000</v>
      </c>
    </row>
    <row r="91" spans="1:23" ht="15.75" customHeight="1" x14ac:dyDescent="0.3">
      <c r="A91" s="39" t="s">
        <v>48</v>
      </c>
      <c r="B91" s="40">
        <v>730</v>
      </c>
      <c r="C91" s="41" t="s">
        <v>208</v>
      </c>
      <c r="D91" s="41" t="s">
        <v>219</v>
      </c>
      <c r="E91" s="41"/>
      <c r="F91" s="42">
        <v>7200000</v>
      </c>
      <c r="G91" s="43"/>
      <c r="H91" s="44"/>
      <c r="I91" s="45"/>
      <c r="J91" s="45"/>
      <c r="K91" s="44">
        <f t="shared" si="1"/>
        <v>7200000</v>
      </c>
      <c r="L91" s="46" t="s">
        <v>59</v>
      </c>
      <c r="M91" s="46" t="s">
        <v>52</v>
      </c>
      <c r="N91" s="46" t="s">
        <v>59</v>
      </c>
      <c r="O91" s="46" t="s">
        <v>53</v>
      </c>
      <c r="P91" s="46"/>
      <c r="Q91" s="39" t="s">
        <v>55</v>
      </c>
      <c r="R91" s="39" t="s">
        <v>55</v>
      </c>
      <c r="S91" s="39" t="s">
        <v>55</v>
      </c>
      <c r="V91" s="38" t="s">
        <v>67</v>
      </c>
      <c r="W91" s="38">
        <v>0</v>
      </c>
    </row>
    <row r="92" spans="1:23" ht="15.75" customHeight="1" x14ac:dyDescent="0.3">
      <c r="A92" s="39" t="s">
        <v>48</v>
      </c>
      <c r="B92" s="40">
        <v>735</v>
      </c>
      <c r="C92" s="41" t="s">
        <v>220</v>
      </c>
      <c r="D92" s="41" t="s">
        <v>221</v>
      </c>
      <c r="E92" s="41"/>
      <c r="F92" s="42">
        <v>48500000</v>
      </c>
      <c r="G92" s="43">
        <v>14400000</v>
      </c>
      <c r="H92" s="44"/>
      <c r="I92" s="45"/>
      <c r="J92" s="45"/>
      <c r="K92" s="44">
        <f t="shared" si="1"/>
        <v>62900000</v>
      </c>
      <c r="L92" s="46" t="s">
        <v>51</v>
      </c>
      <c r="M92" s="46" t="s">
        <v>51</v>
      </c>
      <c r="N92" s="46" t="s">
        <v>51</v>
      </c>
      <c r="O92" s="46" t="s">
        <v>51</v>
      </c>
      <c r="P92" s="46">
        <v>864</v>
      </c>
      <c r="Q92" s="46" t="s">
        <v>53</v>
      </c>
      <c r="R92" s="47">
        <v>0</v>
      </c>
      <c r="S92" s="39"/>
      <c r="V92" s="38">
        <v>530000</v>
      </c>
      <c r="W92" s="38">
        <v>0</v>
      </c>
    </row>
    <row r="93" spans="1:23" ht="15.75" customHeight="1" x14ac:dyDescent="0.3">
      <c r="A93" s="39" t="s">
        <v>48</v>
      </c>
      <c r="B93" s="40">
        <v>741</v>
      </c>
      <c r="C93" s="41" t="s">
        <v>222</v>
      </c>
      <c r="D93" s="41" t="s">
        <v>223</v>
      </c>
      <c r="E93" s="41"/>
      <c r="F93" s="42">
        <v>34600000</v>
      </c>
      <c r="G93" s="43">
        <v>500000</v>
      </c>
      <c r="H93" s="44"/>
      <c r="I93" s="45"/>
      <c r="J93" s="45"/>
      <c r="K93" s="44">
        <f t="shared" si="1"/>
        <v>35100000</v>
      </c>
      <c r="L93" s="46" t="s">
        <v>59</v>
      </c>
      <c r="M93" s="46" t="s">
        <v>52</v>
      </c>
      <c r="N93" s="46" t="s">
        <v>53</v>
      </c>
      <c r="O93" s="46" t="s">
        <v>51</v>
      </c>
      <c r="P93" s="46"/>
      <c r="Q93" s="46" t="s">
        <v>53</v>
      </c>
      <c r="R93" s="47">
        <v>0</v>
      </c>
      <c r="S93" s="39"/>
      <c r="V93" s="38" t="s">
        <v>67</v>
      </c>
      <c r="W93" s="38">
        <v>0</v>
      </c>
    </row>
    <row r="94" spans="1:23" ht="15.75" customHeight="1" x14ac:dyDescent="0.3">
      <c r="A94" s="39" t="s">
        <v>48</v>
      </c>
      <c r="B94" s="40">
        <v>744</v>
      </c>
      <c r="C94" s="41" t="s">
        <v>211</v>
      </c>
      <c r="D94" s="41" t="s">
        <v>224</v>
      </c>
      <c r="E94" s="41" t="s">
        <v>114</v>
      </c>
      <c r="F94" s="42" t="s">
        <v>67</v>
      </c>
      <c r="G94" s="43"/>
      <c r="H94" s="44"/>
      <c r="I94" s="45"/>
      <c r="J94" s="45"/>
      <c r="K94" s="44">
        <f t="shared" si="1"/>
        <v>0</v>
      </c>
      <c r="L94" s="46" t="s">
        <v>55</v>
      </c>
      <c r="M94" s="46" t="s">
        <v>55</v>
      </c>
      <c r="N94" s="46" t="s">
        <v>55</v>
      </c>
      <c r="O94" s="46" t="s">
        <v>55</v>
      </c>
      <c r="P94" s="46" t="s">
        <v>55</v>
      </c>
      <c r="Q94" s="46" t="s">
        <v>55</v>
      </c>
      <c r="R94" s="46" t="s">
        <v>55</v>
      </c>
      <c r="S94" s="46" t="s">
        <v>55</v>
      </c>
      <c r="V94" s="38" t="s">
        <v>67</v>
      </c>
      <c r="W94" s="38">
        <v>0</v>
      </c>
    </row>
    <row r="95" spans="1:23" ht="15.75" customHeight="1" x14ac:dyDescent="0.3">
      <c r="A95" s="39" t="s">
        <v>48</v>
      </c>
      <c r="B95" s="40">
        <v>745</v>
      </c>
      <c r="C95" s="41" t="s">
        <v>225</v>
      </c>
      <c r="D95" s="41" t="s">
        <v>226</v>
      </c>
      <c r="E95" s="41" t="s">
        <v>114</v>
      </c>
      <c r="F95" s="42" t="s">
        <v>67</v>
      </c>
      <c r="G95" s="43"/>
      <c r="H95" s="44"/>
      <c r="I95" s="45"/>
      <c r="J95" s="45"/>
      <c r="K95" s="44">
        <f t="shared" si="1"/>
        <v>0</v>
      </c>
      <c r="L95" s="46" t="s">
        <v>55</v>
      </c>
      <c r="M95" s="46" t="s">
        <v>55</v>
      </c>
      <c r="N95" s="46" t="s">
        <v>55</v>
      </c>
      <c r="O95" s="46" t="s">
        <v>55</v>
      </c>
      <c r="P95" s="46" t="s">
        <v>55</v>
      </c>
      <c r="Q95" s="46" t="s">
        <v>55</v>
      </c>
      <c r="R95" s="46" t="s">
        <v>55</v>
      </c>
      <c r="S95" s="46" t="s">
        <v>55</v>
      </c>
      <c r="V95" s="38" t="s">
        <v>227</v>
      </c>
      <c r="W95" s="38">
        <v>0</v>
      </c>
    </row>
    <row r="96" spans="1:23" ht="15.75" customHeight="1" x14ac:dyDescent="0.3">
      <c r="A96" s="39" t="s">
        <v>48</v>
      </c>
      <c r="B96" s="40">
        <v>746</v>
      </c>
      <c r="C96" s="41" t="s">
        <v>228</v>
      </c>
      <c r="D96" s="41" t="s">
        <v>229</v>
      </c>
      <c r="E96" s="41" t="s">
        <v>114</v>
      </c>
      <c r="F96" s="42" t="s">
        <v>67</v>
      </c>
      <c r="G96" s="43"/>
      <c r="H96" s="44"/>
      <c r="I96" s="45"/>
      <c r="J96" s="45"/>
      <c r="K96" s="44">
        <f t="shared" si="1"/>
        <v>0</v>
      </c>
      <c r="L96" s="46" t="s">
        <v>55</v>
      </c>
      <c r="M96" s="46" t="s">
        <v>55</v>
      </c>
      <c r="N96" s="46" t="s">
        <v>55</v>
      </c>
      <c r="O96" s="46" t="s">
        <v>55</v>
      </c>
      <c r="P96" s="46" t="s">
        <v>55</v>
      </c>
      <c r="Q96" s="46" t="s">
        <v>55</v>
      </c>
      <c r="R96" s="46" t="s">
        <v>55</v>
      </c>
      <c r="S96" s="46" t="s">
        <v>55</v>
      </c>
      <c r="V96" s="38">
        <v>31460000</v>
      </c>
      <c r="W96" s="38">
        <v>0</v>
      </c>
    </row>
    <row r="97" spans="1:23" ht="15.75" customHeight="1" x14ac:dyDescent="0.3">
      <c r="A97" s="39" t="s">
        <v>48</v>
      </c>
      <c r="B97" s="40">
        <v>750</v>
      </c>
      <c r="C97" s="41" t="s">
        <v>230</v>
      </c>
      <c r="D97" s="41" t="s">
        <v>231</v>
      </c>
      <c r="E97" s="41"/>
      <c r="F97" s="42">
        <v>1150000</v>
      </c>
      <c r="G97" s="43">
        <v>250000</v>
      </c>
      <c r="H97" s="44"/>
      <c r="I97" s="45"/>
      <c r="J97" s="45"/>
      <c r="K97" s="44">
        <f t="shared" si="1"/>
        <v>1400000</v>
      </c>
      <c r="L97" s="46" t="s">
        <v>51</v>
      </c>
      <c r="M97" s="46" t="s">
        <v>53</v>
      </c>
      <c r="N97" s="46" t="s">
        <v>53</v>
      </c>
      <c r="O97" s="46" t="s">
        <v>53</v>
      </c>
      <c r="P97" s="39">
        <v>171</v>
      </c>
      <c r="Q97" s="46" t="s">
        <v>53</v>
      </c>
      <c r="R97" s="47">
        <v>0</v>
      </c>
      <c r="S97" s="39"/>
      <c r="V97" s="38" t="s">
        <v>67</v>
      </c>
      <c r="W97" s="38">
        <v>0</v>
      </c>
    </row>
    <row r="98" spans="1:23" ht="15.75" customHeight="1" x14ac:dyDescent="0.3">
      <c r="A98" s="39" t="s">
        <v>48</v>
      </c>
      <c r="B98" s="40">
        <v>751</v>
      </c>
      <c r="C98" s="41" t="s">
        <v>230</v>
      </c>
      <c r="D98" s="41" t="s">
        <v>232</v>
      </c>
      <c r="E98" s="41"/>
      <c r="F98" s="42">
        <v>1650000</v>
      </c>
      <c r="G98" s="43">
        <v>1750000</v>
      </c>
      <c r="H98" s="44"/>
      <c r="I98" s="45"/>
      <c r="J98" s="45"/>
      <c r="K98" s="44">
        <f t="shared" si="1"/>
        <v>3400000</v>
      </c>
      <c r="L98" s="46" t="s">
        <v>51</v>
      </c>
      <c r="M98" s="46" t="s">
        <v>53</v>
      </c>
      <c r="N98" s="46" t="s">
        <v>53</v>
      </c>
      <c r="O98" s="46" t="s">
        <v>53</v>
      </c>
      <c r="P98" s="39">
        <v>315</v>
      </c>
      <c r="Q98" s="46" t="s">
        <v>53</v>
      </c>
      <c r="R98" s="47">
        <v>0</v>
      </c>
      <c r="S98" s="39"/>
      <c r="V98" s="38">
        <v>78879000</v>
      </c>
      <c r="W98" s="38">
        <v>38193000</v>
      </c>
    </row>
    <row r="99" spans="1:23" ht="15.75" customHeight="1" x14ac:dyDescent="0.3">
      <c r="A99" s="39" t="s">
        <v>48</v>
      </c>
      <c r="B99" s="40">
        <v>753</v>
      </c>
      <c r="C99" s="41" t="s">
        <v>230</v>
      </c>
      <c r="D99" s="41" t="s">
        <v>233</v>
      </c>
      <c r="E99" s="41" t="s">
        <v>234</v>
      </c>
      <c r="F99" s="42" t="s">
        <v>67</v>
      </c>
      <c r="G99" s="43">
        <v>30000</v>
      </c>
      <c r="H99" s="44"/>
      <c r="I99" s="45"/>
      <c r="J99" s="45"/>
      <c r="K99" s="44">
        <f t="shared" si="1"/>
        <v>30000</v>
      </c>
      <c r="L99" s="46" t="s">
        <v>55</v>
      </c>
      <c r="M99" s="46" t="s">
        <v>55</v>
      </c>
      <c r="N99" s="46" t="s">
        <v>55</v>
      </c>
      <c r="O99" s="46" t="s">
        <v>55</v>
      </c>
      <c r="P99" s="46" t="s">
        <v>55</v>
      </c>
      <c r="Q99" s="46" t="s">
        <v>55</v>
      </c>
      <c r="R99" s="46" t="s">
        <v>55</v>
      </c>
      <c r="S99" s="46" t="s">
        <v>55</v>
      </c>
      <c r="V99" s="38">
        <v>75434000</v>
      </c>
      <c r="W99" s="38">
        <v>48683000</v>
      </c>
    </row>
    <row r="100" spans="1:23" ht="15.75" customHeight="1" x14ac:dyDescent="0.3">
      <c r="A100" s="39" t="s">
        <v>48</v>
      </c>
      <c r="B100" s="40">
        <v>760</v>
      </c>
      <c r="C100" s="41" t="s">
        <v>230</v>
      </c>
      <c r="D100" s="41" t="s">
        <v>235</v>
      </c>
      <c r="E100" s="41"/>
      <c r="F100" s="42">
        <v>2250000</v>
      </c>
      <c r="G100" s="43">
        <v>880000</v>
      </c>
      <c r="H100" s="44"/>
      <c r="I100" s="45"/>
      <c r="J100" s="45"/>
      <c r="K100" s="44">
        <f t="shared" si="1"/>
        <v>3130000</v>
      </c>
      <c r="L100" s="46" t="s">
        <v>51</v>
      </c>
      <c r="M100" s="46" t="s">
        <v>53</v>
      </c>
      <c r="N100" s="46" t="s">
        <v>53</v>
      </c>
      <c r="O100" s="46" t="s">
        <v>53</v>
      </c>
      <c r="P100" s="39">
        <f>426</f>
        <v>426</v>
      </c>
      <c r="Q100" s="46" t="s">
        <v>53</v>
      </c>
      <c r="R100" s="47">
        <v>0</v>
      </c>
      <c r="S100" s="39"/>
      <c r="V100" s="38" t="s">
        <v>67</v>
      </c>
      <c r="W100" s="38">
        <v>0</v>
      </c>
    </row>
    <row r="101" spans="1:23" ht="15.75" customHeight="1" x14ac:dyDescent="0.3">
      <c r="A101" s="39" t="s">
        <v>48</v>
      </c>
      <c r="B101" s="40">
        <v>761</v>
      </c>
      <c r="C101" s="41" t="s">
        <v>230</v>
      </c>
      <c r="D101" s="41" t="s">
        <v>236</v>
      </c>
      <c r="E101" s="41"/>
      <c r="F101" s="42">
        <v>2900000</v>
      </c>
      <c r="G101" s="43">
        <v>560000</v>
      </c>
      <c r="H101" s="44"/>
      <c r="I101" s="45"/>
      <c r="J101" s="45"/>
      <c r="K101" s="44">
        <f t="shared" si="1"/>
        <v>3460000</v>
      </c>
      <c r="L101" s="46" t="s">
        <v>51</v>
      </c>
      <c r="M101" s="46" t="s">
        <v>53</v>
      </c>
      <c r="N101" s="46" t="s">
        <v>53</v>
      </c>
      <c r="O101" s="46" t="s">
        <v>53</v>
      </c>
      <c r="P101" s="39"/>
      <c r="Q101" s="46" t="s">
        <v>53</v>
      </c>
      <c r="R101" s="47">
        <v>0</v>
      </c>
      <c r="S101" s="39"/>
      <c r="V101" s="38" t="s">
        <v>67</v>
      </c>
      <c r="W101" s="38">
        <v>0</v>
      </c>
    </row>
    <row r="102" spans="1:23" ht="15.75" customHeight="1" x14ac:dyDescent="0.3">
      <c r="A102" s="39" t="s">
        <v>48</v>
      </c>
      <c r="B102" s="40">
        <v>762</v>
      </c>
      <c r="C102" s="41" t="s">
        <v>230</v>
      </c>
      <c r="D102" s="41" t="s">
        <v>237</v>
      </c>
      <c r="E102" s="41"/>
      <c r="F102" s="42">
        <v>1300000</v>
      </c>
      <c r="G102" s="43"/>
      <c r="H102" s="44"/>
      <c r="I102" s="45"/>
      <c r="J102" s="45"/>
      <c r="K102" s="44">
        <f t="shared" si="1"/>
        <v>1300000</v>
      </c>
      <c r="L102" s="46" t="s">
        <v>51</v>
      </c>
      <c r="M102" s="46" t="s">
        <v>53</v>
      </c>
      <c r="N102" s="46" t="s">
        <v>53</v>
      </c>
      <c r="O102" s="46" t="s">
        <v>53</v>
      </c>
      <c r="P102" s="39"/>
      <c r="Q102" s="46" t="s">
        <v>53</v>
      </c>
      <c r="R102" s="47">
        <v>0</v>
      </c>
      <c r="S102" s="39"/>
      <c r="V102" s="38">
        <v>25260000</v>
      </c>
      <c r="W102" s="38">
        <v>1828000</v>
      </c>
    </row>
    <row r="103" spans="1:23" ht="15.75" customHeight="1" x14ac:dyDescent="0.3">
      <c r="A103" s="39" t="s">
        <v>48</v>
      </c>
      <c r="B103" s="40">
        <v>763</v>
      </c>
      <c r="C103" s="41" t="s">
        <v>230</v>
      </c>
      <c r="D103" s="41" t="s">
        <v>238</v>
      </c>
      <c r="E103" s="41"/>
      <c r="F103" s="42">
        <v>650000</v>
      </c>
      <c r="G103" s="43">
        <v>585000</v>
      </c>
      <c r="H103" s="44"/>
      <c r="I103" s="45"/>
      <c r="J103" s="45"/>
      <c r="K103" s="44">
        <f t="shared" si="1"/>
        <v>1235000</v>
      </c>
      <c r="L103" s="46" t="s">
        <v>51</v>
      </c>
      <c r="M103" s="46" t="s">
        <v>53</v>
      </c>
      <c r="N103" s="46" t="s">
        <v>53</v>
      </c>
      <c r="O103" s="46" t="s">
        <v>53</v>
      </c>
      <c r="P103" s="39"/>
      <c r="Q103" s="46" t="s">
        <v>53</v>
      </c>
      <c r="R103" s="47">
        <v>0</v>
      </c>
      <c r="S103" s="39"/>
      <c r="V103" s="38">
        <v>943000</v>
      </c>
      <c r="W103" s="38">
        <v>354000</v>
      </c>
    </row>
    <row r="104" spans="1:23" ht="15.75" customHeight="1" x14ac:dyDescent="0.3">
      <c r="A104" s="39" t="s">
        <v>48</v>
      </c>
      <c r="B104" s="40">
        <v>845</v>
      </c>
      <c r="C104" s="41" t="s">
        <v>198</v>
      </c>
      <c r="D104" s="41" t="s">
        <v>239</v>
      </c>
      <c r="E104" s="41" t="s">
        <v>114</v>
      </c>
      <c r="F104" s="42" t="s">
        <v>67</v>
      </c>
      <c r="G104" s="43">
        <v>10000</v>
      </c>
      <c r="H104" s="44"/>
      <c r="I104" s="45"/>
      <c r="J104" s="45"/>
      <c r="K104" s="44">
        <f t="shared" si="1"/>
        <v>10000</v>
      </c>
      <c r="L104" s="46" t="s">
        <v>55</v>
      </c>
      <c r="M104" s="46" t="s">
        <v>55</v>
      </c>
      <c r="N104" s="46" t="s">
        <v>55</v>
      </c>
      <c r="O104" s="46" t="s">
        <v>55</v>
      </c>
      <c r="P104" s="46" t="s">
        <v>55</v>
      </c>
      <c r="Q104" s="46" t="s">
        <v>55</v>
      </c>
      <c r="R104" s="46" t="s">
        <v>55</v>
      </c>
      <c r="S104" s="46" t="s">
        <v>55</v>
      </c>
      <c r="V104" s="38">
        <v>21816000</v>
      </c>
      <c r="W104" s="38">
        <v>3066000</v>
      </c>
    </row>
    <row r="105" spans="1:23" ht="15.75" customHeight="1" x14ac:dyDescent="0.3">
      <c r="A105" s="39" t="s">
        <v>48</v>
      </c>
      <c r="B105" s="40">
        <v>861</v>
      </c>
      <c r="C105" s="41" t="s">
        <v>240</v>
      </c>
      <c r="D105" s="41" t="s">
        <v>241</v>
      </c>
      <c r="E105" s="41" t="s">
        <v>242</v>
      </c>
      <c r="F105" s="42">
        <v>1500000</v>
      </c>
      <c r="G105" s="43"/>
      <c r="H105" s="44"/>
      <c r="I105" s="45"/>
      <c r="J105" s="45"/>
      <c r="K105" s="44">
        <f t="shared" si="1"/>
        <v>1500000</v>
      </c>
      <c r="L105" s="46" t="s">
        <v>53</v>
      </c>
      <c r="M105" s="46" t="s">
        <v>53</v>
      </c>
      <c r="N105" s="46" t="s">
        <v>53</v>
      </c>
      <c r="O105" s="46" t="s">
        <v>53</v>
      </c>
      <c r="P105" s="46"/>
      <c r="Q105" s="46" t="s">
        <v>53</v>
      </c>
      <c r="R105" s="47">
        <v>0</v>
      </c>
      <c r="S105" s="39"/>
      <c r="V105" s="38">
        <v>5100000</v>
      </c>
      <c r="W105" s="38">
        <v>6494011</v>
      </c>
    </row>
    <row r="106" spans="1:23" ht="15.75" customHeight="1" x14ac:dyDescent="0.3">
      <c r="A106" s="39" t="s">
        <v>48</v>
      </c>
      <c r="B106" s="40">
        <v>862</v>
      </c>
      <c r="C106" s="41" t="s">
        <v>243</v>
      </c>
      <c r="D106" s="41" t="s">
        <v>244</v>
      </c>
      <c r="E106" s="41" t="s">
        <v>245</v>
      </c>
      <c r="F106" s="42" t="s">
        <v>67</v>
      </c>
      <c r="G106" s="43" t="s">
        <v>68</v>
      </c>
      <c r="H106" s="44"/>
      <c r="I106" s="45"/>
      <c r="J106" s="45"/>
      <c r="K106" s="44">
        <f t="shared" si="1"/>
        <v>0</v>
      </c>
      <c r="L106" s="46" t="s">
        <v>53</v>
      </c>
      <c r="M106" s="46" t="s">
        <v>53</v>
      </c>
      <c r="N106" s="46" t="s">
        <v>53</v>
      </c>
      <c r="O106" s="46" t="s">
        <v>53</v>
      </c>
      <c r="P106" s="46"/>
      <c r="Q106" s="46" t="s">
        <v>53</v>
      </c>
      <c r="R106" s="47">
        <v>0</v>
      </c>
      <c r="S106" s="39"/>
      <c r="V106" s="38">
        <v>900000</v>
      </c>
      <c r="W106" s="38">
        <v>225000</v>
      </c>
    </row>
    <row r="107" spans="1:23" ht="15.75" customHeight="1" x14ac:dyDescent="0.3">
      <c r="A107" s="39" t="s">
        <v>48</v>
      </c>
      <c r="B107" s="40">
        <v>863</v>
      </c>
      <c r="C107" s="41" t="s">
        <v>243</v>
      </c>
      <c r="D107" s="41" t="s">
        <v>246</v>
      </c>
      <c r="E107" s="41" t="s">
        <v>245</v>
      </c>
      <c r="F107" s="42" t="s">
        <v>67</v>
      </c>
      <c r="G107" s="43">
        <v>400000</v>
      </c>
      <c r="H107" s="44"/>
      <c r="I107" s="45"/>
      <c r="J107" s="45"/>
      <c r="K107" s="44">
        <f t="shared" si="1"/>
        <v>400000</v>
      </c>
      <c r="L107" s="46" t="s">
        <v>53</v>
      </c>
      <c r="M107" s="46" t="s">
        <v>53</v>
      </c>
      <c r="N107" s="46" t="s">
        <v>53</v>
      </c>
      <c r="O107" s="46" t="s">
        <v>53</v>
      </c>
      <c r="P107" s="46"/>
      <c r="Q107" s="46" t="s">
        <v>53</v>
      </c>
      <c r="R107" s="47">
        <v>0</v>
      </c>
      <c r="S107" s="39"/>
      <c r="V107" s="38" t="s">
        <v>227</v>
      </c>
      <c r="W107" s="38">
        <v>0</v>
      </c>
    </row>
    <row r="108" spans="1:23" ht="15.75" customHeight="1" x14ac:dyDescent="0.3">
      <c r="A108" s="39" t="s">
        <v>48</v>
      </c>
      <c r="B108" s="40">
        <v>865</v>
      </c>
      <c r="C108" s="41" t="s">
        <v>216</v>
      </c>
      <c r="D108" s="41" t="s">
        <v>247</v>
      </c>
      <c r="E108" s="41" t="s">
        <v>114</v>
      </c>
      <c r="F108" s="42" t="s">
        <v>67</v>
      </c>
      <c r="G108" s="43">
        <v>10000</v>
      </c>
      <c r="H108" s="44"/>
      <c r="I108" s="45"/>
      <c r="J108" s="45"/>
      <c r="K108" s="44">
        <f t="shared" si="1"/>
        <v>10000</v>
      </c>
      <c r="L108" s="46" t="s">
        <v>53</v>
      </c>
      <c r="M108" s="46" t="s">
        <v>53</v>
      </c>
      <c r="N108" s="46" t="s">
        <v>53</v>
      </c>
      <c r="O108" s="46" t="s">
        <v>53</v>
      </c>
      <c r="P108" s="46"/>
      <c r="Q108" s="39" t="s">
        <v>55</v>
      </c>
      <c r="R108" s="39" t="s">
        <v>55</v>
      </c>
      <c r="S108" s="39" t="s">
        <v>55</v>
      </c>
      <c r="V108" s="38"/>
      <c r="W108" s="38"/>
    </row>
    <row r="109" spans="1:23" ht="15.75" customHeight="1" x14ac:dyDescent="0.3">
      <c r="A109" s="39" t="s">
        <v>48</v>
      </c>
      <c r="B109" s="40">
        <v>873</v>
      </c>
      <c r="C109" s="41" t="s">
        <v>248</v>
      </c>
      <c r="D109" s="41" t="s">
        <v>249</v>
      </c>
      <c r="E109" s="41" t="s">
        <v>250</v>
      </c>
      <c r="F109" s="42">
        <v>700000</v>
      </c>
      <c r="G109" s="43"/>
      <c r="H109" s="44"/>
      <c r="I109" s="45"/>
      <c r="J109" s="45"/>
      <c r="K109" s="44">
        <f t="shared" si="1"/>
        <v>700000</v>
      </c>
      <c r="L109" s="46" t="s">
        <v>53</v>
      </c>
      <c r="M109" s="46" t="s">
        <v>53</v>
      </c>
      <c r="N109" s="46" t="s">
        <v>53</v>
      </c>
      <c r="O109" s="46" t="s">
        <v>53</v>
      </c>
      <c r="P109" s="46"/>
      <c r="Q109" s="46" t="s">
        <v>55</v>
      </c>
      <c r="R109" s="46" t="s">
        <v>55</v>
      </c>
      <c r="S109" s="46" t="s">
        <v>55</v>
      </c>
      <c r="V109" s="38">
        <v>16052000</v>
      </c>
      <c r="W109" s="38">
        <v>1710000</v>
      </c>
    </row>
    <row r="110" spans="1:23" ht="15.75" customHeight="1" x14ac:dyDescent="0.3">
      <c r="A110" s="39" t="s">
        <v>48</v>
      </c>
      <c r="B110" s="40">
        <v>874</v>
      </c>
      <c r="C110" s="41" t="s">
        <v>251</v>
      </c>
      <c r="D110" s="41" t="s">
        <v>252</v>
      </c>
      <c r="E110" s="41" t="s">
        <v>253</v>
      </c>
      <c r="F110" s="42" t="s">
        <v>67</v>
      </c>
      <c r="G110" s="43" t="s">
        <v>68</v>
      </c>
      <c r="H110" s="44"/>
      <c r="I110" s="45"/>
      <c r="J110" s="45"/>
      <c r="K110" s="44">
        <f t="shared" si="1"/>
        <v>0</v>
      </c>
      <c r="L110" s="46" t="s">
        <v>53</v>
      </c>
      <c r="M110" s="46" t="s">
        <v>53</v>
      </c>
      <c r="N110" s="46" t="s">
        <v>53</v>
      </c>
      <c r="O110" s="46" t="s">
        <v>53</v>
      </c>
      <c r="P110" s="46"/>
      <c r="Q110" s="46" t="s">
        <v>51</v>
      </c>
      <c r="R110" s="47">
        <v>1</v>
      </c>
      <c r="S110" s="39" t="s">
        <v>254</v>
      </c>
      <c r="V110" s="38" t="s">
        <v>67</v>
      </c>
      <c r="W110" s="38">
        <v>0</v>
      </c>
    </row>
    <row r="111" spans="1:23" ht="15.75" customHeight="1" x14ac:dyDescent="0.3">
      <c r="A111" s="39" t="s">
        <v>48</v>
      </c>
      <c r="B111" s="40">
        <v>875</v>
      </c>
      <c r="C111" s="41" t="s">
        <v>198</v>
      </c>
      <c r="D111" s="41" t="s">
        <v>239</v>
      </c>
      <c r="E111" s="41" t="s">
        <v>114</v>
      </c>
      <c r="F111" s="42" t="s">
        <v>67</v>
      </c>
      <c r="G111" s="43">
        <v>10000</v>
      </c>
      <c r="H111" s="44"/>
      <c r="I111" s="45"/>
      <c r="J111" s="45"/>
      <c r="K111" s="44">
        <f t="shared" si="1"/>
        <v>10000</v>
      </c>
      <c r="L111" s="46" t="s">
        <v>53</v>
      </c>
      <c r="M111" s="46" t="s">
        <v>53</v>
      </c>
      <c r="N111" s="46" t="s">
        <v>53</v>
      </c>
      <c r="O111" s="46" t="s">
        <v>53</v>
      </c>
      <c r="P111" s="46"/>
      <c r="Q111" s="39" t="s">
        <v>55</v>
      </c>
      <c r="R111" s="39" t="s">
        <v>55</v>
      </c>
      <c r="S111" s="39" t="s">
        <v>55</v>
      </c>
      <c r="V111" s="38" t="s">
        <v>227</v>
      </c>
      <c r="W111" s="38">
        <v>708000</v>
      </c>
    </row>
    <row r="112" spans="1:23" ht="15.75" customHeight="1" x14ac:dyDescent="0.3">
      <c r="A112" s="39" t="s">
        <v>48</v>
      </c>
      <c r="B112" s="40">
        <v>1312</v>
      </c>
      <c r="C112" s="41" t="s">
        <v>255</v>
      </c>
      <c r="D112" s="41" t="s">
        <v>256</v>
      </c>
      <c r="E112" s="41" t="s">
        <v>114</v>
      </c>
      <c r="F112" s="42" t="s">
        <v>67</v>
      </c>
      <c r="G112" s="43"/>
      <c r="H112" s="44"/>
      <c r="I112" s="45"/>
      <c r="J112" s="45"/>
      <c r="K112" s="44">
        <f t="shared" si="1"/>
        <v>0</v>
      </c>
      <c r="L112" s="46" t="s">
        <v>55</v>
      </c>
      <c r="M112" s="46" t="s">
        <v>55</v>
      </c>
      <c r="N112" s="46" t="s">
        <v>55</v>
      </c>
      <c r="O112" s="46" t="s">
        <v>55</v>
      </c>
      <c r="P112" s="46" t="s">
        <v>55</v>
      </c>
      <c r="Q112" s="46" t="s">
        <v>55</v>
      </c>
      <c r="R112" s="46" t="s">
        <v>55</v>
      </c>
      <c r="S112" s="46" t="s">
        <v>55</v>
      </c>
      <c r="V112" s="38">
        <v>7016000</v>
      </c>
      <c r="W112" s="38">
        <v>973000</v>
      </c>
    </row>
    <row r="113" spans="1:23" ht="15.75" customHeight="1" x14ac:dyDescent="0.3">
      <c r="A113" s="39" t="s">
        <v>48</v>
      </c>
      <c r="B113" s="54">
        <v>1318</v>
      </c>
      <c r="C113" s="49" t="s">
        <v>257</v>
      </c>
      <c r="D113" s="49" t="s">
        <v>258</v>
      </c>
      <c r="E113" s="52" t="s">
        <v>259</v>
      </c>
      <c r="F113" s="50" t="s">
        <v>227</v>
      </c>
      <c r="G113" s="55"/>
      <c r="H113" s="44"/>
      <c r="I113" s="45"/>
      <c r="J113" s="45"/>
      <c r="K113" s="44">
        <f t="shared" si="1"/>
        <v>0</v>
      </c>
      <c r="L113" s="46" t="s">
        <v>59</v>
      </c>
      <c r="M113" s="46" t="s">
        <v>59</v>
      </c>
      <c r="N113" s="46" t="s">
        <v>59</v>
      </c>
      <c r="O113" s="46" t="s">
        <v>59</v>
      </c>
      <c r="P113" s="39"/>
      <c r="Q113" s="46" t="s">
        <v>53</v>
      </c>
      <c r="R113" s="47">
        <v>0</v>
      </c>
      <c r="S113" s="39"/>
      <c r="V113" s="38">
        <v>18486000</v>
      </c>
      <c r="W113" s="38">
        <v>1356000</v>
      </c>
    </row>
    <row r="114" spans="1:23" ht="15.75" customHeight="1" x14ac:dyDescent="0.3">
      <c r="A114" s="39" t="s">
        <v>48</v>
      </c>
      <c r="B114" s="54">
        <v>1319</v>
      </c>
      <c r="C114" s="49" t="s">
        <v>260</v>
      </c>
      <c r="D114" s="49" t="s">
        <v>261</v>
      </c>
      <c r="E114" s="49" t="s">
        <v>262</v>
      </c>
      <c r="F114" s="50">
        <v>39000000</v>
      </c>
      <c r="G114" s="43"/>
      <c r="H114" s="44"/>
      <c r="I114" s="45"/>
      <c r="J114" s="45"/>
      <c r="K114" s="44">
        <f t="shared" si="1"/>
        <v>39000000</v>
      </c>
      <c r="L114" s="46" t="s">
        <v>59</v>
      </c>
      <c r="M114" s="46" t="s">
        <v>59</v>
      </c>
      <c r="N114" s="46" t="s">
        <v>59</v>
      </c>
      <c r="O114" s="46" t="s">
        <v>59</v>
      </c>
      <c r="P114" s="46"/>
      <c r="Q114" s="46" t="s">
        <v>53</v>
      </c>
      <c r="R114" s="47">
        <v>0</v>
      </c>
      <c r="S114" s="39"/>
      <c r="V114" s="38">
        <v>9852000</v>
      </c>
      <c r="W114" s="38">
        <v>767000</v>
      </c>
    </row>
    <row r="115" spans="1:23" ht="15.75" customHeight="1" x14ac:dyDescent="0.3">
      <c r="A115" s="39" t="s">
        <v>48</v>
      </c>
      <c r="B115" s="40">
        <v>1321</v>
      </c>
      <c r="C115" s="41" t="s">
        <v>263</v>
      </c>
      <c r="D115" s="41" t="s">
        <v>264</v>
      </c>
      <c r="E115" s="41" t="s">
        <v>265</v>
      </c>
      <c r="F115" s="42" t="s">
        <v>67</v>
      </c>
      <c r="G115" s="43" t="s">
        <v>68</v>
      </c>
      <c r="H115" s="44"/>
      <c r="I115" s="45"/>
      <c r="J115" s="45"/>
      <c r="K115" s="44">
        <f t="shared" si="1"/>
        <v>0</v>
      </c>
      <c r="L115" s="46" t="s">
        <v>53</v>
      </c>
      <c r="M115" s="46" t="s">
        <v>53</v>
      </c>
      <c r="N115" s="46" t="s">
        <v>53</v>
      </c>
      <c r="O115" s="46" t="s">
        <v>53</v>
      </c>
      <c r="P115" s="46"/>
      <c r="Q115" s="46" t="s">
        <v>53</v>
      </c>
      <c r="R115" s="47">
        <v>0</v>
      </c>
      <c r="S115" s="39"/>
      <c r="V115" s="38">
        <v>18796000</v>
      </c>
      <c r="W115" s="38">
        <v>1356000</v>
      </c>
    </row>
    <row r="116" spans="1:23" ht="15.75" customHeight="1" x14ac:dyDescent="0.3">
      <c r="A116" s="39" t="s">
        <v>48</v>
      </c>
      <c r="B116" s="40">
        <v>1322</v>
      </c>
      <c r="C116" s="41" t="s">
        <v>263</v>
      </c>
      <c r="D116" s="41" t="s">
        <v>266</v>
      </c>
      <c r="E116" s="41"/>
      <c r="F116" s="42">
        <v>100800000</v>
      </c>
      <c r="G116" s="43">
        <v>40400000</v>
      </c>
      <c r="H116" s="44"/>
      <c r="I116" s="45"/>
      <c r="J116" s="45"/>
      <c r="K116" s="44">
        <f t="shared" si="1"/>
        <v>141200000</v>
      </c>
      <c r="L116" s="46" t="s">
        <v>51</v>
      </c>
      <c r="M116" s="46" t="s">
        <v>52</v>
      </c>
      <c r="N116" s="46" t="s">
        <v>53</v>
      </c>
      <c r="O116" s="46" t="s">
        <v>51</v>
      </c>
      <c r="P116" s="46"/>
      <c r="Q116" s="46" t="s">
        <v>51</v>
      </c>
      <c r="R116" s="47">
        <v>0.09</v>
      </c>
      <c r="S116" s="39"/>
      <c r="V116" s="38">
        <v>56444000</v>
      </c>
      <c r="W116" s="38">
        <v>10609000</v>
      </c>
    </row>
    <row r="117" spans="1:23" ht="15.75" customHeight="1" x14ac:dyDescent="0.3">
      <c r="A117" s="39" t="s">
        <v>48</v>
      </c>
      <c r="B117" s="40">
        <v>1325</v>
      </c>
      <c r="C117" s="41" t="s">
        <v>267</v>
      </c>
      <c r="D117" s="41" t="s">
        <v>268</v>
      </c>
      <c r="E117" s="41"/>
      <c r="F117" s="42">
        <v>94500000</v>
      </c>
      <c r="G117" s="43">
        <v>33600000</v>
      </c>
      <c r="H117" s="44"/>
      <c r="I117" s="45"/>
      <c r="J117" s="45"/>
      <c r="K117" s="44">
        <f t="shared" si="1"/>
        <v>128100000</v>
      </c>
      <c r="L117" s="46" t="s">
        <v>51</v>
      </c>
      <c r="M117" s="46" t="s">
        <v>52</v>
      </c>
      <c r="N117" s="46" t="s">
        <v>53</v>
      </c>
      <c r="O117" s="46" t="s">
        <v>51</v>
      </c>
      <c r="P117" s="46"/>
      <c r="Q117" s="46" t="s">
        <v>88</v>
      </c>
      <c r="R117" s="47">
        <v>0.03</v>
      </c>
      <c r="S117" s="39"/>
      <c r="V117" s="38">
        <v>1953000</v>
      </c>
      <c r="W117" s="38">
        <v>237000</v>
      </c>
    </row>
    <row r="118" spans="1:23" ht="15.75" customHeight="1" x14ac:dyDescent="0.3">
      <c r="A118" s="39" t="s">
        <v>48</v>
      </c>
      <c r="B118" s="40">
        <v>1339</v>
      </c>
      <c r="C118" s="41" t="s">
        <v>260</v>
      </c>
      <c r="D118" s="41" t="s">
        <v>269</v>
      </c>
      <c r="E118" s="41" t="s">
        <v>270</v>
      </c>
      <c r="F118" s="42" t="s">
        <v>67</v>
      </c>
      <c r="G118" s="43"/>
      <c r="H118" s="44"/>
      <c r="I118" s="45"/>
      <c r="J118" s="45"/>
      <c r="K118" s="44">
        <f t="shared" si="1"/>
        <v>0</v>
      </c>
      <c r="L118" s="46" t="s">
        <v>59</v>
      </c>
      <c r="M118" s="46" t="s">
        <v>59</v>
      </c>
      <c r="N118" s="46" t="s">
        <v>59</v>
      </c>
      <c r="O118" s="46" t="s">
        <v>53</v>
      </c>
      <c r="P118" s="46"/>
      <c r="Q118" s="46" t="s">
        <v>53</v>
      </c>
      <c r="R118" s="47">
        <v>0</v>
      </c>
      <c r="S118" s="39"/>
      <c r="V118" s="38" t="s">
        <v>67</v>
      </c>
      <c r="W118" s="38">
        <v>0</v>
      </c>
    </row>
    <row r="119" spans="1:23" ht="15.75" customHeight="1" x14ac:dyDescent="0.3">
      <c r="A119" s="39" t="s">
        <v>48</v>
      </c>
      <c r="B119" s="40">
        <v>1342</v>
      </c>
      <c r="C119" s="41" t="s">
        <v>271</v>
      </c>
      <c r="D119" s="41" t="s">
        <v>272</v>
      </c>
      <c r="E119" s="41" t="s">
        <v>114</v>
      </c>
      <c r="F119" s="42" t="s">
        <v>67</v>
      </c>
      <c r="G119" s="43"/>
      <c r="H119" s="44"/>
      <c r="I119" s="45"/>
      <c r="J119" s="45"/>
      <c r="K119" s="44">
        <f t="shared" si="1"/>
        <v>0</v>
      </c>
      <c r="L119" s="46" t="s">
        <v>55</v>
      </c>
      <c r="M119" s="46" t="s">
        <v>55</v>
      </c>
      <c r="N119" s="46" t="s">
        <v>55</v>
      </c>
      <c r="O119" s="46" t="s">
        <v>55</v>
      </c>
      <c r="P119" s="46" t="s">
        <v>55</v>
      </c>
      <c r="Q119" s="46" t="s">
        <v>55</v>
      </c>
      <c r="R119" s="46" t="s">
        <v>55</v>
      </c>
      <c r="S119" s="46" t="s">
        <v>55</v>
      </c>
      <c r="V119" s="38" t="s">
        <v>67</v>
      </c>
      <c r="W119" s="38">
        <v>0</v>
      </c>
    </row>
    <row r="120" spans="1:23" ht="15.75" customHeight="1" x14ac:dyDescent="0.3">
      <c r="A120" s="39" t="s">
        <v>48</v>
      </c>
      <c r="B120" s="40">
        <v>1343</v>
      </c>
      <c r="C120" s="41" t="s">
        <v>263</v>
      </c>
      <c r="D120" s="41" t="s">
        <v>209</v>
      </c>
      <c r="E120" s="41" t="s">
        <v>265</v>
      </c>
      <c r="F120" s="42" t="s">
        <v>67</v>
      </c>
      <c r="G120" s="43" t="s">
        <v>68</v>
      </c>
      <c r="H120" s="44"/>
      <c r="I120" s="45"/>
      <c r="J120" s="45"/>
      <c r="K120" s="44">
        <f t="shared" si="1"/>
        <v>0</v>
      </c>
      <c r="L120" s="46" t="s">
        <v>53</v>
      </c>
      <c r="M120" s="46" t="s">
        <v>53</v>
      </c>
      <c r="N120" s="46" t="s">
        <v>53</v>
      </c>
      <c r="O120" s="46" t="s">
        <v>53</v>
      </c>
      <c r="P120" s="46"/>
      <c r="Q120" s="46" t="s">
        <v>55</v>
      </c>
      <c r="R120" s="46" t="s">
        <v>55</v>
      </c>
      <c r="S120" s="46" t="s">
        <v>55</v>
      </c>
      <c r="V120" s="38">
        <v>73276000</v>
      </c>
      <c r="W120" s="38">
        <v>5777000</v>
      </c>
    </row>
    <row r="121" spans="1:23" ht="15.75" customHeight="1" x14ac:dyDescent="0.3">
      <c r="A121" s="39" t="s">
        <v>48</v>
      </c>
      <c r="B121" s="40">
        <v>1348</v>
      </c>
      <c r="C121" s="41" t="s">
        <v>273</v>
      </c>
      <c r="D121" s="41" t="s">
        <v>274</v>
      </c>
      <c r="E121" s="41" t="s">
        <v>275</v>
      </c>
      <c r="F121" s="42" t="s">
        <v>67</v>
      </c>
      <c r="G121" s="43"/>
      <c r="H121" s="44"/>
      <c r="I121" s="45"/>
      <c r="J121" s="45"/>
      <c r="K121" s="44">
        <f t="shared" si="1"/>
        <v>0</v>
      </c>
      <c r="L121" s="46" t="s">
        <v>59</v>
      </c>
      <c r="M121" s="46" t="s">
        <v>59</v>
      </c>
      <c r="N121" s="46" t="s">
        <v>59</v>
      </c>
      <c r="O121" s="46" t="s">
        <v>53</v>
      </c>
      <c r="P121" s="46"/>
      <c r="Q121" s="39" t="s">
        <v>55</v>
      </c>
      <c r="R121" s="39" t="s">
        <v>55</v>
      </c>
      <c r="S121" s="39" t="s">
        <v>55</v>
      </c>
      <c r="V121" s="38">
        <v>34307000</v>
      </c>
      <c r="W121" s="38">
        <v>6012000</v>
      </c>
    </row>
    <row r="122" spans="1:23" ht="15.75" customHeight="1" x14ac:dyDescent="0.3">
      <c r="A122" s="39" t="s">
        <v>48</v>
      </c>
      <c r="B122" s="40">
        <v>1354</v>
      </c>
      <c r="C122" s="41" t="s">
        <v>276</v>
      </c>
      <c r="D122" s="41" t="s">
        <v>277</v>
      </c>
      <c r="E122" s="52" t="s">
        <v>278</v>
      </c>
      <c r="F122" s="42">
        <v>34900000</v>
      </c>
      <c r="G122" s="43">
        <v>3100000</v>
      </c>
      <c r="H122" s="44"/>
      <c r="I122" s="45"/>
      <c r="J122" s="45"/>
      <c r="K122" s="44">
        <f t="shared" si="1"/>
        <v>38000000</v>
      </c>
      <c r="L122" s="46" t="s">
        <v>51</v>
      </c>
      <c r="M122" s="46" t="s">
        <v>52</v>
      </c>
      <c r="N122" s="46" t="s">
        <v>53</v>
      </c>
      <c r="O122" s="46" t="s">
        <v>51</v>
      </c>
      <c r="P122" s="46"/>
      <c r="Q122" s="46" t="s">
        <v>55</v>
      </c>
      <c r="R122" s="46" t="s">
        <v>55</v>
      </c>
      <c r="S122" s="46" t="s">
        <v>55</v>
      </c>
      <c r="V122" s="38">
        <v>460000</v>
      </c>
      <c r="W122" s="38">
        <v>0</v>
      </c>
    </row>
    <row r="123" spans="1:23" ht="15.75" customHeight="1" x14ac:dyDescent="0.3">
      <c r="A123" s="39" t="s">
        <v>48</v>
      </c>
      <c r="B123" s="40">
        <v>1355</v>
      </c>
      <c r="C123" s="41" t="s">
        <v>279</v>
      </c>
      <c r="D123" s="41" t="s">
        <v>264</v>
      </c>
      <c r="E123" s="41" t="s">
        <v>280</v>
      </c>
      <c r="F123" s="42">
        <v>1200000</v>
      </c>
      <c r="G123" s="43"/>
      <c r="H123" s="44"/>
      <c r="I123" s="45"/>
      <c r="J123" s="45"/>
      <c r="K123" s="44">
        <f t="shared" si="1"/>
        <v>1200000</v>
      </c>
      <c r="L123" s="46" t="s">
        <v>59</v>
      </c>
      <c r="M123" s="46" t="s">
        <v>59</v>
      </c>
      <c r="N123" s="46" t="s">
        <v>59</v>
      </c>
      <c r="O123" s="46" t="s">
        <v>53</v>
      </c>
      <c r="P123" s="39"/>
      <c r="Q123" s="46" t="s">
        <v>55</v>
      </c>
      <c r="R123" s="46" t="s">
        <v>55</v>
      </c>
      <c r="S123" s="39"/>
      <c r="V123" s="38">
        <v>8968000</v>
      </c>
      <c r="W123" s="38">
        <v>119000</v>
      </c>
    </row>
    <row r="124" spans="1:23" ht="15.75" customHeight="1" x14ac:dyDescent="0.3">
      <c r="A124" s="39" t="s">
        <v>48</v>
      </c>
      <c r="B124" s="40">
        <v>1364</v>
      </c>
      <c r="C124" s="41" t="s">
        <v>281</v>
      </c>
      <c r="D124" s="41" t="s">
        <v>282</v>
      </c>
      <c r="E124" s="52" t="s">
        <v>278</v>
      </c>
      <c r="F124" s="42">
        <v>26100000</v>
      </c>
      <c r="G124" s="43">
        <v>1240000</v>
      </c>
      <c r="H124" s="44"/>
      <c r="I124" s="45"/>
      <c r="J124" s="45"/>
      <c r="K124" s="44">
        <f t="shared" si="1"/>
        <v>27340000</v>
      </c>
      <c r="L124" s="46" t="s">
        <v>51</v>
      </c>
      <c r="M124" s="46" t="s">
        <v>51</v>
      </c>
      <c r="N124" s="46" t="s">
        <v>53</v>
      </c>
      <c r="O124" s="46" t="s">
        <v>51</v>
      </c>
      <c r="P124" s="46"/>
      <c r="Q124" s="46" t="s">
        <v>55</v>
      </c>
      <c r="R124" s="46" t="s">
        <v>55</v>
      </c>
      <c r="S124" s="46" t="s">
        <v>55</v>
      </c>
      <c r="V124" s="38">
        <v>55870000</v>
      </c>
      <c r="W124" s="38">
        <v>4068000</v>
      </c>
    </row>
    <row r="125" spans="1:23" ht="15.75" customHeight="1" x14ac:dyDescent="0.3">
      <c r="A125" s="39" t="s">
        <v>48</v>
      </c>
      <c r="B125" s="40">
        <v>1366</v>
      </c>
      <c r="C125" s="41" t="s">
        <v>188</v>
      </c>
      <c r="D125" s="41" t="s">
        <v>283</v>
      </c>
      <c r="E125" s="41" t="s">
        <v>114</v>
      </c>
      <c r="F125" s="42" t="s">
        <v>67</v>
      </c>
      <c r="G125" s="43"/>
      <c r="H125" s="44"/>
      <c r="I125" s="45"/>
      <c r="J125" s="45"/>
      <c r="K125" s="44">
        <f t="shared" si="1"/>
        <v>0</v>
      </c>
      <c r="L125" s="46" t="s">
        <v>55</v>
      </c>
      <c r="M125" s="46" t="s">
        <v>55</v>
      </c>
      <c r="N125" s="46" t="s">
        <v>55</v>
      </c>
      <c r="O125" s="46" t="s">
        <v>55</v>
      </c>
      <c r="P125" s="46" t="s">
        <v>55</v>
      </c>
      <c r="Q125" s="46" t="s">
        <v>55</v>
      </c>
      <c r="R125" s="46" t="s">
        <v>55</v>
      </c>
      <c r="S125" s="46" t="s">
        <v>55</v>
      </c>
      <c r="V125" s="38">
        <v>1907000</v>
      </c>
      <c r="W125" s="38">
        <v>195000</v>
      </c>
    </row>
    <row r="126" spans="1:23" ht="15.75" customHeight="1" x14ac:dyDescent="0.3">
      <c r="A126" s="39" t="s">
        <v>48</v>
      </c>
      <c r="B126" s="40">
        <v>9253</v>
      </c>
      <c r="C126" s="41" t="s">
        <v>121</v>
      </c>
      <c r="D126" s="41" t="s">
        <v>284</v>
      </c>
      <c r="E126" s="41" t="s">
        <v>114</v>
      </c>
      <c r="F126" s="42" t="s">
        <v>67</v>
      </c>
      <c r="G126" s="43" t="s">
        <v>68</v>
      </c>
      <c r="H126" s="44"/>
      <c r="I126" s="45"/>
      <c r="J126" s="45"/>
      <c r="K126" s="44">
        <f t="shared" si="1"/>
        <v>0</v>
      </c>
      <c r="L126" s="46" t="s">
        <v>53</v>
      </c>
      <c r="M126" s="46" t="s">
        <v>53</v>
      </c>
      <c r="N126" s="46" t="s">
        <v>53</v>
      </c>
      <c r="O126" s="46" t="s">
        <v>53</v>
      </c>
      <c r="P126" s="46"/>
      <c r="Q126" s="39" t="s">
        <v>55</v>
      </c>
      <c r="R126" s="39" t="s">
        <v>55</v>
      </c>
      <c r="S126" s="39" t="s">
        <v>55</v>
      </c>
      <c r="V126" s="38">
        <v>6569000</v>
      </c>
      <c r="W126" s="38">
        <v>354000</v>
      </c>
    </row>
    <row r="127" spans="1:23" ht="15.75" customHeight="1" x14ac:dyDescent="0.3">
      <c r="A127" s="39" t="s">
        <v>48</v>
      </c>
      <c r="B127" s="40">
        <v>9260</v>
      </c>
      <c r="C127" s="41" t="s">
        <v>285</v>
      </c>
      <c r="D127" s="41" t="s">
        <v>286</v>
      </c>
      <c r="E127" s="41" t="s">
        <v>287</v>
      </c>
      <c r="F127" s="42" t="s">
        <v>67</v>
      </c>
      <c r="G127" s="43"/>
      <c r="H127" s="44"/>
      <c r="I127" s="45"/>
      <c r="J127" s="45"/>
      <c r="K127" s="44">
        <f t="shared" si="1"/>
        <v>0</v>
      </c>
      <c r="L127" s="46" t="s">
        <v>55</v>
      </c>
      <c r="M127" s="46" t="s">
        <v>55</v>
      </c>
      <c r="N127" s="46" t="s">
        <v>55</v>
      </c>
      <c r="O127" s="46" t="s">
        <v>55</v>
      </c>
      <c r="P127" s="46" t="s">
        <v>55</v>
      </c>
      <c r="Q127" s="46" t="s">
        <v>55</v>
      </c>
      <c r="R127" s="46" t="s">
        <v>55</v>
      </c>
      <c r="S127" s="46" t="s">
        <v>55</v>
      </c>
      <c r="V127" s="38">
        <v>17223000</v>
      </c>
      <c r="W127" s="38">
        <v>2595000</v>
      </c>
    </row>
    <row r="128" spans="1:23" ht="15.75" customHeight="1" x14ac:dyDescent="0.3">
      <c r="A128" s="39" t="s">
        <v>48</v>
      </c>
      <c r="B128" s="40">
        <v>9261</v>
      </c>
      <c r="C128" s="41" t="s">
        <v>285</v>
      </c>
      <c r="D128" s="41" t="s">
        <v>288</v>
      </c>
      <c r="E128" s="41" t="s">
        <v>287</v>
      </c>
      <c r="F128" s="42" t="s">
        <v>67</v>
      </c>
      <c r="G128" s="43"/>
      <c r="H128" s="44"/>
      <c r="I128" s="45"/>
      <c r="J128" s="45"/>
      <c r="K128" s="44">
        <f t="shared" si="1"/>
        <v>0</v>
      </c>
      <c r="L128" s="46" t="s">
        <v>55</v>
      </c>
      <c r="M128" s="46" t="s">
        <v>55</v>
      </c>
      <c r="N128" s="46" t="s">
        <v>55</v>
      </c>
      <c r="O128" s="46" t="s">
        <v>55</v>
      </c>
      <c r="P128" s="46" t="s">
        <v>55</v>
      </c>
      <c r="Q128" s="46" t="s">
        <v>55</v>
      </c>
      <c r="R128" s="46" t="s">
        <v>55</v>
      </c>
      <c r="S128" s="46" t="s">
        <v>55</v>
      </c>
      <c r="V128" s="38" t="s">
        <v>227</v>
      </c>
      <c r="W128" s="38">
        <v>767000</v>
      </c>
    </row>
    <row r="129" spans="1:23" ht="15.75" customHeight="1" x14ac:dyDescent="0.3">
      <c r="A129" s="39" t="s">
        <v>48</v>
      </c>
      <c r="B129" s="40">
        <v>9262</v>
      </c>
      <c r="C129" s="41" t="s">
        <v>285</v>
      </c>
      <c r="D129" s="41" t="s">
        <v>289</v>
      </c>
      <c r="E129" s="41" t="s">
        <v>287</v>
      </c>
      <c r="F129" s="42" t="s">
        <v>67</v>
      </c>
      <c r="G129" s="43"/>
      <c r="H129" s="44"/>
      <c r="I129" s="45"/>
      <c r="J129" s="45"/>
      <c r="K129" s="44">
        <f t="shared" si="1"/>
        <v>0</v>
      </c>
      <c r="L129" s="46" t="s">
        <v>55</v>
      </c>
      <c r="M129" s="46" t="s">
        <v>55</v>
      </c>
      <c r="N129" s="46" t="s">
        <v>55</v>
      </c>
      <c r="O129" s="46" t="s">
        <v>55</v>
      </c>
      <c r="P129" s="46" t="s">
        <v>55</v>
      </c>
      <c r="Q129" s="46" t="s">
        <v>55</v>
      </c>
      <c r="R129" s="46" t="s">
        <v>55</v>
      </c>
      <c r="S129" s="46" t="s">
        <v>55</v>
      </c>
      <c r="V129" s="38">
        <v>2493000</v>
      </c>
      <c r="W129" s="38">
        <v>650000</v>
      </c>
    </row>
    <row r="130" spans="1:23" ht="15.75" customHeight="1" x14ac:dyDescent="0.3">
      <c r="A130" s="39" t="s">
        <v>48</v>
      </c>
      <c r="B130" s="40">
        <v>9264</v>
      </c>
      <c r="C130" s="41" t="s">
        <v>285</v>
      </c>
      <c r="D130" s="41" t="s">
        <v>290</v>
      </c>
      <c r="E130" s="41" t="s">
        <v>68</v>
      </c>
      <c r="F130" s="42">
        <v>19700000</v>
      </c>
      <c r="G130" s="43"/>
      <c r="H130" s="44"/>
      <c r="I130" s="45"/>
      <c r="J130" s="45"/>
      <c r="K130" s="44">
        <f t="shared" si="1"/>
        <v>19700000</v>
      </c>
      <c r="L130" s="46" t="s">
        <v>51</v>
      </c>
      <c r="M130" s="46" t="s">
        <v>51</v>
      </c>
      <c r="N130" s="46" t="s">
        <v>51</v>
      </c>
      <c r="O130" s="46" t="s">
        <v>53</v>
      </c>
      <c r="P130" s="46"/>
      <c r="Q130" s="46" t="s">
        <v>53</v>
      </c>
      <c r="R130" s="47">
        <v>0</v>
      </c>
      <c r="S130" s="39"/>
      <c r="V130" s="38">
        <v>6431000</v>
      </c>
      <c r="W130" s="38">
        <v>1239000</v>
      </c>
    </row>
    <row r="131" spans="1:23" ht="15.75" customHeight="1" x14ac:dyDescent="0.3">
      <c r="A131" s="39" t="s">
        <v>48</v>
      </c>
      <c r="B131" s="40">
        <v>9265</v>
      </c>
      <c r="C131" s="41" t="s">
        <v>285</v>
      </c>
      <c r="D131" s="41" t="s">
        <v>291</v>
      </c>
      <c r="E131" s="41" t="s">
        <v>287</v>
      </c>
      <c r="F131" s="42" t="s">
        <v>67</v>
      </c>
      <c r="G131" s="43"/>
      <c r="H131" s="44"/>
      <c r="I131" s="45"/>
      <c r="J131" s="45"/>
      <c r="K131" s="44">
        <f t="shared" si="1"/>
        <v>0</v>
      </c>
      <c r="L131" s="46" t="s">
        <v>55</v>
      </c>
      <c r="M131" s="46" t="s">
        <v>55</v>
      </c>
      <c r="N131" s="46" t="s">
        <v>55</v>
      </c>
      <c r="O131" s="46" t="s">
        <v>55</v>
      </c>
      <c r="P131" s="46" t="s">
        <v>55</v>
      </c>
      <c r="Q131" s="46" t="s">
        <v>55</v>
      </c>
      <c r="R131" s="46" t="s">
        <v>55</v>
      </c>
      <c r="S131" s="46" t="s">
        <v>55</v>
      </c>
      <c r="V131" s="38">
        <v>22850000</v>
      </c>
      <c r="W131" s="38">
        <v>3419000</v>
      </c>
    </row>
    <row r="132" spans="1:23" ht="15.75" customHeight="1" x14ac:dyDescent="0.3">
      <c r="A132" s="39" t="s">
        <v>48</v>
      </c>
      <c r="B132" s="40">
        <v>9274</v>
      </c>
      <c r="C132" s="41" t="s">
        <v>285</v>
      </c>
      <c r="D132" s="41" t="s">
        <v>65</v>
      </c>
      <c r="E132" s="41" t="s">
        <v>287</v>
      </c>
      <c r="F132" s="42" t="s">
        <v>67</v>
      </c>
      <c r="G132" s="43" t="s">
        <v>68</v>
      </c>
      <c r="H132" s="44"/>
      <c r="I132" s="45"/>
      <c r="J132" s="45"/>
      <c r="K132" s="44">
        <f t="shared" si="1"/>
        <v>0</v>
      </c>
      <c r="L132" s="46" t="s">
        <v>53</v>
      </c>
      <c r="M132" s="46" t="s">
        <v>53</v>
      </c>
      <c r="N132" s="46" t="s">
        <v>53</v>
      </c>
      <c r="O132" s="46" t="s">
        <v>53</v>
      </c>
      <c r="P132" s="46"/>
      <c r="Q132" s="46" t="s">
        <v>53</v>
      </c>
      <c r="R132" s="47">
        <v>0</v>
      </c>
      <c r="S132" s="39"/>
      <c r="V132" s="38">
        <v>40300000</v>
      </c>
      <c r="W132" s="38">
        <v>0</v>
      </c>
    </row>
    <row r="133" spans="1:23" ht="15.75" customHeight="1" x14ac:dyDescent="0.3">
      <c r="A133" s="39" t="s">
        <v>48</v>
      </c>
      <c r="B133" s="40">
        <v>9275</v>
      </c>
      <c r="C133" s="41" t="s">
        <v>285</v>
      </c>
      <c r="D133" s="41" t="s">
        <v>292</v>
      </c>
      <c r="E133" s="41"/>
      <c r="F133" s="42">
        <v>8600000</v>
      </c>
      <c r="G133" s="43"/>
      <c r="H133" s="44"/>
      <c r="I133" s="45"/>
      <c r="J133" s="45"/>
      <c r="K133" s="44">
        <f t="shared" si="1"/>
        <v>8600000</v>
      </c>
      <c r="L133" s="46" t="s">
        <v>53</v>
      </c>
      <c r="M133" s="46" t="s">
        <v>51</v>
      </c>
      <c r="N133" s="46" t="s">
        <v>53</v>
      </c>
      <c r="O133" s="46" t="s">
        <v>51</v>
      </c>
      <c r="P133" s="46">
        <v>842</v>
      </c>
      <c r="Q133" s="46" t="s">
        <v>55</v>
      </c>
      <c r="R133" s="46" t="s">
        <v>55</v>
      </c>
      <c r="S133" s="39"/>
      <c r="V133" s="38">
        <v>5490000</v>
      </c>
      <c r="W133" s="38">
        <v>190000</v>
      </c>
    </row>
    <row r="134" spans="1:23" ht="15.75" customHeight="1" x14ac:dyDescent="0.3">
      <c r="A134" s="39" t="s">
        <v>48</v>
      </c>
      <c r="B134" s="40">
        <v>9283</v>
      </c>
      <c r="C134" s="41" t="s">
        <v>293</v>
      </c>
      <c r="D134" s="41" t="s">
        <v>294</v>
      </c>
      <c r="E134" s="41" t="s">
        <v>259</v>
      </c>
      <c r="F134" s="42" t="s">
        <v>67</v>
      </c>
      <c r="G134" s="43"/>
      <c r="H134" s="44"/>
      <c r="I134" s="45"/>
      <c r="J134" s="45"/>
      <c r="K134" s="44">
        <f t="shared" si="1"/>
        <v>0</v>
      </c>
      <c r="L134" s="46" t="s">
        <v>55</v>
      </c>
      <c r="M134" s="46" t="s">
        <v>55</v>
      </c>
      <c r="N134" s="46" t="s">
        <v>55</v>
      </c>
      <c r="O134" s="46" t="s">
        <v>55</v>
      </c>
      <c r="P134" s="46" t="s">
        <v>55</v>
      </c>
      <c r="Q134" s="46" t="s">
        <v>55</v>
      </c>
      <c r="R134" s="46" t="s">
        <v>55</v>
      </c>
      <c r="S134" s="46" t="s">
        <v>55</v>
      </c>
      <c r="V134" s="38">
        <v>1048000</v>
      </c>
      <c r="W134" s="38">
        <v>0</v>
      </c>
    </row>
    <row r="135" spans="1:23" ht="15.75" customHeight="1" x14ac:dyDescent="0.3">
      <c r="A135" s="39" t="s">
        <v>48</v>
      </c>
      <c r="B135" s="40">
        <v>9284</v>
      </c>
      <c r="C135" s="41" t="s">
        <v>285</v>
      </c>
      <c r="D135" s="41" t="s">
        <v>295</v>
      </c>
      <c r="E135" s="41" t="s">
        <v>287</v>
      </c>
      <c r="F135" s="42" t="s">
        <v>67</v>
      </c>
      <c r="G135" s="43" t="s">
        <v>68</v>
      </c>
      <c r="H135" s="44"/>
      <c r="I135" s="45"/>
      <c r="J135" s="45"/>
      <c r="K135" s="44">
        <f t="shared" si="1"/>
        <v>0</v>
      </c>
      <c r="L135" s="46" t="s">
        <v>53</v>
      </c>
      <c r="M135" s="46" t="s">
        <v>53</v>
      </c>
      <c r="N135" s="46" t="s">
        <v>53</v>
      </c>
      <c r="O135" s="46" t="s">
        <v>53</v>
      </c>
      <c r="P135" s="46"/>
      <c r="Q135" s="46" t="s">
        <v>53</v>
      </c>
      <c r="R135" s="47">
        <v>0</v>
      </c>
      <c r="S135" s="39"/>
      <c r="V135" s="38">
        <v>23250000</v>
      </c>
      <c r="W135" s="38">
        <v>4515000</v>
      </c>
    </row>
    <row r="136" spans="1:23" ht="15.75" customHeight="1" x14ac:dyDescent="0.3">
      <c r="A136" s="39" t="s">
        <v>48</v>
      </c>
      <c r="B136" s="40" t="s">
        <v>296</v>
      </c>
      <c r="C136" s="41" t="s">
        <v>297</v>
      </c>
      <c r="D136" s="41" t="s">
        <v>298</v>
      </c>
      <c r="E136" s="41" t="s">
        <v>287</v>
      </c>
      <c r="F136" s="42" t="s">
        <v>67</v>
      </c>
      <c r="G136" s="43"/>
      <c r="H136" s="44"/>
      <c r="I136" s="45"/>
      <c r="J136" s="45"/>
      <c r="K136" s="44">
        <f t="shared" si="1"/>
        <v>0</v>
      </c>
      <c r="L136" s="46" t="s">
        <v>55</v>
      </c>
      <c r="M136" s="46" t="s">
        <v>55</v>
      </c>
      <c r="N136" s="46" t="s">
        <v>55</v>
      </c>
      <c r="O136" s="46" t="s">
        <v>55</v>
      </c>
      <c r="P136" s="46" t="s">
        <v>55</v>
      </c>
      <c r="Q136" s="46" t="s">
        <v>55</v>
      </c>
      <c r="R136" s="46" t="s">
        <v>55</v>
      </c>
      <c r="S136" s="46" t="s">
        <v>55</v>
      </c>
      <c r="V136" s="38" t="s">
        <v>67</v>
      </c>
      <c r="W136" s="38">
        <v>0</v>
      </c>
    </row>
    <row r="137" spans="1:23" ht="15.75" customHeight="1" x14ac:dyDescent="0.3">
      <c r="A137" s="39" t="s">
        <v>48</v>
      </c>
      <c r="B137" s="40">
        <v>9293</v>
      </c>
      <c r="C137" s="41" t="s">
        <v>299</v>
      </c>
      <c r="D137" s="41" t="s">
        <v>300</v>
      </c>
      <c r="E137" s="41" t="s">
        <v>287</v>
      </c>
      <c r="F137" s="42" t="s">
        <v>67</v>
      </c>
      <c r="G137" s="43"/>
      <c r="H137" s="44"/>
      <c r="I137" s="45"/>
      <c r="J137" s="45"/>
      <c r="K137" s="44">
        <f t="shared" si="1"/>
        <v>0</v>
      </c>
      <c r="L137" s="46" t="s">
        <v>53</v>
      </c>
      <c r="M137" s="46" t="s">
        <v>53</v>
      </c>
      <c r="N137" s="46" t="s">
        <v>53</v>
      </c>
      <c r="O137" s="46" t="s">
        <v>53</v>
      </c>
      <c r="P137" s="46"/>
      <c r="Q137" s="46" t="s">
        <v>55</v>
      </c>
      <c r="R137" s="46" t="s">
        <v>55</v>
      </c>
      <c r="S137" s="46" t="s">
        <v>55</v>
      </c>
      <c r="V137" s="38" t="s">
        <v>67</v>
      </c>
      <c r="W137" s="38">
        <v>0</v>
      </c>
    </row>
    <row r="138" spans="1:23" ht="15.75" customHeight="1" x14ac:dyDescent="0.3">
      <c r="A138" s="39" t="s">
        <v>48</v>
      </c>
      <c r="B138" s="40">
        <v>9475</v>
      </c>
      <c r="C138" s="41" t="s">
        <v>301</v>
      </c>
      <c r="D138" s="41" t="s">
        <v>302</v>
      </c>
      <c r="E138" s="41"/>
      <c r="F138" s="42">
        <v>1700000</v>
      </c>
      <c r="G138" s="43"/>
      <c r="H138" s="44"/>
      <c r="I138" s="45"/>
      <c r="J138" s="45"/>
      <c r="K138" s="44">
        <f t="shared" si="1"/>
        <v>1700000</v>
      </c>
      <c r="L138" s="46" t="s">
        <v>53</v>
      </c>
      <c r="M138" s="46" t="s">
        <v>53</v>
      </c>
      <c r="N138" s="46" t="s">
        <v>53</v>
      </c>
      <c r="O138" s="46" t="s">
        <v>53</v>
      </c>
      <c r="P138" s="46"/>
      <c r="Q138" s="46" t="s">
        <v>51</v>
      </c>
      <c r="R138" s="47">
        <v>1</v>
      </c>
      <c r="S138" s="39" t="s">
        <v>254</v>
      </c>
      <c r="V138" s="38" t="s">
        <v>67</v>
      </c>
      <c r="W138" s="38">
        <v>0</v>
      </c>
    </row>
    <row r="139" spans="1:23" ht="15.75" customHeight="1" x14ac:dyDescent="0.3">
      <c r="A139" s="39" t="s">
        <v>303</v>
      </c>
      <c r="B139" s="40">
        <v>2302</v>
      </c>
      <c r="C139" s="41" t="s">
        <v>304</v>
      </c>
      <c r="D139" s="41" t="s">
        <v>305</v>
      </c>
      <c r="E139" s="41"/>
      <c r="F139" s="42">
        <v>20300000</v>
      </c>
      <c r="G139" s="43">
        <v>1570000</v>
      </c>
      <c r="H139" s="44"/>
      <c r="I139" s="45"/>
      <c r="J139" s="45"/>
      <c r="K139" s="44">
        <f t="shared" si="1"/>
        <v>21870000</v>
      </c>
      <c r="L139" s="46" t="s">
        <v>51</v>
      </c>
      <c r="M139" s="46" t="s">
        <v>52</v>
      </c>
      <c r="N139" s="46" t="s">
        <v>53</v>
      </c>
      <c r="O139" s="46" t="s">
        <v>51</v>
      </c>
      <c r="P139" s="46"/>
      <c r="Q139" s="46" t="s">
        <v>53</v>
      </c>
      <c r="R139" s="47">
        <v>0</v>
      </c>
      <c r="S139" s="39"/>
      <c r="V139" s="38" t="s">
        <v>67</v>
      </c>
      <c r="W139" s="38">
        <v>0</v>
      </c>
    </row>
    <row r="140" spans="1:23" ht="15.75" customHeight="1" x14ac:dyDescent="0.3">
      <c r="A140" s="39" t="s">
        <v>303</v>
      </c>
      <c r="B140" s="40">
        <v>2305</v>
      </c>
      <c r="C140" s="41" t="s">
        <v>306</v>
      </c>
      <c r="D140" s="41" t="s">
        <v>307</v>
      </c>
      <c r="E140" s="41" t="s">
        <v>308</v>
      </c>
      <c r="F140" s="42"/>
      <c r="G140" s="43" t="s">
        <v>68</v>
      </c>
      <c r="H140" s="44"/>
      <c r="I140" s="45"/>
      <c r="J140" s="45"/>
      <c r="K140" s="44">
        <f t="shared" si="1"/>
        <v>0</v>
      </c>
      <c r="L140" s="46" t="s">
        <v>51</v>
      </c>
      <c r="M140" s="46" t="s">
        <v>52</v>
      </c>
      <c r="N140" s="46" t="s">
        <v>53</v>
      </c>
      <c r="O140" s="46" t="s">
        <v>51</v>
      </c>
      <c r="P140" s="46"/>
      <c r="Q140" s="46" t="s">
        <v>51</v>
      </c>
      <c r="R140" s="47">
        <v>0.26</v>
      </c>
      <c r="S140" s="39"/>
      <c r="V140" s="38">
        <v>19405000</v>
      </c>
      <c r="W140" s="38">
        <v>4951000</v>
      </c>
    </row>
    <row r="141" spans="1:23" ht="15.75" customHeight="1" x14ac:dyDescent="0.3">
      <c r="A141" s="39" t="s">
        <v>303</v>
      </c>
      <c r="B141" s="40">
        <v>2308</v>
      </c>
      <c r="C141" s="41" t="s">
        <v>309</v>
      </c>
      <c r="D141" s="41" t="s">
        <v>310</v>
      </c>
      <c r="E141" s="41" t="s">
        <v>311</v>
      </c>
      <c r="F141" s="42" t="s">
        <v>227</v>
      </c>
      <c r="G141" s="43">
        <v>850000</v>
      </c>
      <c r="H141" s="44"/>
      <c r="I141" s="45"/>
      <c r="J141" s="45"/>
      <c r="K141" s="44">
        <f t="shared" si="1"/>
        <v>850000</v>
      </c>
      <c r="L141" s="46" t="s">
        <v>51</v>
      </c>
      <c r="M141" s="46" t="s">
        <v>52</v>
      </c>
      <c r="N141" s="46" t="s">
        <v>53</v>
      </c>
      <c r="O141" s="46" t="s">
        <v>51</v>
      </c>
      <c r="P141" s="46"/>
      <c r="Q141" s="46" t="s">
        <v>53</v>
      </c>
      <c r="R141" s="47">
        <v>0</v>
      </c>
      <c r="S141" s="39"/>
      <c r="V141" s="38">
        <v>25730000</v>
      </c>
      <c r="W141" s="38">
        <v>3419000</v>
      </c>
    </row>
    <row r="142" spans="1:23" ht="15.75" customHeight="1" x14ac:dyDescent="0.3">
      <c r="A142" s="39" t="s">
        <v>303</v>
      </c>
      <c r="B142" s="40">
        <v>2312</v>
      </c>
      <c r="C142" s="41" t="s">
        <v>312</v>
      </c>
      <c r="D142" s="41" t="s">
        <v>310</v>
      </c>
      <c r="E142" s="41"/>
      <c r="F142" s="42">
        <v>9000000</v>
      </c>
      <c r="G142" s="43">
        <v>600000</v>
      </c>
      <c r="H142" s="44"/>
      <c r="I142" s="45"/>
      <c r="J142" s="45"/>
      <c r="K142" s="44">
        <f t="shared" si="1"/>
        <v>9600000</v>
      </c>
      <c r="L142" s="46" t="s">
        <v>51</v>
      </c>
      <c r="M142" s="46" t="s">
        <v>52</v>
      </c>
      <c r="N142" s="46" t="s">
        <v>53</v>
      </c>
      <c r="O142" s="46" t="s">
        <v>51</v>
      </c>
      <c r="P142" s="46"/>
      <c r="Q142" s="46" t="s">
        <v>53</v>
      </c>
      <c r="R142" s="47">
        <v>0</v>
      </c>
      <c r="S142" s="39"/>
      <c r="V142" s="38">
        <v>345000</v>
      </c>
      <c r="W142" s="38">
        <v>0</v>
      </c>
    </row>
    <row r="143" spans="1:23" ht="15.75" customHeight="1" x14ac:dyDescent="0.3">
      <c r="A143" s="39" t="s">
        <v>303</v>
      </c>
      <c r="B143" s="40">
        <v>2318</v>
      </c>
      <c r="C143" s="41" t="s">
        <v>313</v>
      </c>
      <c r="D143" s="41" t="s">
        <v>310</v>
      </c>
      <c r="E143" s="41"/>
      <c r="F143" s="42">
        <v>23500000</v>
      </c>
      <c r="G143" s="43">
        <v>1050000</v>
      </c>
      <c r="H143" s="44"/>
      <c r="I143" s="45"/>
      <c r="J143" s="45"/>
      <c r="K143" s="44">
        <f t="shared" si="1"/>
        <v>24550000</v>
      </c>
      <c r="L143" s="46" t="s">
        <v>51</v>
      </c>
      <c r="M143" s="46" t="s">
        <v>52</v>
      </c>
      <c r="N143" s="46" t="s">
        <v>53</v>
      </c>
      <c r="O143" s="46" t="s">
        <v>51</v>
      </c>
      <c r="P143" s="46"/>
      <c r="Q143" s="46" t="s">
        <v>51</v>
      </c>
      <c r="R143" s="47">
        <v>7.0000000000000007E-2</v>
      </c>
      <c r="S143" s="39"/>
      <c r="V143" s="38">
        <v>12860000</v>
      </c>
      <c r="W143" s="38">
        <v>2653000</v>
      </c>
    </row>
    <row r="144" spans="1:23" ht="15.75" customHeight="1" x14ac:dyDescent="0.3">
      <c r="A144" s="39" t="s">
        <v>303</v>
      </c>
      <c r="B144" s="40">
        <v>2321</v>
      </c>
      <c r="C144" s="41" t="s">
        <v>314</v>
      </c>
      <c r="D144" s="41" t="s">
        <v>310</v>
      </c>
      <c r="E144" s="41" t="s">
        <v>165</v>
      </c>
      <c r="F144" s="42">
        <v>12500000</v>
      </c>
      <c r="G144" s="43"/>
      <c r="H144" s="44"/>
      <c r="I144" s="45"/>
      <c r="J144" s="45"/>
      <c r="K144" s="44">
        <f t="shared" si="1"/>
        <v>12500000</v>
      </c>
      <c r="L144" s="46" t="s">
        <v>51</v>
      </c>
      <c r="M144" s="46" t="s">
        <v>52</v>
      </c>
      <c r="N144" s="46" t="s">
        <v>53</v>
      </c>
      <c r="O144" s="46" t="s">
        <v>51</v>
      </c>
      <c r="P144" s="46"/>
      <c r="Q144" s="46" t="s">
        <v>53</v>
      </c>
      <c r="R144" s="47">
        <v>0</v>
      </c>
      <c r="S144" s="39"/>
      <c r="V144" s="38" t="s">
        <v>227</v>
      </c>
      <c r="W144" s="38">
        <v>1073000</v>
      </c>
    </row>
    <row r="145" spans="1:23" ht="15.75" customHeight="1" x14ac:dyDescent="0.3">
      <c r="A145" s="39" t="s">
        <v>303</v>
      </c>
      <c r="B145" s="40">
        <v>2322</v>
      </c>
      <c r="C145" s="41" t="s">
        <v>315</v>
      </c>
      <c r="D145" s="41" t="s">
        <v>310</v>
      </c>
      <c r="E145" s="41"/>
      <c r="F145" s="42">
        <v>23800000</v>
      </c>
      <c r="G145" s="43">
        <v>1730000</v>
      </c>
      <c r="H145" s="44"/>
      <c r="I145" s="45"/>
      <c r="J145" s="45"/>
      <c r="K145" s="44">
        <f t="shared" si="1"/>
        <v>25530000</v>
      </c>
      <c r="L145" s="46" t="s">
        <v>51</v>
      </c>
      <c r="M145" s="46" t="s">
        <v>52</v>
      </c>
      <c r="N145" s="46" t="s">
        <v>51</v>
      </c>
      <c r="O145" s="46" t="s">
        <v>53</v>
      </c>
      <c r="P145" s="46"/>
      <c r="Q145" s="46" t="s">
        <v>53</v>
      </c>
      <c r="R145" s="47">
        <v>0</v>
      </c>
      <c r="S145" s="39"/>
      <c r="V145" s="38">
        <v>11697000</v>
      </c>
      <c r="W145" s="38">
        <v>0</v>
      </c>
    </row>
    <row r="146" spans="1:23" ht="15.75" customHeight="1" x14ac:dyDescent="0.3">
      <c r="A146" s="39" t="s">
        <v>303</v>
      </c>
      <c r="B146" s="40">
        <v>2324</v>
      </c>
      <c r="C146" s="41" t="s">
        <v>316</v>
      </c>
      <c r="D146" s="41" t="s">
        <v>317</v>
      </c>
      <c r="E146" s="41" t="s">
        <v>318</v>
      </c>
      <c r="F146" s="42">
        <v>74000000</v>
      </c>
      <c r="G146" s="43">
        <v>4950000</v>
      </c>
      <c r="H146" s="44"/>
      <c r="I146" s="45"/>
      <c r="J146" s="45"/>
      <c r="K146" s="44">
        <f t="shared" ref="K146:K203" si="2">SUM(F146:I146)</f>
        <v>78950000</v>
      </c>
      <c r="L146" s="46" t="s">
        <v>51</v>
      </c>
      <c r="M146" s="46" t="s">
        <v>52</v>
      </c>
      <c r="N146" s="46" t="s">
        <v>51</v>
      </c>
      <c r="O146" s="46" t="s">
        <v>51</v>
      </c>
      <c r="P146" s="46"/>
      <c r="Q146" s="46" t="s">
        <v>53</v>
      </c>
      <c r="R146" s="47">
        <v>0</v>
      </c>
      <c r="S146" s="39"/>
      <c r="V146" s="38">
        <v>8497000</v>
      </c>
      <c r="W146" s="38">
        <v>2595000</v>
      </c>
    </row>
    <row r="147" spans="1:23" ht="15.75" customHeight="1" x14ac:dyDescent="0.3">
      <c r="A147" s="39" t="s">
        <v>303</v>
      </c>
      <c r="B147" s="40">
        <v>2326</v>
      </c>
      <c r="C147" s="41" t="s">
        <v>319</v>
      </c>
      <c r="D147" s="41" t="s">
        <v>307</v>
      </c>
      <c r="E147" s="41"/>
      <c r="F147" s="42">
        <v>2500000</v>
      </c>
      <c r="G147" s="43">
        <v>255000</v>
      </c>
      <c r="H147" s="44"/>
      <c r="I147" s="45"/>
      <c r="J147" s="45"/>
      <c r="K147" s="44">
        <f t="shared" si="2"/>
        <v>2755000</v>
      </c>
      <c r="L147" s="46" t="s">
        <v>51</v>
      </c>
      <c r="M147" s="46" t="s">
        <v>52</v>
      </c>
      <c r="N147" s="46" t="s">
        <v>53</v>
      </c>
      <c r="O147" s="46" t="s">
        <v>53</v>
      </c>
      <c r="P147" s="46"/>
      <c r="Q147" s="46" t="s">
        <v>51</v>
      </c>
      <c r="R147" s="47">
        <v>0.06</v>
      </c>
      <c r="S147" s="39"/>
      <c r="V147" s="38" t="s">
        <v>67</v>
      </c>
      <c r="W147" s="38">
        <v>0</v>
      </c>
    </row>
    <row r="148" spans="1:23" ht="15.75" customHeight="1" x14ac:dyDescent="0.3">
      <c r="A148" s="39" t="s">
        <v>303</v>
      </c>
      <c r="B148" s="40">
        <v>2330</v>
      </c>
      <c r="C148" s="41" t="s">
        <v>320</v>
      </c>
      <c r="D148" s="41" t="s">
        <v>321</v>
      </c>
      <c r="E148" s="41" t="s">
        <v>322</v>
      </c>
      <c r="F148" s="42" t="s">
        <v>67</v>
      </c>
      <c r="G148" s="43" t="s">
        <v>68</v>
      </c>
      <c r="H148" s="44"/>
      <c r="I148" s="45"/>
      <c r="J148" s="45"/>
      <c r="K148" s="44">
        <f t="shared" si="2"/>
        <v>0</v>
      </c>
      <c r="L148" s="46" t="s">
        <v>53</v>
      </c>
      <c r="M148" s="46" t="s">
        <v>53</v>
      </c>
      <c r="N148" s="46" t="s">
        <v>53</v>
      </c>
      <c r="O148" s="46" t="s">
        <v>53</v>
      </c>
      <c r="P148" s="46"/>
      <c r="Q148" s="39" t="s">
        <v>55</v>
      </c>
      <c r="R148" s="39" t="s">
        <v>55</v>
      </c>
      <c r="S148" s="39" t="s">
        <v>55</v>
      </c>
      <c r="V148" s="38">
        <v>8612000</v>
      </c>
      <c r="W148" s="38">
        <v>1946000</v>
      </c>
    </row>
    <row r="149" spans="1:23" ht="15.75" customHeight="1" x14ac:dyDescent="0.3">
      <c r="A149" s="39" t="s">
        <v>303</v>
      </c>
      <c r="B149" s="40">
        <v>2331</v>
      </c>
      <c r="C149" s="41" t="s">
        <v>320</v>
      </c>
      <c r="D149" s="41" t="s">
        <v>323</v>
      </c>
      <c r="E149" s="41" t="s">
        <v>322</v>
      </c>
      <c r="F149" s="42" t="s">
        <v>67</v>
      </c>
      <c r="G149" s="43" t="s">
        <v>68</v>
      </c>
      <c r="H149" s="44"/>
      <c r="I149" s="45"/>
      <c r="J149" s="45"/>
      <c r="K149" s="44">
        <f t="shared" si="2"/>
        <v>0</v>
      </c>
      <c r="L149" s="46" t="s">
        <v>53</v>
      </c>
      <c r="M149" s="46" t="s">
        <v>53</v>
      </c>
      <c r="N149" s="46" t="s">
        <v>53</v>
      </c>
      <c r="O149" s="46" t="s">
        <v>53</v>
      </c>
      <c r="P149" s="46"/>
      <c r="Q149" s="39" t="s">
        <v>55</v>
      </c>
      <c r="R149" s="39" t="s">
        <v>55</v>
      </c>
      <c r="S149" s="39" t="s">
        <v>55</v>
      </c>
      <c r="V149" s="38">
        <v>8038000</v>
      </c>
      <c r="W149" s="38">
        <v>944000</v>
      </c>
    </row>
    <row r="150" spans="1:23" ht="15.75" customHeight="1" x14ac:dyDescent="0.3">
      <c r="A150" s="39" t="s">
        <v>303</v>
      </c>
      <c r="B150" s="40">
        <v>2401</v>
      </c>
      <c r="C150" s="41" t="s">
        <v>324</v>
      </c>
      <c r="D150" s="41" t="s">
        <v>325</v>
      </c>
      <c r="E150" s="41" t="s">
        <v>318</v>
      </c>
      <c r="F150" s="42">
        <v>100000000</v>
      </c>
      <c r="G150" s="43">
        <v>6500000</v>
      </c>
      <c r="H150" s="44"/>
      <c r="I150" s="45"/>
      <c r="J150" s="45"/>
      <c r="K150" s="44">
        <f t="shared" si="2"/>
        <v>106500000</v>
      </c>
      <c r="L150" s="46" t="s">
        <v>51</v>
      </c>
      <c r="M150" s="46" t="s">
        <v>52</v>
      </c>
      <c r="N150" s="46" t="s">
        <v>53</v>
      </c>
      <c r="O150" s="46" t="s">
        <v>51</v>
      </c>
      <c r="P150" s="46"/>
      <c r="Q150" s="46" t="s">
        <v>53</v>
      </c>
      <c r="R150" s="47">
        <v>0</v>
      </c>
      <c r="S150" s="39"/>
      <c r="V150" s="38" t="s">
        <v>67</v>
      </c>
      <c r="W150" s="38">
        <v>0</v>
      </c>
    </row>
    <row r="151" spans="1:23" ht="15.75" customHeight="1" x14ac:dyDescent="0.3">
      <c r="A151" s="39" t="s">
        <v>303</v>
      </c>
      <c r="B151" s="40">
        <v>2407</v>
      </c>
      <c r="C151" s="41" t="s">
        <v>326</v>
      </c>
      <c r="D151" s="41" t="s">
        <v>327</v>
      </c>
      <c r="E151" s="41" t="s">
        <v>318</v>
      </c>
      <c r="F151" s="42">
        <v>43500000</v>
      </c>
      <c r="G151" s="43">
        <v>5590000</v>
      </c>
      <c r="H151" s="44"/>
      <c r="I151" s="45"/>
      <c r="J151" s="45"/>
      <c r="K151" s="44">
        <f t="shared" si="2"/>
        <v>49090000</v>
      </c>
      <c r="L151" s="46" t="s">
        <v>51</v>
      </c>
      <c r="M151" s="46" t="s">
        <v>52</v>
      </c>
      <c r="N151" s="46" t="s">
        <v>53</v>
      </c>
      <c r="O151" s="46" t="s">
        <v>51</v>
      </c>
      <c r="P151" s="46"/>
      <c r="Q151" s="46" t="s">
        <v>51</v>
      </c>
      <c r="R151" s="47">
        <v>0.01</v>
      </c>
      <c r="S151" s="39"/>
      <c r="V151" s="38">
        <v>1723000</v>
      </c>
      <c r="W151" s="38">
        <v>343000</v>
      </c>
    </row>
    <row r="152" spans="1:23" ht="15.75" customHeight="1" x14ac:dyDescent="0.3">
      <c r="A152" s="39" t="s">
        <v>303</v>
      </c>
      <c r="B152" s="40">
        <v>2411</v>
      </c>
      <c r="C152" s="41" t="s">
        <v>328</v>
      </c>
      <c r="D152" s="41" t="s">
        <v>329</v>
      </c>
      <c r="E152" s="41" t="s">
        <v>68</v>
      </c>
      <c r="F152" s="42">
        <v>700000</v>
      </c>
      <c r="G152" s="43"/>
      <c r="H152" s="44"/>
      <c r="I152" s="45"/>
      <c r="J152" s="45"/>
      <c r="K152" s="44">
        <f t="shared" si="2"/>
        <v>700000</v>
      </c>
      <c r="L152" s="46" t="s">
        <v>53</v>
      </c>
      <c r="M152" s="46" t="s">
        <v>53</v>
      </c>
      <c r="N152" s="46" t="s">
        <v>53</v>
      </c>
      <c r="O152" s="46" t="s">
        <v>53</v>
      </c>
      <c r="P152" s="46"/>
      <c r="Q152" s="46" t="s">
        <v>88</v>
      </c>
      <c r="R152" s="47">
        <v>1</v>
      </c>
      <c r="S152" s="47" t="s">
        <v>330</v>
      </c>
      <c r="V152" s="38">
        <v>4019000</v>
      </c>
      <c r="W152" s="38">
        <v>685000</v>
      </c>
    </row>
    <row r="153" spans="1:23" x14ac:dyDescent="0.3">
      <c r="A153" s="39" t="s">
        <v>303</v>
      </c>
      <c r="B153" s="40">
        <v>2414</v>
      </c>
      <c r="C153" s="41" t="s">
        <v>331</v>
      </c>
      <c r="D153" s="41" t="s">
        <v>310</v>
      </c>
      <c r="E153" s="41" t="s">
        <v>332</v>
      </c>
      <c r="F153" s="42">
        <v>11800000</v>
      </c>
      <c r="G153" s="43"/>
      <c r="H153" s="44"/>
      <c r="I153" s="45"/>
      <c r="J153" s="45"/>
      <c r="K153" s="44">
        <f t="shared" si="2"/>
        <v>11800000</v>
      </c>
      <c r="L153" s="46" t="s">
        <v>51</v>
      </c>
      <c r="M153" s="46" t="s">
        <v>52</v>
      </c>
      <c r="N153" s="46" t="s">
        <v>53</v>
      </c>
      <c r="O153" s="46" t="s">
        <v>51</v>
      </c>
      <c r="P153" s="46"/>
      <c r="Q153" s="46" t="s">
        <v>88</v>
      </c>
      <c r="R153" s="47">
        <v>1</v>
      </c>
      <c r="S153" s="39"/>
      <c r="V153" s="38" t="s">
        <v>67</v>
      </c>
      <c r="W153" s="38">
        <v>0</v>
      </c>
    </row>
    <row r="154" spans="1:23" ht="15.75" customHeight="1" x14ac:dyDescent="0.3">
      <c r="A154" s="39" t="s">
        <v>303</v>
      </c>
      <c r="B154" s="40">
        <v>2425</v>
      </c>
      <c r="C154" s="41" t="s">
        <v>333</v>
      </c>
      <c r="D154" s="41" t="s">
        <v>310</v>
      </c>
      <c r="E154" s="41"/>
      <c r="F154" s="42">
        <v>70920000</v>
      </c>
      <c r="G154" s="43">
        <v>3800000</v>
      </c>
      <c r="H154" s="44"/>
      <c r="I154" s="45"/>
      <c r="J154" s="45"/>
      <c r="K154" s="44">
        <f t="shared" si="2"/>
        <v>74720000</v>
      </c>
      <c r="L154" s="46" t="s">
        <v>52</v>
      </c>
      <c r="M154" s="46" t="s">
        <v>52</v>
      </c>
      <c r="N154" s="46" t="s">
        <v>53</v>
      </c>
      <c r="O154" s="46" t="s">
        <v>51</v>
      </c>
      <c r="P154" s="46"/>
      <c r="Q154" s="46" t="s">
        <v>51</v>
      </c>
      <c r="R154" s="47">
        <v>0.06</v>
      </c>
      <c r="S154" s="39"/>
      <c r="V154" s="38">
        <v>4650000</v>
      </c>
      <c r="W154" s="38">
        <v>1180000</v>
      </c>
    </row>
    <row r="155" spans="1:23" ht="15.75" customHeight="1" x14ac:dyDescent="0.3">
      <c r="A155" s="39" t="s">
        <v>303</v>
      </c>
      <c r="B155" s="40">
        <v>2430</v>
      </c>
      <c r="C155" s="41" t="s">
        <v>334</v>
      </c>
      <c r="D155" s="49" t="s">
        <v>335</v>
      </c>
      <c r="E155" s="41"/>
      <c r="F155" s="42">
        <v>2500000</v>
      </c>
      <c r="G155" s="43">
        <v>270000</v>
      </c>
      <c r="H155" s="44"/>
      <c r="I155" s="45"/>
      <c r="J155" s="45"/>
      <c r="K155" s="44">
        <f t="shared" si="2"/>
        <v>2770000</v>
      </c>
      <c r="L155" s="46" t="s">
        <v>51</v>
      </c>
      <c r="M155" s="46" t="s">
        <v>52</v>
      </c>
      <c r="N155" s="46" t="s">
        <v>53</v>
      </c>
      <c r="O155" s="46" t="s">
        <v>53</v>
      </c>
      <c r="P155" s="46"/>
      <c r="Q155" s="46" t="s">
        <v>53</v>
      </c>
      <c r="R155" s="47">
        <v>0</v>
      </c>
      <c r="S155" s="39"/>
      <c r="V155" s="38">
        <v>13205000</v>
      </c>
      <c r="W155" s="38">
        <v>2712000</v>
      </c>
    </row>
    <row r="156" spans="1:23" ht="15.75" customHeight="1" x14ac:dyDescent="0.3">
      <c r="A156" s="39" t="s">
        <v>303</v>
      </c>
      <c r="B156" s="40">
        <v>2433</v>
      </c>
      <c r="C156" s="41" t="s">
        <v>336</v>
      </c>
      <c r="D156" s="41" t="s">
        <v>337</v>
      </c>
      <c r="E156" s="41" t="s">
        <v>338</v>
      </c>
      <c r="F156" s="42">
        <v>8300000</v>
      </c>
      <c r="G156" s="43">
        <v>650000</v>
      </c>
      <c r="H156" s="44"/>
      <c r="I156" s="45"/>
      <c r="J156" s="45"/>
      <c r="K156" s="44">
        <f t="shared" si="2"/>
        <v>8950000</v>
      </c>
      <c r="L156" s="46" t="s">
        <v>51</v>
      </c>
      <c r="M156" s="46" t="s">
        <v>52</v>
      </c>
      <c r="N156" s="46" t="s">
        <v>53</v>
      </c>
      <c r="O156" s="46" t="s">
        <v>51</v>
      </c>
      <c r="P156" s="46"/>
      <c r="Q156" s="46" t="s">
        <v>53</v>
      </c>
      <c r="R156" s="47">
        <v>0</v>
      </c>
      <c r="S156" s="39"/>
      <c r="V156" s="38">
        <v>8038000</v>
      </c>
      <c r="W156" s="38">
        <v>1180000</v>
      </c>
    </row>
    <row r="157" spans="1:23" x14ac:dyDescent="0.3">
      <c r="A157" s="39" t="s">
        <v>303</v>
      </c>
      <c r="B157" s="40">
        <v>2435</v>
      </c>
      <c r="C157" s="41" t="s">
        <v>339</v>
      </c>
      <c r="D157" s="41" t="s">
        <v>340</v>
      </c>
      <c r="E157" s="41" t="s">
        <v>341</v>
      </c>
      <c r="F157" s="42">
        <v>21500000</v>
      </c>
      <c r="G157" s="43">
        <v>2420000</v>
      </c>
      <c r="H157" s="44"/>
      <c r="I157" s="45"/>
      <c r="J157" s="45"/>
      <c r="K157" s="44">
        <f t="shared" si="2"/>
        <v>23920000</v>
      </c>
      <c r="L157" s="46" t="s">
        <v>59</v>
      </c>
      <c r="M157" s="46" t="s">
        <v>52</v>
      </c>
      <c r="N157" s="46" t="s">
        <v>53</v>
      </c>
      <c r="O157" s="46" t="s">
        <v>51</v>
      </c>
      <c r="P157" s="46"/>
      <c r="Q157" s="46" t="s">
        <v>53</v>
      </c>
      <c r="R157" s="47">
        <v>0</v>
      </c>
      <c r="S157" s="39"/>
      <c r="V157" s="38">
        <v>862000</v>
      </c>
      <c r="W157" s="38">
        <v>591000</v>
      </c>
    </row>
    <row r="158" spans="1:23" ht="15.75" customHeight="1" x14ac:dyDescent="0.3">
      <c r="A158" s="39" t="s">
        <v>303</v>
      </c>
      <c r="B158" s="40">
        <v>2438</v>
      </c>
      <c r="C158" s="41" t="s">
        <v>342</v>
      </c>
      <c r="D158" s="41" t="s">
        <v>310</v>
      </c>
      <c r="E158" s="41" t="s">
        <v>311</v>
      </c>
      <c r="F158" s="42" t="s">
        <v>227</v>
      </c>
      <c r="G158" s="43">
        <v>800000</v>
      </c>
      <c r="H158" s="44"/>
      <c r="I158" s="45"/>
      <c r="J158" s="45"/>
      <c r="K158" s="44">
        <f t="shared" si="2"/>
        <v>800000</v>
      </c>
      <c r="L158" s="46" t="s">
        <v>51</v>
      </c>
      <c r="M158" s="46" t="s">
        <v>52</v>
      </c>
      <c r="N158" s="46" t="s">
        <v>53</v>
      </c>
      <c r="O158" s="46" t="s">
        <v>51</v>
      </c>
      <c r="P158" s="46"/>
      <c r="Q158" s="46" t="s">
        <v>53</v>
      </c>
      <c r="R158" s="47">
        <v>0</v>
      </c>
      <c r="S158" s="39"/>
      <c r="V158" s="38">
        <v>8038000</v>
      </c>
      <c r="W158" s="38">
        <v>1180000</v>
      </c>
    </row>
    <row r="159" spans="1:23" ht="15.75" customHeight="1" x14ac:dyDescent="0.3">
      <c r="A159" s="39" t="s">
        <v>303</v>
      </c>
      <c r="B159" s="40">
        <v>2439</v>
      </c>
      <c r="C159" s="41" t="s">
        <v>343</v>
      </c>
      <c r="D159" s="41" t="s">
        <v>340</v>
      </c>
      <c r="E159" s="41" t="s">
        <v>165</v>
      </c>
      <c r="F159" s="42">
        <v>3300000</v>
      </c>
      <c r="G159" s="43"/>
      <c r="H159" s="44"/>
      <c r="I159" s="45"/>
      <c r="J159" s="45"/>
      <c r="K159" s="44">
        <f t="shared" si="2"/>
        <v>3300000</v>
      </c>
      <c r="L159" s="46" t="s">
        <v>51</v>
      </c>
      <c r="M159" s="46" t="s">
        <v>52</v>
      </c>
      <c r="N159" s="46" t="s">
        <v>53</v>
      </c>
      <c r="O159" s="46" t="s">
        <v>51</v>
      </c>
      <c r="P159" s="46"/>
      <c r="Q159" s="46" t="s">
        <v>53</v>
      </c>
      <c r="R159" s="47">
        <v>0</v>
      </c>
      <c r="S159" s="39"/>
      <c r="V159" s="38">
        <v>4593000</v>
      </c>
      <c r="W159" s="38">
        <v>0</v>
      </c>
    </row>
    <row r="160" spans="1:23" ht="15.75" customHeight="1" x14ac:dyDescent="0.3">
      <c r="A160" s="39" t="s">
        <v>303</v>
      </c>
      <c r="B160" s="40">
        <v>2444</v>
      </c>
      <c r="C160" s="41" t="s">
        <v>344</v>
      </c>
      <c r="D160" s="41" t="s">
        <v>340</v>
      </c>
      <c r="E160" s="41"/>
      <c r="F160" s="42">
        <v>8200000</v>
      </c>
      <c r="G160" s="43">
        <v>1200000</v>
      </c>
      <c r="H160" s="44"/>
      <c r="I160" s="45"/>
      <c r="J160" s="45"/>
      <c r="K160" s="44">
        <f t="shared" si="2"/>
        <v>9400000</v>
      </c>
      <c r="L160" s="46" t="s">
        <v>51</v>
      </c>
      <c r="M160" s="46" t="s">
        <v>52</v>
      </c>
      <c r="N160" s="46" t="s">
        <v>53</v>
      </c>
      <c r="O160" s="46" t="s">
        <v>51</v>
      </c>
      <c r="P160" s="46"/>
      <c r="Q160" s="46" t="s">
        <v>53</v>
      </c>
      <c r="R160" s="47">
        <v>0</v>
      </c>
      <c r="S160" s="39"/>
      <c r="V160" s="38" t="s">
        <v>67</v>
      </c>
      <c r="W160" s="38">
        <v>0</v>
      </c>
    </row>
    <row r="161" spans="1:23" ht="15.75" customHeight="1" x14ac:dyDescent="0.3">
      <c r="A161" s="39" t="s">
        <v>303</v>
      </c>
      <c r="B161" s="40">
        <v>2445</v>
      </c>
      <c r="C161" s="41" t="s">
        <v>345</v>
      </c>
      <c r="D161" s="41" t="s">
        <v>346</v>
      </c>
      <c r="E161" s="41"/>
      <c r="F161" s="42">
        <v>29000000</v>
      </c>
      <c r="G161" s="43">
        <v>3240000</v>
      </c>
      <c r="H161" s="44"/>
      <c r="I161" s="45"/>
      <c r="J161" s="45"/>
      <c r="K161" s="44">
        <f t="shared" si="2"/>
        <v>32240000</v>
      </c>
      <c r="L161" s="46" t="s">
        <v>51</v>
      </c>
      <c r="M161" s="46" t="s">
        <v>52</v>
      </c>
      <c r="N161" s="46" t="s">
        <v>53</v>
      </c>
      <c r="O161" s="46" t="s">
        <v>51</v>
      </c>
      <c r="P161" s="39"/>
      <c r="Q161" s="46" t="s">
        <v>53</v>
      </c>
      <c r="R161" s="47">
        <v>0</v>
      </c>
      <c r="S161" s="39"/>
      <c r="V161" s="38">
        <v>15157000</v>
      </c>
      <c r="W161" s="38">
        <v>0</v>
      </c>
    </row>
    <row r="162" spans="1:23" ht="15.75" customHeight="1" x14ac:dyDescent="0.3">
      <c r="A162" s="39" t="s">
        <v>303</v>
      </c>
      <c r="B162" s="40">
        <v>2447</v>
      </c>
      <c r="C162" s="41" t="s">
        <v>347</v>
      </c>
      <c r="D162" s="41" t="s">
        <v>340</v>
      </c>
      <c r="E162" s="41" t="s">
        <v>348</v>
      </c>
      <c r="F162" s="42" t="s">
        <v>67</v>
      </c>
      <c r="G162" s="43"/>
      <c r="H162" s="44"/>
      <c r="I162" s="45"/>
      <c r="J162" s="45"/>
      <c r="K162" s="44">
        <f t="shared" si="2"/>
        <v>0</v>
      </c>
      <c r="L162" s="46" t="s">
        <v>59</v>
      </c>
      <c r="M162" s="46" t="s">
        <v>52</v>
      </c>
      <c r="N162" s="46" t="s">
        <v>53</v>
      </c>
      <c r="O162" s="46" t="s">
        <v>51</v>
      </c>
      <c r="P162" s="46"/>
      <c r="Q162" s="46" t="s">
        <v>53</v>
      </c>
      <c r="R162" s="47">
        <v>0</v>
      </c>
      <c r="S162" s="39"/>
      <c r="V162" s="38" t="s">
        <v>67</v>
      </c>
      <c r="W162" s="38">
        <v>0</v>
      </c>
    </row>
    <row r="163" spans="1:23" ht="15.75" customHeight="1" x14ac:dyDescent="0.3">
      <c r="A163" s="39" t="s">
        <v>303</v>
      </c>
      <c r="B163" s="40">
        <v>2450</v>
      </c>
      <c r="C163" s="41" t="s">
        <v>349</v>
      </c>
      <c r="D163" s="41" t="s">
        <v>350</v>
      </c>
      <c r="E163" s="41" t="s">
        <v>351</v>
      </c>
      <c r="F163" s="42">
        <v>67700000</v>
      </c>
      <c r="G163" s="43">
        <v>4100000</v>
      </c>
      <c r="H163" s="44"/>
      <c r="I163" s="45"/>
      <c r="J163" s="45"/>
      <c r="K163" s="44">
        <f t="shared" si="2"/>
        <v>71800000</v>
      </c>
      <c r="L163" s="46" t="s">
        <v>51</v>
      </c>
      <c r="M163" s="46" t="s">
        <v>52</v>
      </c>
      <c r="N163" s="46" t="s">
        <v>53</v>
      </c>
      <c r="O163" s="46" t="s">
        <v>51</v>
      </c>
      <c r="P163" s="46"/>
      <c r="Q163" s="46" t="s">
        <v>88</v>
      </c>
      <c r="R163" s="47">
        <v>0.08</v>
      </c>
      <c r="S163" s="39"/>
      <c r="V163" s="38" t="s">
        <v>67</v>
      </c>
      <c r="W163" s="38">
        <v>0</v>
      </c>
    </row>
    <row r="164" spans="1:23" ht="15.75" customHeight="1" x14ac:dyDescent="0.3">
      <c r="A164" s="39" t="s">
        <v>303</v>
      </c>
      <c r="B164" s="40">
        <v>2451</v>
      </c>
      <c r="C164" s="41" t="s">
        <v>352</v>
      </c>
      <c r="D164" s="41" t="s">
        <v>353</v>
      </c>
      <c r="E164" s="41" t="s">
        <v>354</v>
      </c>
      <c r="F164" s="42">
        <v>7000000</v>
      </c>
      <c r="G164" s="43"/>
      <c r="H164" s="44"/>
      <c r="I164" s="45"/>
      <c r="J164" s="45"/>
      <c r="K164" s="44">
        <f t="shared" si="2"/>
        <v>7000000</v>
      </c>
      <c r="L164" s="46" t="s">
        <v>51</v>
      </c>
      <c r="M164" s="46" t="s">
        <v>52</v>
      </c>
      <c r="N164" s="46" t="s">
        <v>53</v>
      </c>
      <c r="O164" s="46" t="s">
        <v>53</v>
      </c>
      <c r="P164" s="46"/>
      <c r="Q164" s="46" t="s">
        <v>53</v>
      </c>
      <c r="R164" s="47">
        <v>0</v>
      </c>
      <c r="S164" s="39"/>
      <c r="V164" s="38">
        <v>6431000</v>
      </c>
      <c r="W164" s="38">
        <v>0</v>
      </c>
    </row>
    <row r="165" spans="1:23" ht="15.75" customHeight="1" x14ac:dyDescent="0.3">
      <c r="A165" s="39" t="s">
        <v>303</v>
      </c>
      <c r="B165" s="40">
        <v>2452</v>
      </c>
      <c r="C165" s="41" t="s">
        <v>355</v>
      </c>
      <c r="D165" s="41" t="s">
        <v>329</v>
      </c>
      <c r="E165" s="41" t="s">
        <v>356</v>
      </c>
      <c r="F165" s="42">
        <v>1100000</v>
      </c>
      <c r="G165" s="43"/>
      <c r="H165" s="44"/>
      <c r="I165" s="45"/>
      <c r="J165" s="45"/>
      <c r="K165" s="44">
        <f t="shared" si="2"/>
        <v>1100000</v>
      </c>
      <c r="L165" s="39" t="s">
        <v>59</v>
      </c>
      <c r="M165" s="46" t="s">
        <v>53</v>
      </c>
      <c r="N165" s="46" t="s">
        <v>53</v>
      </c>
      <c r="O165" s="46" t="s">
        <v>53</v>
      </c>
      <c r="P165" s="46"/>
      <c r="Q165" s="39" t="s">
        <v>55</v>
      </c>
      <c r="R165" s="39" t="s">
        <v>55</v>
      </c>
      <c r="S165" s="39" t="s">
        <v>55</v>
      </c>
      <c r="V165" s="38" t="s">
        <v>67</v>
      </c>
      <c r="W165" s="38">
        <v>0</v>
      </c>
    </row>
    <row r="166" spans="1:23" ht="15.75" customHeight="1" x14ac:dyDescent="0.3">
      <c r="A166" s="39" t="s">
        <v>303</v>
      </c>
      <c r="B166" s="40">
        <v>2502</v>
      </c>
      <c r="C166" s="41" t="s">
        <v>357</v>
      </c>
      <c r="D166" s="41" t="s">
        <v>358</v>
      </c>
      <c r="E166" s="41"/>
      <c r="F166" s="42">
        <v>34500000</v>
      </c>
      <c r="G166" s="43">
        <v>3800000</v>
      </c>
      <c r="H166" s="44"/>
      <c r="I166" s="45"/>
      <c r="J166" s="45"/>
      <c r="K166" s="44">
        <f t="shared" si="2"/>
        <v>38300000</v>
      </c>
      <c r="L166" s="46" t="s">
        <v>51</v>
      </c>
      <c r="M166" s="46" t="s">
        <v>52</v>
      </c>
      <c r="N166" s="46" t="s">
        <v>53</v>
      </c>
      <c r="O166" s="46" t="s">
        <v>51</v>
      </c>
      <c r="P166" s="46"/>
      <c r="Q166" s="46" t="s">
        <v>53</v>
      </c>
      <c r="R166" s="47">
        <v>0</v>
      </c>
      <c r="S166" s="39"/>
      <c r="V166" s="38" t="s">
        <v>67</v>
      </c>
      <c r="W166" s="38">
        <v>0</v>
      </c>
    </row>
    <row r="167" spans="1:23" ht="15.75" customHeight="1" x14ac:dyDescent="0.3">
      <c r="A167" s="39" t="s">
        <v>303</v>
      </c>
      <c r="B167" s="40">
        <v>2504</v>
      </c>
      <c r="C167" s="41" t="s">
        <v>359</v>
      </c>
      <c r="D167" s="41" t="s">
        <v>360</v>
      </c>
      <c r="E167" s="41" t="s">
        <v>361</v>
      </c>
      <c r="F167" s="42" t="s">
        <v>67</v>
      </c>
      <c r="G167" s="43"/>
      <c r="H167" s="44"/>
      <c r="I167" s="45"/>
      <c r="J167" s="45"/>
      <c r="K167" s="44">
        <f t="shared" si="2"/>
        <v>0</v>
      </c>
      <c r="L167" s="46" t="s">
        <v>59</v>
      </c>
      <c r="M167" s="46" t="s">
        <v>52</v>
      </c>
      <c r="N167" s="46" t="s">
        <v>53</v>
      </c>
      <c r="O167" s="46" t="s">
        <v>51</v>
      </c>
      <c r="P167" s="46"/>
      <c r="Q167" s="46" t="s">
        <v>53</v>
      </c>
      <c r="R167" s="47">
        <v>0</v>
      </c>
      <c r="S167" s="39"/>
      <c r="V167" s="38">
        <v>1207000</v>
      </c>
      <c r="W167" s="38">
        <v>0</v>
      </c>
    </row>
    <row r="168" spans="1:23" ht="15.75" customHeight="1" x14ac:dyDescent="0.3">
      <c r="A168" s="39" t="s">
        <v>303</v>
      </c>
      <c r="B168" s="40">
        <v>2505</v>
      </c>
      <c r="C168" s="41" t="s">
        <v>362</v>
      </c>
      <c r="D168" s="41" t="s">
        <v>363</v>
      </c>
      <c r="E168" s="41" t="s">
        <v>364</v>
      </c>
      <c r="F168" s="42" t="s">
        <v>227</v>
      </c>
      <c r="G168" s="43"/>
      <c r="H168" s="44"/>
      <c r="I168" s="45"/>
      <c r="J168" s="45"/>
      <c r="K168" s="44">
        <f t="shared" si="2"/>
        <v>0</v>
      </c>
      <c r="L168" s="46" t="s">
        <v>55</v>
      </c>
      <c r="M168" s="46" t="s">
        <v>55</v>
      </c>
      <c r="N168" s="46" t="s">
        <v>55</v>
      </c>
      <c r="O168" s="46" t="s">
        <v>55</v>
      </c>
      <c r="P168" s="46" t="s">
        <v>55</v>
      </c>
      <c r="Q168" s="46" t="s">
        <v>55</v>
      </c>
      <c r="R168" s="46" t="s">
        <v>55</v>
      </c>
      <c r="S168" s="46" t="s">
        <v>55</v>
      </c>
      <c r="V168" s="38" t="s">
        <v>67</v>
      </c>
      <c r="W168" s="38">
        <v>0</v>
      </c>
    </row>
    <row r="169" spans="1:23" ht="15.75" customHeight="1" x14ac:dyDescent="0.3">
      <c r="A169" s="39" t="s">
        <v>303</v>
      </c>
      <c r="B169" s="40">
        <v>2508</v>
      </c>
      <c r="C169" s="41" t="s">
        <v>365</v>
      </c>
      <c r="D169" s="41" t="s">
        <v>366</v>
      </c>
      <c r="E169" s="41" t="s">
        <v>361</v>
      </c>
      <c r="F169" s="42" t="s">
        <v>67</v>
      </c>
      <c r="G169" s="43" t="s">
        <v>68</v>
      </c>
      <c r="H169" s="44"/>
      <c r="I169" s="45"/>
      <c r="J169" s="45"/>
      <c r="K169" s="44">
        <f t="shared" si="2"/>
        <v>0</v>
      </c>
      <c r="L169" s="46" t="s">
        <v>51</v>
      </c>
      <c r="M169" s="46" t="s">
        <v>52</v>
      </c>
      <c r="N169" s="46" t="s">
        <v>53</v>
      </c>
      <c r="O169" s="46" t="s">
        <v>51</v>
      </c>
      <c r="P169" s="46"/>
      <c r="Q169" s="46" t="s">
        <v>53</v>
      </c>
      <c r="R169" s="47">
        <v>0</v>
      </c>
      <c r="S169" s="39"/>
      <c r="V169" s="38" t="s">
        <v>67</v>
      </c>
      <c r="W169" s="38">
        <v>0</v>
      </c>
    </row>
    <row r="170" spans="1:23" ht="15.75" customHeight="1" x14ac:dyDescent="0.3">
      <c r="A170" s="39" t="s">
        <v>303</v>
      </c>
      <c r="B170" s="40">
        <v>2514</v>
      </c>
      <c r="C170" s="41" t="s">
        <v>367</v>
      </c>
      <c r="D170" s="41" t="s">
        <v>368</v>
      </c>
      <c r="E170" s="41" t="s">
        <v>361</v>
      </c>
      <c r="F170" s="42" t="s">
        <v>67</v>
      </c>
      <c r="G170" s="43"/>
      <c r="H170" s="44"/>
      <c r="I170" s="45"/>
      <c r="J170" s="45"/>
      <c r="K170" s="44">
        <f t="shared" si="2"/>
        <v>0</v>
      </c>
      <c r="L170" s="46" t="s">
        <v>59</v>
      </c>
      <c r="M170" s="46" t="s">
        <v>53</v>
      </c>
      <c r="N170" s="46" t="s">
        <v>53</v>
      </c>
      <c r="O170" s="46" t="s">
        <v>53</v>
      </c>
      <c r="P170" s="46"/>
      <c r="Q170" s="46" t="s">
        <v>53</v>
      </c>
      <c r="R170" s="47">
        <v>0</v>
      </c>
      <c r="S170" s="39"/>
      <c r="V170" s="38">
        <v>403000</v>
      </c>
      <c r="W170" s="38">
        <v>0</v>
      </c>
    </row>
    <row r="171" spans="1:23" ht="15.75" customHeight="1" x14ac:dyDescent="0.3">
      <c r="A171" s="39" t="s">
        <v>303</v>
      </c>
      <c r="B171" s="40">
        <v>2515</v>
      </c>
      <c r="C171" s="41" t="s">
        <v>357</v>
      </c>
      <c r="D171" s="41" t="s">
        <v>369</v>
      </c>
      <c r="E171" s="41" t="s">
        <v>361</v>
      </c>
      <c r="F171" s="42" t="s">
        <v>67</v>
      </c>
      <c r="G171" s="43"/>
      <c r="H171" s="44"/>
      <c r="I171" s="45"/>
      <c r="J171" s="45"/>
      <c r="K171" s="44">
        <f t="shared" si="2"/>
        <v>0</v>
      </c>
      <c r="L171" s="46" t="s">
        <v>55</v>
      </c>
      <c r="M171" s="46" t="s">
        <v>55</v>
      </c>
      <c r="N171" s="46" t="s">
        <v>55</v>
      </c>
      <c r="O171" s="46" t="s">
        <v>55</v>
      </c>
      <c r="P171" s="46" t="s">
        <v>55</v>
      </c>
      <c r="Q171" s="46" t="s">
        <v>55</v>
      </c>
      <c r="R171" s="46" t="s">
        <v>55</v>
      </c>
      <c r="S171" s="46" t="s">
        <v>55</v>
      </c>
      <c r="V171" s="38"/>
      <c r="W171" s="38">
        <v>874000</v>
      </c>
    </row>
    <row r="172" spans="1:23" ht="15.75" customHeight="1" x14ac:dyDescent="0.3">
      <c r="A172" s="39" t="s">
        <v>303</v>
      </c>
      <c r="B172" s="40">
        <v>2527</v>
      </c>
      <c r="C172" s="41" t="s">
        <v>357</v>
      </c>
      <c r="D172" s="41" t="s">
        <v>370</v>
      </c>
      <c r="E172" s="41" t="s">
        <v>361</v>
      </c>
      <c r="F172" s="42" t="s">
        <v>67</v>
      </c>
      <c r="G172" s="43"/>
      <c r="H172" s="44"/>
      <c r="I172" s="45"/>
      <c r="J172" s="45"/>
      <c r="K172" s="44">
        <f t="shared" si="2"/>
        <v>0</v>
      </c>
      <c r="L172" s="46" t="s">
        <v>55</v>
      </c>
      <c r="M172" s="46" t="s">
        <v>55</v>
      </c>
      <c r="N172" s="46" t="s">
        <v>55</v>
      </c>
      <c r="O172" s="46" t="s">
        <v>55</v>
      </c>
      <c r="P172" s="46" t="s">
        <v>55</v>
      </c>
      <c r="Q172" s="46" t="s">
        <v>55</v>
      </c>
      <c r="R172" s="46" t="s">
        <v>55</v>
      </c>
      <c r="S172" s="46" t="s">
        <v>55</v>
      </c>
      <c r="V172" s="38"/>
      <c r="W172" s="38"/>
    </row>
    <row r="173" spans="1:23" ht="15.75" customHeight="1" x14ac:dyDescent="0.3">
      <c r="A173" s="39" t="s">
        <v>303</v>
      </c>
      <c r="B173" s="40">
        <v>2536</v>
      </c>
      <c r="C173" s="41" t="s">
        <v>367</v>
      </c>
      <c r="D173" s="41" t="s">
        <v>371</v>
      </c>
      <c r="E173" s="41" t="s">
        <v>361</v>
      </c>
      <c r="F173" s="42" t="s">
        <v>67</v>
      </c>
      <c r="G173" s="43" t="s">
        <v>68</v>
      </c>
      <c r="H173" s="44"/>
      <c r="I173" s="45"/>
      <c r="J173" s="45"/>
      <c r="K173" s="44">
        <f t="shared" si="2"/>
        <v>0</v>
      </c>
      <c r="L173" s="46" t="s">
        <v>53</v>
      </c>
      <c r="M173" s="46" t="s">
        <v>53</v>
      </c>
      <c r="N173" s="46" t="s">
        <v>53</v>
      </c>
      <c r="O173" s="46" t="s">
        <v>53</v>
      </c>
      <c r="P173" s="46"/>
      <c r="Q173" s="39" t="s">
        <v>55</v>
      </c>
      <c r="R173" s="39" t="s">
        <v>55</v>
      </c>
      <c r="S173" s="39" t="s">
        <v>55</v>
      </c>
      <c r="V173" s="38" t="s">
        <v>227</v>
      </c>
      <c r="W173" s="38">
        <v>0</v>
      </c>
    </row>
    <row r="174" spans="1:23" ht="15.75" customHeight="1" x14ac:dyDescent="0.3">
      <c r="A174" s="39" t="s">
        <v>303</v>
      </c>
      <c r="B174" s="40">
        <v>2560</v>
      </c>
      <c r="C174" s="41" t="s">
        <v>372</v>
      </c>
      <c r="D174" s="41" t="s">
        <v>310</v>
      </c>
      <c r="E174" s="41"/>
      <c r="F174" s="42">
        <v>25000000</v>
      </c>
      <c r="G174" s="43">
        <v>3280000</v>
      </c>
      <c r="H174" s="44"/>
      <c r="I174" s="45"/>
      <c r="J174" s="45"/>
      <c r="K174" s="44">
        <f t="shared" si="2"/>
        <v>28280000</v>
      </c>
      <c r="L174" s="46" t="s">
        <v>51</v>
      </c>
      <c r="M174" s="46" t="s">
        <v>52</v>
      </c>
      <c r="N174" s="46" t="s">
        <v>53</v>
      </c>
      <c r="O174" s="46" t="s">
        <v>51</v>
      </c>
      <c r="P174" s="46"/>
      <c r="Q174" s="46" t="s">
        <v>51</v>
      </c>
      <c r="R174" s="47">
        <v>0.37</v>
      </c>
      <c r="S174" s="39"/>
      <c r="V174" s="38" t="s">
        <v>227</v>
      </c>
      <c r="W174" s="38">
        <v>0</v>
      </c>
    </row>
    <row r="175" spans="1:23" ht="15.75" customHeight="1" x14ac:dyDescent="0.3">
      <c r="A175" s="39" t="s">
        <v>303</v>
      </c>
      <c r="B175" s="40">
        <v>2570</v>
      </c>
      <c r="C175" s="41" t="s">
        <v>373</v>
      </c>
      <c r="D175" s="41" t="s">
        <v>374</v>
      </c>
      <c r="E175" s="41" t="s">
        <v>375</v>
      </c>
      <c r="F175" s="42">
        <v>15000000</v>
      </c>
      <c r="G175" s="43"/>
      <c r="H175" s="44"/>
      <c r="I175" s="45"/>
      <c r="J175" s="45"/>
      <c r="K175" s="44">
        <f t="shared" si="2"/>
        <v>15000000</v>
      </c>
      <c r="L175" s="46" t="s">
        <v>59</v>
      </c>
      <c r="M175" s="46" t="s">
        <v>59</v>
      </c>
      <c r="N175" s="46" t="s">
        <v>59</v>
      </c>
      <c r="O175" s="46" t="s">
        <v>59</v>
      </c>
      <c r="P175" s="46"/>
      <c r="Q175" s="46" t="s">
        <v>53</v>
      </c>
      <c r="R175" s="47">
        <v>0</v>
      </c>
      <c r="S175" s="39"/>
      <c r="V175" s="38" t="s">
        <v>227</v>
      </c>
      <c r="W175" s="38">
        <v>0</v>
      </c>
    </row>
    <row r="176" spans="1:23" ht="15.75" customHeight="1" x14ac:dyDescent="0.3">
      <c r="A176" s="39" t="s">
        <v>303</v>
      </c>
      <c r="B176" s="40">
        <v>2601</v>
      </c>
      <c r="C176" s="41" t="s">
        <v>376</v>
      </c>
      <c r="D176" s="41" t="s">
        <v>310</v>
      </c>
      <c r="E176" s="41"/>
      <c r="F176" s="42">
        <v>32500000</v>
      </c>
      <c r="G176" s="43">
        <v>3730000</v>
      </c>
      <c r="H176" s="44"/>
      <c r="I176" s="45"/>
      <c r="J176" s="45"/>
      <c r="K176" s="44">
        <f t="shared" si="2"/>
        <v>36230000</v>
      </c>
      <c r="L176" s="46" t="s">
        <v>51</v>
      </c>
      <c r="M176" s="46" t="s">
        <v>52</v>
      </c>
      <c r="N176" s="46" t="s">
        <v>53</v>
      </c>
      <c r="O176" s="46" t="s">
        <v>51</v>
      </c>
      <c r="P176" s="46"/>
      <c r="Q176" s="46" t="s">
        <v>88</v>
      </c>
      <c r="R176" s="47">
        <v>3.5462239558984657E-2</v>
      </c>
      <c r="S176" s="39"/>
      <c r="V176" s="38" t="s">
        <v>227</v>
      </c>
      <c r="W176" s="38">
        <v>0</v>
      </c>
    </row>
    <row r="177" spans="1:23" ht="15.75" customHeight="1" x14ac:dyDescent="0.3">
      <c r="A177" s="39" t="s">
        <v>303</v>
      </c>
      <c r="B177" s="40">
        <v>3613</v>
      </c>
      <c r="C177" s="41" t="s">
        <v>377</v>
      </c>
      <c r="D177" s="41" t="s">
        <v>378</v>
      </c>
      <c r="E177" s="41"/>
      <c r="F177" s="42">
        <v>500000</v>
      </c>
      <c r="G177" s="43"/>
      <c r="H177" s="44"/>
      <c r="I177" s="45"/>
      <c r="J177" s="45"/>
      <c r="K177" s="44">
        <f t="shared" si="2"/>
        <v>500000</v>
      </c>
      <c r="L177" s="46" t="s">
        <v>53</v>
      </c>
      <c r="M177" s="46" t="s">
        <v>53</v>
      </c>
      <c r="N177" s="46" t="s">
        <v>53</v>
      </c>
      <c r="O177" s="46" t="s">
        <v>53</v>
      </c>
      <c r="P177" s="46"/>
      <c r="Q177" s="46" t="s">
        <v>51</v>
      </c>
      <c r="R177" s="47">
        <v>0.37</v>
      </c>
      <c r="S177" s="39" t="s">
        <v>254</v>
      </c>
      <c r="V177" s="38" t="s">
        <v>227</v>
      </c>
      <c r="W177" s="38">
        <v>4480000</v>
      </c>
    </row>
    <row r="178" spans="1:23" ht="15.75" customHeight="1" x14ac:dyDescent="0.3">
      <c r="A178" s="39" t="s">
        <v>303</v>
      </c>
      <c r="B178" s="40">
        <v>3625</v>
      </c>
      <c r="C178" s="41" t="s">
        <v>379</v>
      </c>
      <c r="D178" s="41" t="s">
        <v>380</v>
      </c>
      <c r="E178" s="41"/>
      <c r="F178" s="42">
        <v>16800000</v>
      </c>
      <c r="G178" s="43">
        <v>2800000</v>
      </c>
      <c r="H178" s="44"/>
      <c r="I178" s="45"/>
      <c r="J178" s="45"/>
      <c r="K178" s="44">
        <f t="shared" si="2"/>
        <v>19600000</v>
      </c>
      <c r="L178" s="46" t="s">
        <v>51</v>
      </c>
      <c r="M178" s="46" t="s">
        <v>52</v>
      </c>
      <c r="N178" s="46" t="s">
        <v>53</v>
      </c>
      <c r="O178" s="46" t="s">
        <v>51</v>
      </c>
      <c r="P178" s="46"/>
      <c r="Q178" s="46" t="s">
        <v>53</v>
      </c>
      <c r="R178" s="47">
        <v>0</v>
      </c>
      <c r="S178" s="39"/>
      <c r="V178" s="38" t="s">
        <v>227</v>
      </c>
      <c r="W178" s="38"/>
    </row>
    <row r="179" spans="1:23" x14ac:dyDescent="0.3">
      <c r="A179" s="39" t="s">
        <v>303</v>
      </c>
      <c r="B179" s="40">
        <v>3983</v>
      </c>
      <c r="C179" s="41" t="s">
        <v>381</v>
      </c>
      <c r="D179" s="41" t="s">
        <v>382</v>
      </c>
      <c r="E179" s="41" t="s">
        <v>311</v>
      </c>
      <c r="F179" s="42" t="s">
        <v>227</v>
      </c>
      <c r="G179" s="43">
        <v>1300000</v>
      </c>
      <c r="H179" s="44"/>
      <c r="I179" s="45"/>
      <c r="J179" s="45"/>
      <c r="K179" s="44">
        <f t="shared" si="2"/>
        <v>1300000</v>
      </c>
      <c r="L179" s="46" t="s">
        <v>51</v>
      </c>
      <c r="M179" s="46" t="s">
        <v>59</v>
      </c>
      <c r="N179" s="46" t="s">
        <v>53</v>
      </c>
      <c r="O179" s="46" t="s">
        <v>59</v>
      </c>
      <c r="P179" s="46"/>
      <c r="Q179" s="46" t="s">
        <v>51</v>
      </c>
      <c r="R179" s="47">
        <v>0.95</v>
      </c>
      <c r="S179" s="39"/>
      <c r="V179" s="38"/>
      <c r="W179" s="38"/>
    </row>
    <row r="180" spans="1:23" x14ac:dyDescent="0.3">
      <c r="A180" s="39" t="s">
        <v>383</v>
      </c>
      <c r="B180" s="40">
        <v>5112</v>
      </c>
      <c r="C180" s="41" t="s">
        <v>384</v>
      </c>
      <c r="D180" s="41" t="s">
        <v>385</v>
      </c>
      <c r="E180" s="41"/>
      <c r="F180" s="42">
        <v>10500000</v>
      </c>
      <c r="G180" s="43">
        <v>2460000</v>
      </c>
      <c r="H180" s="44"/>
      <c r="I180" s="45"/>
      <c r="J180" s="45"/>
      <c r="K180" s="44">
        <f t="shared" si="2"/>
        <v>12960000</v>
      </c>
      <c r="L180" s="46" t="s">
        <v>51</v>
      </c>
      <c r="M180" s="46" t="s">
        <v>52</v>
      </c>
      <c r="N180" s="46" t="s">
        <v>53</v>
      </c>
      <c r="O180" s="46" t="s">
        <v>51</v>
      </c>
      <c r="P180" s="46"/>
      <c r="Q180" s="46" t="s">
        <v>53</v>
      </c>
      <c r="R180" s="47">
        <v>0</v>
      </c>
      <c r="S180" s="39"/>
      <c r="V180" s="38"/>
      <c r="W180" s="38"/>
    </row>
    <row r="181" spans="1:23" x14ac:dyDescent="0.3">
      <c r="A181" s="39" t="s">
        <v>383</v>
      </c>
      <c r="B181" s="40">
        <v>5113</v>
      </c>
      <c r="C181" s="41" t="s">
        <v>386</v>
      </c>
      <c r="D181" s="41" t="s">
        <v>387</v>
      </c>
      <c r="E181" s="41" t="s">
        <v>388</v>
      </c>
      <c r="F181" s="42" t="s">
        <v>67</v>
      </c>
      <c r="G181" s="43" t="s">
        <v>68</v>
      </c>
      <c r="H181" s="44"/>
      <c r="I181" s="45"/>
      <c r="J181" s="45"/>
      <c r="K181" s="44">
        <f t="shared" si="2"/>
        <v>0</v>
      </c>
      <c r="L181" s="46" t="s">
        <v>59</v>
      </c>
      <c r="M181" s="46" t="s">
        <v>59</v>
      </c>
      <c r="N181" s="46" t="s">
        <v>59</v>
      </c>
      <c r="O181" s="46" t="s">
        <v>53</v>
      </c>
      <c r="P181" s="46"/>
      <c r="Q181" s="39" t="s">
        <v>55</v>
      </c>
      <c r="R181" s="39" t="s">
        <v>55</v>
      </c>
      <c r="S181" s="39" t="s">
        <v>55</v>
      </c>
      <c r="V181" s="38"/>
      <c r="W181" s="38"/>
    </row>
    <row r="182" spans="1:23" x14ac:dyDescent="0.3">
      <c r="A182" s="39" t="s">
        <v>383</v>
      </c>
      <c r="B182" s="40">
        <v>5120</v>
      </c>
      <c r="C182" s="41" t="s">
        <v>389</v>
      </c>
      <c r="D182" s="41" t="s">
        <v>390</v>
      </c>
      <c r="E182" s="41"/>
      <c r="F182" s="42">
        <v>75000</v>
      </c>
      <c r="G182" s="43"/>
      <c r="H182" s="44"/>
      <c r="I182" s="45"/>
      <c r="J182" s="45"/>
      <c r="K182" s="44">
        <f t="shared" si="2"/>
        <v>75000</v>
      </c>
      <c r="L182" s="46" t="s">
        <v>59</v>
      </c>
      <c r="M182" s="46" t="s">
        <v>59</v>
      </c>
      <c r="N182" s="46" t="s">
        <v>59</v>
      </c>
      <c r="O182" s="46" t="s">
        <v>53</v>
      </c>
      <c r="P182" s="46"/>
      <c r="Q182" s="39" t="s">
        <v>55</v>
      </c>
      <c r="R182" s="39" t="s">
        <v>55</v>
      </c>
      <c r="S182" s="39" t="s">
        <v>55</v>
      </c>
      <c r="V182" s="38"/>
      <c r="W182" s="38"/>
    </row>
    <row r="183" spans="1:23" x14ac:dyDescent="0.3">
      <c r="A183" s="39" t="s">
        <v>383</v>
      </c>
      <c r="B183" s="40">
        <v>5123</v>
      </c>
      <c r="C183" s="41" t="s">
        <v>391</v>
      </c>
      <c r="D183" s="41" t="s">
        <v>392</v>
      </c>
      <c r="E183" s="41"/>
      <c r="F183" s="42">
        <v>10450000</v>
      </c>
      <c r="G183" s="43">
        <v>1950000</v>
      </c>
      <c r="H183" s="44"/>
      <c r="I183" s="45"/>
      <c r="J183" s="45"/>
      <c r="K183" s="44">
        <f t="shared" si="2"/>
        <v>12400000</v>
      </c>
      <c r="L183" s="46" t="s">
        <v>51</v>
      </c>
      <c r="M183" s="46" t="s">
        <v>52</v>
      </c>
      <c r="N183" s="46" t="s">
        <v>53</v>
      </c>
      <c r="O183" s="46" t="s">
        <v>51</v>
      </c>
      <c r="P183" s="46"/>
      <c r="Q183" s="46" t="s">
        <v>53</v>
      </c>
      <c r="R183" s="47">
        <v>0</v>
      </c>
      <c r="S183" s="39"/>
      <c r="V183" s="38"/>
      <c r="W183" s="38"/>
    </row>
    <row r="184" spans="1:23" x14ac:dyDescent="0.3">
      <c r="A184" s="39" t="s">
        <v>383</v>
      </c>
      <c r="B184" s="40">
        <v>5130</v>
      </c>
      <c r="C184" s="41" t="s">
        <v>389</v>
      </c>
      <c r="D184" s="41" t="s">
        <v>393</v>
      </c>
      <c r="E184" s="52" t="s">
        <v>394</v>
      </c>
      <c r="F184" s="42" t="s">
        <v>67</v>
      </c>
      <c r="G184" s="43"/>
      <c r="H184" s="44"/>
      <c r="I184" s="45"/>
      <c r="J184" s="45"/>
      <c r="K184" s="44">
        <f t="shared" si="2"/>
        <v>0</v>
      </c>
      <c r="L184" s="46" t="s">
        <v>55</v>
      </c>
      <c r="M184" s="46" t="s">
        <v>55</v>
      </c>
      <c r="N184" s="46" t="s">
        <v>55</v>
      </c>
      <c r="O184" s="46" t="s">
        <v>55</v>
      </c>
      <c r="P184" s="46" t="s">
        <v>55</v>
      </c>
      <c r="Q184" s="46" t="s">
        <v>55</v>
      </c>
      <c r="R184" s="46" t="s">
        <v>55</v>
      </c>
      <c r="S184" s="46" t="s">
        <v>55</v>
      </c>
      <c r="V184" s="38"/>
      <c r="W184" s="38"/>
    </row>
    <row r="185" spans="1:23" x14ac:dyDescent="0.3">
      <c r="A185" s="39" t="s">
        <v>383</v>
      </c>
      <c r="B185" s="40">
        <v>5134</v>
      </c>
      <c r="C185" s="41" t="s">
        <v>395</v>
      </c>
      <c r="D185" s="41" t="s">
        <v>396</v>
      </c>
      <c r="E185" s="52" t="s">
        <v>394</v>
      </c>
      <c r="F185" s="42" t="s">
        <v>67</v>
      </c>
      <c r="G185" s="43"/>
      <c r="H185" s="44"/>
      <c r="I185" s="45"/>
      <c r="J185" s="45"/>
      <c r="K185" s="44">
        <f t="shared" si="2"/>
        <v>0</v>
      </c>
      <c r="L185" s="46" t="s">
        <v>55</v>
      </c>
      <c r="M185" s="46" t="s">
        <v>55</v>
      </c>
      <c r="N185" s="46" t="s">
        <v>55</v>
      </c>
      <c r="O185" s="46" t="s">
        <v>55</v>
      </c>
      <c r="P185" s="46" t="s">
        <v>55</v>
      </c>
      <c r="Q185" s="46" t="s">
        <v>55</v>
      </c>
      <c r="R185" s="46" t="s">
        <v>55</v>
      </c>
      <c r="S185" s="46" t="s">
        <v>55</v>
      </c>
      <c r="V185" s="38"/>
      <c r="W185" s="38"/>
    </row>
    <row r="186" spans="1:23" x14ac:dyDescent="0.3">
      <c r="A186" s="39" t="s">
        <v>383</v>
      </c>
      <c r="B186" s="40">
        <v>5136</v>
      </c>
      <c r="C186" s="41" t="s">
        <v>397</v>
      </c>
      <c r="D186" s="41" t="s">
        <v>398</v>
      </c>
      <c r="E186" s="41"/>
      <c r="F186" s="42">
        <v>9700000</v>
      </c>
      <c r="G186" s="43">
        <v>1250000</v>
      </c>
      <c r="H186" s="44"/>
      <c r="I186" s="45"/>
      <c r="J186" s="45"/>
      <c r="K186" s="44">
        <f t="shared" si="2"/>
        <v>10950000</v>
      </c>
      <c r="L186" s="46" t="s">
        <v>51</v>
      </c>
      <c r="M186" s="46" t="s">
        <v>52</v>
      </c>
      <c r="N186" s="46" t="s">
        <v>53</v>
      </c>
      <c r="O186" s="46" t="s">
        <v>51</v>
      </c>
      <c r="P186" s="46"/>
      <c r="Q186" s="46" t="s">
        <v>53</v>
      </c>
      <c r="R186" s="47">
        <v>0</v>
      </c>
      <c r="S186" s="39"/>
      <c r="V186" s="38"/>
      <c r="W186" s="38"/>
    </row>
    <row r="187" spans="1:23" x14ac:dyDescent="0.3">
      <c r="A187" s="39" t="s">
        <v>383</v>
      </c>
      <c r="B187" s="40">
        <v>5141</v>
      </c>
      <c r="C187" s="41" t="s">
        <v>399</v>
      </c>
      <c r="D187" s="41" t="s">
        <v>400</v>
      </c>
      <c r="E187" s="41" t="s">
        <v>388</v>
      </c>
      <c r="F187" s="42" t="s">
        <v>67</v>
      </c>
      <c r="G187" s="43" t="s">
        <v>68</v>
      </c>
      <c r="H187" s="44"/>
      <c r="I187" s="45"/>
      <c r="J187" s="45"/>
      <c r="K187" s="44">
        <f t="shared" si="2"/>
        <v>0</v>
      </c>
      <c r="L187" s="46" t="s">
        <v>59</v>
      </c>
      <c r="M187" s="46" t="s">
        <v>59</v>
      </c>
      <c r="N187" s="46" t="s">
        <v>53</v>
      </c>
      <c r="O187" s="46" t="s">
        <v>53</v>
      </c>
      <c r="P187" s="46"/>
      <c r="Q187" s="46" t="s">
        <v>51</v>
      </c>
      <c r="R187" s="47">
        <v>0.73</v>
      </c>
      <c r="S187" s="39"/>
      <c r="V187" s="38"/>
      <c r="W187" s="38"/>
    </row>
    <row r="188" spans="1:23" x14ac:dyDescent="0.3">
      <c r="A188" s="39" t="s">
        <v>383</v>
      </c>
      <c r="B188" s="40">
        <v>5144</v>
      </c>
      <c r="C188" s="41" t="s">
        <v>401</v>
      </c>
      <c r="D188" s="41" t="s">
        <v>402</v>
      </c>
      <c r="E188" s="41"/>
      <c r="F188" s="42">
        <v>1800000</v>
      </c>
      <c r="G188" s="43">
        <v>435000</v>
      </c>
      <c r="H188" s="44"/>
      <c r="I188" s="45"/>
      <c r="J188" s="45"/>
      <c r="K188" s="44">
        <f t="shared" si="2"/>
        <v>2235000</v>
      </c>
      <c r="L188" s="46" t="s">
        <v>59</v>
      </c>
      <c r="M188" s="46" t="s">
        <v>52</v>
      </c>
      <c r="N188" s="46" t="s">
        <v>53</v>
      </c>
      <c r="O188" s="46" t="s">
        <v>51</v>
      </c>
      <c r="P188" s="46"/>
      <c r="Q188" s="46" t="s">
        <v>53</v>
      </c>
      <c r="R188" s="47">
        <v>0</v>
      </c>
      <c r="S188" s="39"/>
      <c r="V188" s="38"/>
      <c r="W188" s="38"/>
    </row>
    <row r="189" spans="1:23" x14ac:dyDescent="0.3">
      <c r="A189" s="39" t="s">
        <v>383</v>
      </c>
      <c r="B189" s="40">
        <v>5145</v>
      </c>
      <c r="C189" s="41" t="s">
        <v>403</v>
      </c>
      <c r="D189" s="41" t="s">
        <v>404</v>
      </c>
      <c r="E189" s="41"/>
      <c r="F189" s="42">
        <v>4650000</v>
      </c>
      <c r="G189" s="43">
        <v>600000</v>
      </c>
      <c r="H189" s="44"/>
      <c r="I189" s="45"/>
      <c r="J189" s="45"/>
      <c r="K189" s="44">
        <f t="shared" si="2"/>
        <v>5250000</v>
      </c>
      <c r="L189" s="46" t="s">
        <v>51</v>
      </c>
      <c r="M189" s="46" t="s">
        <v>52</v>
      </c>
      <c r="N189" s="46" t="s">
        <v>53</v>
      </c>
      <c r="O189" s="46" t="s">
        <v>51</v>
      </c>
      <c r="P189" s="46"/>
      <c r="Q189" s="46" t="s">
        <v>53</v>
      </c>
      <c r="R189" s="47">
        <v>0</v>
      </c>
      <c r="S189" s="39"/>
      <c r="V189" s="38"/>
      <c r="W189" s="38"/>
    </row>
    <row r="190" spans="1:23" x14ac:dyDescent="0.3">
      <c r="A190" s="39" t="s">
        <v>383</v>
      </c>
      <c r="B190" s="40">
        <v>5147</v>
      </c>
      <c r="C190" s="41" t="s">
        <v>405</v>
      </c>
      <c r="D190" s="41" t="s">
        <v>406</v>
      </c>
      <c r="E190" s="41" t="s">
        <v>388</v>
      </c>
      <c r="F190" s="42" t="s">
        <v>67</v>
      </c>
      <c r="G190" s="43"/>
      <c r="H190" s="44"/>
      <c r="I190" s="45"/>
      <c r="J190" s="45"/>
      <c r="K190" s="44">
        <f t="shared" si="2"/>
        <v>0</v>
      </c>
      <c r="L190" s="46" t="s">
        <v>59</v>
      </c>
      <c r="M190" s="46" t="s">
        <v>59</v>
      </c>
      <c r="N190" s="46" t="s">
        <v>59</v>
      </c>
      <c r="O190" s="46" t="s">
        <v>53</v>
      </c>
      <c r="P190" s="46"/>
      <c r="Q190" s="39" t="s">
        <v>55</v>
      </c>
      <c r="R190" s="39" t="s">
        <v>55</v>
      </c>
      <c r="S190" s="39" t="s">
        <v>55</v>
      </c>
      <c r="V190" s="38"/>
      <c r="W190" s="38"/>
    </row>
    <row r="191" spans="1:23" x14ac:dyDescent="0.3">
      <c r="A191" s="39" t="s">
        <v>383</v>
      </c>
      <c r="B191" s="40">
        <v>5157</v>
      </c>
      <c r="C191" s="41" t="s">
        <v>407</v>
      </c>
      <c r="D191" s="41" t="s">
        <v>408</v>
      </c>
      <c r="E191" s="41"/>
      <c r="F191" s="42">
        <v>5900000</v>
      </c>
      <c r="G191" s="43">
        <v>1150000</v>
      </c>
      <c r="H191" s="44"/>
      <c r="I191" s="45"/>
      <c r="J191" s="45"/>
      <c r="K191" s="44">
        <f t="shared" si="2"/>
        <v>7050000</v>
      </c>
      <c r="L191" s="46" t="s">
        <v>51</v>
      </c>
      <c r="M191" s="46" t="s">
        <v>52</v>
      </c>
      <c r="N191" s="46" t="s">
        <v>53</v>
      </c>
      <c r="O191" s="46" t="s">
        <v>51</v>
      </c>
      <c r="P191" s="46"/>
      <c r="Q191" s="46" t="s">
        <v>51</v>
      </c>
      <c r="R191" s="47">
        <v>0.36</v>
      </c>
      <c r="S191" s="39"/>
      <c r="V191" s="38"/>
      <c r="W191" s="38"/>
    </row>
    <row r="192" spans="1:23" x14ac:dyDescent="0.3">
      <c r="A192" s="39" t="s">
        <v>383</v>
      </c>
      <c r="B192" s="40">
        <v>5161</v>
      </c>
      <c r="C192" s="41" t="s">
        <v>409</v>
      </c>
      <c r="D192" s="41" t="s">
        <v>410</v>
      </c>
      <c r="E192" s="41" t="s">
        <v>411</v>
      </c>
      <c r="F192" s="42">
        <v>15500000</v>
      </c>
      <c r="G192" s="43">
        <v>2500000</v>
      </c>
      <c r="H192" s="44"/>
      <c r="I192" s="45"/>
      <c r="J192" s="45"/>
      <c r="K192" s="44">
        <f t="shared" si="2"/>
        <v>18000000</v>
      </c>
      <c r="L192" s="46" t="s">
        <v>51</v>
      </c>
      <c r="M192" s="46" t="s">
        <v>52</v>
      </c>
      <c r="N192" s="46" t="s">
        <v>53</v>
      </c>
      <c r="O192" s="46" t="s">
        <v>51</v>
      </c>
      <c r="P192" s="46"/>
      <c r="Q192" s="46" t="s">
        <v>53</v>
      </c>
      <c r="R192" s="47">
        <v>0</v>
      </c>
      <c r="S192" s="39"/>
      <c r="V192" s="38"/>
      <c r="W192" s="38"/>
    </row>
    <row r="193" spans="1:23" x14ac:dyDescent="0.3">
      <c r="A193" s="39" t="s">
        <v>383</v>
      </c>
      <c r="B193" s="40">
        <v>5164</v>
      </c>
      <c r="C193" s="41" t="s">
        <v>412</v>
      </c>
      <c r="D193" s="41" t="s">
        <v>413</v>
      </c>
      <c r="E193" s="41"/>
      <c r="F193" s="42">
        <v>9750000</v>
      </c>
      <c r="G193" s="43">
        <v>1050000</v>
      </c>
      <c r="H193" s="44"/>
      <c r="I193" s="45"/>
      <c r="J193" s="45"/>
      <c r="K193" s="44">
        <f t="shared" si="2"/>
        <v>10800000</v>
      </c>
      <c r="L193" s="46" t="s">
        <v>51</v>
      </c>
      <c r="M193" s="46" t="s">
        <v>52</v>
      </c>
      <c r="N193" s="46" t="s">
        <v>53</v>
      </c>
      <c r="O193" s="46" t="s">
        <v>51</v>
      </c>
      <c r="P193" s="46"/>
      <c r="Q193" s="46" t="s">
        <v>53</v>
      </c>
      <c r="R193" s="47">
        <v>0</v>
      </c>
      <c r="S193" s="39"/>
      <c r="V193" s="38"/>
      <c r="W193" s="38"/>
    </row>
    <row r="194" spans="1:23" x14ac:dyDescent="0.3">
      <c r="A194" s="39" t="s">
        <v>383</v>
      </c>
      <c r="B194" s="40">
        <v>5175</v>
      </c>
      <c r="C194" s="41" t="s">
        <v>414</v>
      </c>
      <c r="D194" s="41" t="s">
        <v>415</v>
      </c>
      <c r="E194" s="41" t="s">
        <v>68</v>
      </c>
      <c r="F194" s="42">
        <v>1050000</v>
      </c>
      <c r="G194" s="43">
        <v>90000</v>
      </c>
      <c r="H194" s="44"/>
      <c r="I194" s="45"/>
      <c r="J194" s="45"/>
      <c r="K194" s="44">
        <f t="shared" si="2"/>
        <v>1140000</v>
      </c>
      <c r="L194" s="46" t="s">
        <v>51</v>
      </c>
      <c r="M194" s="46" t="s">
        <v>52</v>
      </c>
      <c r="N194" s="46" t="s">
        <v>53</v>
      </c>
      <c r="O194" s="46" t="s">
        <v>53</v>
      </c>
      <c r="P194" s="46"/>
      <c r="Q194" s="39" t="s">
        <v>55</v>
      </c>
      <c r="R194" s="39" t="s">
        <v>55</v>
      </c>
      <c r="S194" s="39" t="s">
        <v>55</v>
      </c>
      <c r="V194" s="38"/>
      <c r="W194" s="38"/>
    </row>
    <row r="195" spans="1:23" x14ac:dyDescent="0.3">
      <c r="A195" s="39" t="s">
        <v>383</v>
      </c>
      <c r="B195" s="40">
        <v>5176</v>
      </c>
      <c r="C195" s="41" t="s">
        <v>416</v>
      </c>
      <c r="D195" s="41" t="s">
        <v>417</v>
      </c>
      <c r="E195" s="41"/>
      <c r="F195" s="42">
        <v>9750000</v>
      </c>
      <c r="G195" s="43">
        <v>1100000</v>
      </c>
      <c r="H195" s="44"/>
      <c r="I195" s="45"/>
      <c r="J195" s="45"/>
      <c r="K195" s="44">
        <f t="shared" si="2"/>
        <v>10850000</v>
      </c>
      <c r="L195" s="46" t="s">
        <v>51</v>
      </c>
      <c r="M195" s="46" t="s">
        <v>52</v>
      </c>
      <c r="N195" s="46" t="s">
        <v>53</v>
      </c>
      <c r="O195" s="46" t="s">
        <v>51</v>
      </c>
      <c r="P195" s="46"/>
      <c r="Q195" s="46" t="s">
        <v>53</v>
      </c>
      <c r="R195" s="47">
        <v>0</v>
      </c>
      <c r="S195" s="39"/>
      <c r="V195" s="38"/>
      <c r="W195" s="38"/>
    </row>
    <row r="196" spans="1:23" x14ac:dyDescent="0.3">
      <c r="A196" s="39" t="s">
        <v>383</v>
      </c>
      <c r="B196" s="40">
        <v>5188</v>
      </c>
      <c r="C196" s="41" t="s">
        <v>418</v>
      </c>
      <c r="D196" s="41" t="s">
        <v>419</v>
      </c>
      <c r="E196" s="41" t="s">
        <v>420</v>
      </c>
      <c r="F196" s="42">
        <v>5750000</v>
      </c>
      <c r="G196" s="43"/>
      <c r="H196" s="44"/>
      <c r="I196" s="45"/>
      <c r="J196" s="45"/>
      <c r="K196" s="44">
        <f t="shared" si="2"/>
        <v>5750000</v>
      </c>
      <c r="L196" s="46" t="s">
        <v>59</v>
      </c>
      <c r="M196" s="46" t="s">
        <v>59</v>
      </c>
      <c r="N196" s="46" t="s">
        <v>53</v>
      </c>
      <c r="O196" s="46" t="s">
        <v>53</v>
      </c>
      <c r="P196" s="46"/>
      <c r="Q196" s="46" t="s">
        <v>51</v>
      </c>
      <c r="R196" s="47">
        <v>1</v>
      </c>
      <c r="S196" s="39"/>
      <c r="V196" s="38"/>
      <c r="W196" s="38"/>
    </row>
    <row r="197" spans="1:23" x14ac:dyDescent="0.3">
      <c r="A197" s="39" t="s">
        <v>383</v>
      </c>
      <c r="B197" s="45"/>
      <c r="C197" s="41" t="s">
        <v>421</v>
      </c>
      <c r="D197" s="41" t="s">
        <v>422</v>
      </c>
      <c r="E197" s="41" t="s">
        <v>423</v>
      </c>
      <c r="F197" s="42" t="s">
        <v>227</v>
      </c>
      <c r="G197" s="43"/>
      <c r="H197" s="44"/>
      <c r="I197" s="45"/>
      <c r="J197" s="45"/>
      <c r="K197" s="44">
        <f t="shared" si="2"/>
        <v>0</v>
      </c>
      <c r="L197" s="46" t="s">
        <v>59</v>
      </c>
      <c r="M197" s="46" t="s">
        <v>59</v>
      </c>
      <c r="N197" s="46" t="s">
        <v>59</v>
      </c>
      <c r="O197" s="46" t="s">
        <v>53</v>
      </c>
      <c r="P197" s="39"/>
      <c r="Q197" s="39" t="s">
        <v>55</v>
      </c>
      <c r="R197" s="39" t="s">
        <v>55</v>
      </c>
      <c r="S197" s="39" t="s">
        <v>55</v>
      </c>
      <c r="V197" s="38"/>
      <c r="W197" s="38"/>
    </row>
    <row r="198" spans="1:23" x14ac:dyDescent="0.3">
      <c r="A198" s="39" t="s">
        <v>383</v>
      </c>
      <c r="B198" s="45"/>
      <c r="C198" s="41" t="s">
        <v>424</v>
      </c>
      <c r="D198" s="41" t="s">
        <v>422</v>
      </c>
      <c r="E198" s="41" t="s">
        <v>423</v>
      </c>
      <c r="F198" s="42" t="s">
        <v>227</v>
      </c>
      <c r="G198" s="43"/>
      <c r="H198" s="44"/>
      <c r="I198" s="45"/>
      <c r="J198" s="45"/>
      <c r="K198" s="44">
        <f t="shared" si="2"/>
        <v>0</v>
      </c>
      <c r="L198" s="46" t="s">
        <v>59</v>
      </c>
      <c r="M198" s="46" t="s">
        <v>59</v>
      </c>
      <c r="N198" s="46" t="s">
        <v>59</v>
      </c>
      <c r="O198" s="46" t="s">
        <v>53</v>
      </c>
      <c r="P198" s="39"/>
      <c r="Q198" s="39" t="s">
        <v>55</v>
      </c>
      <c r="R198" s="39" t="s">
        <v>55</v>
      </c>
      <c r="S198" s="39" t="s">
        <v>55</v>
      </c>
      <c r="V198" s="38"/>
      <c r="W198" s="38"/>
    </row>
    <row r="199" spans="1:23" x14ac:dyDescent="0.3">
      <c r="A199" s="39" t="s">
        <v>425</v>
      </c>
      <c r="B199" s="45"/>
      <c r="C199" s="41" t="s">
        <v>426</v>
      </c>
      <c r="D199" s="41" t="s">
        <v>329</v>
      </c>
      <c r="E199" s="41"/>
      <c r="F199" s="42"/>
      <c r="G199" s="43"/>
      <c r="H199" s="44"/>
      <c r="I199" s="45"/>
      <c r="J199" s="45"/>
      <c r="K199" s="44">
        <f t="shared" si="2"/>
        <v>0</v>
      </c>
      <c r="L199" s="46" t="s">
        <v>53</v>
      </c>
      <c r="M199" s="46" t="s">
        <v>53</v>
      </c>
      <c r="N199" s="46" t="s">
        <v>53</v>
      </c>
      <c r="O199" s="46" t="s">
        <v>53</v>
      </c>
      <c r="P199" s="39"/>
      <c r="Q199" s="46" t="s">
        <v>55</v>
      </c>
      <c r="R199" s="46" t="s">
        <v>55</v>
      </c>
      <c r="S199" s="39" t="s">
        <v>55</v>
      </c>
      <c r="V199" s="38"/>
      <c r="W199" s="38"/>
    </row>
    <row r="200" spans="1:23" x14ac:dyDescent="0.3">
      <c r="A200" s="39" t="s">
        <v>425</v>
      </c>
      <c r="B200" s="39">
        <v>5199</v>
      </c>
      <c r="C200" s="41" t="s">
        <v>427</v>
      </c>
      <c r="D200" s="41" t="s">
        <v>428</v>
      </c>
      <c r="E200" s="41" t="s">
        <v>429</v>
      </c>
      <c r="F200" s="42"/>
      <c r="G200" s="43">
        <v>4300000</v>
      </c>
      <c r="H200" s="44"/>
      <c r="I200" s="45"/>
      <c r="J200" s="45"/>
      <c r="K200" s="44">
        <f t="shared" si="2"/>
        <v>4300000</v>
      </c>
      <c r="L200" s="46" t="s">
        <v>59</v>
      </c>
      <c r="M200" s="46" t="s">
        <v>59</v>
      </c>
      <c r="N200" s="46" t="s">
        <v>59</v>
      </c>
      <c r="O200" s="46" t="s">
        <v>59</v>
      </c>
      <c r="P200" s="39"/>
      <c r="Q200" s="39" t="s">
        <v>55</v>
      </c>
      <c r="R200" s="39" t="s">
        <v>55</v>
      </c>
      <c r="S200" s="39" t="s">
        <v>55</v>
      </c>
      <c r="V200" s="38"/>
      <c r="W200" s="38"/>
    </row>
    <row r="201" spans="1:23" x14ac:dyDescent="0.3">
      <c r="A201" s="39" t="s">
        <v>425</v>
      </c>
      <c r="B201" s="39">
        <v>5510</v>
      </c>
      <c r="C201" s="41" t="s">
        <v>430</v>
      </c>
      <c r="D201" s="41" t="s">
        <v>431</v>
      </c>
      <c r="E201" s="41"/>
      <c r="F201" s="42"/>
      <c r="G201" s="43">
        <v>420000</v>
      </c>
      <c r="H201" s="44"/>
      <c r="I201" s="45"/>
      <c r="J201" s="45"/>
      <c r="K201" s="44">
        <f t="shared" si="2"/>
        <v>420000</v>
      </c>
      <c r="L201" s="46" t="s">
        <v>59</v>
      </c>
      <c r="M201" s="46" t="s">
        <v>59</v>
      </c>
      <c r="N201" s="46" t="s">
        <v>59</v>
      </c>
      <c r="O201" s="46" t="s">
        <v>59</v>
      </c>
      <c r="P201" s="39"/>
      <c r="Q201" s="39" t="s">
        <v>55</v>
      </c>
      <c r="R201" s="39" t="s">
        <v>55</v>
      </c>
      <c r="S201" s="39" t="s">
        <v>55</v>
      </c>
      <c r="V201" s="38"/>
      <c r="W201" s="38"/>
    </row>
    <row r="202" spans="1:23" x14ac:dyDescent="0.3">
      <c r="A202" s="39" t="s">
        <v>425</v>
      </c>
      <c r="B202" s="45"/>
      <c r="C202" s="41" t="s">
        <v>432</v>
      </c>
      <c r="D202" s="41" t="s">
        <v>433</v>
      </c>
      <c r="E202" s="41" t="s">
        <v>434</v>
      </c>
      <c r="F202" s="42"/>
      <c r="G202" s="43"/>
      <c r="H202" s="44"/>
      <c r="I202" s="45"/>
      <c r="J202" s="45"/>
      <c r="K202" s="44">
        <f t="shared" si="2"/>
        <v>0</v>
      </c>
      <c r="L202" s="46" t="s">
        <v>59</v>
      </c>
      <c r="M202" s="46" t="s">
        <v>59</v>
      </c>
      <c r="N202" s="46" t="s">
        <v>59</v>
      </c>
      <c r="O202" s="46" t="s">
        <v>59</v>
      </c>
      <c r="P202" s="39"/>
      <c r="Q202" s="39" t="s">
        <v>55</v>
      </c>
      <c r="R202" s="39" t="s">
        <v>55</v>
      </c>
      <c r="S202" s="39" t="s">
        <v>55</v>
      </c>
      <c r="V202" s="38"/>
      <c r="W202" s="38"/>
    </row>
    <row r="203" spans="1:23" x14ac:dyDescent="0.3">
      <c r="A203" s="39" t="s">
        <v>425</v>
      </c>
      <c r="B203" s="45"/>
      <c r="C203" s="45"/>
      <c r="D203" s="45" t="s">
        <v>435</v>
      </c>
      <c r="E203" s="45"/>
      <c r="F203" s="45"/>
      <c r="G203" s="45"/>
      <c r="H203" s="44"/>
      <c r="I203" s="44">
        <f>134844134</f>
        <v>134844134</v>
      </c>
      <c r="J203" s="44"/>
      <c r="K203" s="44">
        <f t="shared" si="2"/>
        <v>134844134</v>
      </c>
      <c r="L203" s="46" t="s">
        <v>59</v>
      </c>
      <c r="M203" s="46" t="s">
        <v>59</v>
      </c>
      <c r="N203" s="46" t="s">
        <v>59</v>
      </c>
      <c r="O203" s="46" t="s">
        <v>59</v>
      </c>
      <c r="P203" s="39"/>
      <c r="Q203" s="39" t="s">
        <v>55</v>
      </c>
      <c r="R203" s="39" t="s">
        <v>55</v>
      </c>
      <c r="S203" s="39" t="s">
        <v>55</v>
      </c>
      <c r="V203" s="38"/>
      <c r="W203" s="38"/>
    </row>
    <row r="204" spans="1:23" x14ac:dyDescent="0.3">
      <c r="A204" s="39" t="s">
        <v>425</v>
      </c>
      <c r="B204" s="45"/>
      <c r="C204" s="45" t="s">
        <v>436</v>
      </c>
      <c r="D204" s="45"/>
      <c r="E204" s="45"/>
      <c r="F204" s="45"/>
      <c r="G204" s="45"/>
      <c r="H204" s="44"/>
      <c r="I204" s="44"/>
      <c r="J204" s="44">
        <v>1600000</v>
      </c>
      <c r="K204" s="44">
        <f>SUM(F204:J204)</f>
        <v>1600000</v>
      </c>
      <c r="L204" s="46"/>
      <c r="M204" s="46"/>
      <c r="N204" s="46"/>
      <c r="O204" s="46"/>
      <c r="P204" s="39"/>
      <c r="Q204" s="39"/>
      <c r="R204" s="39"/>
      <c r="S204" s="39"/>
      <c r="V204" s="38"/>
      <c r="W204" s="38"/>
    </row>
    <row r="205" spans="1:23" x14ac:dyDescent="0.3">
      <c r="A205" s="39" t="s">
        <v>437</v>
      </c>
      <c r="B205" s="40">
        <v>1601</v>
      </c>
      <c r="C205" s="41" t="s">
        <v>438</v>
      </c>
      <c r="D205" s="41" t="s">
        <v>439</v>
      </c>
      <c r="E205" s="41" t="s">
        <v>440</v>
      </c>
      <c r="F205" s="42" t="s">
        <v>227</v>
      </c>
      <c r="G205" s="43"/>
      <c r="H205" s="44"/>
      <c r="I205" s="45"/>
      <c r="J205" s="45"/>
      <c r="K205" s="44">
        <f t="shared" ref="K205:K206" si="3">SUM(F205:I205)</f>
        <v>0</v>
      </c>
      <c r="L205" s="46" t="s">
        <v>53</v>
      </c>
      <c r="M205" s="46" t="s">
        <v>53</v>
      </c>
      <c r="N205" s="46" t="s">
        <v>53</v>
      </c>
      <c r="O205" s="46" t="s">
        <v>53</v>
      </c>
      <c r="P205" s="46"/>
      <c r="Q205" s="46" t="s">
        <v>53</v>
      </c>
      <c r="R205" s="47">
        <v>0</v>
      </c>
      <c r="S205" s="39"/>
      <c r="V205" s="38"/>
      <c r="W205" s="38"/>
    </row>
    <row r="206" spans="1:23" x14ac:dyDescent="0.3">
      <c r="A206" s="39" t="s">
        <v>441</v>
      </c>
      <c r="B206" s="39">
        <v>5152</v>
      </c>
      <c r="C206" s="41" t="s">
        <v>442</v>
      </c>
      <c r="D206" s="41" t="s">
        <v>443</v>
      </c>
      <c r="E206" s="41" t="s">
        <v>311</v>
      </c>
      <c r="F206" s="42" t="s">
        <v>227</v>
      </c>
      <c r="G206" s="43">
        <v>440000</v>
      </c>
      <c r="H206" s="44"/>
      <c r="I206" s="45"/>
      <c r="J206" s="45"/>
      <c r="K206" s="44">
        <f t="shared" si="3"/>
        <v>440000</v>
      </c>
      <c r="L206" s="46" t="s">
        <v>59</v>
      </c>
      <c r="M206" s="46" t="s">
        <v>59</v>
      </c>
      <c r="N206" s="46" t="s">
        <v>59</v>
      </c>
      <c r="O206" s="46" t="s">
        <v>53</v>
      </c>
      <c r="P206" s="39"/>
      <c r="Q206" s="39" t="s">
        <v>55</v>
      </c>
      <c r="R206" s="39" t="s">
        <v>55</v>
      </c>
      <c r="S206" s="39" t="s">
        <v>55</v>
      </c>
      <c r="V206" s="38"/>
      <c r="W206" s="38"/>
    </row>
    <row r="207" spans="1:23" x14ac:dyDescent="0.3">
      <c r="V207" s="38"/>
      <c r="W207" s="38"/>
    </row>
    <row r="208" spans="1:23" ht="19" thickBot="1" x14ac:dyDescent="0.5">
      <c r="E208" s="56" t="s">
        <v>444</v>
      </c>
      <c r="F208" s="57">
        <f t="shared" ref="F208:K208" si="4">SUM(F18:F207)</f>
        <v>2427470000</v>
      </c>
      <c r="G208" s="57">
        <f t="shared" si="4"/>
        <v>792875000</v>
      </c>
      <c r="H208" s="57">
        <f t="shared" si="4"/>
        <v>5500000</v>
      </c>
      <c r="I208" s="57">
        <f t="shared" si="4"/>
        <v>134844134</v>
      </c>
      <c r="J208" s="57">
        <f t="shared" si="4"/>
        <v>1600000</v>
      </c>
      <c r="K208" s="57">
        <f t="shared" si="4"/>
        <v>3362289134</v>
      </c>
      <c r="P208" s="57">
        <f>SUM(P18:P207)</f>
        <v>7143</v>
      </c>
      <c r="V208" s="58">
        <f>SUM(V18:V207)</f>
        <v>1980885000</v>
      </c>
      <c r="W208" s="58">
        <f>SUM(W18:W207)</f>
        <v>801967011</v>
      </c>
    </row>
    <row r="209" spans="3:23" ht="13.5" thickTop="1" x14ac:dyDescent="0.3">
      <c r="V209" s="38"/>
      <c r="W209" s="38"/>
    </row>
    <row r="210" spans="3:23" ht="18.5" x14ac:dyDescent="0.45">
      <c r="D210" s="59" t="s">
        <v>445</v>
      </c>
      <c r="V210" s="38"/>
      <c r="W210" s="38"/>
    </row>
    <row r="211" spans="3:23" x14ac:dyDescent="0.3">
      <c r="V211" s="38"/>
      <c r="W211" s="38"/>
    </row>
    <row r="212" spans="3:23" x14ac:dyDescent="0.3">
      <c r="D212" s="60" t="s">
        <v>446</v>
      </c>
      <c r="V212" s="38"/>
      <c r="W212" s="38"/>
    </row>
    <row r="213" spans="3:23" x14ac:dyDescent="0.3">
      <c r="D213" s="60" t="s">
        <v>447</v>
      </c>
      <c r="V213" s="38"/>
      <c r="W213" s="38"/>
    </row>
    <row r="214" spans="3:23" x14ac:dyDescent="0.3">
      <c r="D214" s="60" t="s">
        <v>448</v>
      </c>
      <c r="F214" s="61">
        <v>7000000</v>
      </c>
      <c r="K214" s="62">
        <f t="shared" ref="K214" si="5">SUM(F214:I214)</f>
        <v>7000000</v>
      </c>
      <c r="V214" s="38">
        <v>5627000</v>
      </c>
      <c r="W214" s="38"/>
    </row>
    <row r="215" spans="3:23" x14ac:dyDescent="0.3">
      <c r="D215" s="60"/>
      <c r="F215" s="61"/>
      <c r="K215" s="62"/>
      <c r="V215" s="38"/>
      <c r="W215" s="38"/>
    </row>
    <row r="216" spans="3:23" ht="15" customHeight="1" x14ac:dyDescent="0.3">
      <c r="D216" s="63" t="s">
        <v>449</v>
      </c>
      <c r="V216" s="38"/>
      <c r="W216" s="38"/>
    </row>
    <row r="217" spans="3:23" x14ac:dyDescent="0.3">
      <c r="D217" s="63"/>
      <c r="V217" s="38"/>
      <c r="W217" s="38"/>
    </row>
    <row r="218" spans="3:23" x14ac:dyDescent="0.3">
      <c r="C218" s="64"/>
      <c r="D218" s="63" t="s">
        <v>450</v>
      </c>
      <c r="V218" s="38"/>
      <c r="W218" s="38"/>
    </row>
    <row r="219" spans="3:23" x14ac:dyDescent="0.3">
      <c r="C219" s="64"/>
      <c r="D219" s="65" t="s">
        <v>451</v>
      </c>
      <c r="V219" s="38"/>
      <c r="W219" s="38"/>
    </row>
    <row r="220" spans="3:23" x14ac:dyDescent="0.3">
      <c r="C220" s="64"/>
      <c r="D220" s="65" t="s">
        <v>452</v>
      </c>
      <c r="V220" s="38"/>
      <c r="W220" s="38"/>
    </row>
    <row r="221" spans="3:23" x14ac:dyDescent="0.3">
      <c r="C221" s="64"/>
      <c r="D221" s="65" t="s">
        <v>453</v>
      </c>
      <c r="V221" s="38"/>
      <c r="W221" s="38"/>
    </row>
    <row r="222" spans="3:23" x14ac:dyDescent="0.3">
      <c r="C222" s="64"/>
      <c r="D222" s="64"/>
      <c r="V222" s="38"/>
      <c r="W222" s="38"/>
    </row>
    <row r="223" spans="3:23" x14ac:dyDescent="0.3">
      <c r="C223" s="64"/>
      <c r="D223" s="65" t="s">
        <v>454</v>
      </c>
      <c r="V223" s="38"/>
      <c r="W223" s="38"/>
    </row>
    <row r="224" spans="3:23" x14ac:dyDescent="0.3">
      <c r="C224" s="64"/>
      <c r="D224" s="65" t="s">
        <v>455</v>
      </c>
      <c r="V224" s="38"/>
      <c r="W224" s="38"/>
    </row>
    <row r="225" spans="3:23" x14ac:dyDescent="0.3">
      <c r="C225" s="64"/>
      <c r="D225" s="65" t="s">
        <v>456</v>
      </c>
      <c r="G225" s="66">
        <v>20000000</v>
      </c>
      <c r="K225" s="62">
        <f t="shared" ref="K225:K229" si="6">SUM(F225:I225)</f>
        <v>20000000</v>
      </c>
      <c r="V225" s="38"/>
      <c r="W225" s="38">
        <v>23576000</v>
      </c>
    </row>
    <row r="226" spans="3:23" x14ac:dyDescent="0.3">
      <c r="C226" s="64"/>
      <c r="D226" s="67"/>
      <c r="V226" s="38"/>
      <c r="W226" s="38"/>
    </row>
    <row r="227" spans="3:23" x14ac:dyDescent="0.3">
      <c r="C227" s="64"/>
      <c r="D227" s="68" t="s">
        <v>457</v>
      </c>
      <c r="G227" s="66">
        <v>1000000</v>
      </c>
      <c r="K227" s="62">
        <f t="shared" si="6"/>
        <v>1000000</v>
      </c>
      <c r="V227" s="38"/>
      <c r="W227" s="38">
        <v>1180000</v>
      </c>
    </row>
    <row r="228" spans="3:23" x14ac:dyDescent="0.3">
      <c r="C228" s="64"/>
      <c r="D228" s="68" t="s">
        <v>68</v>
      </c>
      <c r="V228" s="38"/>
      <c r="W228" s="38"/>
    </row>
    <row r="229" spans="3:23" x14ac:dyDescent="0.3">
      <c r="C229" s="64"/>
      <c r="D229" s="68" t="s">
        <v>458</v>
      </c>
      <c r="G229" s="66">
        <v>1000000</v>
      </c>
      <c r="K229" s="62">
        <f t="shared" si="6"/>
        <v>1000000</v>
      </c>
      <c r="V229" s="38"/>
      <c r="W229" s="38">
        <v>2641000</v>
      </c>
    </row>
    <row r="230" spans="3:23" x14ac:dyDescent="0.3">
      <c r="V230" s="38"/>
      <c r="W230" s="38"/>
    </row>
    <row r="231" spans="3:23" ht="19" thickBot="1" x14ac:dyDescent="0.5">
      <c r="E231" s="56" t="s">
        <v>36</v>
      </c>
      <c r="F231" s="57">
        <f>SUM(F208:F230)</f>
        <v>2434470000</v>
      </c>
      <c r="G231" s="57">
        <f>SUM(G208:G230)</f>
        <v>814875000</v>
      </c>
      <c r="H231" s="57">
        <f t="shared" ref="H231:K231" si="7">SUM(H208:H230)</f>
        <v>5500000</v>
      </c>
      <c r="I231" s="57">
        <f t="shared" si="7"/>
        <v>134844134</v>
      </c>
      <c r="J231" s="57"/>
      <c r="K231" s="57">
        <f t="shared" si="7"/>
        <v>3391289134</v>
      </c>
      <c r="V231" s="58">
        <f t="shared" ref="V231:W231" si="8">SUM(V208:V230)</f>
        <v>1986512000</v>
      </c>
      <c r="W231" s="58">
        <f t="shared" si="8"/>
        <v>829364011</v>
      </c>
    </row>
    <row r="232" spans="3:23" ht="13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Hollander</dc:creator>
  <cp:lastModifiedBy>Nina Hollander</cp:lastModifiedBy>
  <dcterms:created xsi:type="dcterms:W3CDTF">2025-10-29T13:48:28Z</dcterms:created>
  <dcterms:modified xsi:type="dcterms:W3CDTF">2025-10-29T13:50:50Z</dcterms:modified>
</cp:coreProperties>
</file>