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Brand\Europese Aanbestedingen\Scholen\Deltion College\NvI\"/>
    </mc:Choice>
  </mc:AlternateContent>
  <xr:revisionPtr revIDLastSave="0" documentId="13_ncr:1_{D4A6CA90-71EE-4F64-9171-6DFCB67BF6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0100108167 Aanhangsel 45.2" sheetId="4" r:id="rId1"/>
    <sheet name="Antwoord vraag 12 " sheetId="7" r:id="rId2"/>
  </sheets>
  <definedNames>
    <definedName name="_xlnm.Print_Area" localSheetId="1">'Antwoord vraag 12 '!$A$1:$J$25</definedName>
    <definedName name="_xlnm.Print_Area" localSheetId="0">'B0100108167 Aanhangsel 45.2'!$A$1:$K$39</definedName>
    <definedName name="_xlnm.Print_Titles" localSheetId="1">'Antwoord vraag 12 '!$1:$3</definedName>
    <definedName name="_xlnm.Print_Titles" localSheetId="0">'B0100108167 Aanhangsel 45.2'!$1:$14</definedName>
    <definedName name="renewaldate" localSheetId="1">'Antwoord vraag 12 '!#REF!</definedName>
    <definedName name="renewaldate" localSheetId="0">'B0100108167 Aanhangsel 45.2'!#REF!</definedName>
    <definedName name="renewal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4" l="1"/>
  <c r="J35" i="4"/>
  <c r="J25" i="4"/>
  <c r="J26" i="4"/>
  <c r="J27" i="4"/>
  <c r="J28" i="4"/>
  <c r="J29" i="4"/>
  <c r="J30" i="4"/>
  <c r="K31" i="4"/>
  <c r="J24" i="4"/>
  <c r="J19" i="4"/>
  <c r="J17" i="4"/>
  <c r="J18" i="4"/>
  <c r="J16" i="4"/>
  <c r="I30" i="4"/>
  <c r="I29" i="4"/>
  <c r="I27" i="4"/>
  <c r="I19" i="4"/>
  <c r="I17" i="4"/>
  <c r="I18" i="4"/>
  <c r="I16" i="4"/>
  <c r="H15" i="4"/>
  <c r="K17" i="4" l="1"/>
  <c r="K16" i="4"/>
  <c r="I39" i="4"/>
  <c r="K33" i="4"/>
  <c r="K29" i="4"/>
  <c r="K19" i="4"/>
  <c r="K24" i="4" l="1"/>
  <c r="K36" i="4" l="1"/>
  <c r="K35" i="4"/>
  <c r="K34" i="4"/>
  <c r="K30" i="4"/>
  <c r="K32" i="4"/>
  <c r="K27" i="4"/>
  <c r="J39" i="4" l="1"/>
  <c r="B9" i="4" s="1"/>
  <c r="B8" i="4"/>
  <c r="K28" i="4"/>
  <c r="K26" i="4"/>
  <c r="K25" i="4"/>
  <c r="K18" i="4"/>
  <c r="K39" i="4" l="1"/>
  <c r="B11" i="4"/>
</calcChain>
</file>

<file path=xl/sharedStrings.xml><?xml version="1.0" encoding="utf-8"?>
<sst xmlns="http://schemas.openxmlformats.org/spreadsheetml/2006/main" count="240" uniqueCount="112">
  <si>
    <t>Specificatie brandverzekering</t>
  </si>
  <si>
    <t>Polis-/NAB nummer B0100108167/620.417.810</t>
  </si>
  <si>
    <t>Aanhangsel 45.2</t>
  </si>
  <si>
    <t>Verzekeringnemer</t>
  </si>
  <si>
    <t>Stichting Deltion College</t>
  </si>
  <si>
    <t>Verzekerde bedragen:</t>
  </si>
  <si>
    <t>- gebouwen</t>
  </si>
  <si>
    <t>- inventaris</t>
  </si>
  <si>
    <t>Totaal verzekerd bedrag</t>
  </si>
  <si>
    <t>Plaats</t>
  </si>
  <si>
    <t>Adres</t>
  </si>
  <si>
    <t>Postcode</t>
  </si>
  <si>
    <t>Omschrijving</t>
  </si>
  <si>
    <t>Taxatie</t>
  </si>
  <si>
    <t>Verzekerd bedrag</t>
  </si>
  <si>
    <t>Relatie-</t>
  </si>
  <si>
    <t>gebouwen</t>
  </si>
  <si>
    <t>inventaris</t>
  </si>
  <si>
    <t>totaal</t>
  </si>
  <si>
    <t>nummer</t>
  </si>
  <si>
    <t>6 jaar geldig</t>
  </si>
  <si>
    <t>3 jaar geldig</t>
  </si>
  <si>
    <t>Aanh. 45.1</t>
  </si>
  <si>
    <t>Zwolle</t>
  </si>
  <si>
    <t>Mozartlaan 15 incl. Willaertstraat 1 en Plaza/Plint</t>
  </si>
  <si>
    <t>8031 AA</t>
  </si>
  <si>
    <t>Campus West</t>
  </si>
  <si>
    <t>24-1-2022/30-3-2022</t>
  </si>
  <si>
    <t>Mozartlaan 15</t>
  </si>
  <si>
    <t>Campus Oost</t>
  </si>
  <si>
    <t>Nijverheidstraat 5</t>
  </si>
  <si>
    <t>8031 EA</t>
  </si>
  <si>
    <t>Gebouw Grijs</t>
  </si>
  <si>
    <t>Bagijnesingel 4 en 6</t>
  </si>
  <si>
    <t>8021 EA</t>
  </si>
  <si>
    <t>Onderwijs, VAVO</t>
  </si>
  <si>
    <t>Noodunits</t>
  </si>
  <si>
    <t>Huurpanden</t>
  </si>
  <si>
    <t>Teuge</t>
  </si>
  <si>
    <t>De Zanden 113</t>
  </si>
  <si>
    <t>7395 PG</t>
  </si>
  <si>
    <t>Hangar One Teuge Airport</t>
  </si>
  <si>
    <t>Staphorst</t>
  </si>
  <si>
    <t>Berkenlaan 1</t>
  </si>
  <si>
    <t>7951 CA</t>
  </si>
  <si>
    <t>Dienstencentrum</t>
  </si>
  <si>
    <t>Hasselt</t>
  </si>
  <si>
    <t>Karel Doormanstraat 30</t>
  </si>
  <si>
    <t xml:space="preserve">8061 JR </t>
  </si>
  <si>
    <t>Teeuwland</t>
  </si>
  <si>
    <t>Obrechtstraat 30A en 30B</t>
  </si>
  <si>
    <t>8031 AZ</t>
  </si>
  <si>
    <t>Onderwijs w.o. motorvoertuigentechniek</t>
  </si>
  <si>
    <t>Obrechtstraat 28</t>
  </si>
  <si>
    <t>Gebouw Hooglaer</t>
  </si>
  <si>
    <t>Katwolderweg 19</t>
  </si>
  <si>
    <t>8041 AC</t>
  </si>
  <si>
    <t>Logistiek van Hoekerweg en Groen</t>
  </si>
  <si>
    <t>Ceintuurbaan 15</t>
  </si>
  <si>
    <t>8022 AW</t>
  </si>
  <si>
    <t>PSP werkplaats Protolab en FRISlab</t>
  </si>
  <si>
    <t>LUX038</t>
  </si>
  <si>
    <t>Nervistraat 5 en 9</t>
  </si>
  <si>
    <t>8013 RS</t>
  </si>
  <si>
    <t>UTS Hersevoort voor tijdelijke opslag</t>
  </si>
  <si>
    <t>pm</t>
  </si>
  <si>
    <t>Voltastraat 16</t>
  </si>
  <si>
    <t>8013 PM</t>
  </si>
  <si>
    <t>Almere</t>
  </si>
  <si>
    <t>Koningsbeltweg 21</t>
  </si>
  <si>
    <t>1329 AB</t>
  </si>
  <si>
    <t xml:space="preserve">Oasis Group voor archiefopslag </t>
  </si>
  <si>
    <t>Industrieweg 41</t>
  </si>
  <si>
    <t>8031 EB</t>
  </si>
  <si>
    <t>Mobiele eenheden Graansloot P4</t>
  </si>
  <si>
    <t>Luttekeweg 5</t>
  </si>
  <si>
    <t>8031 LG</t>
  </si>
  <si>
    <t>Sportpark Hoge Laar, container SportEc</t>
  </si>
  <si>
    <t>Totalen</t>
  </si>
  <si>
    <t>Bouwaard</t>
  </si>
  <si>
    <t>Isolatie gevel</t>
  </si>
  <si>
    <t>Isolatie dak</t>
  </si>
  <si>
    <t>Leegstand</t>
  </si>
  <si>
    <t>Monument</t>
  </si>
  <si>
    <t>Asbest/
Saneringsbeleid</t>
  </si>
  <si>
    <t>ja</t>
  </si>
  <si>
    <t>nee</t>
  </si>
  <si>
    <t>Inventaris zit bij de Noodunits (regel 19) in. - Pand is van gemeente Zwolle - Anders dan het hoofdgebouw (6) en het bijgebouw (4) is het studiehuis (8) wel eigendom van Deltion.</t>
  </si>
  <si>
    <t>Bagijnesingel 8 (staat in taxrapportage 6)</t>
  </si>
  <si>
    <t>Noodunits - studiehuis</t>
  </si>
  <si>
    <t>Bagijnesingel 8 (zie taxatie rapportage nr 6)</t>
  </si>
  <si>
    <t>Zie aanwezige taxatierapportages</t>
  </si>
  <si>
    <t>Zie pagina 7 taxatierapport - 20220124 21.394097.4 taxatierapport CED gebouw Grijs</t>
  </si>
  <si>
    <t>Zie pagina 7 taxatierapport - 20220124 21.394084.4 taxatierapport CED Gebouw Noodunits Bagijnesingel</t>
  </si>
  <si>
    <t>Zie pagina 7 - 15 taxatierapport - 20220126 21.393517.4 taxatierapport CED_gebouw Campus West. revisie_26-01-2022</t>
  </si>
  <si>
    <t>Zie pagina 7 - 13 taxatierapport - 20220124 21.394083.4 taxatierapport CED gebouw Campus Oost</t>
  </si>
  <si>
    <t>Bagijnesingel 4 en 6 (huur van gemeente Zwolle)</t>
  </si>
  <si>
    <t>vervallen</t>
  </si>
  <si>
    <t>Stenen gebouw</t>
  </si>
  <si>
    <t>Zie Google foto - hangar</t>
  </si>
  <si>
    <t>Stenen gebouw + dakplaten</t>
  </si>
  <si>
    <t>Gaat in 2025 vervallen</t>
  </si>
  <si>
    <t>Stenen gebouw + plat dak.</t>
  </si>
  <si>
    <t>Stenen gebouw + plat dak, 5 verdiepingen</t>
  </si>
  <si>
    <t>Protolab en FRISlab</t>
  </si>
  <si>
    <t>Vervallen in 2025</t>
  </si>
  <si>
    <t xml:space="preserve">Stenen gebouw en platte daken. ZM1 / ZM2 + ZB hal. </t>
  </si>
  <si>
    <t>Stenen gebouw + alluminium dak</t>
  </si>
  <si>
    <t>Gemetselde wand, houten dak + houten schuur</t>
  </si>
  <si>
    <t xml:space="preserve">Container </t>
  </si>
  <si>
    <t>Niet bekend - Zie Google foto</t>
  </si>
  <si>
    <t xml:space="preserve">Onderstaande geen bouwtechnische kennis over - zie Google 
tav hoe panden / mobiele eenheden eruit zien.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</si>
</sst>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-&quot;EUR&quot;\ * #,##0.00_-;_-&quot;EUR&quot;\ * #,##0.00\-;_-&quot;EUR&quot;\ * &quot;-&quot;??_-;_-@_-"/>
    <numFmt numFmtId="165" formatCode="_(* #,##0.00_);_(* \(#,##0.00\);_(* &quot;-&quot;??_);_(@_)"/>
    <numFmt numFmtId="166" formatCode="#,##0.00_-"/>
    <numFmt numFmtId="167" formatCode="#,##0.0000_-"/>
    <numFmt numFmtId="168" formatCode="#,##0.00_ ;\-#,##0.00\ "/>
    <numFmt numFmtId="169" formatCode="&quot;€&quot;\ #,##0.00"/>
    <numFmt numFmtId="170" formatCode="&quot;€&quot;\ \ \ #,##0.00"/>
  </numFmts>
  <fonts count="16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b/>
      <sz val="14"/>
      <color indexed="8"/>
      <name val="Univers (W1)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9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" fontId="6" fillId="2" borderId="0" xfId="1" applyNumberFormat="1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165" fontId="6" fillId="2" borderId="0" xfId="1" quotePrefix="1" applyFont="1" applyFill="1" applyBorder="1" applyAlignment="1" applyProtection="1">
      <alignment horizontal="left" vertical="top"/>
      <protection locked="0"/>
    </xf>
    <xf numFmtId="165" fontId="8" fillId="2" borderId="0" xfId="1" applyFont="1" applyFill="1" applyBorder="1" applyAlignment="1" applyProtection="1">
      <alignment horizontal="left" vertical="top" wrapText="1"/>
      <protection locked="0"/>
    </xf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164" fontId="5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right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right"/>
    </xf>
    <xf numFmtId="164" fontId="10" fillId="2" borderId="3" xfId="0" applyNumberFormat="1" applyFont="1" applyFill="1" applyBorder="1" applyAlignment="1">
      <alignment horizontal="center"/>
    </xf>
    <xf numFmtId="1" fontId="9" fillId="2" borderId="0" xfId="1" applyNumberFormat="1" applyFont="1" applyFill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6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4" fillId="0" borderId="1" xfId="0" applyNumberFormat="1" applyFont="1" applyBorder="1"/>
    <xf numFmtId="44" fontId="4" fillId="0" borderId="1" xfId="0" applyNumberFormat="1" applyFont="1" applyBorder="1" applyAlignment="1">
      <alignment horizontal="right"/>
    </xf>
    <xf numFmtId="44" fontId="12" fillId="0" borderId="1" xfId="0" applyNumberFormat="1" applyFont="1" applyBorder="1" applyAlignment="1">
      <alignment horizontal="right"/>
    </xf>
    <xf numFmtId="44" fontId="4" fillId="0" borderId="2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169" fontId="4" fillId="0" borderId="0" xfId="0" applyNumberFormat="1" applyFont="1" applyAlignment="1">
      <alignment horizontal="left" vertical="top"/>
    </xf>
    <xf numFmtId="170" fontId="4" fillId="0" borderId="0" xfId="0" applyNumberFormat="1" applyFont="1" applyAlignment="1">
      <alignment horizontal="left" vertical="top"/>
    </xf>
    <xf numFmtId="44" fontId="12" fillId="0" borderId="1" xfId="0" applyNumberFormat="1" applyFont="1" applyBorder="1"/>
    <xf numFmtId="14" fontId="4" fillId="0" borderId="2" xfId="0" applyNumberFormat="1" applyFont="1" applyBorder="1" applyAlignment="1">
      <alignment horizontal="center"/>
    </xf>
    <xf numFmtId="44" fontId="4" fillId="0" borderId="2" xfId="0" applyNumberFormat="1" applyFont="1" applyBorder="1"/>
    <xf numFmtId="0" fontId="1" fillId="0" borderId="0" xfId="0" applyFont="1" applyAlignment="1">
      <alignment horizontal="center"/>
    </xf>
    <xf numFmtId="0" fontId="10" fillId="2" borderId="2" xfId="0" applyFont="1" applyFill="1" applyBorder="1" applyAlignment="1">
      <alignment wrapText="1"/>
    </xf>
    <xf numFmtId="0" fontId="1" fillId="0" borderId="0" xfId="0" applyFont="1"/>
    <xf numFmtId="14" fontId="4" fillId="0" borderId="4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3" borderId="0" xfId="0" applyFont="1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4" fontId="4" fillId="4" borderId="1" xfId="0" applyNumberFormat="1" applyFont="1" applyFill="1" applyBorder="1" applyAlignment="1">
      <alignment horizontal="center"/>
    </xf>
    <xf numFmtId="44" fontId="4" fillId="4" borderId="1" xfId="0" applyNumberFormat="1" applyFont="1" applyFill="1" applyBorder="1"/>
    <xf numFmtId="44" fontId="4" fillId="4" borderId="1" xfId="0" applyNumberFormat="1" applyFont="1" applyFill="1" applyBorder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zoomScale="70" zoomScaleNormal="70" workbookViewId="0">
      <selection activeCell="B5" sqref="B5"/>
    </sheetView>
  </sheetViews>
  <sheetFormatPr defaultRowHeight="13.2"/>
  <cols>
    <col min="1" max="1" width="30.109375" customWidth="1"/>
    <col min="2" max="2" width="50.44140625" bestFit="1" customWidth="1"/>
    <col min="3" max="3" width="10.6640625" style="2" customWidth="1"/>
    <col min="4" max="4" width="42.88671875" bestFit="1" customWidth="1"/>
    <col min="5" max="5" width="41.88671875" style="2" customWidth="1"/>
    <col min="6" max="6" width="16.6640625" style="2" bestFit="1" customWidth="1"/>
    <col min="7" max="8" width="24.33203125" style="2" hidden="1" customWidth="1"/>
    <col min="9" max="11" width="24.33203125" style="7" bestFit="1" customWidth="1"/>
    <col min="12" max="12" width="12" style="2" hidden="1" customWidth="1"/>
  </cols>
  <sheetData>
    <row r="1" spans="1:12" s="33" customFormat="1" ht="17.399999999999999">
      <c r="A1" s="45" t="s">
        <v>0</v>
      </c>
      <c r="B1" s="27"/>
      <c r="C1" s="28"/>
      <c r="D1" s="28"/>
      <c r="E1" s="29"/>
      <c r="F1" s="30"/>
      <c r="G1" s="30"/>
      <c r="H1" s="30"/>
      <c r="I1" s="31"/>
      <c r="J1" s="31"/>
      <c r="K1" s="31"/>
      <c r="L1" s="32"/>
    </row>
    <row r="2" spans="1:12" s="33" customFormat="1" ht="17.399999999999999">
      <c r="A2" s="45" t="s">
        <v>1</v>
      </c>
      <c r="B2" s="27"/>
      <c r="C2" s="28"/>
      <c r="D2" s="28"/>
      <c r="E2" s="29"/>
      <c r="F2" s="30"/>
      <c r="G2" s="30"/>
      <c r="H2" s="30"/>
      <c r="I2" s="31"/>
      <c r="J2" s="31"/>
      <c r="K2" s="31"/>
      <c r="L2" s="32"/>
    </row>
    <row r="3" spans="1:12" s="33" customFormat="1" ht="17.399999999999999">
      <c r="A3" s="45" t="s">
        <v>2</v>
      </c>
      <c r="B3" s="27"/>
      <c r="C3" s="28"/>
      <c r="D3" s="28"/>
      <c r="E3" s="29"/>
      <c r="F3" s="30"/>
      <c r="G3" s="30"/>
      <c r="H3" s="30"/>
      <c r="I3" s="31"/>
      <c r="J3" s="31"/>
      <c r="K3" s="31"/>
      <c r="L3" s="32"/>
    </row>
    <row r="4" spans="1:12">
      <c r="B4" s="1"/>
      <c r="C4" s="5"/>
      <c r="D4" s="1"/>
    </row>
    <row r="5" spans="1:12" ht="15.6">
      <c r="A5" s="16" t="s">
        <v>3</v>
      </c>
      <c r="B5" s="18" t="s">
        <v>4</v>
      </c>
      <c r="C5" s="11"/>
      <c r="D5" s="67"/>
    </row>
    <row r="6" spans="1:12" ht="15.6">
      <c r="A6" s="16"/>
      <c r="B6" s="15"/>
      <c r="C6" s="51"/>
      <c r="D6" s="1"/>
      <c r="E6" s="6"/>
      <c r="F6" s="6"/>
      <c r="G6" s="6"/>
      <c r="H6" s="6"/>
      <c r="I6" s="8"/>
    </row>
    <row r="7" spans="1:12" ht="15.6">
      <c r="A7" s="16" t="s">
        <v>5</v>
      </c>
      <c r="B7" s="13"/>
      <c r="C7" s="13"/>
      <c r="D7" s="5"/>
    </row>
    <row r="8" spans="1:12" ht="15.6">
      <c r="A8" s="17" t="s">
        <v>6</v>
      </c>
      <c r="B8" s="62">
        <f>I39</f>
        <v>336520000</v>
      </c>
      <c r="C8" s="13"/>
      <c r="D8" s="4"/>
    </row>
    <row r="9" spans="1:12" ht="15.6">
      <c r="A9" s="17" t="s">
        <v>7</v>
      </c>
      <c r="B9" s="63">
        <f>J39</f>
        <v>80077000</v>
      </c>
      <c r="C9" s="13"/>
      <c r="D9" s="3"/>
    </row>
    <row r="10" spans="1:12" ht="15.6">
      <c r="A10" s="17"/>
      <c r="B10" s="62"/>
      <c r="C10" s="52"/>
      <c r="D10" s="3"/>
    </row>
    <row r="11" spans="1:12" ht="15.6">
      <c r="A11" s="17" t="s">
        <v>8</v>
      </c>
      <c r="B11" s="62">
        <f>SUM(B8:B9)</f>
        <v>416597000</v>
      </c>
      <c r="C11" s="13"/>
      <c r="D11" s="3"/>
    </row>
    <row r="12" spans="1:12" ht="15">
      <c r="A12" s="9"/>
      <c r="B12" s="10"/>
      <c r="C12" s="10"/>
      <c r="D12" s="10"/>
      <c r="E12" s="11"/>
      <c r="F12" s="11"/>
      <c r="G12" s="11"/>
      <c r="H12" s="11"/>
      <c r="I12" s="12"/>
      <c r="J12" s="12"/>
      <c r="K12" s="12"/>
    </row>
    <row r="13" spans="1:12" s="33" customFormat="1" ht="15.6">
      <c r="A13" s="38" t="s">
        <v>9</v>
      </c>
      <c r="B13" s="38" t="s">
        <v>10</v>
      </c>
      <c r="C13" s="39" t="s">
        <v>11</v>
      </c>
      <c r="D13" s="38" t="s">
        <v>12</v>
      </c>
      <c r="E13" s="39" t="s">
        <v>13</v>
      </c>
      <c r="F13" s="39" t="s">
        <v>13</v>
      </c>
      <c r="G13" s="40" t="s">
        <v>14</v>
      </c>
      <c r="H13" s="40" t="s">
        <v>14</v>
      </c>
      <c r="I13" s="40" t="s">
        <v>14</v>
      </c>
      <c r="J13" s="40" t="s">
        <v>14</v>
      </c>
      <c r="K13" s="40" t="s">
        <v>14</v>
      </c>
      <c r="L13" s="34" t="s">
        <v>15</v>
      </c>
    </row>
    <row r="14" spans="1:12" s="33" customFormat="1" ht="15.6">
      <c r="A14" s="41"/>
      <c r="B14" s="41"/>
      <c r="C14" s="42"/>
      <c r="D14" s="41"/>
      <c r="E14" s="42" t="s">
        <v>16</v>
      </c>
      <c r="F14" s="42" t="s">
        <v>17</v>
      </c>
      <c r="G14" s="43" t="s">
        <v>16</v>
      </c>
      <c r="H14" s="43" t="s">
        <v>17</v>
      </c>
      <c r="I14" s="43" t="s">
        <v>16</v>
      </c>
      <c r="J14" s="43" t="s">
        <v>17</v>
      </c>
      <c r="K14" s="43" t="s">
        <v>18</v>
      </c>
      <c r="L14" s="34" t="s">
        <v>19</v>
      </c>
    </row>
    <row r="15" spans="1:12" s="33" customFormat="1" ht="15.6">
      <c r="A15" s="41"/>
      <c r="B15" s="41"/>
      <c r="C15" s="42"/>
      <c r="D15" s="41"/>
      <c r="E15" s="42" t="s">
        <v>20</v>
      </c>
      <c r="F15" s="42" t="s">
        <v>21</v>
      </c>
      <c r="G15" s="42" t="s">
        <v>22</v>
      </c>
      <c r="H15" s="42" t="str">
        <f>G15</f>
        <v>Aanh. 45.1</v>
      </c>
      <c r="I15" s="42"/>
      <c r="J15" s="42"/>
      <c r="K15" s="44"/>
      <c r="L15" s="34"/>
    </row>
    <row r="16" spans="1:12" ht="15">
      <c r="A16" s="14" t="s">
        <v>23</v>
      </c>
      <c r="B16" s="14" t="s">
        <v>24</v>
      </c>
      <c r="C16" s="53" t="s">
        <v>25</v>
      </c>
      <c r="D16" s="19" t="s">
        <v>26</v>
      </c>
      <c r="E16" s="26" t="s">
        <v>27</v>
      </c>
      <c r="F16" s="26">
        <v>44582</v>
      </c>
      <c r="G16" s="57">
        <v>146735000</v>
      </c>
      <c r="H16" s="57">
        <v>34053000</v>
      </c>
      <c r="I16" s="57">
        <f>ROUNDUP(133.4/128.4*G16,-3)</f>
        <v>152449000</v>
      </c>
      <c r="J16" s="57">
        <f>ROUNDUP(129.6/124.4*H16,-3)</f>
        <v>35477000</v>
      </c>
      <c r="K16" s="58">
        <f>SUM(I16:J16)</f>
        <v>187926000</v>
      </c>
    </row>
    <row r="17" spans="1:12" ht="15">
      <c r="A17" s="14" t="s">
        <v>23</v>
      </c>
      <c r="B17" s="14" t="s">
        <v>28</v>
      </c>
      <c r="C17" s="53" t="s">
        <v>25</v>
      </c>
      <c r="D17" s="19" t="s">
        <v>29</v>
      </c>
      <c r="E17" s="26" t="s">
        <v>27</v>
      </c>
      <c r="F17" s="26">
        <v>44582</v>
      </c>
      <c r="G17" s="57">
        <v>161846000</v>
      </c>
      <c r="H17" s="58">
        <v>33048000</v>
      </c>
      <c r="I17" s="57">
        <f t="shared" ref="I17:I18" si="0">ROUNDUP(133.4/128.4*G17,-3)</f>
        <v>168149000</v>
      </c>
      <c r="J17" s="57">
        <f t="shared" ref="J17:J18" si="1">ROUNDUP(129.6/124.4*H17,-3)</f>
        <v>34430000</v>
      </c>
      <c r="K17" s="58">
        <f>SUM(I17:J17)</f>
        <v>202579000</v>
      </c>
    </row>
    <row r="18" spans="1:12" ht="15">
      <c r="A18" s="14" t="s">
        <v>23</v>
      </c>
      <c r="B18" s="14" t="s">
        <v>30</v>
      </c>
      <c r="C18" s="53" t="s">
        <v>31</v>
      </c>
      <c r="D18" s="19" t="s">
        <v>32</v>
      </c>
      <c r="E18" s="26" t="s">
        <v>27</v>
      </c>
      <c r="F18" s="26">
        <v>44539</v>
      </c>
      <c r="G18" s="57">
        <v>14420000</v>
      </c>
      <c r="H18" s="58">
        <v>3454000</v>
      </c>
      <c r="I18" s="57">
        <f t="shared" si="0"/>
        <v>14982000</v>
      </c>
      <c r="J18" s="57">
        <f t="shared" si="1"/>
        <v>3599000</v>
      </c>
      <c r="K18" s="58">
        <f>SUM(I18:J18)</f>
        <v>18581000</v>
      </c>
    </row>
    <row r="19" spans="1:12" ht="15">
      <c r="A19" s="14" t="s">
        <v>23</v>
      </c>
      <c r="B19" s="14" t="s">
        <v>88</v>
      </c>
      <c r="C19" s="53" t="s">
        <v>34</v>
      </c>
      <c r="D19" s="19" t="s">
        <v>36</v>
      </c>
      <c r="E19" s="26">
        <v>44585</v>
      </c>
      <c r="F19" s="26">
        <v>44580</v>
      </c>
      <c r="G19" s="57"/>
      <c r="H19" s="58">
        <v>2029000</v>
      </c>
      <c r="I19" s="57">
        <f>ROUNDUP(133.4/128.4*G20,-3)</f>
        <v>544000</v>
      </c>
      <c r="J19" s="57">
        <f>ROUNDUP(129.6/124.4*H19,-3)</f>
        <v>2114000</v>
      </c>
      <c r="K19" s="58">
        <f>SUM(I19:J20)</f>
        <v>2658000</v>
      </c>
    </row>
    <row r="20" spans="1:12" ht="15">
      <c r="A20" s="14"/>
      <c r="B20" s="14"/>
      <c r="C20" s="53"/>
      <c r="D20" s="21"/>
      <c r="E20" s="70"/>
      <c r="F20" s="72"/>
      <c r="G20" s="57">
        <v>523000</v>
      </c>
      <c r="H20" s="71"/>
      <c r="I20" s="73"/>
      <c r="J20" s="71"/>
      <c r="K20" s="71"/>
    </row>
    <row r="21" spans="1:12" ht="15.6">
      <c r="A21" s="25" t="s">
        <v>37</v>
      </c>
      <c r="B21" s="14"/>
      <c r="C21" s="53"/>
      <c r="D21" s="21"/>
      <c r="E21" s="26"/>
      <c r="F21" s="26"/>
      <c r="G21" s="57"/>
      <c r="H21" s="58"/>
      <c r="I21" s="57"/>
      <c r="J21" s="58"/>
      <c r="K21" s="58"/>
    </row>
    <row r="22" spans="1:12" ht="15.6">
      <c r="A22" s="25"/>
      <c r="B22" s="14"/>
      <c r="C22" s="53"/>
      <c r="D22" s="21"/>
      <c r="E22" s="26"/>
      <c r="F22" s="26"/>
      <c r="G22" s="57"/>
      <c r="H22" s="58"/>
      <c r="I22" s="57"/>
      <c r="J22" s="58"/>
      <c r="K22" s="58"/>
    </row>
    <row r="23" spans="1:12" ht="15">
      <c r="A23" s="14" t="s">
        <v>23</v>
      </c>
      <c r="B23" s="14" t="s">
        <v>33</v>
      </c>
      <c r="C23" s="53" t="s">
        <v>34</v>
      </c>
      <c r="D23" s="19" t="s">
        <v>35</v>
      </c>
      <c r="I23" s="74" t="s">
        <v>87</v>
      </c>
    </row>
    <row r="24" spans="1:12" s="50" customFormat="1" ht="15">
      <c r="A24" s="46" t="s">
        <v>38</v>
      </c>
      <c r="B24" s="46" t="s">
        <v>39</v>
      </c>
      <c r="C24" s="54" t="s">
        <v>40</v>
      </c>
      <c r="D24" s="47" t="s">
        <v>41</v>
      </c>
      <c r="E24" s="48"/>
      <c r="F24" s="48">
        <v>44575</v>
      </c>
      <c r="G24" s="64"/>
      <c r="H24" s="59">
        <v>261000</v>
      </c>
      <c r="I24" s="57"/>
      <c r="J24" s="59">
        <f>ROUNDUP(129.6/124.4*H24,-3)</f>
        <v>272000</v>
      </c>
      <c r="K24" s="59">
        <f t="shared" ref="K24:K33" si="2">SUM(I24:J24)</f>
        <v>272000</v>
      </c>
      <c r="L24" s="49"/>
    </row>
    <row r="25" spans="1:12" ht="15">
      <c r="A25" s="14" t="s">
        <v>42</v>
      </c>
      <c r="B25" s="14" t="s">
        <v>43</v>
      </c>
      <c r="C25" s="53" t="s">
        <v>44</v>
      </c>
      <c r="D25" s="19" t="s">
        <v>45</v>
      </c>
      <c r="E25" s="26"/>
      <c r="F25" s="26"/>
      <c r="G25" s="57"/>
      <c r="H25" s="58">
        <v>30000</v>
      </c>
      <c r="I25" s="57"/>
      <c r="J25" s="59">
        <f t="shared" ref="J25:J30" si="3">ROUNDUP(129.6/124.4*H25,-3)</f>
        <v>32000</v>
      </c>
      <c r="K25" s="58">
        <f t="shared" si="2"/>
        <v>32000</v>
      </c>
    </row>
    <row r="26" spans="1:12" ht="15">
      <c r="A26" s="14" t="s">
        <v>46</v>
      </c>
      <c r="B26" s="14" t="s">
        <v>47</v>
      </c>
      <c r="C26" s="53" t="s">
        <v>48</v>
      </c>
      <c r="D26" s="19" t="s">
        <v>49</v>
      </c>
      <c r="E26" s="26"/>
      <c r="F26" s="26"/>
      <c r="G26" s="57"/>
      <c r="H26" s="58">
        <v>14000</v>
      </c>
      <c r="I26" s="57"/>
      <c r="J26" s="59">
        <f t="shared" si="3"/>
        <v>15000</v>
      </c>
      <c r="K26" s="58">
        <f t="shared" si="2"/>
        <v>15000</v>
      </c>
    </row>
    <row r="27" spans="1:12" s="77" customFormat="1" ht="15">
      <c r="A27" s="79" t="s">
        <v>23</v>
      </c>
      <c r="B27" s="79" t="s">
        <v>50</v>
      </c>
      <c r="C27" s="80" t="s">
        <v>51</v>
      </c>
      <c r="D27" s="81" t="s">
        <v>52</v>
      </c>
      <c r="E27" s="96" t="s">
        <v>97</v>
      </c>
      <c r="F27" s="96">
        <v>44578</v>
      </c>
      <c r="G27" s="97">
        <v>76000</v>
      </c>
      <c r="H27" s="98">
        <v>432000</v>
      </c>
      <c r="I27" s="97">
        <f>ROUNDUP(133.4/128.4*G27,-3)</f>
        <v>79000</v>
      </c>
      <c r="J27" s="98">
        <f t="shared" si="3"/>
        <v>451000</v>
      </c>
      <c r="K27" s="98">
        <f t="shared" si="2"/>
        <v>530000</v>
      </c>
      <c r="L27" s="76"/>
    </row>
    <row r="28" spans="1:12" ht="15">
      <c r="A28" s="22" t="s">
        <v>23</v>
      </c>
      <c r="B28" s="24" t="s">
        <v>53</v>
      </c>
      <c r="C28" s="53" t="s">
        <v>51</v>
      </c>
      <c r="D28" s="20" t="s">
        <v>54</v>
      </c>
      <c r="E28" s="26"/>
      <c r="F28" s="26">
        <v>44585</v>
      </c>
      <c r="G28" s="57"/>
      <c r="H28" s="58">
        <v>1035000</v>
      </c>
      <c r="I28" s="57"/>
      <c r="J28" s="59">
        <f t="shared" si="3"/>
        <v>1079000</v>
      </c>
      <c r="K28" s="58">
        <f t="shared" si="2"/>
        <v>1079000</v>
      </c>
    </row>
    <row r="29" spans="1:12" ht="15">
      <c r="A29" s="14" t="s">
        <v>23</v>
      </c>
      <c r="B29" s="14" t="s">
        <v>55</v>
      </c>
      <c r="C29" s="53" t="s">
        <v>56</v>
      </c>
      <c r="D29" s="19" t="s">
        <v>57</v>
      </c>
      <c r="E29" s="26"/>
      <c r="F29" s="26">
        <v>44575</v>
      </c>
      <c r="G29" s="57">
        <v>53000</v>
      </c>
      <c r="H29" s="58">
        <v>864000</v>
      </c>
      <c r="I29" s="57">
        <f>ROUNDUP(133.4/128.4*G29,-3)</f>
        <v>56000</v>
      </c>
      <c r="J29" s="59">
        <f t="shared" si="3"/>
        <v>901000</v>
      </c>
      <c r="K29" s="58">
        <f t="shared" si="2"/>
        <v>957000</v>
      </c>
    </row>
    <row r="30" spans="1:12" ht="15">
      <c r="A30" s="79" t="s">
        <v>23</v>
      </c>
      <c r="B30" s="79" t="s">
        <v>58</v>
      </c>
      <c r="C30" s="80" t="s">
        <v>59</v>
      </c>
      <c r="D30" s="81" t="s">
        <v>60</v>
      </c>
      <c r="E30" s="96" t="s">
        <v>97</v>
      </c>
      <c r="F30" s="96">
        <v>44543</v>
      </c>
      <c r="G30" s="97">
        <v>251000</v>
      </c>
      <c r="H30" s="98">
        <v>1562000</v>
      </c>
      <c r="I30" s="97">
        <f>ROUNDUP(133.4/128.4*G30,-3)</f>
        <v>261000</v>
      </c>
      <c r="J30" s="98">
        <f t="shared" si="3"/>
        <v>1628000</v>
      </c>
      <c r="K30" s="98">
        <f t="shared" si="2"/>
        <v>1889000</v>
      </c>
    </row>
    <row r="31" spans="1:12" ht="15">
      <c r="A31" s="14" t="s">
        <v>23</v>
      </c>
      <c r="B31" s="14" t="s">
        <v>58</v>
      </c>
      <c r="C31" s="53" t="s">
        <v>59</v>
      </c>
      <c r="D31" s="19" t="s">
        <v>61</v>
      </c>
      <c r="E31" s="26"/>
      <c r="F31" s="26"/>
      <c r="G31" s="57"/>
      <c r="H31" s="58"/>
      <c r="I31" s="57"/>
      <c r="J31" s="59">
        <v>21000</v>
      </c>
      <c r="K31" s="58">
        <f t="shared" si="2"/>
        <v>21000</v>
      </c>
    </row>
    <row r="32" spans="1:12" ht="15">
      <c r="A32" s="14" t="s">
        <v>23</v>
      </c>
      <c r="B32" s="14" t="s">
        <v>62</v>
      </c>
      <c r="C32" s="53" t="s">
        <v>63</v>
      </c>
      <c r="D32" s="19" t="s">
        <v>64</v>
      </c>
      <c r="E32" s="26"/>
      <c r="F32" s="26"/>
      <c r="G32" s="57"/>
      <c r="H32" s="58" t="s">
        <v>65</v>
      </c>
      <c r="I32" s="57"/>
      <c r="J32" s="58" t="s">
        <v>65</v>
      </c>
      <c r="K32" s="58">
        <f t="shared" si="2"/>
        <v>0</v>
      </c>
    </row>
    <row r="33" spans="1:12" s="77" customFormat="1" ht="15">
      <c r="A33" s="79" t="s">
        <v>23</v>
      </c>
      <c r="B33" s="79" t="s">
        <v>66</v>
      </c>
      <c r="C33" s="80" t="s">
        <v>67</v>
      </c>
      <c r="D33" s="81" t="s">
        <v>64</v>
      </c>
      <c r="E33" s="96" t="s">
        <v>97</v>
      </c>
      <c r="F33" s="96"/>
      <c r="G33" s="97"/>
      <c r="H33" s="98" t="s">
        <v>65</v>
      </c>
      <c r="I33" s="97"/>
      <c r="J33" s="98" t="s">
        <v>65</v>
      </c>
      <c r="K33" s="98">
        <f t="shared" si="2"/>
        <v>0</v>
      </c>
      <c r="L33" s="76"/>
    </row>
    <row r="34" spans="1:12" ht="15">
      <c r="A34" s="14" t="s">
        <v>68</v>
      </c>
      <c r="B34" s="14" t="s">
        <v>69</v>
      </c>
      <c r="C34" s="53" t="s">
        <v>70</v>
      </c>
      <c r="D34" s="19" t="s">
        <v>71</v>
      </c>
      <c r="E34" s="26"/>
      <c r="F34" s="26"/>
      <c r="G34" s="57"/>
      <c r="H34" s="58" t="s">
        <v>65</v>
      </c>
      <c r="I34" s="57"/>
      <c r="J34" s="58" t="s">
        <v>65</v>
      </c>
      <c r="K34" s="58">
        <f t="shared" ref="K34:K36" si="4">SUM(I34:J34)</f>
        <v>0</v>
      </c>
    </row>
    <row r="35" spans="1:12" ht="15">
      <c r="A35" s="14" t="s">
        <v>23</v>
      </c>
      <c r="B35" s="14" t="s">
        <v>72</v>
      </c>
      <c r="C35" s="53" t="s">
        <v>73</v>
      </c>
      <c r="D35" s="19" t="s">
        <v>74</v>
      </c>
      <c r="E35" s="26"/>
      <c r="F35" s="26"/>
      <c r="G35" s="57"/>
      <c r="H35" s="58">
        <v>9000</v>
      </c>
      <c r="I35" s="57"/>
      <c r="J35" s="58">
        <f>ROUNDUP(129.6/124.4*H35,-3)</f>
        <v>10000</v>
      </c>
      <c r="K35" s="58">
        <f t="shared" si="4"/>
        <v>10000</v>
      </c>
    </row>
    <row r="36" spans="1:12" ht="15">
      <c r="A36" s="14" t="s">
        <v>23</v>
      </c>
      <c r="B36" s="14" t="s">
        <v>75</v>
      </c>
      <c r="C36" s="53" t="s">
        <v>76</v>
      </c>
      <c r="D36" s="14" t="s">
        <v>77</v>
      </c>
      <c r="E36" s="26"/>
      <c r="F36" s="26"/>
      <c r="G36" s="57"/>
      <c r="H36" s="58">
        <v>46000</v>
      </c>
      <c r="I36" s="57"/>
      <c r="J36" s="58">
        <f>ROUNDUP(129.6/124.4*H36,-3)</f>
        <v>48000</v>
      </c>
      <c r="K36" s="58">
        <f t="shared" si="4"/>
        <v>48000</v>
      </c>
    </row>
    <row r="37" spans="1:12" ht="15">
      <c r="A37" s="36" t="s">
        <v>23</v>
      </c>
      <c r="B37" s="36" t="s">
        <v>58</v>
      </c>
      <c r="C37" s="55"/>
      <c r="D37" s="36"/>
      <c r="E37" s="65"/>
      <c r="F37" s="65"/>
      <c r="G37" s="66"/>
      <c r="H37" s="60"/>
      <c r="I37" s="66"/>
      <c r="J37" s="60"/>
      <c r="K37" s="60"/>
    </row>
    <row r="38" spans="1:12" ht="12" customHeight="1">
      <c r="A38" s="36"/>
      <c r="B38" s="36"/>
      <c r="C38" s="55"/>
      <c r="D38" s="36"/>
      <c r="E38" s="36"/>
      <c r="F38" s="36"/>
      <c r="G38" s="60"/>
      <c r="H38" s="60"/>
      <c r="I38" s="60"/>
      <c r="J38" s="60"/>
      <c r="K38" s="60"/>
    </row>
    <row r="39" spans="1:12" s="33" customFormat="1" ht="15.6">
      <c r="A39" s="37" t="s">
        <v>78</v>
      </c>
      <c r="B39" s="37"/>
      <c r="C39" s="56"/>
      <c r="D39" s="37"/>
      <c r="E39" s="37"/>
      <c r="F39" s="37"/>
      <c r="G39" s="37"/>
      <c r="H39" s="37"/>
      <c r="I39" s="61">
        <f>SUM(I16:I38)</f>
        <v>336520000</v>
      </c>
      <c r="J39" s="61">
        <f>SUM(J16:J38)</f>
        <v>80077000</v>
      </c>
      <c r="K39" s="61">
        <f>SUM(K16:K38)</f>
        <v>416597000</v>
      </c>
      <c r="L39" s="35"/>
    </row>
    <row r="40" spans="1:12">
      <c r="A40" s="23"/>
    </row>
  </sheetData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5" orientation="landscape" r:id="rId1"/>
  <headerFooter alignWithMargins="0">
    <oddFooter xml:space="preserve">&amp;L&amp;F
Uniek nr. e-ABS XXXXXXXXXXXXXXXXXXX
</oddFooter>
  </headerFooter>
  <rowBreaks count="1" manualBreakCount="1">
    <brk id="20" max="10" man="1"/>
  </rowBreaks>
  <ignoredErrors>
    <ignoredError sqref="K18 K24:K25 K26:K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48EA-0003-4539-9B43-37AA8B6F962A}">
  <sheetPr>
    <pageSetUpPr fitToPage="1"/>
  </sheetPr>
  <dimension ref="A1:K39"/>
  <sheetViews>
    <sheetView zoomScale="80" zoomScaleNormal="80" workbookViewId="0">
      <selection activeCell="F34" sqref="F34"/>
    </sheetView>
  </sheetViews>
  <sheetFormatPr defaultRowHeight="13.2"/>
  <cols>
    <col min="1" max="1" width="30.109375" customWidth="1"/>
    <col min="2" max="2" width="50.44140625" bestFit="1" customWidth="1"/>
    <col min="3" max="3" width="10.6640625" style="2" customWidth="1"/>
    <col min="4" max="4" width="42.88671875" bestFit="1" customWidth="1"/>
    <col min="5" max="5" width="65.33203125" customWidth="1"/>
    <col min="6" max="6" width="24.33203125" customWidth="1"/>
    <col min="7" max="7" width="39.6640625" customWidth="1"/>
    <col min="8" max="10" width="19.109375" customWidth="1"/>
    <col min="11" max="11" width="12" style="2" hidden="1" customWidth="1"/>
  </cols>
  <sheetData>
    <row r="1" spans="1:11" ht="24.6">
      <c r="A1" s="78" t="s">
        <v>91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s="33" customFormat="1" ht="31.2">
      <c r="A2" s="38" t="s">
        <v>9</v>
      </c>
      <c r="B2" s="38" t="s">
        <v>10</v>
      </c>
      <c r="C2" s="39" t="s">
        <v>11</v>
      </c>
      <c r="D2" s="38" t="s">
        <v>12</v>
      </c>
      <c r="E2" s="38" t="s">
        <v>79</v>
      </c>
      <c r="F2" s="38" t="s">
        <v>80</v>
      </c>
      <c r="G2" s="38" t="s">
        <v>81</v>
      </c>
      <c r="H2" s="38" t="s">
        <v>82</v>
      </c>
      <c r="I2" s="38" t="s">
        <v>83</v>
      </c>
      <c r="J2" s="68" t="s">
        <v>84</v>
      </c>
      <c r="K2" s="34" t="s">
        <v>15</v>
      </c>
    </row>
    <row r="3" spans="1:11" s="33" customFormat="1" ht="15.6">
      <c r="A3" s="41"/>
      <c r="B3" s="41"/>
      <c r="C3" s="42"/>
      <c r="D3" s="41"/>
      <c r="E3" s="41"/>
      <c r="F3" s="41"/>
      <c r="G3" s="41"/>
      <c r="H3" s="41"/>
      <c r="I3" s="41"/>
      <c r="J3" s="41"/>
      <c r="K3" s="34" t="s">
        <v>19</v>
      </c>
    </row>
    <row r="4" spans="1:11" s="33" customFormat="1" ht="15.6">
      <c r="A4" s="41"/>
      <c r="B4" s="41"/>
      <c r="C4" s="42"/>
      <c r="D4" s="41"/>
      <c r="E4" s="41"/>
      <c r="F4" s="41"/>
      <c r="G4" s="41"/>
      <c r="H4" s="41"/>
      <c r="I4" s="41"/>
      <c r="J4" s="41"/>
      <c r="K4" s="34"/>
    </row>
    <row r="5" spans="1:11" ht="15">
      <c r="A5" s="24" t="s">
        <v>23</v>
      </c>
      <c r="B5" s="24" t="s">
        <v>24</v>
      </c>
      <c r="C5" s="82" t="s">
        <v>25</v>
      </c>
      <c r="D5" s="20" t="s">
        <v>26</v>
      </c>
      <c r="E5" s="93" t="s">
        <v>94</v>
      </c>
      <c r="F5" s="94"/>
      <c r="G5" s="95"/>
      <c r="H5" s="20" t="s">
        <v>86</v>
      </c>
      <c r="I5" s="20" t="s">
        <v>86</v>
      </c>
      <c r="J5" s="20" t="s">
        <v>86</v>
      </c>
    </row>
    <row r="6" spans="1:11" ht="15">
      <c r="A6" s="24" t="s">
        <v>23</v>
      </c>
      <c r="B6" s="24" t="s">
        <v>28</v>
      </c>
      <c r="C6" s="82" t="s">
        <v>25</v>
      </c>
      <c r="D6" s="20" t="s">
        <v>29</v>
      </c>
      <c r="E6" s="93" t="s">
        <v>95</v>
      </c>
      <c r="F6" s="94"/>
      <c r="G6" s="95"/>
      <c r="H6" s="20" t="s">
        <v>86</v>
      </c>
      <c r="I6" s="20" t="s">
        <v>86</v>
      </c>
      <c r="J6" s="20" t="s">
        <v>86</v>
      </c>
    </row>
    <row r="7" spans="1:11" ht="15">
      <c r="A7" s="24" t="s">
        <v>23</v>
      </c>
      <c r="B7" s="24" t="s">
        <v>30</v>
      </c>
      <c r="C7" s="82" t="s">
        <v>31</v>
      </c>
      <c r="D7" s="20" t="s">
        <v>32</v>
      </c>
      <c r="E7" s="93" t="s">
        <v>92</v>
      </c>
      <c r="F7" s="94"/>
      <c r="G7" s="95"/>
      <c r="H7" s="20" t="s">
        <v>86</v>
      </c>
      <c r="I7" s="20" t="s">
        <v>86</v>
      </c>
      <c r="J7" s="20" t="s">
        <v>86</v>
      </c>
    </row>
    <row r="8" spans="1:11" ht="15">
      <c r="A8" s="24" t="s">
        <v>23</v>
      </c>
      <c r="B8" s="24" t="s">
        <v>90</v>
      </c>
      <c r="C8" s="82" t="s">
        <v>34</v>
      </c>
      <c r="D8" s="20" t="s">
        <v>89</v>
      </c>
      <c r="E8" s="93" t="s">
        <v>93</v>
      </c>
      <c r="F8" s="94"/>
      <c r="G8" s="95"/>
      <c r="H8" s="20" t="s">
        <v>86</v>
      </c>
      <c r="I8" s="20" t="s">
        <v>86</v>
      </c>
      <c r="J8" s="20" t="s">
        <v>86</v>
      </c>
    </row>
    <row r="9" spans="1:11" ht="15">
      <c r="A9" s="24"/>
      <c r="B9" s="24"/>
      <c r="C9" s="82"/>
      <c r="D9" s="20"/>
      <c r="E9" s="20"/>
      <c r="F9" s="20"/>
      <c r="G9" s="20"/>
      <c r="H9" s="20"/>
      <c r="I9" s="20"/>
      <c r="J9" s="20"/>
    </row>
    <row r="10" spans="1:11" ht="15.6">
      <c r="A10" s="84" t="s">
        <v>37</v>
      </c>
      <c r="B10" s="24"/>
      <c r="C10" s="82"/>
      <c r="D10" s="20"/>
      <c r="E10" s="20"/>
      <c r="F10" s="20"/>
      <c r="G10" s="20"/>
      <c r="H10" s="20"/>
      <c r="I10" s="20"/>
      <c r="J10" s="20"/>
    </row>
    <row r="11" spans="1:11" ht="30">
      <c r="A11" s="84"/>
      <c r="B11" s="24"/>
      <c r="C11" s="82"/>
      <c r="D11" s="20"/>
      <c r="E11" s="20" t="s">
        <v>111</v>
      </c>
      <c r="F11" s="20"/>
      <c r="G11" s="20"/>
      <c r="H11" s="20"/>
      <c r="I11" s="20"/>
      <c r="J11" s="20"/>
    </row>
    <row r="12" spans="1:11" ht="15">
      <c r="A12" s="24" t="s">
        <v>23</v>
      </c>
      <c r="B12" s="24" t="s">
        <v>96</v>
      </c>
      <c r="C12" s="82" t="s">
        <v>34</v>
      </c>
      <c r="D12" s="83" t="s">
        <v>35</v>
      </c>
      <c r="E12" s="85" t="s">
        <v>98</v>
      </c>
      <c r="F12" s="86"/>
      <c r="G12" s="86"/>
      <c r="H12" s="86"/>
      <c r="I12" s="86"/>
      <c r="J12" s="86"/>
    </row>
    <row r="13" spans="1:11" s="50" customFormat="1" ht="15">
      <c r="A13" s="87" t="s">
        <v>38</v>
      </c>
      <c r="B13" s="87" t="s">
        <v>39</v>
      </c>
      <c r="C13" s="88" t="s">
        <v>40</v>
      </c>
      <c r="D13" s="85" t="s">
        <v>41</v>
      </c>
      <c r="E13" s="85" t="s">
        <v>99</v>
      </c>
      <c r="F13" s="85"/>
      <c r="G13" s="85"/>
      <c r="H13" s="85"/>
      <c r="I13" s="85"/>
      <c r="J13" s="85"/>
      <c r="K13" s="49"/>
    </row>
    <row r="14" spans="1:11" ht="15">
      <c r="A14" s="24" t="s">
        <v>42</v>
      </c>
      <c r="B14" s="24" t="s">
        <v>43</v>
      </c>
      <c r="C14" s="82" t="s">
        <v>44</v>
      </c>
      <c r="D14" s="83" t="s">
        <v>45</v>
      </c>
      <c r="E14" s="83" t="s">
        <v>100</v>
      </c>
      <c r="F14" s="83"/>
      <c r="G14" s="83"/>
      <c r="H14" s="83"/>
      <c r="I14" s="83"/>
      <c r="J14" s="83"/>
    </row>
    <row r="15" spans="1:11" ht="15">
      <c r="A15" s="24" t="s">
        <v>46</v>
      </c>
      <c r="B15" s="24" t="s">
        <v>47</v>
      </c>
      <c r="C15" s="82" t="s">
        <v>48</v>
      </c>
      <c r="D15" s="83" t="s">
        <v>49</v>
      </c>
      <c r="E15" s="83" t="s">
        <v>100</v>
      </c>
      <c r="F15" s="83"/>
      <c r="G15" s="83"/>
      <c r="H15" s="83"/>
      <c r="I15" s="83"/>
      <c r="J15" s="83"/>
    </row>
    <row r="16" spans="1:11" s="77" customFormat="1" ht="15">
      <c r="A16" s="89" t="s">
        <v>23</v>
      </c>
      <c r="B16" s="89" t="s">
        <v>50</v>
      </c>
      <c r="C16" s="90" t="s">
        <v>51</v>
      </c>
      <c r="D16" s="91" t="s">
        <v>52</v>
      </c>
      <c r="E16" s="91" t="s">
        <v>101</v>
      </c>
      <c r="F16" s="92"/>
      <c r="G16" s="92"/>
      <c r="H16" s="92"/>
      <c r="I16" s="92"/>
      <c r="J16" s="92"/>
      <c r="K16" s="76"/>
    </row>
    <row r="17" spans="1:11" ht="15">
      <c r="A17" s="22" t="s">
        <v>23</v>
      </c>
      <c r="B17" s="24" t="s">
        <v>53</v>
      </c>
      <c r="C17" s="82" t="s">
        <v>51</v>
      </c>
      <c r="D17" s="20" t="s">
        <v>54</v>
      </c>
      <c r="E17" s="83" t="s">
        <v>103</v>
      </c>
      <c r="F17" s="20"/>
      <c r="G17" s="20"/>
      <c r="H17" s="20"/>
      <c r="I17" s="20"/>
      <c r="J17" s="20"/>
    </row>
    <row r="18" spans="1:11" ht="15">
      <c r="A18" s="24" t="s">
        <v>23</v>
      </c>
      <c r="B18" s="24" t="s">
        <v>55</v>
      </c>
      <c r="C18" s="82" t="s">
        <v>56</v>
      </c>
      <c r="D18" s="83" t="s">
        <v>57</v>
      </c>
      <c r="E18" s="83" t="s">
        <v>102</v>
      </c>
      <c r="F18" s="83"/>
      <c r="G18" s="83"/>
      <c r="H18" s="83"/>
      <c r="I18" s="83"/>
      <c r="J18" s="83"/>
    </row>
    <row r="19" spans="1:11" s="77" customFormat="1" ht="15">
      <c r="A19" s="89" t="s">
        <v>23</v>
      </c>
      <c r="B19" s="89" t="s">
        <v>58</v>
      </c>
      <c r="C19" s="90" t="s">
        <v>59</v>
      </c>
      <c r="D19" s="91" t="s">
        <v>104</v>
      </c>
      <c r="E19" s="91" t="s">
        <v>105</v>
      </c>
      <c r="F19" s="92"/>
      <c r="G19" s="92"/>
      <c r="H19" s="92"/>
      <c r="I19" s="92"/>
      <c r="J19" s="92"/>
      <c r="K19" s="76"/>
    </row>
    <row r="20" spans="1:11" ht="15">
      <c r="A20" s="24" t="s">
        <v>23</v>
      </c>
      <c r="B20" s="24" t="s">
        <v>58</v>
      </c>
      <c r="C20" s="82" t="s">
        <v>59</v>
      </c>
      <c r="D20" s="83" t="s">
        <v>61</v>
      </c>
      <c r="E20" s="83" t="s">
        <v>106</v>
      </c>
      <c r="F20" s="83"/>
      <c r="G20" s="83"/>
      <c r="H20" s="83"/>
      <c r="I20" s="83"/>
      <c r="J20" s="83"/>
    </row>
    <row r="21" spans="1:11" ht="15">
      <c r="A21" s="24" t="s">
        <v>23</v>
      </c>
      <c r="B21" s="24" t="s">
        <v>62</v>
      </c>
      <c r="C21" s="82" t="s">
        <v>63</v>
      </c>
      <c r="D21" s="83" t="s">
        <v>64</v>
      </c>
      <c r="E21" s="83" t="s">
        <v>107</v>
      </c>
      <c r="F21" s="83"/>
      <c r="G21" s="83"/>
      <c r="H21" s="83"/>
      <c r="I21" s="83"/>
      <c r="J21" s="83"/>
    </row>
    <row r="22" spans="1:11" ht="15">
      <c r="A22" s="89" t="s">
        <v>23</v>
      </c>
      <c r="B22" s="89" t="s">
        <v>66</v>
      </c>
      <c r="C22" s="90" t="s">
        <v>67</v>
      </c>
      <c r="D22" s="91" t="s">
        <v>64</v>
      </c>
      <c r="E22" s="91" t="s">
        <v>105</v>
      </c>
      <c r="F22" s="92"/>
      <c r="G22" s="91"/>
      <c r="H22" s="91"/>
      <c r="I22" s="91"/>
      <c r="J22" s="91"/>
    </row>
    <row r="23" spans="1:11" ht="15">
      <c r="A23" s="24" t="s">
        <v>68</v>
      </c>
      <c r="B23" s="24" t="s">
        <v>69</v>
      </c>
      <c r="C23" s="82" t="s">
        <v>70</v>
      </c>
      <c r="D23" s="83" t="s">
        <v>71</v>
      </c>
      <c r="E23" s="83" t="s">
        <v>110</v>
      </c>
      <c r="F23" s="83"/>
      <c r="G23" s="83"/>
      <c r="H23" s="83"/>
      <c r="I23" s="83"/>
      <c r="J23" s="83"/>
    </row>
    <row r="24" spans="1:11" ht="15">
      <c r="A24" s="24" t="s">
        <v>23</v>
      </c>
      <c r="B24" s="24" t="s">
        <v>72</v>
      </c>
      <c r="C24" s="82" t="s">
        <v>73</v>
      </c>
      <c r="D24" s="83" t="s">
        <v>74</v>
      </c>
      <c r="E24" s="85" t="s">
        <v>108</v>
      </c>
      <c r="F24" s="83"/>
      <c r="G24" s="83"/>
      <c r="H24" s="83"/>
      <c r="I24" s="83"/>
      <c r="J24" s="83"/>
    </row>
    <row r="25" spans="1:11" ht="15">
      <c r="A25" s="24" t="s">
        <v>23</v>
      </c>
      <c r="B25" s="24" t="s">
        <v>75</v>
      </c>
      <c r="C25" s="82" t="s">
        <v>76</v>
      </c>
      <c r="D25" s="24" t="s">
        <v>77</v>
      </c>
      <c r="E25" s="85" t="s">
        <v>109</v>
      </c>
      <c r="F25" s="24"/>
      <c r="G25" s="24"/>
      <c r="H25" s="24"/>
      <c r="I25" s="24"/>
      <c r="J25" s="24"/>
    </row>
    <row r="26" spans="1:11">
      <c r="A26" s="23"/>
    </row>
    <row r="30" spans="1:11">
      <c r="F30" s="69"/>
    </row>
    <row r="38" spans="1:1">
      <c r="A38" s="69" t="s">
        <v>85</v>
      </c>
    </row>
    <row r="39" spans="1:1">
      <c r="A39" s="69" t="s">
        <v>86</v>
      </c>
    </row>
  </sheetData>
  <mergeCells count="4">
    <mergeCell ref="E7:G7"/>
    <mergeCell ref="E8:G8"/>
    <mergeCell ref="E5:G5"/>
    <mergeCell ref="E6:G6"/>
  </mergeCells>
  <dataValidations count="1">
    <dataValidation type="list" allowBlank="1" showInputMessage="1" showErrorMessage="1" sqref="H5:J25" xr:uid="{4EB508AC-145F-4272-9BDA-E8BC00786AF7}">
      <formula1>$A$38:$A$39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85" orientation="landscape" r:id="rId1"/>
  <headerFooter alignWithMargins="0">
    <oddFooter xml:space="preserve">&amp;L&amp;F
Uniek nr. e-ABS XXXXXXXXXXXXXXXXXXX
</oddFooter>
  </headerFooter>
  <rowBreaks count="1" manualBreakCount="1">
    <brk id="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57BEB8D4C654F98129CC22BC6A7DA" ma:contentTypeVersion="15" ma:contentTypeDescription="Een nieuw document maken." ma:contentTypeScope="" ma:versionID="2c03d571563fd8c700bb78f8753ae0b1">
  <xsd:schema xmlns:xsd="http://www.w3.org/2001/XMLSchema" xmlns:xs="http://www.w3.org/2001/XMLSchema" xmlns:p="http://schemas.microsoft.com/office/2006/metadata/properties" xmlns:ns2="8bbc72db-059b-42e8-97f8-0fa293d1cb71" xmlns:ns3="3d416e39-0871-4dcc-b3f1-d0b518f997e2" targetNamespace="http://schemas.microsoft.com/office/2006/metadata/properties" ma:root="true" ma:fieldsID="4503ee7c8508db57703b249192bbf234" ns2:_="" ns3:_="">
    <xsd:import namespace="8bbc72db-059b-42e8-97f8-0fa293d1cb71"/>
    <xsd:import namespace="3d416e39-0871-4dcc-b3f1-d0b518f99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c72db-059b-42e8-97f8-0fa293d1c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8eab087-4aef-4521-82d8-f372a2c6e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6e39-0871-4dcc-b3f1-d0b518f997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12687c0-f593-4ff8-ae02-ba7a88e42d9f}" ma:internalName="TaxCatchAll" ma:showField="CatchAllData" ma:web="3d416e39-0871-4dcc-b3f1-d0b518f99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bc72db-059b-42e8-97f8-0fa293d1cb71">
      <Terms xmlns="http://schemas.microsoft.com/office/infopath/2007/PartnerControls"/>
    </lcf76f155ced4ddcb4097134ff3c332f>
    <TaxCatchAll xmlns="3d416e39-0871-4dcc-b3f1-d0b518f997e2" xsi:nil="true"/>
  </documentManagement>
</p:properties>
</file>

<file path=customXml/item4.xml><?xml version="1.0" encoding="utf-8"?>
<titus xmlns="http://schemas.titus.com/TitusProperties/">
  <TitusGUID xmlns="">f493fd12-dad1-442f-a257-e27a9f8fb071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D7DB47F4-F71C-474B-9F0C-A79754F6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c72db-059b-42e8-97f8-0fa293d1cb71"/>
    <ds:schemaRef ds:uri="3d416e39-0871-4dcc-b3f1-d0b518f9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F4374-200C-4A08-89B7-2D8EF5190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6CB7D-E4DF-4A36-A9F5-F4719677B74B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bbc72db-059b-42e8-97f8-0fa293d1cb71"/>
    <ds:schemaRef ds:uri="http://schemas.microsoft.com/office/2006/documentManagement/types"/>
    <ds:schemaRef ds:uri="http://purl.org/dc/dcmitype/"/>
    <ds:schemaRef ds:uri="3d416e39-0871-4dcc-b3f1-d0b518f997e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8668142-6AC1-4E7E-A327-F0B36A3242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B0100108167 Aanhangsel 45.2</vt:lpstr>
      <vt:lpstr>Antwoord vraag 12 </vt:lpstr>
      <vt:lpstr>'Antwoord vraag 12 '!Afdrukbereik</vt:lpstr>
      <vt:lpstr>'B0100108167 Aanhangsel 45.2'!Afdrukbereik</vt:lpstr>
      <vt:lpstr>'Antwoord vraag 12 '!Afdruktitels</vt:lpstr>
      <vt:lpstr>'B0100108167 Aanhangsel 45.2'!Afdruktitels</vt:lpstr>
    </vt:vector>
  </TitlesOfParts>
  <Manager/>
  <Company>Aon Nederland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Sierveld</dc:creator>
  <cp:keywords/>
  <dc:description/>
  <cp:lastModifiedBy>Kimberley Kole-Dijkstra</cp:lastModifiedBy>
  <cp:revision/>
  <dcterms:created xsi:type="dcterms:W3CDTF">2002-10-11T16:24:00Z</dcterms:created>
  <dcterms:modified xsi:type="dcterms:W3CDTF">2025-10-16T13:52:25Z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f493fd12-dad1-442f-a257-e27a9f8fb071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2023-12-11T16:40:33Z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815c48e5-402f-44f2-b66f-b5c522427287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ContentTypeId">
    <vt:lpwstr>0x010100BF557BEB8D4C654F98129CC22BC6A7DA</vt:lpwstr>
  </property>
  <property fmtid="{D5CDD505-2E9C-101B-9397-08002B2CF9AE}" pid="12" name="MediaServiceImageTags">
    <vt:lpwstr/>
  </property>
</Properties>
</file>