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Peel en Maas\Brand\04) Defintieve aanbestedingsstukken\"/>
    </mc:Choice>
  </mc:AlternateContent>
  <bookViews>
    <workbookView xWindow="0" yWindow="0" windowWidth="28800" windowHeight="141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F43" i="1"/>
  <c r="E43" i="1"/>
  <c r="D43" i="1"/>
  <c r="G41" i="1"/>
  <c r="J41" i="1"/>
  <c r="I37" i="1"/>
  <c r="H37" i="1"/>
  <c r="G37" i="1"/>
  <c r="F37" i="1"/>
  <c r="E37" i="1"/>
  <c r="D37" i="1"/>
  <c r="G36" i="1"/>
  <c r="I32" i="1"/>
  <c r="H32" i="1"/>
  <c r="F32" i="1"/>
  <c r="E32" i="1"/>
  <c r="D32" i="1"/>
  <c r="G31" i="1"/>
  <c r="J31" i="1" s="1"/>
  <c r="G30" i="1"/>
  <c r="J30" i="1" s="1"/>
  <c r="G29" i="1"/>
  <c r="J29" i="1" s="1"/>
  <c r="G28" i="1"/>
  <c r="G32" i="1" s="1"/>
  <c r="J28" i="1" l="1"/>
  <c r="J32" i="1" s="1"/>
  <c r="I24" i="1"/>
  <c r="H24" i="1"/>
  <c r="F24" i="1"/>
  <c r="E24" i="1"/>
  <c r="D24" i="1"/>
  <c r="G23" i="1"/>
  <c r="J23" i="1" s="1"/>
  <c r="G22" i="1"/>
  <c r="J22" i="1" s="1"/>
  <c r="G21" i="1"/>
  <c r="J21" i="1" s="1"/>
  <c r="I16" i="1"/>
  <c r="H16" i="1"/>
  <c r="F16" i="1"/>
  <c r="E16" i="1"/>
  <c r="D16" i="1"/>
  <c r="G20" i="1"/>
  <c r="G24" i="1" s="1"/>
  <c r="J15" i="1"/>
  <c r="G15" i="1"/>
  <c r="G14" i="1"/>
  <c r="J14" i="1" s="1"/>
  <c r="G13" i="1"/>
  <c r="J13" i="1" s="1"/>
  <c r="G12" i="1"/>
  <c r="J12" i="1" s="1"/>
  <c r="J11" i="1"/>
  <c r="G11" i="1"/>
  <c r="G10" i="1"/>
  <c r="J10" i="1" s="1"/>
  <c r="J20" i="1" l="1"/>
  <c r="J24" i="1" s="1"/>
  <c r="G9" i="1"/>
  <c r="G16" i="1" s="1"/>
  <c r="J9" i="1" l="1"/>
  <c r="J16" i="1" s="1"/>
  <c r="J36" i="1"/>
  <c r="J37" i="1" l="1"/>
</calcChain>
</file>

<file path=xl/sharedStrings.xml><?xml version="1.0" encoding="utf-8"?>
<sst xmlns="http://schemas.openxmlformats.org/spreadsheetml/2006/main" count="116" uniqueCount="56">
  <si>
    <t xml:space="preserve">Brandverzekering </t>
  </si>
  <si>
    <t>2021</t>
  </si>
  <si>
    <t>Schadeoorzaak</t>
  </si>
  <si>
    <t>Status</t>
  </si>
  <si>
    <t>Afgehandeld</t>
  </si>
  <si>
    <t>Opmerking</t>
  </si>
  <si>
    <t>Betaald</t>
  </si>
  <si>
    <t>Kosten</t>
  </si>
  <si>
    <t>Eigen risico</t>
  </si>
  <si>
    <t>Totaal</t>
  </si>
  <si>
    <t>Verhaald</t>
  </si>
  <si>
    <t>Reserve</t>
  </si>
  <si>
    <t>Schadelast</t>
  </si>
  <si>
    <t>2025</t>
  </si>
  <si>
    <t xml:space="preserve"> </t>
  </si>
  <si>
    <t>2023</t>
  </si>
  <si>
    <t>Schade &lt; ER € 2.500,00</t>
  </si>
  <si>
    <t>2024</t>
  </si>
  <si>
    <t>Gemeente Peel en Maas</t>
  </si>
  <si>
    <t>14-01-2025</t>
  </si>
  <si>
    <t>Waterschade: Kerkeböske, Koeberg 3</t>
  </si>
  <si>
    <t>07-02-2021</t>
  </si>
  <si>
    <t>Aanrijdingsschade: J.F. Kennedylaan 212</t>
  </si>
  <si>
    <t>12-03-2021</t>
  </si>
  <si>
    <t>Diefstal/Inbraak: De Horizon Grashoek</t>
  </si>
  <si>
    <t>25-03-2021</t>
  </si>
  <si>
    <t>Brand: Wilhelminastraat 11, Panningen</t>
  </si>
  <si>
    <t>14-07-2021</t>
  </si>
  <si>
    <t>Waterschade: Min. Calsstraat 8-10, Panningen</t>
  </si>
  <si>
    <t>26-07-2021</t>
  </si>
  <si>
    <t>Watersschade: Wilhelminaplein 1, Panningen</t>
  </si>
  <si>
    <t>08-11-2021</t>
  </si>
  <si>
    <t>Vandalismeschade: Wilhelminaplein 1, Panningen</t>
  </si>
  <si>
    <t>29-07-2022</t>
  </si>
  <si>
    <t>Waterschade: Kennedyplein 60</t>
  </si>
  <si>
    <t>10-09-2022</t>
  </si>
  <si>
    <t>Waterschade: BS De Kemp in Egchel</t>
  </si>
  <si>
    <t>20-09-2022</t>
  </si>
  <si>
    <t>Inbraak: Averbodestraat 19</t>
  </si>
  <si>
    <t>Geen dekking</t>
  </si>
  <si>
    <t>01-10-2022</t>
  </si>
  <si>
    <t>Waterschade: Raadhuisplein 6 (DOK)</t>
  </si>
  <si>
    <t>05-07-2023</t>
  </si>
  <si>
    <t>Waterschade: VV Kessel</t>
  </si>
  <si>
    <t>02-08-2023</t>
  </si>
  <si>
    <t>Waterschade: BS De Diamant</t>
  </si>
  <si>
    <t>11-09-2023</t>
  </si>
  <si>
    <t>Waterschade: De Meeren 11, Baarloo</t>
  </si>
  <si>
    <t>30-11-2023</t>
  </si>
  <si>
    <t>Waterschade: BS De Diamant, Hertog v Gelrestr. 47</t>
  </si>
  <si>
    <t>25-01-2024</t>
  </si>
  <si>
    <t>Diefstal: Pastoor van Kengenstraat 1</t>
  </si>
  <si>
    <t>25-01-2025</t>
  </si>
  <si>
    <t>Diefstal: J.F. Kennedylaan 212, Panningen</t>
  </si>
  <si>
    <t>Bijlage C.4</t>
  </si>
  <si>
    <t>Schadeoverzicht: 31-12-2020 tot 29-09-2025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</si>
</sst>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0" fillId="0" borderId="1" xfId="0" quotePrefix="1" applyBorder="1"/>
    <xf numFmtId="44" fontId="0" fillId="0" borderId="1" xfId="1" applyFont="1" applyBorder="1"/>
    <xf numFmtId="0" fontId="0" fillId="0" borderId="8" xfId="0" applyBorder="1"/>
    <xf numFmtId="44" fontId="0" fillId="0" borderId="8" xfId="1" applyFont="1" applyBorder="1"/>
    <xf numFmtId="0" fontId="2" fillId="0" borderId="2" xfId="0" applyFont="1" applyBorder="1"/>
    <xf numFmtId="44" fontId="0" fillId="0" borderId="3" xfId="0" applyNumberFormat="1" applyBorder="1"/>
    <xf numFmtId="44" fontId="0" fillId="2" borderId="3" xfId="0" applyNumberFormat="1" applyFill="1" applyBorder="1"/>
    <xf numFmtId="0" fontId="0" fillId="0" borderId="1" xfId="0" applyFill="1" applyBorder="1"/>
    <xf numFmtId="44" fontId="0" fillId="2" borderId="4" xfId="0" applyNumberFormat="1" applyFill="1" applyBorder="1"/>
    <xf numFmtId="0" fontId="3" fillId="2" borderId="5" xfId="0" quotePrefix="1" applyFont="1" applyFill="1" applyBorder="1" applyAlignment="1">
      <alignment horizontal="left"/>
    </xf>
    <xf numFmtId="0" fontId="3" fillId="0" borderId="2" xfId="0" applyFont="1" applyBorder="1"/>
    <xf numFmtId="44" fontId="4" fillId="0" borderId="3" xfId="0" applyNumberFormat="1" applyFont="1" applyBorder="1"/>
    <xf numFmtId="0" fontId="2" fillId="0" borderId="9" xfId="0" applyFont="1" applyBorder="1"/>
    <xf numFmtId="44" fontId="0" fillId="0" borderId="10" xfId="0" applyNumberFormat="1" applyBorder="1"/>
    <xf numFmtId="44" fontId="0" fillId="2" borderId="10" xfId="0" applyNumberFormat="1" applyFill="1" applyBorder="1"/>
    <xf numFmtId="0" fontId="0" fillId="0" borderId="1" xfId="0" quotePrefix="1" applyFill="1" applyBorder="1"/>
    <xf numFmtId="44" fontId="0" fillId="0" borderId="11" xfId="1" applyFont="1" applyBorder="1"/>
    <xf numFmtId="0" fontId="0" fillId="0" borderId="11" xfId="0" quotePrefix="1" applyBorder="1"/>
    <xf numFmtId="0" fontId="0" fillId="0" borderId="11" xfId="0" applyBorder="1"/>
    <xf numFmtId="0" fontId="2" fillId="2" borderId="2" xfId="0" quotePrefix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2" borderId="2" xfId="0" quotePrefix="1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abSelected="1" topLeftCell="A19" workbookViewId="0">
      <selection activeCell="B5" sqref="B5"/>
    </sheetView>
  </sheetViews>
  <sheetFormatPr defaultRowHeight="15" x14ac:dyDescent="0.25"/>
  <cols>
    <col min="1" max="1" width="12.140625" customWidth="1"/>
    <col min="2" max="2" width="49.140625" customWidth="1"/>
    <col min="3" max="3" width="14.7109375" customWidth="1"/>
    <col min="4" max="10" width="15.7109375" customWidth="1"/>
    <col min="11" max="11" width="6" customWidth="1"/>
    <col min="12" max="12" width="30.85546875" customWidth="1"/>
  </cols>
  <sheetData>
    <row r="2" spans="1:12" x14ac:dyDescent="0.25">
      <c r="B2" s="1" t="s">
        <v>54</v>
      </c>
    </row>
    <row r="3" spans="1:12" x14ac:dyDescent="0.25">
      <c r="B3" s="1" t="s">
        <v>18</v>
      </c>
    </row>
    <row r="4" spans="1:12" x14ac:dyDescent="0.25">
      <c r="B4" s="1" t="s">
        <v>0</v>
      </c>
    </row>
    <row r="5" spans="1:12" x14ac:dyDescent="0.25">
      <c r="B5" s="1" t="s">
        <v>55</v>
      </c>
    </row>
    <row r="7" spans="1:12" ht="15.75" thickBot="1" x14ac:dyDescent="0.3"/>
    <row r="8" spans="1:12" ht="15.75" thickBot="1" x14ac:dyDescent="0.3">
      <c r="A8" s="26" t="s">
        <v>1</v>
      </c>
      <c r="B8" s="27" t="s">
        <v>2</v>
      </c>
      <c r="C8" s="27" t="s">
        <v>3</v>
      </c>
      <c r="D8" s="27" t="s">
        <v>6</v>
      </c>
      <c r="E8" s="27" t="s">
        <v>7</v>
      </c>
      <c r="F8" s="27" t="s">
        <v>8</v>
      </c>
      <c r="G8" s="27" t="s">
        <v>9</v>
      </c>
      <c r="H8" s="27" t="s">
        <v>10</v>
      </c>
      <c r="I8" s="27" t="s">
        <v>11</v>
      </c>
      <c r="J8" s="28" t="s">
        <v>12</v>
      </c>
      <c r="L8" s="1" t="s">
        <v>5</v>
      </c>
    </row>
    <row r="9" spans="1:12" x14ac:dyDescent="0.25">
      <c r="A9" s="24" t="s">
        <v>19</v>
      </c>
      <c r="B9" s="25" t="s">
        <v>20</v>
      </c>
      <c r="C9" s="25" t="s">
        <v>4</v>
      </c>
      <c r="D9" s="23">
        <v>16746</v>
      </c>
      <c r="E9" s="23">
        <v>2052</v>
      </c>
      <c r="F9" s="23">
        <v>2500</v>
      </c>
      <c r="G9" s="23">
        <f t="shared" ref="G9:G15" si="0">D9+E9-F9</f>
        <v>16298</v>
      </c>
      <c r="H9" s="23">
        <v>0</v>
      </c>
      <c r="I9" s="23">
        <v>0</v>
      </c>
      <c r="J9" s="23">
        <f t="shared" ref="J9:J15" si="1">G9-H9+I9</f>
        <v>16298</v>
      </c>
      <c r="K9" s="2"/>
      <c r="L9" t="s">
        <v>14</v>
      </c>
    </row>
    <row r="10" spans="1:12" x14ac:dyDescent="0.25">
      <c r="A10" s="7" t="s">
        <v>21</v>
      </c>
      <c r="B10" s="14" t="s">
        <v>22</v>
      </c>
      <c r="C10" s="3" t="s">
        <v>4</v>
      </c>
      <c r="D10" s="8">
        <v>3785.4</v>
      </c>
      <c r="E10" s="8">
        <v>14.6</v>
      </c>
      <c r="F10" s="8">
        <v>0</v>
      </c>
      <c r="G10" s="8">
        <f t="shared" si="0"/>
        <v>3800</v>
      </c>
      <c r="H10" s="8">
        <v>3785.4</v>
      </c>
      <c r="I10" s="8">
        <v>0</v>
      </c>
      <c r="J10" s="8">
        <f t="shared" si="1"/>
        <v>14.599999999999909</v>
      </c>
      <c r="K10" s="2"/>
    </row>
    <row r="11" spans="1:12" x14ac:dyDescent="0.25">
      <c r="A11" s="7" t="s">
        <v>23</v>
      </c>
      <c r="B11" s="14" t="s">
        <v>24</v>
      </c>
      <c r="C11" s="3" t="s">
        <v>4</v>
      </c>
      <c r="D11" s="8">
        <v>3389.98</v>
      </c>
      <c r="E11" s="8">
        <v>10.02</v>
      </c>
      <c r="F11" s="8">
        <v>2500</v>
      </c>
      <c r="G11" s="8">
        <f t="shared" si="0"/>
        <v>900</v>
      </c>
      <c r="H11" s="8">
        <v>0</v>
      </c>
      <c r="I11" s="8">
        <v>0</v>
      </c>
      <c r="J11" s="8">
        <f t="shared" si="1"/>
        <v>900</v>
      </c>
      <c r="K11" s="2"/>
    </row>
    <row r="12" spans="1:12" x14ac:dyDescent="0.25">
      <c r="A12" s="22" t="s">
        <v>25</v>
      </c>
      <c r="B12" s="14" t="s">
        <v>26</v>
      </c>
      <c r="C12" s="3" t="s">
        <v>4</v>
      </c>
      <c r="D12" s="8">
        <v>610701</v>
      </c>
      <c r="E12" s="8">
        <v>31157.74</v>
      </c>
      <c r="F12" s="8">
        <v>2500</v>
      </c>
      <c r="G12" s="8">
        <f t="shared" si="0"/>
        <v>639358.74</v>
      </c>
      <c r="H12" s="8">
        <v>0</v>
      </c>
      <c r="I12" s="8">
        <v>0</v>
      </c>
      <c r="J12" s="8">
        <f t="shared" si="1"/>
        <v>639358.74</v>
      </c>
      <c r="K12" s="2"/>
    </row>
    <row r="13" spans="1:12" x14ac:dyDescent="0.25">
      <c r="A13" s="22" t="s">
        <v>27</v>
      </c>
      <c r="B13" s="14" t="s">
        <v>28</v>
      </c>
      <c r="C13" s="3" t="s">
        <v>4</v>
      </c>
      <c r="D13" s="8">
        <v>0</v>
      </c>
      <c r="E13" s="8">
        <v>0</v>
      </c>
      <c r="F13" s="8">
        <v>0</v>
      </c>
      <c r="G13" s="8">
        <f t="shared" si="0"/>
        <v>0</v>
      </c>
      <c r="H13" s="8">
        <v>0</v>
      </c>
      <c r="I13" s="8">
        <v>0</v>
      </c>
      <c r="J13" s="8">
        <f t="shared" si="1"/>
        <v>0</v>
      </c>
      <c r="K13" s="2"/>
    </row>
    <row r="14" spans="1:12" x14ac:dyDescent="0.25">
      <c r="A14" s="22" t="s">
        <v>29</v>
      </c>
      <c r="B14" s="14" t="s">
        <v>30</v>
      </c>
      <c r="C14" s="3" t="s">
        <v>4</v>
      </c>
      <c r="D14" s="8">
        <v>4489.09</v>
      </c>
      <c r="E14" s="8">
        <v>20.91</v>
      </c>
      <c r="F14" s="8">
        <v>2500</v>
      </c>
      <c r="G14" s="8">
        <f t="shared" si="0"/>
        <v>2010</v>
      </c>
      <c r="H14" s="8">
        <v>0</v>
      </c>
      <c r="I14" s="8">
        <v>0</v>
      </c>
      <c r="J14" s="8">
        <f t="shared" si="1"/>
        <v>2010</v>
      </c>
      <c r="K14" s="2"/>
    </row>
    <row r="15" spans="1:12" ht="15.75" thickBot="1" x14ac:dyDescent="0.3">
      <c r="A15" s="22" t="s">
        <v>31</v>
      </c>
      <c r="B15" s="14" t="s">
        <v>32</v>
      </c>
      <c r="C15" s="9" t="s">
        <v>4</v>
      </c>
      <c r="D15" s="10">
        <v>3641</v>
      </c>
      <c r="E15" s="10">
        <v>13</v>
      </c>
      <c r="F15" s="10">
        <v>2500</v>
      </c>
      <c r="G15" s="10">
        <f t="shared" si="0"/>
        <v>1154</v>
      </c>
      <c r="H15" s="10">
        <v>0</v>
      </c>
      <c r="I15" s="10">
        <v>0</v>
      </c>
      <c r="J15" s="10">
        <f t="shared" si="1"/>
        <v>1154</v>
      </c>
      <c r="K15" s="2"/>
    </row>
    <row r="16" spans="1:12" ht="15.75" thickBot="1" x14ac:dyDescent="0.3">
      <c r="C16" s="11" t="s">
        <v>9</v>
      </c>
      <c r="D16" s="12">
        <f t="shared" ref="D16:J16" si="2">SUM(D9:D15)</f>
        <v>642752.47</v>
      </c>
      <c r="E16" s="12">
        <f t="shared" si="2"/>
        <v>33268.270000000004</v>
      </c>
      <c r="F16" s="12">
        <f t="shared" si="2"/>
        <v>12500</v>
      </c>
      <c r="G16" s="12">
        <f t="shared" si="2"/>
        <v>663520.74</v>
      </c>
      <c r="H16" s="12">
        <f t="shared" si="2"/>
        <v>3785.4</v>
      </c>
      <c r="I16" s="12">
        <f t="shared" si="2"/>
        <v>0</v>
      </c>
      <c r="J16" s="15">
        <f t="shared" si="2"/>
        <v>659735.34</v>
      </c>
      <c r="K16" s="4"/>
    </row>
    <row r="18" spans="1:12" ht="15.75" thickBot="1" x14ac:dyDescent="0.3"/>
    <row r="19" spans="1:12" ht="15.75" thickBot="1" x14ac:dyDescent="0.3">
      <c r="A19" s="29">
        <v>2022</v>
      </c>
      <c r="B19" s="27" t="s">
        <v>2</v>
      </c>
      <c r="C19" s="27" t="s">
        <v>3</v>
      </c>
      <c r="D19" s="27" t="s">
        <v>6</v>
      </c>
      <c r="E19" s="27" t="s">
        <v>7</v>
      </c>
      <c r="F19" s="27" t="s">
        <v>8</v>
      </c>
      <c r="G19" s="27" t="s">
        <v>9</v>
      </c>
      <c r="H19" s="27" t="s">
        <v>10</v>
      </c>
      <c r="I19" s="27" t="s">
        <v>11</v>
      </c>
      <c r="J19" s="28" t="s">
        <v>12</v>
      </c>
    </row>
    <row r="20" spans="1:12" x14ac:dyDescent="0.25">
      <c r="A20" s="24" t="s">
        <v>33</v>
      </c>
      <c r="B20" s="25" t="s">
        <v>34</v>
      </c>
      <c r="C20" s="25" t="s">
        <v>4</v>
      </c>
      <c r="D20" s="23">
        <v>15674.15</v>
      </c>
      <c r="E20" s="23">
        <v>2188.61</v>
      </c>
      <c r="F20" s="23">
        <v>2500</v>
      </c>
      <c r="G20" s="23">
        <f>D20+E20-F20</f>
        <v>15362.759999999998</v>
      </c>
      <c r="H20" s="23">
        <v>0</v>
      </c>
      <c r="I20" s="23">
        <v>0</v>
      </c>
      <c r="J20" s="23">
        <f>G20-H20+I20</f>
        <v>15362.759999999998</v>
      </c>
      <c r="L20" t="s">
        <v>14</v>
      </c>
    </row>
    <row r="21" spans="1:12" x14ac:dyDescent="0.25">
      <c r="A21" s="7" t="s">
        <v>35</v>
      </c>
      <c r="B21" s="3" t="s">
        <v>36</v>
      </c>
      <c r="C21" s="3" t="s">
        <v>4</v>
      </c>
      <c r="D21" s="8">
        <v>0</v>
      </c>
      <c r="E21" s="8">
        <v>0</v>
      </c>
      <c r="F21" s="8">
        <v>0</v>
      </c>
      <c r="G21" s="8">
        <f>D21+E21-F21</f>
        <v>0</v>
      </c>
      <c r="H21" s="8">
        <v>0</v>
      </c>
      <c r="I21" s="8">
        <v>0</v>
      </c>
      <c r="J21" s="8">
        <f>G21-H21+I21</f>
        <v>0</v>
      </c>
      <c r="L21" t="s">
        <v>16</v>
      </c>
    </row>
    <row r="22" spans="1:12" x14ac:dyDescent="0.25">
      <c r="A22" s="7" t="s">
        <v>37</v>
      </c>
      <c r="B22" s="14" t="s">
        <v>38</v>
      </c>
      <c r="C22" s="3" t="s">
        <v>4</v>
      </c>
      <c r="D22" s="8">
        <v>0</v>
      </c>
      <c r="E22" s="8">
        <v>0</v>
      </c>
      <c r="F22" s="8">
        <v>0</v>
      </c>
      <c r="G22" s="8">
        <f>D22+E22-F22</f>
        <v>0</v>
      </c>
      <c r="H22" s="8">
        <v>0</v>
      </c>
      <c r="I22" s="8">
        <v>0</v>
      </c>
      <c r="J22" s="8">
        <f>G22-H22+I22</f>
        <v>0</v>
      </c>
      <c r="L22" t="s">
        <v>39</v>
      </c>
    </row>
    <row r="23" spans="1:12" x14ac:dyDescent="0.25">
      <c r="A23" s="22" t="s">
        <v>40</v>
      </c>
      <c r="B23" s="14" t="s">
        <v>41</v>
      </c>
      <c r="C23" s="3" t="s">
        <v>4</v>
      </c>
      <c r="D23" s="8">
        <v>0</v>
      </c>
      <c r="E23" s="8">
        <v>946.56</v>
      </c>
      <c r="F23" s="8">
        <v>0</v>
      </c>
      <c r="G23" s="8">
        <f>D23+E23-F23</f>
        <v>946.56</v>
      </c>
      <c r="H23" s="8">
        <v>0</v>
      </c>
      <c r="I23" s="8">
        <v>0</v>
      </c>
      <c r="J23" s="8">
        <f>G23-H23+I23</f>
        <v>946.56</v>
      </c>
    </row>
    <row r="24" spans="1:12" ht="15.75" thickBot="1" x14ac:dyDescent="0.3">
      <c r="C24" s="19" t="s">
        <v>9</v>
      </c>
      <c r="D24" s="20">
        <f t="shared" ref="D24:J24" si="3">SUM(D20:D23)</f>
        <v>15674.15</v>
      </c>
      <c r="E24" s="20">
        <f t="shared" si="3"/>
        <v>3135.17</v>
      </c>
      <c r="F24" s="20">
        <f t="shared" si="3"/>
        <v>2500</v>
      </c>
      <c r="G24" s="20">
        <f t="shared" si="3"/>
        <v>16309.319999999998</v>
      </c>
      <c r="H24" s="20">
        <f t="shared" si="3"/>
        <v>0</v>
      </c>
      <c r="I24" s="20">
        <f t="shared" si="3"/>
        <v>0</v>
      </c>
      <c r="J24" s="21">
        <f t="shared" si="3"/>
        <v>16309.319999999998</v>
      </c>
    </row>
    <row r="26" spans="1:12" ht="15.75" thickBot="1" x14ac:dyDescent="0.3"/>
    <row r="27" spans="1:12" ht="15.75" thickBot="1" x14ac:dyDescent="0.3">
      <c r="A27" s="29" t="s">
        <v>15</v>
      </c>
      <c r="B27" s="27" t="s">
        <v>2</v>
      </c>
      <c r="C27" s="27" t="s">
        <v>3</v>
      </c>
      <c r="D27" s="27" t="s">
        <v>6</v>
      </c>
      <c r="E27" s="27" t="s">
        <v>7</v>
      </c>
      <c r="F27" s="27" t="s">
        <v>8</v>
      </c>
      <c r="G27" s="27" t="s">
        <v>9</v>
      </c>
      <c r="H27" s="27" t="s">
        <v>10</v>
      </c>
      <c r="I27" s="27" t="s">
        <v>11</v>
      </c>
      <c r="J27" s="28" t="s">
        <v>12</v>
      </c>
    </row>
    <row r="28" spans="1:12" x14ac:dyDescent="0.25">
      <c r="A28" s="24" t="s">
        <v>42</v>
      </c>
      <c r="B28" s="25" t="s">
        <v>43</v>
      </c>
      <c r="C28" s="25" t="s">
        <v>4</v>
      </c>
      <c r="D28" s="23">
        <v>0</v>
      </c>
      <c r="E28" s="23">
        <v>0</v>
      </c>
      <c r="F28" s="23">
        <v>0</v>
      </c>
      <c r="G28" s="23">
        <f>D28+E28-F28</f>
        <v>0</v>
      </c>
      <c r="H28" s="23">
        <v>0</v>
      </c>
      <c r="I28" s="23">
        <v>0</v>
      </c>
      <c r="J28" s="23">
        <f>G28-H28+I28</f>
        <v>0</v>
      </c>
      <c r="L28" t="s">
        <v>39</v>
      </c>
    </row>
    <row r="29" spans="1:12" x14ac:dyDescent="0.25">
      <c r="A29" s="7" t="s">
        <v>44</v>
      </c>
      <c r="B29" s="3" t="s">
        <v>45</v>
      </c>
      <c r="C29" s="3" t="s">
        <v>4</v>
      </c>
      <c r="D29" s="8">
        <v>5164.28</v>
      </c>
      <c r="E29" s="8">
        <v>448.72</v>
      </c>
      <c r="F29" s="8">
        <v>2500</v>
      </c>
      <c r="G29" s="8">
        <f>D29+E29-F29</f>
        <v>3113</v>
      </c>
      <c r="H29" s="8">
        <v>0</v>
      </c>
      <c r="I29" s="8">
        <v>0</v>
      </c>
      <c r="J29" s="8">
        <f>G29-H29+I29</f>
        <v>3113</v>
      </c>
    </row>
    <row r="30" spans="1:12" x14ac:dyDescent="0.25">
      <c r="A30" s="7" t="s">
        <v>46</v>
      </c>
      <c r="B30" s="14" t="s">
        <v>47</v>
      </c>
      <c r="C30" s="3" t="s">
        <v>4</v>
      </c>
      <c r="D30" s="8">
        <v>0</v>
      </c>
      <c r="E30" s="8">
        <v>0</v>
      </c>
      <c r="F30" s="8">
        <v>0</v>
      </c>
      <c r="G30" s="8">
        <f>D30+E30-F30</f>
        <v>0</v>
      </c>
      <c r="H30" s="8">
        <v>0</v>
      </c>
      <c r="I30" s="8">
        <v>0</v>
      </c>
      <c r="J30" s="8">
        <f>G30-H30+I30</f>
        <v>0</v>
      </c>
      <c r="L30" t="s">
        <v>39</v>
      </c>
    </row>
    <row r="31" spans="1:12" x14ac:dyDescent="0.25">
      <c r="A31" s="22" t="s">
        <v>48</v>
      </c>
      <c r="B31" s="14" t="s">
        <v>49</v>
      </c>
      <c r="C31" s="3" t="s">
        <v>4</v>
      </c>
      <c r="D31" s="8">
        <v>4616.1499999999996</v>
      </c>
      <c r="E31" s="8">
        <v>22.85</v>
      </c>
      <c r="F31" s="8">
        <v>2500</v>
      </c>
      <c r="G31" s="8">
        <f>D31+E31-F31</f>
        <v>2139</v>
      </c>
      <c r="H31" s="8">
        <v>0</v>
      </c>
      <c r="I31" s="8">
        <v>0</v>
      </c>
      <c r="J31" s="8">
        <f>G31-H31+I31</f>
        <v>2139</v>
      </c>
    </row>
    <row r="32" spans="1:12" ht="15.75" thickBot="1" x14ac:dyDescent="0.3">
      <c r="C32" s="19" t="s">
        <v>9</v>
      </c>
      <c r="D32" s="20">
        <f t="shared" ref="D32:J32" si="4">SUM(D28:D31)</f>
        <v>9780.43</v>
      </c>
      <c r="E32" s="20">
        <f t="shared" si="4"/>
        <v>471.57000000000005</v>
      </c>
      <c r="F32" s="20">
        <f t="shared" si="4"/>
        <v>5000</v>
      </c>
      <c r="G32" s="20">
        <f t="shared" si="4"/>
        <v>5252</v>
      </c>
      <c r="H32" s="20">
        <f t="shared" si="4"/>
        <v>0</v>
      </c>
      <c r="I32" s="20">
        <f t="shared" si="4"/>
        <v>0</v>
      </c>
      <c r="J32" s="21">
        <f t="shared" si="4"/>
        <v>5252</v>
      </c>
    </row>
    <row r="34" spans="1:10" ht="15.75" thickBot="1" x14ac:dyDescent="0.3"/>
    <row r="35" spans="1:10" ht="15.75" thickBot="1" x14ac:dyDescent="0.3">
      <c r="A35" s="29" t="s">
        <v>17</v>
      </c>
      <c r="B35" s="27" t="s">
        <v>2</v>
      </c>
      <c r="C35" s="27" t="s">
        <v>3</v>
      </c>
      <c r="D35" s="27" t="s">
        <v>6</v>
      </c>
      <c r="E35" s="27" t="s">
        <v>7</v>
      </c>
      <c r="F35" s="27" t="s">
        <v>8</v>
      </c>
      <c r="G35" s="27" t="s">
        <v>9</v>
      </c>
      <c r="H35" s="27" t="s">
        <v>10</v>
      </c>
      <c r="I35" s="27" t="s">
        <v>11</v>
      </c>
      <c r="J35" s="28" t="s">
        <v>12</v>
      </c>
    </row>
    <row r="36" spans="1:10" ht="15.75" thickBot="1" x14ac:dyDescent="0.3">
      <c r="A36" s="24" t="s">
        <v>50</v>
      </c>
      <c r="B36" s="25" t="s">
        <v>51</v>
      </c>
      <c r="C36" s="25" t="s">
        <v>4</v>
      </c>
      <c r="D36" s="23">
        <v>10935.66</v>
      </c>
      <c r="E36" s="23">
        <v>1505.34</v>
      </c>
      <c r="F36" s="23">
        <v>2500</v>
      </c>
      <c r="G36" s="23">
        <f>D36+E36-F36</f>
        <v>9941</v>
      </c>
      <c r="H36" s="23">
        <v>0</v>
      </c>
      <c r="I36" s="23">
        <v>0</v>
      </c>
      <c r="J36" s="23">
        <f>G36-H36+I36</f>
        <v>9941</v>
      </c>
    </row>
    <row r="37" spans="1:10" ht="15.75" thickBot="1" x14ac:dyDescent="0.3">
      <c r="C37" s="11" t="s">
        <v>9</v>
      </c>
      <c r="D37" s="12">
        <f t="shared" ref="D37:I37" si="5">SUM(D36)</f>
        <v>10935.66</v>
      </c>
      <c r="E37" s="12">
        <f t="shared" si="5"/>
        <v>1505.34</v>
      </c>
      <c r="F37" s="12">
        <f t="shared" si="5"/>
        <v>2500</v>
      </c>
      <c r="G37" s="12">
        <f t="shared" si="5"/>
        <v>9941</v>
      </c>
      <c r="H37" s="12">
        <f t="shared" si="5"/>
        <v>0</v>
      </c>
      <c r="I37" s="12">
        <f t="shared" si="5"/>
        <v>0</v>
      </c>
      <c r="J37" s="13">
        <f t="shared" ref="J37" si="6">SUM(J36:J36)</f>
        <v>9941</v>
      </c>
    </row>
    <row r="39" spans="1:10" ht="15.75" thickBot="1" x14ac:dyDescent="0.3"/>
    <row r="40" spans="1:10" x14ac:dyDescent="0.25">
      <c r="A40" s="16" t="s">
        <v>13</v>
      </c>
      <c r="B40" s="5" t="s">
        <v>2</v>
      </c>
      <c r="C40" s="5" t="s">
        <v>3</v>
      </c>
      <c r="D40" s="5" t="s">
        <v>6</v>
      </c>
      <c r="E40" s="5" t="s">
        <v>7</v>
      </c>
      <c r="F40" s="5" t="s">
        <v>8</v>
      </c>
      <c r="G40" s="5" t="s">
        <v>9</v>
      </c>
      <c r="H40" s="5" t="s">
        <v>10</v>
      </c>
      <c r="I40" s="5" t="s">
        <v>11</v>
      </c>
      <c r="J40" s="6" t="s">
        <v>12</v>
      </c>
    </row>
    <row r="41" spans="1:10" x14ac:dyDescent="0.25">
      <c r="A41" s="7" t="s">
        <v>52</v>
      </c>
      <c r="B41" s="3" t="s">
        <v>53</v>
      </c>
      <c r="C41" s="3" t="s">
        <v>4</v>
      </c>
      <c r="D41" s="8">
        <v>24537.98</v>
      </c>
      <c r="E41" s="8">
        <v>2238.91</v>
      </c>
      <c r="F41" s="8">
        <v>2500</v>
      </c>
      <c r="G41" s="8">
        <f>D41+E41-F41</f>
        <v>24276.89</v>
      </c>
      <c r="H41" s="8">
        <v>0</v>
      </c>
      <c r="I41" s="8">
        <v>0</v>
      </c>
      <c r="J41" s="8">
        <f>G41-H41+I41</f>
        <v>24276.89</v>
      </c>
    </row>
    <row r="42" spans="1:10" ht="15.75" thickBot="1" x14ac:dyDescent="0.3">
      <c r="A42" s="7"/>
      <c r="B42" s="3"/>
      <c r="C42" s="9"/>
      <c r="D42" s="10"/>
      <c r="E42" s="10"/>
      <c r="F42" s="10"/>
      <c r="G42" s="10"/>
      <c r="H42" s="10"/>
      <c r="I42" s="10"/>
      <c r="J42" s="10"/>
    </row>
    <row r="43" spans="1:10" ht="15.75" thickBot="1" x14ac:dyDescent="0.3">
      <c r="C43" s="17" t="s">
        <v>9</v>
      </c>
      <c r="D43" s="18">
        <f t="shared" ref="D43:J43" si="7">SUM(D41:D42)</f>
        <v>24537.98</v>
      </c>
      <c r="E43" s="18">
        <f t="shared" si="7"/>
        <v>2238.91</v>
      </c>
      <c r="F43" s="18">
        <f t="shared" si="7"/>
        <v>2500</v>
      </c>
      <c r="G43" s="18">
        <f t="shared" si="7"/>
        <v>24276.89</v>
      </c>
      <c r="H43" s="18">
        <f t="shared" si="7"/>
        <v>0</v>
      </c>
      <c r="I43" s="18">
        <f t="shared" si="7"/>
        <v>0</v>
      </c>
      <c r="J43" s="18">
        <f t="shared" si="7"/>
        <v>24276.89</v>
      </c>
    </row>
  </sheetData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2025-09-20T04:42:46Z</dcterms:created>
  <dcterms:modified xsi:type="dcterms:W3CDTF">2025-09-29T17:59:28Z</dcterms:modified>
</cp:coreProperties>
</file>