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ggmnl.sharepoint.com/sites/Project-AanbestedingDDJGZ-VGGM/Gedeelde documenten/DP4 Inkooptraject/02 NvI/NvI 3/"/>
    </mc:Choice>
  </mc:AlternateContent>
  <xr:revisionPtr revIDLastSave="449" documentId="8_{572DCBE1-5823-4417-82CB-967CA5B3BEE5}" xr6:coauthVersionLast="47" xr6:coauthVersionMax="47" xr10:uidLastSave="{F825EC3A-3D46-4110-BF27-25C1688B2C3D}"/>
  <bookViews>
    <workbookView xWindow="-120" yWindow="-120" windowWidth="29040" windowHeight="15720" tabRatio="874" firstSheet="1" activeTab="1" xr2:uid="{00000000-000D-0000-FFFF-FFFF00000000}"/>
  </bookViews>
  <sheets>
    <sheet name="Draaitabel" sheetId="20" state="hidden" r:id="rId1"/>
    <sheet name="Toelichting" sheetId="22" r:id="rId2"/>
    <sheet name="1. Algemeen" sheetId="16" r:id="rId3"/>
    <sheet name="2. Dossiervoering" sheetId="8" r:id="rId4"/>
    <sheet name="3. Activiteitenplanning" sheetId="17" r:id="rId5"/>
    <sheet name="4. Gezondheidsonderzoek" sheetId="14" r:id="rId6"/>
    <sheet name="5. Online portaal" sheetId="15" r:id="rId7"/>
    <sheet name="6. Functioneel beheer" sheetId="18" r:id="rId8"/>
    <sheet name="7. Architectuur" sheetId="21" r:id="rId9"/>
    <sheet name="8. Data Intelligence" sheetId="24" r:id="rId10"/>
    <sheet name="9. ICT-contract en SLA" sheetId="25" r:id="rId11"/>
    <sheet name="10. Inform.- en Archiefbeheer" sheetId="26" r:id="rId12"/>
    <sheet name="11. Informatiebeveiliging" sheetId="27" r:id="rId13"/>
    <sheet name="12. Informatiemanagement" sheetId="28" r:id="rId14"/>
    <sheet name="13. Privacy" sheetId="29" r:id="rId15"/>
    <sheet name="14. Project en Implementatie" sheetId="30" r:id="rId16"/>
  </sheets>
  <calcPr calcId="191028"/>
  <pivotCaches>
    <pivotCache cacheId="0"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9" l="1"/>
  <c r="I5" i="29" s="1"/>
  <c r="K46" i="22" s="1"/>
  <c r="H9" i="24"/>
  <c r="I9" i="24" s="1"/>
  <c r="K41" i="22" s="1"/>
  <c r="H7" i="21"/>
  <c r="I7" i="21" s="1"/>
  <c r="H6" i="17"/>
  <c r="I6" i="17" s="1"/>
  <c r="H14" i="17"/>
  <c r="I14" i="17" s="1"/>
  <c r="H16" i="17"/>
  <c r="I16" i="17" s="1"/>
  <c r="H17" i="17"/>
  <c r="I17" i="17" s="1"/>
  <c r="H30" i="17"/>
  <c r="I30" i="17" s="1"/>
  <c r="H35" i="17"/>
  <c r="I35" i="17" s="1"/>
  <c r="H43" i="17"/>
  <c r="I43" i="17" s="1"/>
  <c r="H45" i="17"/>
  <c r="I45" i="17" s="1"/>
  <c r="H46" i="17"/>
  <c r="I46" i="17" s="1"/>
  <c r="H55" i="17"/>
  <c r="I55" i="17" s="1"/>
  <c r="H56" i="17"/>
  <c r="I56" i="17" s="1"/>
  <c r="H60" i="17"/>
  <c r="I60" i="17" s="1"/>
  <c r="H63" i="17"/>
  <c r="I63" i="17" s="1"/>
  <c r="H79" i="17"/>
  <c r="I79" i="17" s="1"/>
  <c r="H84" i="17"/>
  <c r="I84" i="17" s="1"/>
  <c r="H87" i="17"/>
  <c r="I87" i="17" s="1"/>
  <c r="H94" i="17"/>
  <c r="I94" i="17" s="1"/>
  <c r="K40" i="22" l="1"/>
  <c r="K36" i="22"/>
  <c r="H52" i="18"/>
  <c r="I52" i="18" s="1"/>
  <c r="H49" i="18"/>
  <c r="I49" i="18" s="1"/>
  <c r="H9" i="18"/>
  <c r="I9" i="18" s="1"/>
  <c r="H11" i="18"/>
  <c r="I11" i="18" s="1"/>
  <c r="H16" i="18"/>
  <c r="I16" i="18" s="1"/>
  <c r="H22" i="18"/>
  <c r="I22" i="18" s="1"/>
  <c r="H23" i="18"/>
  <c r="I23" i="18" s="1"/>
  <c r="H54" i="18"/>
  <c r="I54" i="18" s="1"/>
  <c r="H55" i="18"/>
  <c r="I55" i="18" s="1"/>
  <c r="H56" i="18"/>
  <c r="I56" i="18" s="1"/>
  <c r="H57" i="18"/>
  <c r="I57" i="18" s="1"/>
  <c r="H47" i="18"/>
  <c r="I47" i="18" s="1"/>
  <c r="H29" i="18"/>
  <c r="I29" i="18" s="1"/>
  <c r="H12" i="14"/>
  <c r="I12" i="14" s="1"/>
  <c r="H13" i="14"/>
  <c r="I13" i="14" s="1"/>
  <c r="H14" i="14"/>
  <c r="I14" i="14" s="1"/>
  <c r="H17" i="14"/>
  <c r="I17" i="14" s="1"/>
  <c r="H19" i="14"/>
  <c r="I19" i="14" s="1"/>
  <c r="H20" i="15"/>
  <c r="I20" i="15" s="1"/>
  <c r="H21" i="15"/>
  <c r="I21" i="15" s="1"/>
  <c r="H27" i="15"/>
  <c r="I27" i="15" s="1"/>
  <c r="H28" i="15"/>
  <c r="I28" i="15" s="1"/>
  <c r="H29" i="15"/>
  <c r="I29" i="15" s="1"/>
  <c r="H9" i="8"/>
  <c r="I9" i="8" s="1"/>
  <c r="H22" i="8"/>
  <c r="I22" i="8" s="1"/>
  <c r="H38" i="8"/>
  <c r="I38" i="8" s="1"/>
  <c r="H44" i="8"/>
  <c r="I44" i="8" s="1"/>
  <c r="H47" i="8"/>
  <c r="I47" i="8" s="1"/>
  <c r="H41" i="8"/>
  <c r="I41" i="8" s="1"/>
  <c r="H45" i="8"/>
  <c r="I45" i="8" s="1"/>
  <c r="H52" i="8"/>
  <c r="I52" i="8" s="1"/>
  <c r="H49" i="8"/>
  <c r="I49" i="8" s="1"/>
  <c r="H53" i="8"/>
  <c r="I53" i="8" s="1"/>
  <c r="H51" i="8"/>
  <c r="I51" i="8" s="1"/>
  <c r="H54" i="8"/>
  <c r="I54" i="8" s="1"/>
  <c r="H99" i="8"/>
  <c r="I99" i="8" s="1"/>
  <c r="H102" i="8"/>
  <c r="I102" i="8" s="1"/>
  <c r="H104" i="8"/>
  <c r="I104" i="8" s="1"/>
  <c r="H110" i="8"/>
  <c r="I110" i="8" s="1"/>
  <c r="H114" i="8"/>
  <c r="I114" i="8" s="1"/>
  <c r="H115" i="8"/>
  <c r="I115" i="8" s="1"/>
  <c r="H117" i="8"/>
  <c r="I117" i="8" s="1"/>
  <c r="H127" i="8"/>
  <c r="I127" i="8" s="1"/>
  <c r="H128" i="8"/>
  <c r="I128" i="8" s="1"/>
  <c r="H129" i="8"/>
  <c r="I129" i="8" s="1"/>
  <c r="H130" i="8"/>
  <c r="I130" i="8" s="1"/>
  <c r="H131" i="8"/>
  <c r="I131" i="8" s="1"/>
  <c r="H149" i="8"/>
  <c r="I149" i="8" s="1"/>
  <c r="H150" i="8"/>
  <c r="I150" i="8" s="1"/>
  <c r="H151" i="8"/>
  <c r="I151" i="8" s="1"/>
  <c r="H142" i="8"/>
  <c r="I142" i="8" s="1"/>
  <c r="H144" i="8"/>
  <c r="I144" i="8" s="1"/>
  <c r="H143" i="8"/>
  <c r="I143" i="8" s="1"/>
  <c r="H182" i="8"/>
  <c r="I182" i="8" s="1"/>
  <c r="H183" i="8"/>
  <c r="I183" i="8" s="1"/>
  <c r="H191" i="8"/>
  <c r="I191" i="8" s="1"/>
  <c r="H192" i="8"/>
  <c r="I192" i="8" s="1"/>
  <c r="H202" i="8"/>
  <c r="I202" i="8" s="1"/>
  <c r="H203" i="8"/>
  <c r="I203" i="8" s="1"/>
  <c r="H204" i="8"/>
  <c r="I204" i="8" s="1"/>
  <c r="H205" i="8"/>
  <c r="I205" i="8" s="1"/>
  <c r="H206" i="8"/>
  <c r="I206" i="8" s="1"/>
  <c r="H215" i="8"/>
  <c r="I215" i="8" s="1"/>
  <c r="H220" i="8"/>
  <c r="I220" i="8" s="1"/>
  <c r="H225" i="8"/>
  <c r="I225" i="8" s="1"/>
  <c r="H231" i="8"/>
  <c r="I231" i="8" s="1"/>
  <c r="H232" i="8"/>
  <c r="I232" i="8" s="1"/>
  <c r="H23" i="8"/>
  <c r="I23" i="8" s="1"/>
  <c r="H24" i="8"/>
  <c r="I24" i="8" s="1"/>
  <c r="H55" i="8"/>
  <c r="I55" i="8" s="1"/>
  <c r="H57" i="8"/>
  <c r="I57" i="8" s="1"/>
  <c r="H56" i="8"/>
  <c r="I56" i="8" s="1"/>
  <c r="H159" i="8"/>
  <c r="I159" i="8" s="1"/>
  <c r="H160" i="8"/>
  <c r="I160" i="8" s="1"/>
  <c r="H162" i="8"/>
  <c r="I162" i="8" s="1"/>
  <c r="H161" i="8"/>
  <c r="I161" i="8" s="1"/>
  <c r="H9" i="16"/>
  <c r="H14" i="16"/>
  <c r="K35" i="22" l="1"/>
  <c r="K39" i="22"/>
  <c r="K38" i="22"/>
  <c r="K37" i="22"/>
  <c r="I9" i="16"/>
  <c r="I14" i="16"/>
  <c r="K34" i="22" l="1"/>
  <c r="C15" i="20"/>
  <c r="C14" i="20"/>
  <c r="C13" i="20"/>
  <c r="C12" i="20"/>
  <c r="C11" i="20"/>
  <c r="C10" i="20"/>
  <c r="C9" i="20"/>
  <c r="C8" i="20"/>
  <c r="C7" i="20"/>
</calcChain>
</file>

<file path=xl/sharedStrings.xml><?xml version="1.0" encoding="utf-8"?>
<sst xmlns="http://schemas.openxmlformats.org/spreadsheetml/2006/main" count="2601" uniqueCount="731">
  <si>
    <t>Rijlabels</t>
  </si>
  <si>
    <t>Aantal van Omschrijving</t>
  </si>
  <si>
    <t>Eis</t>
  </si>
  <si>
    <t>(leeg)</t>
  </si>
  <si>
    <t>Wens</t>
  </si>
  <si>
    <t>Eindtotaal</t>
  </si>
  <si>
    <t>Programma van Eisen en Wensen</t>
  </si>
  <si>
    <t>behorend bij de Europese aanbesteding Digitaal Dossier Jeugdgezondheidszorg (DD JGZ)</t>
  </si>
  <si>
    <t>voor de afdeling JGZ van Veiligheids- en Gezondheidsregio Gelderland-Midden (VGGM)</t>
  </si>
  <si>
    <t>Dit document bevat de eisen en wensen welke worden gesteld aan het DD JGZ. Per tablad wordt een onderwerp behandeld. Inschrijver gaat middels het doen van een inschrijving akkoord met alle gestelde eisen.</t>
  </si>
  <si>
    <t>Indien het antwoord op een wens ontbreekt of niet volstaat, wordt dit beoordeeld als 'Nee' met 0 punten.</t>
  </si>
  <si>
    <t>Wensen zijn door Opdrachtgever geclassificeerd op basis van het MoSCow principe, die vervolgens het maximum aantal te behalen punten per wens bepaald. Hierbij geldt:</t>
  </si>
  <si>
    <t>Must have - Eis</t>
  </si>
  <si>
    <t>Should Have - 3 punten</t>
  </si>
  <si>
    <t>Could have - 2 punten</t>
  </si>
  <si>
    <t>Would (be nice to) have - 1 punt</t>
  </si>
  <si>
    <t>Per wens kan Inschrijver een keuze maken uit de volgende opties:</t>
  </si>
  <si>
    <t>Roadmap- Functionaliteit betreft een ontwikkeling van de oplossing welke binnen 1 jaar na livegang beschikbaar is voor de gebruikers (5 punten)​</t>
  </si>
  <si>
    <t>Indien bij een wens een andere optie wordt gekozen dan 'standaard' (8 punten)', dient Inschrijver een toelichting te geven hoe de wens ingevuld wordt.</t>
  </si>
  <si>
    <t xml:space="preserve">De totale score per wens wordt berekend door het aantal punten conform keuzelijst te vermenigvuldigen met het aantal punten dat conform het MoSCoW principe is toegekend. </t>
  </si>
  <si>
    <t>Voorbeeld: een wens die als 'Could Have' is geclassificeerd is 2 punten waard. Indien Inschrijver deze wens als 'Roadmap' aan kan bieden (5 punten), scoort Inschrijver op deze wens 2 maal 5 = 10 punten</t>
  </si>
  <si>
    <t>Categorie</t>
  </si>
  <si>
    <t>Bevat wensen?</t>
  </si>
  <si>
    <t>Maximaal aantal te behalen punten</t>
  </si>
  <si>
    <t xml:space="preserve">Door inschrijver behaalde punten </t>
  </si>
  <si>
    <t>Algemeen</t>
  </si>
  <si>
    <t>Ja</t>
  </si>
  <si>
    <t>Dossiervoering</t>
  </si>
  <si>
    <t>Activiteitenplanning</t>
  </si>
  <si>
    <t>Gezondheidsonderzoek</t>
  </si>
  <si>
    <t>Online portaal</t>
  </si>
  <si>
    <t>Functioneel beheer</t>
  </si>
  <si>
    <t>Nee</t>
  </si>
  <si>
    <t>N.v.t.</t>
  </si>
  <si>
    <t>1. Algemeen (ALG)</t>
  </si>
  <si>
    <t>Kenmerk</t>
  </si>
  <si>
    <t xml:space="preserve">Nr. </t>
  </si>
  <si>
    <t>Subcategorie</t>
  </si>
  <si>
    <t>Omschrijving</t>
  </si>
  <si>
    <t>Eis/
Wens</t>
  </si>
  <si>
    <t>Wens
Aantal punten</t>
  </si>
  <si>
    <t xml:space="preserve">Wens
Beantwoording </t>
  </si>
  <si>
    <t>Wens beantwoording
cijfer (verborgen)</t>
  </si>
  <si>
    <t>Wens beantwoording
score (verborgen)</t>
  </si>
  <si>
    <t>Toelichting wens (indien geen 'standaard')</t>
  </si>
  <si>
    <t>ALG</t>
  </si>
  <si>
    <t>BDS</t>
  </si>
  <si>
    <t>Gebruiksvriendelijkheid</t>
  </si>
  <si>
    <t>2. Dossiervoering (DV)</t>
  </si>
  <si>
    <t>DV</t>
  </si>
  <si>
    <t>Aandachtspunten</t>
  </si>
  <si>
    <t>Aan de hand van herkenbare symbolen is in het dossier eenvoudig te herkennen welke aandachtspunten er spelen bij een dossier, bijvoorbeeld adresgegevens nog niet compleet, statushouder, risico op VGV of (vermoeden) kindermishandeling.</t>
  </si>
  <si>
    <t>BRP</t>
  </si>
  <si>
    <t>Cliëntoverzicht</t>
  </si>
  <si>
    <t>Consultregistratie</t>
  </si>
  <si>
    <t>Tijdens het verwerken van de BRP-gegevens vindt er een controle plaats op reeds eerder handmatig aangemaakte dossiers. De Oplossing voorkomt dat er automatisch op basis van BRP gegevens een tweede dossier wordt aangemaakt voor dezelfde cliënt. Eventuele uitval is zichtbaar voor een door de Opdrachtgever aan te wijzen (groep) gebruiker(s).</t>
  </si>
  <si>
    <t>Dossier</t>
  </si>
  <si>
    <t>Het koppelen van dossiers binnen één gezin kan makkelijk en zoveel mogelijk binnen één werkstroom worden uitgevoerd.</t>
  </si>
  <si>
    <t>GIZ</t>
  </si>
  <si>
    <t>Groeicurven</t>
  </si>
  <si>
    <t>Hielprik</t>
  </si>
  <si>
    <t>Dossieroverdracht</t>
  </si>
  <si>
    <t>Protocol Meldcode Kindermishandeling</t>
  </si>
  <si>
    <t>Postcodetabel</t>
  </si>
  <si>
    <t>Schoolinformatie</t>
  </si>
  <si>
    <t>Leerlingadministratie</t>
  </si>
  <si>
    <t>Toestemmingen</t>
  </si>
  <si>
    <t>Vaccinatieregistratie</t>
  </si>
  <si>
    <t>De Oplossing biedt functionaliteit voor het registreren van vaccinaties en immunisaties (hierna te noemen 'vaccinaties').</t>
  </si>
  <si>
    <t>Groepsvaccinatieregistratie</t>
  </si>
  <si>
    <t xml:space="preserve">De Oplossing biedt ondersteuning voor het uitvoeren van groepsvaccinaties. </t>
  </si>
  <si>
    <t xml:space="preserve">Het is mogelijk om in de Oplossing een groepsvaccinatie aan te maken waarbij ten minste de volgende informatie van de betreffende sessie geregistreerd kan worden om het bij het geven van de vaccinatie(s) tijdens een groepsvaccinatiesessie automatisch registreren van deze gegevens in het dossier mogelijk te maken:
- Naam sessie
- Datum 
- Locatie 
- Locatiesoort 
- Locatie code RIVM
- Partij/lotnummer(s) van vaccinatie(s)
- Koelkastlocatie
- Koelkastcode
- Naam uitvoerende arts
</t>
  </si>
  <si>
    <t>Visus/gehoor</t>
  </si>
  <si>
    <t>volwassenendossier</t>
  </si>
  <si>
    <t>Van Wiechen Onderzoek</t>
  </si>
  <si>
    <t>Bevindingen kunnen direct in de grafische weergave van het Van Wiechenschema worden ingevuld.</t>
  </si>
  <si>
    <t>Het volwassenendossier is volledig geïntegreerd in de Oplossing en het Online Portaal. In het volwassenendossier kunnen registraties worden gedaan, onder andere die van de maternale vaccinaties en/of een ander prenataal contactmoment.</t>
  </si>
  <si>
    <t>CANG</t>
  </si>
  <si>
    <t>Zoekfunctie</t>
  </si>
  <si>
    <t>Cliëntregistratie</t>
  </si>
  <si>
    <t>Correspondentie</t>
  </si>
  <si>
    <t>Interne notificaties</t>
  </si>
  <si>
    <t>3. Activiteitenplanning (AP)</t>
  </si>
  <si>
    <t>AP</t>
  </si>
  <si>
    <t>Activiteitenlijst</t>
  </si>
  <si>
    <t>Agenda</t>
  </si>
  <si>
    <t>Contactmoment</t>
  </si>
  <si>
    <t>Bij het afzeggen of verzetten van een contactmoment, kan er in de Oplossing minimaal het volgende worden vastgelegd:
- de reden van het afzeggen of het verzetten in een tekstveld;
- op verzoek van wie de wijziging plaatsvindt (bijv. ouder of JGZ-medewerker).</t>
  </si>
  <si>
    <t>Bij het afzeggen of verzetten van een afspraak of contactmoment biedt de Oplossing de mogelijkheid om eenvoudig een notificatie aan te maken, waarmee relevante informatie over de wijziging kan worden doorgegeven aan betrokkenen.</t>
  </si>
  <si>
    <t>Overzichten</t>
  </si>
  <si>
    <t>Plannen</t>
  </si>
  <si>
    <t>Repeteer-/clusterafspraken, plansjablonen en spreekuren van eenzelfde type en inhoud moeten kunnen worden aangemaakt volgens een terugkeerpatroon. Dit terugkeerpatroon moet eenvoudig aangepast kunnen worden. Historische spreekuren dienen daarbij niet gewijzigd te worden. Er moeten verschillende keuzes mogelijk zijn in het terugkeerpatroon, tenminste elke (on)even week, elke maandag, elke maand, elke 1ste vd maand of een onregelmatig patroon.</t>
  </si>
  <si>
    <t>EIs</t>
  </si>
  <si>
    <t>Werkvoorraad</t>
  </si>
  <si>
    <t>Er is een duidelijk overzicht van de werkvoorraad beschikbaar in de Oplossing waarbij er moet kunnen worden gefilterd en gesorteerd op tenminste: discipline, contactmoment, leeftijd, geplande datum, indicatie, status, school, locatie en team.</t>
  </si>
  <si>
    <t>4. Gezondheidsonderzoek (GO)</t>
  </si>
  <si>
    <t>GO</t>
  </si>
  <si>
    <t>OP</t>
  </si>
  <si>
    <t xml:space="preserve">Het online portaal wordt voor zowel kinddossiers als volwassendossiers gebruikt. </t>
  </si>
  <si>
    <t>De Opdrachtgever kan zelf instellen welke gegevens en functionaliteiten uit het kinddossier en het volwassenedossier getoond worden in het online portaal.</t>
  </si>
  <si>
    <t>De Opdrachtgever kan in het online portaal instellingen aanpassen voor alle type dossiers, maar ook specifiek voor alleen kind- of volwassenedossiers.</t>
  </si>
  <si>
    <t>Het is mogelijk om in het online portaal een FAQ inclusief contactgegevens in te richten, beheerd door de Opdrachtgever.</t>
  </si>
  <si>
    <t>Toegang</t>
  </si>
  <si>
    <t>6. Functioneel Beheer (FB)</t>
  </si>
  <si>
    <t>FB</t>
  </si>
  <si>
    <t>Autorisaties</t>
  </si>
  <si>
    <t>In de Oplossing kan er aan een gebruikersaccount en aan de autorisaties binnen dat gebruikersaccount een start- en einddatum worden ingevuld. Op basis van deze datums kunnen rechten (tijdelijk) worden toegekend of ingetrokken.</t>
  </si>
  <si>
    <t>Functioneel Beheer</t>
  </si>
  <si>
    <t>Gebruikersbeheer</t>
  </si>
  <si>
    <t>Import</t>
  </si>
  <si>
    <t>Rapportages</t>
  </si>
  <si>
    <t>Sjablonen</t>
  </si>
  <si>
    <t xml:space="preserve">In een contactmomentsjabloon kan worden aangegeven welke inhoud er moet worden getoond op basis van de discipline van de medewerker die de contactmomentregistratie uitvoert, de leeftijd van het kind en de locatie waar het kind in zorg is. </t>
  </si>
  <si>
    <t>Architectuur</t>
  </si>
  <si>
    <t>Koppelingen</t>
  </si>
  <si>
    <t>Data Intelligence</t>
  </si>
  <si>
    <t>Continuïteit</t>
  </si>
  <si>
    <t>Support (gebruik en beheer)</t>
  </si>
  <si>
    <t>Gegevens</t>
  </si>
  <si>
    <t>Ontwikkeling &amp; Onderhoud</t>
  </si>
  <si>
    <r>
      <t xml:space="preserve">De Opdrachtnemer informeert </t>
    </r>
    <r>
      <rPr>
        <b/>
        <sz val="11"/>
        <color theme="1"/>
        <rFont val="Aptos Narrow"/>
        <family val="2"/>
        <scheme val="minor"/>
      </rPr>
      <t>7 werkdagen</t>
    </r>
    <r>
      <rPr>
        <sz val="11"/>
        <color theme="1"/>
        <rFont val="Aptos Narrow"/>
        <family val="2"/>
        <scheme val="minor"/>
      </rPr>
      <t xml:space="preserve"> van te voren per e-mail de contactpersoon van Opdrachtgever over geplande releases en losse wijzigingen in de Oplossing, waarbij duidelijk wordt wat de veranderingen zijn voor eindgebruikers.</t>
    </r>
  </si>
  <si>
    <t>Overdracht</t>
  </si>
  <si>
    <t>Logging</t>
  </si>
  <si>
    <t>In de Oplossing zijn helpdesk contactgegevens voor eindgebruikers te vinden die  uitsluitend naar (een) contactperso(o)nen van Opdrachtgever kunnen verwijzen, waarbij de Opdrachtgever deze contactinformatie zelf kan beheren.</t>
  </si>
  <si>
    <t>Informatie- en Archiefbeheer</t>
  </si>
  <si>
    <t>Opdrachtnemer kan na het uitvoeren van een vernietiging aantonen dat de juiste gegevens vernietigd zijn.</t>
  </si>
  <si>
    <t>Informatiebeveiliging</t>
  </si>
  <si>
    <t xml:space="preserve"> Het back-up proces voorziet in opslag van de back-up op een locatie, waarbij een incident op de ene locatie niet kan leiden tot schade op de andere locatie. Er is dus een uitwijk voor de opslag van de back-up op een fysiek en geografisch gescheiden locatie van de primaire locatie.
</t>
  </si>
  <si>
    <t>De doelgroep aan wie die Opdrachtgever diensten verleent, heeft toegang tot de Oplossing via de overheidsvoorziening DigiD.</t>
  </si>
  <si>
    <t>ICT-contract en SLA</t>
  </si>
  <si>
    <t>De capaciteit van de Oplossing wordt bewaakt door Opdrachtnemer voor het waarborgen van de vereiste systeemprestaties.</t>
  </si>
  <si>
    <t>Na gunning dienen de SLA eisen uit de aanbesteding opgenomen te worden in de SLA of te worden toegevoegd aan de SLA met een addendum op de SLA of een verwijzing naar het beschrijvend document waar de SLA-eis in staat of in een DAP.</t>
  </si>
  <si>
    <t>Opdrachtnemer dient een vaste contactpersoon toe te wijzen en vermeld deze in de DAP. Deze contactpersoon van Opdrachtnemer is het eerste aanspreekpunt voor Opdrachtgever. Tevens zorgt Opdrachtnemer voor een geschikte vervanging bij ziekte, verlof, uitdiensttreding van de contactpersoon.
De contactpersoon van Opdrachtnemer is naar oordeel van Opdrachtgever goed bereikbaar en communiceert in de Nederlandse taal. 
Een contactpersoon wordt tijdens afwezigheid vervangen. 
Hierover wordt op een redelijke tijd vooraf gecommuniceerd aan Opdrachtgever. 
Opdrachtgever houdt zich het recht voor om redenen in de persoon gelegen een contactpersoon te kunnen laten vervangen.</t>
  </si>
  <si>
    <t>De Opdrachtnemer draagt zorg voor een vorm van Escrow (software, SaaS, data, etc.) waarmee de Oplossing en de data in de Oplossing conform overeenkomst(en) kan worden blijven gebruikt door Opdrachtgever nadat Opdrachtnemer bedrijfsactiviteiten staakt die een acute niet-beschikbaarheid van de Oplossing voor Opdrachtgever veroorzaken.</t>
  </si>
  <si>
    <t>Informatiemanagement</t>
  </si>
  <si>
    <t>Project en Implementatie</t>
  </si>
  <si>
    <t>Privacy</t>
  </si>
  <si>
    <t xml:space="preserve">In het geval een regel een 'wens' bevat dient u deze te beantwoorden. Per wens kan Inschrijver aangeven hoe aan deze wens wordt voldaan. </t>
  </si>
  <si>
    <t>Per regel is bepaald of het een wens of eis betreft. Wanneer er in de regel 'eis' staat beschreven, wordt er geen handeling/invulling van de Inschrijver verwacht.</t>
  </si>
  <si>
    <t>Tevens kan Inschrijver in onderstaande tabel het eigen resultaat inzien na het invullen van alle wensen.</t>
  </si>
  <si>
    <t>De Oplossing ondersteunt de uitvoering van alle wettelijke gemeentelijke taken in het kader van de Jeugdgezondheidszorg voor de doelgroep van -9 maanden tot 18 jaar, en voldoet aan de actuele landelijke vastgestelde standaarden, inclusief de Basis Dataset JGZ en het basistakenpakket JGZ. https://www.ncj.nl/onderwerp/basispakket-jgz/</t>
  </si>
  <si>
    <t xml:space="preserve">Het gebruik van sneltoetsen/functietoetsen binnen de Oplossing is mogelijk (o.a. shortcuts). Bijvoorbeeld: met TAB kun je naar het logische volgende veld. SHIFT-TAB de vorige.  
</t>
  </si>
  <si>
    <t xml:space="preserve">De resolutie en opbouw van het scherm dient zich aan te passen aan het scherm. Dit zodat de tekst te allen tijde leesbaar is. 
</t>
  </si>
  <si>
    <t xml:space="preserve">Alle handelingen, wijzigingen en ingevoerde gegevens binnen de Oplossing worden direct automatisch opgeslagen, zodat gegevensverlies door storing of navigeren voorkomen wordt.
</t>
  </si>
  <si>
    <t xml:space="preserve">De Oplossing is beschikbaar in verschillende kleurenthema's, waaronder een 'donkere modus'.
</t>
  </si>
  <si>
    <t xml:space="preserve">De Oplossing biedt een beveiligde en geïntegreerde omgeving voor het door de Opdrachtgever opstellen, uitnodigen, elektronisch afnemen en verwerken van vragenlijsten bij cliënten. 
</t>
  </si>
  <si>
    <t xml:space="preserve">De vragenlijsten in de Oplossing kunnen via o.a. het online portaal worden ingevuld door cliënten, waarna de antwoorden op de vragenlijsten zichtbaar zijn in het dossier. 
</t>
  </si>
  <si>
    <t xml:space="preserve">De vragenlijsten in de Oplossing kunnen geautomatiseerd, op basis van business rules, ad hoc en los van een contactmoment worden aangeboden.
</t>
  </si>
  <si>
    <t xml:space="preserve">De vragenlijsten in de Oplossing zijn in te richten met verschillende soorten vragen (waaronder enkelvoudige vragen, meerkeuze vragen, open vragen, numerieke vragen, datum vragen, schaalvragen, matrix vragen).
</t>
  </si>
  <si>
    <t xml:space="preserve">Per vragenlijst kan worden aangegeven op welke manier de cliënt deze moet kunnen invullen. Ten minste mogelijk zijn de volgende opties: 
1. via het online portaal
2. op een veilige manier via een openbare URL met unieke code per cliënt
</t>
  </si>
  <si>
    <t xml:space="preserve">De vragen en antwoorden van een vragenlijst worden gekoppeld aan BDS-items en worden overgenomen vragen en antwoorden in het onderzoeksblad van een contactmoment.
</t>
  </si>
  <si>
    <t xml:space="preserve">Er is in de Oplossing een overzicht beschikbaar met alle verzonden vragenlijsten. Hierin kan gefilterd worden op team, school, leeftijd, locatie, status, etc.
</t>
  </si>
  <si>
    <t xml:space="preserve">Indien een vragenlijst niet binnen de door de Opdrachtgever zelf in te stellen deadline is ingevuld, wordt er automatisch een herinnering gestuurd.
</t>
  </si>
  <si>
    <t xml:space="preserve">De beschikbare vragenlijsten zijn in de huisstijl van de Opdrachtgever op te maken.
</t>
  </si>
  <si>
    <t xml:space="preserve">De ingevulde vragenlijsten kunnen met een automatische berekening van de scores in een contactmoment worden ingelezen. Het betreft hier zowel sub- als totale scores.
</t>
  </si>
  <si>
    <t xml:space="preserve">De resultaten van vragenlijsten kunnen gebruikt worden als triage middel voor het wel of niet geautomatiseerd klaar zetten van een consult.
</t>
  </si>
  <si>
    <t xml:space="preserve">Vragenlijsten moeten in bulk maar ook individueel klaargezet kunnen worden.
</t>
  </si>
  <si>
    <t xml:space="preserve">In de vragenlijsten kunnen afbeeldingen, documenten, video's en linkjes worden opgenomen.
</t>
  </si>
  <si>
    <t xml:space="preserve">De Oplossing heeft een consistente navigatiestructuur waarbij de (hoofd)menu-opties altijd zichtbaar en toegankelijk zijn voor de Interne gebruiker, ongeacht waar de Interne gebruiker zich bevindt in de Oplossing. Interne gebruikers moeten vergelijkbare functies op vergelijkbare plaatsen kunnen vinden.
</t>
  </si>
  <si>
    <t xml:space="preserve">Vanuit alle zoekresultaten, dossieroverzichten, contactmomenten, overzichtslijsten, agenda's, activiteitenlijsten, takenlijsten, notificaties, werkvoorraadoverzichten etc. kan de Interne gebruiker met 1 handeling direct het onderliggende dossier openen. 
</t>
  </si>
  <si>
    <t xml:space="preserve">Een Interne gebruiker kan voor zichzelf een voorkeur instellen welk scherm als eerste zichtbaar is bij het inloggen op de Oplossing, zoals:
1. De eigen agenda
2. De activiteitenlijst van die dag
3. Een overzicht van spreekuren van die dag in lijstweergave van één of meer locaties: per contactmoment een regel met gegevens
4. Een overzicht van de spreekuren van die dag in agendaweergave van één of meerdere locaties
</t>
  </si>
  <si>
    <t xml:space="preserve">De Oplossing ondersteunt alle zorgdiensten van de JGZ en is één logisch geheel in de ervaring van Interne gebruikers, te weten zorgprofessionals, zorgproces ondersteunende professionals, beheerprofessionals, dataprofessionals, en externe Interne gebruikers, waarbij de Oplossing via één uniforme user interface te benaderen is voor gebruik van de zorg operationele functies, zorgproces ondersteunende operationele functies, beheerfuncties en dataextractie functies.
</t>
  </si>
  <si>
    <t xml:space="preserve">Het is op ieder scherm zichtbaar of de handelingen, wijzigingen en ingevoerde gegevens voor de betreffende Interne gebruiker automatisch zijn opgeslagen.
</t>
  </si>
  <si>
    <t xml:space="preserve">Een cliënt vanaf 12 jaar kan één of meerdere ouders/verzorgers toestemming geven en deze toestemming intrekken om in het online portaal de gegevens in te zien. Een door de Opdrachtgever aangewezen gebruiker(sgroep) kan instellen of deze functie beschikbaar is voor de cliënt. 
</t>
  </si>
  <si>
    <t xml:space="preserve">Een cliënt vanaf 12 jaar kan per contactmoment laten vastleggen door de JGZ professional of de gegevens over dit contactmoment raadpleegbaar zijn voor ouders/verzorgers in het online portaal. Dit moet per ouder/verzorger kunnen worden aangegeven.
</t>
  </si>
  <si>
    <t xml:space="preserve">Een cliënt (vanaf 12 jaar) kan via het online portaal toestemming geven voor:
- gegevens zichtbaar voor ouder in het online portaal
- dossierinzage online portaal (aan ouder)
</t>
  </si>
  <si>
    <t xml:space="preserve">Personen die in het BRP geregistreerd staan als de ouders/verzorgers van een kind en gezag hebben krijgen via het online portaal toegang tot bepaalde functionaliteiten ten aanzien van het dossier van hun kind(eren).
</t>
  </si>
  <si>
    <t xml:space="preserve">Het online portaal maakt gebruik van DigiD om in te loggen. De DigiD aansluiting staat op naam van Opdrachtgever. Het betreft geen groepsaanluiting.
</t>
  </si>
  <si>
    <t xml:space="preserve">Voor het online portaal wordt een beveiligde manier van inloggen geboden voor cliënten waarvoor inloggen via DigiD niet mogelijk is.
</t>
  </si>
  <si>
    <t xml:space="preserve">Externe gebruikers van het online portaal kunnen een contactmoment dat is aangemaakt vanaf een groepsvaccinatielijst verzetten via het online portaal naar een andere datum, tijdstip en locatie. De beheerder moet in staat zijn beperkingen aan het verzetten van afspraken toe te wijzen. Bijvoorbeeld: wijzigen mag tot x tijd van te voren, herplannen kan niet vervroegd worden naar de huidige dag in verband met beschikbare vaccins.
</t>
  </si>
  <si>
    <t xml:space="preserve">In het online portaal is het mogelijk voor een Externe gebruiker meer dan 1 dossier in te zien, bijvoorbeeld voor ouders met meer dan 1 kind, voor ouders (ook jonger 18) met een eigen (kind/volwassene)dossier (in het geval van prenatale zorg) én een dossier voor hun kind.
</t>
  </si>
  <si>
    <t xml:space="preserve">Een Externe gebruiker van het online portaal kan in het online portaal de uitgevoerde en toekomstige contactmomenten in het dossier bekijken. Het overzicht van contactmomenten biedt de Externe gebruiker van het online portaal een helder en gestructureerd inzicht. Het toont in één oogopslag: het kind, de datum en tijd en de locatie.
</t>
  </si>
  <si>
    <t xml:space="preserve">Een Externe gebruiker van het online portaal kan een opmerking en/of vraag aan een gepland contactmoment toevoegen voor de JGZ professional die de contactmomentregistratie gaat uitvoeren. De opmerking of vraag aan de JGZ professional wordt bij de contactmomentregistratie getoond.
</t>
  </si>
  <si>
    <t xml:space="preserve">Er kunnen in de Oplossing beperkingen gesteld worden aan het maken, weigeren en verzetten van contactmomenten toe te wijzen per contactmomentsoort, locatie etc. De reden van wijziging is tenminste een verplicht veld in te voeren door de Externe gebruiker van het portaal.
</t>
  </si>
  <si>
    <t xml:space="preserve">Per contactmomentsoort kan ingesteld worden of een Externe gebruiker van het online portaal bij het herplannen van een contactmoment wordt beperkt in het herplannen. Hierbij is ten minste mogelijk: beperken tot dezelfde medewerker en/óf dezelfde locatie en/of team en/of de alternatieve locaties.
</t>
  </si>
  <si>
    <t xml:space="preserve">Indien het voor de contactmomentsoort mogelijk is kan een Externe gebruiker van het online portaal alternatieve locaties opvragen voor het plannen van een afspraak.
</t>
  </si>
  <si>
    <t xml:space="preserve">Bij een individueel dossier moet de Externe gebruiker de alternatieve locaties kunnen uitbreiden met extra alternatieve locaties waarbij uit dezelfde locatiesoorten te kiezen is.
</t>
  </si>
  <si>
    <t xml:space="preserve">Een Externe gebruiker van het online portaal kan in het online portaal via een iCalendar-bestand (.ics) een contactmoment(afspraak) toevoegen aan zijn agenda.
</t>
  </si>
  <si>
    <t xml:space="preserve">In een contactmoment kan een advies gegeven worden aan de ouders/verzorgers/jeugdigen/zwangeren dat zichtbaar is in het online portaal. Ook kunnen folders en websites (urls) gedeeld worden die ook voor Externe gebruikers van het online portaal zichtbaar zijn in het online portaal.
</t>
  </si>
  <si>
    <t xml:space="preserve">Bij het inloggen in het online portaal kunnen Externe gebruikers (standaard)berichten te zien krijgen. De weergaveperiode van deze berichten is instelbaar en ze kunnen worden geactiveerd op vooraf bepaalde momenten, zoals in de aanloop naar een contactmoment. Een door de Opdrachtgever aangewezen Externe gebruiker is verantwoordelijk voor het samenstellen van de inhoud van deze berichten.
</t>
  </si>
  <si>
    <t xml:space="preserve">Een Externe gebruiker van het online portaal kan in het online portaal de contactgegevens in het dossier invoeren en wijzigen. Bepaalde type (risico)dossiers kunnen hiervan worden uitgesloten.
</t>
  </si>
  <si>
    <t xml:space="preserve">Een Externe gebruiker van het online portaal kan in het online portaal zelf voorkeuren bijwerken, sms en e-mailnotificaties aan- en uitzetten. Bepaalde type (risico)dossiers kunnen hiervan worden uitgesloten.
</t>
  </si>
  <si>
    <t xml:space="preserve">Een Externe gebruiker van het online portaal kan in het online portaal de huisartsgegevens in het dossier wijzigen op basis gegevens uit VEKTIS die middels een koppeling beschikbaar zijn in de Oplossing. Bepaalde type (risico)dossiers kunnen hiervan worden uitgesloten.
</t>
  </si>
  <si>
    <t xml:space="preserve">Er kan ingesteld worden dat er een melding verschijnt dat de Externe gebruiker van het online portaal de contactgegevens, huisarts en schoolgegevens moet controleren.
</t>
  </si>
  <si>
    <t xml:space="preserve">Een Externe gebruiker van het online portaal kan documenten uploaden in het online portaal. Deze documenten worden toegevoegd aan het betreffende dossier.
</t>
  </si>
  <si>
    <t>Alle informatie uit het dossier die voor de Externe gebruiker van het online portaal zichtbaar is moet kunnen worden gedownload in een niet-bewerkbaar format en geprint in een leesbaar format. Dit Externe gebruiker van het online portaal moet hierbij kunnen kiezen voor álle informatie, maar ook alleen specifieke onderdelen. Dit kan met maximaal 1 dossier tegelijk.</t>
  </si>
  <si>
    <t xml:space="preserve">Voor de Externe gebruiker van het online portaal moet ten minste zichtbaar zijn: uitnodigingsbrieven en verwijsbrieven, vaccinaties die in het dossier zijn vastgelegd, ingevulde Van Wiechenschema en groeicurves. Deze informatie moet kunnen worden gedownload in een niet-bewerkbaar format en geprint in een leesbaar format.
</t>
  </si>
  <si>
    <t>Het inzien en opvragen van het medisch dossier is conform de wet (WGBO) op digitale inzage en afschrift medisch dossier door een Externe gebruiker vanuit het online portaal voor zowel het kinddossier als het volwassendossier mogelijk. Door de Opdrachtgever aangewezen gebruiker(sgroepen) moeten deze aanvraag krijgen en beoordelen op privacy gevoelige informatie waarbij het dossier nog aangepast kan worden. De aanvrager ontvangt een bericht wanneer het beoordeelde dossier in het online portaal gedownload kan worden. Het format moet niet-bewerkbaar en leesbaar zijn.</t>
  </si>
  <si>
    <t xml:space="preserve">Een Externe gebruiker van het online portaal kan in het online portaal uitsluitend het dossier van cliënt ouder dan 12 jaar opvragen wanneer de cliënt hiervoor toestemming heeft gegeven. 
</t>
  </si>
  <si>
    <t xml:space="preserve">Ouders/verzorgers kunnen via het online portaal groeimetingen voor lengte, gewicht en hoofdomtrek doorgeven. De groeicurve van een kind wordt getoond o.b.v. de gegevens die de professional én de Externe gebruiker(s) van het online portaal hebben ingevuld. In de groeicurves in het online portaal en in het dossier van kind is duidelijk zichtbaar welke metingen door ouders/verzorgers en welke metingen door een JGZ professional zijn gedaan. Het moet mogelijk zijn om de gegevens ingevuld door de Externe gebruiker(s) van het online portaal uit te filteren.
</t>
  </si>
  <si>
    <t xml:space="preserve">Ouders/verzorgers kunnen via het online portaal items in het Van Wiechen schema doorgeven. In het Van Wiechen schema in het online portaal en in het dossier van kind is duidelijk zichtbaar welke metingen door ouders/verzorgers en welke metingen door een JGZ professional zijn gedaan. Het moet mogelijk zijn om de gegevens ingevuld door de Externe gebruiker(s) van het online portaal uit te filteren.
</t>
  </si>
  <si>
    <t>Er is duidelijk onderscheid te maken tussen de ingevoerde metingen van de JGZ professional en die van de Externe gebruiker van het online portaal. Dit dient duidelijk te zijn bij het downloaden en printen, ook wanneer dit in zwart-wit geprint wordt.</t>
  </si>
  <si>
    <t xml:space="preserve">Indien er contactgegevens en/of toestemmingen in het dossier ontbreken, onvolledig zijn of langer dan een door de Opdrachtgever in te stellen tijdsduur geleden gecontroleerd zijn, is dit duidelijk zichtbaar voor de Externe gebruikers van het online portaal middels een melding. Vanuit die melding kunnen de betreffende contactgegevens en/of toestemmingen direct worden aangevuld en/of aangepast door de Externe gebruiker van het online portaal.
</t>
  </si>
  <si>
    <t xml:space="preserve">Externe gebruikers van het online portaal kunnen via het portaal toestemmingen en bezwaren aangeven. Dit zijn de verschillende vormen van consent (toestemming), zoals die in de BDS staan, maar ook zelf door de Opdrachtgever in te richten toestemmingen. De toestemmingen worden automatisch ingevuld in het dossier.
</t>
  </si>
  <si>
    <t xml:space="preserve">Het online portaal is een beveiligde Internetomgeving waar functionaliteit uit de Oplossing wordt aangeboden. Dit online portaal maakt logisch onderdeel uit van de Oplossing en voldoet aan de door de overheid opgelegde eisen (huidige en toekomstige). </t>
  </si>
  <si>
    <t xml:space="preserve">De toegang tot (bepaalde onderdelen van het dossier in) het online portaal kan door een Interne gebruiker worden geblokkeerd per dossier voor een bepaald BSN. 
</t>
  </si>
  <si>
    <t xml:space="preserve">Het online portaal heeft een eigen organisatie-specifieke domeinnaam waar de Opdrachtgever eigenaar van is. Deze domeinnaam heeft een 'forward' naar de url van de Oplossing van de Leverancier.
</t>
  </si>
  <si>
    <t>5. Online portaal (OP)</t>
  </si>
  <si>
    <t xml:space="preserve">De Oplossing biedt een overzichtelijke activiteitenlijst, waarin uitvoerende medewerkers snel kunnen zien welke contactmomenten en andere agendaitems er voor hen of op hun locatie die dag gepland zijn.
</t>
  </si>
  <si>
    <t xml:space="preserve">In de activiteitenlijst is terug te zien of een contactmoment is afgesloten of niet, los van eventuele andere statussen als bijvoorbeeld 'niet verschenen zonder bericht'.
</t>
  </si>
  <si>
    <t xml:space="preserve">Het is mogelijk om een notitie toe te voegen aan een item uit de activiteitenlijst.
</t>
  </si>
  <si>
    <t xml:space="preserve">De Oplossing moet de mogelijkheid bieden om activiteitenlijsten te filteren op basis van te definiëren filters. Ten minste locatie, datum, dagdeel, medewerker, status, kamer en soort contactmoment. 
</t>
  </si>
  <si>
    <t xml:space="preserve">Kind gebonden vs. niet kindgebonden items in de activiteitenlijst dienen makkelijk te onderscheiden zijn (bijv. met kleuren of symbolen). 
</t>
  </si>
  <si>
    <t xml:space="preserve">Op basis van de status van een contactmoment moeten afspraken in de activiteitenlijst duidelijk onderscheidbaar zijn (bijv. met kleuren of symbolen).
</t>
  </si>
  <si>
    <t xml:space="preserve">In de agenda is er mogelijkheid de weeknummers te tonen.
</t>
  </si>
  <si>
    <t xml:space="preserve">Bij het openen van meerdere agenda's tegelijkertijd kan in de weergave tenminste worden gekozen voor het tonen van de agenda's in de volgende soorten weergave: onder elkaar, naast elkaar, over elkaar heen.
</t>
  </si>
  <si>
    <t xml:space="preserve">Op basis van in het dossier aan de cliënt meegegeven tijdelijke en/of langdurige kenmerken (bijv. risicokind) moeten afspraken in de agenda duidelijk onderscheidbaar zijn (bijv. met kleuren of symbolen).
</t>
  </si>
  <si>
    <t xml:space="preserve">De Oplossing biedt de functionaliteit om een opmerking/notitie toe te voegen bij het registreren van een cliëntgebonden en een niet-cliëntgebonden agenda item. De opmerking is vervolgens zichtbaar in de activiteitenlijst.
</t>
  </si>
  <si>
    <t xml:space="preserve">Medewerkers kunnen eenvoudig (incidenteel of structureel, gepland of ad hoc) afspraken en werkzaamheden van elkaar overnemen, waarbij de naam van de ingelogde medewerker wordt gekoppeld aan de uitgevoerde activiteit en administratie, zodat de juiste logging plaatsvindt. Dit geldt ook in je geval van ziekte of afwezigheid, waarbij geautoriseerde medewerker te selecteren onderdelen in bulk kan overzetten naar andere agenda's.
</t>
  </si>
  <si>
    <t xml:space="preserve">De Oplossing moet de mogelijkheid bieden om per locatie een plansjabloon per week of een herhaalmogelijkheid aan te maken en aan te passen. Er moeten verschillende keuzes mogelijk zijn in het terugkeerpatroon, tenminste elke (on)even week, elke maandag, elke maand, elke 1ste vd maand of een onregelmatig patroon.
</t>
  </si>
  <si>
    <t xml:space="preserve">Bij het splitsen van een plansjabloon moet alle aan het sjabloon gekoppelde informatie, waaronder locatie, tijd en medewerker en eventueel gemaakte notities in het plansjabloon, beschikbaar blijven in de losse onderdelen.
</t>
  </si>
  <si>
    <t xml:space="preserve">Als een spreekkamer en/of locatie wordt verwijderd, dan moet de Oplossing dit alleen toestaan als hier geen clientgebonden afspraken in gepland zijn.  
</t>
  </si>
  <si>
    <t xml:space="preserve">Het is mogelijk om activiteiten en/of spreekuren te zoeken op locatie niveau (locatierooster). Daarbij is het mogelijk dit te filteren op discipline en/of medewerker.
</t>
  </si>
  <si>
    <t xml:space="preserve">Het is mogelijk om spreekuren te zoeken. Dit moet zowel mogelijk zijn om de spreekuren te kunnen roosteren als t.b.v. het raadplegen van agenda's.
</t>
  </si>
  <si>
    <t xml:space="preserve">Het is mogelijk om activiteiten en/of spreekuren te zoeken die in het verleden hebben plaatsgevonden. 
</t>
  </si>
  <si>
    <t xml:space="preserve">Alle afspraken die zijn gepland, blijven met hun eindstatus (ten minste: 'gerealiseerd' en 'niet gerealiseerd') in de Oplossing raadpleegbaar.
</t>
  </si>
  <si>
    <t xml:space="preserve">Het is mogelijk om bij te houden en inzichtelijk te hebben hoe vaak afspraken doorgaan of afgezegd worden en wat de reden en oorspronkelijke datum van de afspraak was. 
</t>
  </si>
  <si>
    <t xml:space="preserve">Het is binnen de Oplossing mogelijk om afspraken op roosterniveau, die een JGZ professional in zijn / haar agenda heeft staan, te 'pushen' naar MS Outlook zonder inhoudelijke dossierinformatie mee te geven. De afspraken worden minimaal dagelijks voor 6:00 's ochtends gepusht naar MS Outlook. In de Outlook agenda is minimaal zichtbaar de locatie, het dossiernummer en de sjabloonnaam. 
</t>
  </si>
  <si>
    <t xml:space="preserve">Afspraken in de Outlook agenda zijn minimaal als bezette tijd en titel zichtbaar in de agenda in de Oplossing. 
</t>
  </si>
  <si>
    <t>Blokkades zoals vakanties, feestdagen, weekenden, pauzes, vergaderingen, etc. kunnen (ook in een terugkeerpatroon) worden vastgelegd in het rooster. Bij het (bulk) plannen en het doen van planningsvoorstellen houdt de Oplossing hier rekening mee.      
     </t>
  </si>
  <si>
    <t xml:space="preserve">Alle contactmomenten die zijn ingepland zijn zichtbaar in een agenda en/of activiteitenlijst.
</t>
  </si>
  <si>
    <t xml:space="preserve">Het is mogelijk een contactmoment te maken waaraan één of meerdere medewerkers gekoppeld kunnen worden. Dit betreft zowel reguliere contactmomenten als afspraken op indicatie.
</t>
  </si>
  <si>
    <t xml:space="preserve">Zichtbaar blijft wat de streefdatum was voor het contactmoment, ook als het contactmoment is afgezegd of verzet.
</t>
  </si>
  <si>
    <t xml:space="preserve">Contactmomenten die zijn afgezegd kunnen ook weer heropend worden. Hiervoor is het niet nodig om een nieuw contactmoment aan te maken.
</t>
  </si>
  <si>
    <t xml:space="preserve">Indien een contactmoment wordt verzet, wordt alle informatie van het oorspronkelijke contactmoment overgenomen. Ten minste: uitvoerende discipline, contactmomentsoort, tijdsduur, locatie. Het is wel mogelijk om deze onderdelen aan te passen.
</t>
  </si>
  <si>
    <t xml:space="preserve">Bij het wijzigen van een contactmoment blijft alle eerder aangemaakte correspondentie behorende bij het contactmoment zichtbaar.
</t>
  </si>
  <si>
    <t xml:space="preserve">De status van een contactmoment is in de agenda te wijzigen. Hieraan zijn diverse classificaties conform BDS te koppelen. Afhankelijk van het moment van registratie in relatie tot de afspraakdatum moeten bepaalde te selecteren statussen komen te vervallen. 
</t>
  </si>
  <si>
    <t xml:space="preserve">De Oplossing biedt inzicht in hoe vaak één en hetzelfde contactoment opnieuw gepland is in de werkvoorraad, zodat contactmomenten met herhaaldelijke oproep duidelijk naar voren komen. 
</t>
  </si>
  <si>
    <t xml:space="preserve">De Oplossing biedt de mogelijkheid regels/beperkingen toe te kennen aan contactmomenten op basis van status en soort. Zoals bijvoorbeeld het wel/niet vrijgeven van contactmomenten om te (her)plannen en wie het contactmoment kan plannen.
</t>
  </si>
  <si>
    <t xml:space="preserve">Er is een duidelijk overzicht van alle contactmomenten, ongeacht de status. Hierin kan ten minste gefilterd  worden op discipline, medewerker, leeftijd, soort contact, geplande of nog te plannen datum, regio, locatie, indicaties, status, opleidingssoort, school, klas, klasnaam en team. 
</t>
  </si>
  <si>
    <t xml:space="preserve">Van alle historische en geplande contactmomenten zijn eenvoudig de details in te zien (o.a. (indien van toepassing): streefdatum, geplande datum, datum afgezegd, contactmomentsoort, status contactmoment, reden van afzegging, aantal keer afgezegd of niet verschenen, consultregistratie, bevindingen, bijzonderheden, indicaties, uitvoerende discipline, uitvoerende medewerker, locatie, etc).
</t>
  </si>
  <si>
    <t xml:space="preserve">Historie en realisatie van (niet)cliëntgebonden afspraken en contactmomenten inclusief no-show cijfers is binnen de Oplossing inzichtelijk op verschillende niveaus, waarbij tenminste de volgende niveaus mogelijk zijn: discipline, gemeente, locatie, klas, team, medewerker.
</t>
  </si>
  <si>
    <t xml:space="preserve">Er zijn in de Oplossing overzichten beschikbaar van de aantallen actieve dossiers per gemeente/locatie/school/klas/cohort.
</t>
  </si>
  <si>
    <t xml:space="preserve">De Oplossing biedt functionaliteit om afspraken en contactmomenten individueel, groepsgewijs en in bulk te plannen, herplannen, toe te voegen en te verwijderen. Hierbij kunnen cliënten geselecteerd worden op basis van door de Opdrachtgever te bepalen criteria tenminste: geboortedatum, locatie, postcode, school, klas/groep, team, regio, onderwijssoort, streefdatum, prioriteit en combinaties hiervan. De afspraken kunnen worden gekoppeld aan specifieke locaties (zoals scholen of onderzoekslocaties), disciplines en medewerkers die aan deze locaties verbonden zijn. De planning houdt rekening met beschikbaarheid van medewerkers, disciplines, spreekuren, beschikbare tijd en de streefdatum en bandbreedte van contactmomenten.
</t>
  </si>
  <si>
    <t xml:space="preserve">Bij het maken van afspraken kan de Oplossing rekening houden met beschikbare locaties en medewerkers, door alleen de planningsopties te laten zien die mogelijk zijn.
</t>
  </si>
  <si>
    <t xml:space="preserve">Er zit geen beperking in het aantal cliënten en/of contactmomenten dat tegelijk geroosterd kan worden.
</t>
  </si>
  <si>
    <t xml:space="preserve">De in het dossier genoteerde planningswens van de ouder of jeugdige moet direct zichtbaar zijn tijdens het plannen van de afspraak voor de betreffende cliënt. Dit moet niet het maken van een afspraak belemmeren.
</t>
  </si>
  <si>
    <t xml:space="preserve">Spreekuren kunnen op basis van autorisatie zowel centraal (bijvoorbeeld door een planner) als decentraal (bijvoorbeeld door een arts of verpleegkundige) worden gecreëerd en/of gewijzigd.
</t>
  </si>
  <si>
    <t xml:space="preserve">Het moet mogelijk zijn om meerdere contactmomentsoorten per spreekuur in te kunnen plannen.
</t>
  </si>
  <si>
    <t xml:space="preserve">Bij het verplaatsen van een deel of heel spreekuur is het mogelijk alle gekoppelde afspraken te verplaatsen naar een andere locatie, naar een andere medewerker en andere datum. In combinatie moet dit ook mogelijk zijn.
</t>
  </si>
  <si>
    <t xml:space="preserve">Eventuele vrije plekken binnen een spreekuur (o.a. ontstaan door geannuleerde afspraken) moeten goed zichtbaar zijn en moeten snel ingepland kunnen worden. Bij het in bulk inplannen en het doen van planningsvoorstellen neemt de Oplossing deze vrijgevallen plekken mee. Het moet mogelijk zijn om vrije plekken die binnen een bepaalde tijdsperiode zijn hiervan uit te sluiten.
</t>
  </si>
  <si>
    <t xml:space="preserve">Het is zichtbaar in de activiteitenlijst wanneer er bij een afspraak een opmerking/notitie is geplaatst.
</t>
  </si>
  <si>
    <t xml:space="preserve">Het is zichtbaar in de agenda wanneer er bij een afspraak een opmerking/notitie is geplaatst.
</t>
  </si>
  <si>
    <t xml:space="preserve">Het is zichtbaar in de agenda wanneer er bij een plansjabloon een opmerking/notitie is geplaatst.
</t>
  </si>
  <si>
    <t xml:space="preserve">Voor een cliënt kunnen er een onbeperkt aantal verschillende contactmomenten met (deels) overlappende bandbreedtes worden klaargezet om te plannen.
</t>
  </si>
  <si>
    <t xml:space="preserve">De Oplossing biedt ondersteuning bij het monitoren van afspraken die niet door ouders/verzorgers/jeugdigen worden ingepland, zodat geen cliënt gemist kan worden.
</t>
  </si>
  <si>
    <t xml:space="preserve">De Oplossing geeft een waarschuwing wanneer bij het plannen van een contactmoment of spreekuur blijkt dat deze niet past in de verschillende agenda's. 
</t>
  </si>
  <si>
    <t xml:space="preserve">De bezettingsgraad per spreekuur per locatie is overzichtelijk in één scherm weergeven voor een geselecteerde periode voor de geselecteerde teams.
</t>
  </si>
  <si>
    <t xml:space="preserve">De weergave van de bezettingsgraad kleurt duidelijk afwijkend wanneer deze buiten de door functioneel beheer ingestelde grenswaarde ligt.
</t>
  </si>
  <si>
    <t xml:space="preserve">Een overzicht van de geplande afspraken moet per spreekuur, per locatie/school, per medewerker overzichtelijk kunnen worden weergegeven in een leesbaar en niet bewerkbaar format en geprint worden.
</t>
  </si>
  <si>
    <t xml:space="preserve">In het overzicht van de werkvoorraad is het zichtbaar wanneer er bij een afspraak een opmerking/notitie is geplaatst.
</t>
  </si>
  <si>
    <t xml:space="preserve">De Oplossing biedt functionaliteit voor het vastleggen en werken met spreekuren. Een spreekuur is een tijdvak op een bepaalde datum waaraan een locatie, een team en/of individuele medewerkers van verschillende disciplines kunnen worden gekoppeld en waarvoor kan worden aangegeven welke soorten contactmomenten op het spreekuur kunnen worden ingepland. Resultaat van spreekuren is dat bekend is welke medewerker welke tijden op welke locatie werkt en binnen welke tijden welke afspraken gepland mogen worden voor welke doelgroep.
</t>
  </si>
  <si>
    <t xml:space="preserve">In elk dossier is er een overzicht van alle historische en geplande contactmomenten in dat dossier. In dit overzicht staat onder andere contactmomentsoort, status, uitvoerende en/of geplande medewerker, uitvoerende en/of geplande discipline, geplande datum, locatie en de streefdatum. Vanuit hier is het mogelijk om contactmomenten op verschillende manieren te openen, namelijk t.b.v. de uitvoering of t.b.v. planning of mutaties. 
</t>
  </si>
  <si>
    <t xml:space="preserve">Een Interne Interne gebruiker kan voor zichzelf de indeling van de activiteitenlijst aanpassen en vastzetten door te kiezen welke onderdelen wel of niet getoond worden en in welke volgorde. Deze instellingen, inclusief de filterinstellingen, dienen bewaard te blijven, ook na uitloggen. 
</t>
  </si>
  <si>
    <t xml:space="preserve">De activiteitenlijst kan overzichtelijk worden geprint op papier. De Interne Interne gebruiker kan zelf aangeven welke onderdelen er moeten worden geprint.
</t>
  </si>
  <si>
    <t xml:space="preserve">Iedere Interne Interne gebruiker heeft een eigen agenda binnen de Oplossing. De agenda is ondersteunend aan het werkproces en geeft de Interne Interne gebruiker een totaal overzicht van geplande afspraken en open activiteiten.
</t>
  </si>
  <si>
    <t xml:space="preserve">Een Interne Interne gebruiker kan voor zichzelf de weergave van de agenda aanpassen. Hierbij is er minimaal keuze uit weergave: per dag, (werk)week, en maand. Deze instellingen dienen bewaard te blijven, ook na uitloggen.
</t>
  </si>
  <si>
    <t xml:space="preserve">Een Interne Interne gebruiker kan meerdere agenda's tegelijkertijd overzichtelijk openen zonder beperkingen in het maximum aantal agenda's.
</t>
  </si>
  <si>
    <t xml:space="preserve">De Oplossing biedt de functionaliteit om niet-cliëntgebonden items en afspraken te registreren in de agenda van de Interne Interne gebruiker.
</t>
  </si>
  <si>
    <t xml:space="preserve">Afspraken kunnen direct vanuit de agenda van de Oplossing worden geannuleerd. Bij het annuleren is het voor de Interne Interne gebruiker verplicht de reden van afzeggen te vermelden.
</t>
  </si>
  <si>
    <t xml:space="preserve">De Oplossing biedt functionaliteit om in de agenda een tijdsblok te reserveren. Op een gereserveerd tijdsblok kunnen via bulk-planning geen afspraken worden gepland. Bij het plannen van één individuele afspraak door een interne Interne Interne gebruiker is het wel mogelijk een afspraak te plannen op die (deels) overlapt met het gereserveerde tijdsblok. 
</t>
  </si>
  <si>
    <t xml:space="preserve">In de Oplossing kunnen individueel, een door de Interne Interne gebruiker te definieren groep en voor de gehele organisatie in bulk feestdagen, weekends en andere tijdsblokken geblokkeerd worden voor het inplannen van roosters.
</t>
  </si>
  <si>
    <t xml:space="preserve">De Oplossing moet de mogelijkheid bieden tot het vastleggen van specifieke, terugkerende, beschikbaarheidsinformatie in de agenda van de Interne Interne gebruiker in de Oplossing.
</t>
  </si>
  <si>
    <t xml:space="preserve">Indien een status van een contactmoment wijzigbaar is, kan de Interne Interne gebruiker deze aanpassen voor zowel individuele contactmomenten als in bulk.
</t>
  </si>
  <si>
    <t xml:space="preserve">De Oplossing biedt functionaliteit om overzichten te maken op basis van planningsgegevens. Het overzicht van alle cliënten voor wie geen afspraak is gepland, maar die wel een streefdatum hebben, binnen een door te Interne Interne gebruiker aan te geven tijdsperiode, is standaard beschikbaar. Hierin kan gefilterd worden op datum, discipline en locatie.
</t>
  </si>
  <si>
    <t xml:space="preserve">Bij handmatig en automatisch inplannen doet de Oplossing voorstellen rekening houdend met de logische beperkingen. Bepaalde contactmomentsoorten kunnen op bepaalde spreekuren worden ingepland, afspraken moeten binnen het tijdvak van een spreekuur vallen, afspraken moeten zoveel mogelijk aansluiten op de starttijd van het spreekuur en/of al geplande afspraken in het spreekuur, bandbreedte van het contactmoment waarbinnen de afspraak moet worden gepland. Bij conflicten of (on)mogelijkheden geeft de Oplossing een melding aan de Interne Interne gebruiker en kan er eventueel van worden afgeweken.
</t>
  </si>
  <si>
    <t xml:space="preserve">Vanuit het dossier moet een Interne Interne gebruiker een afspraak kunnen plannen. Het plannen kan bij een andere medewerker, op een bepaalde tijd, op locatie en datum. De afspraak moet een blokkade geven in het rooster van de medewerker.
</t>
  </si>
  <si>
    <t xml:space="preserve">Bij het aanmaken of bewerken van een contactmoment worden eigenschappen zoals duur, streefdatum, bandbreedte, discipline, begin- en eindtijd en andere relevante parameters automatisch ingevuld op basis van de contactmomentsoort, het spreekuur, de cliënt en/of andere contextuele gegevens. De Interne Interne gebruiker moet deze automatisch ingevulde waarden handmatig kunnen aanpassen, ook in het geval van handmatige planning.
</t>
  </si>
  <si>
    <t xml:space="preserve">Bij het afzeggen van een contactmoment moet de Interne Interne gebruiker de keuze krijgen direct een nieuw contactmoment aan te maken of hetzelfde contactmoment (later) te herplannen.
</t>
  </si>
  <si>
    <t xml:space="preserve">Bestaande spreekuren kunnen desgewenst door de Interne Interne gebruiker gewijzigd worden qua tijd d.m.v. het aanpassen van begin- en eindtijd.
</t>
  </si>
  <si>
    <t xml:space="preserve">Er is een overzicht van vrije plekken per locatie van de spreekuren, per dag, week en maand, binnen een door de Interne gebruiker aan te geven tijdsperiode.
</t>
  </si>
  <si>
    <t xml:space="preserve">Het is mogelijk handmatig afspraken buiten spreekuren te maken door een Interne gebruiker.
</t>
  </si>
  <si>
    <t xml:space="preserve">Nadat een plansjabloon is ingepland in de agenda kunnen de onderdelen binnen dat individuele ingeplande sjabloon gewijzigd worden. Wanneer dit sjabloon onderdeel uitmaakt van een ingeplande reeks moet je er als Interne gebruiker actief voor kunnen kiezen om de wijziging door te voeren op alle andere individuele sjablonen van diezelfde reeks.
</t>
  </si>
  <si>
    <t xml:space="preserve">Bij het plannen wordt in tenmiste de volgende situaties een melding/waarschuwing/pop-up getoond om de Interne gebruiker te informeren over andere aan de client gekoppelde afspraken:
- Wanneer een contactmoment wordt ingepland voor een cliënt die binnen een bepaalde periode al een afspraak gepland heeft staan;
- Wanneer een cliënt op dezelfde dag bij dezelfde medewerker al een afspraak gepland heeft staan;
- Wanneer bij ouders meerdere afspraken op 1 dag worden gepland, al dan niet voor 1 óf meer kinderen.
</t>
  </si>
  <si>
    <t xml:space="preserve">Een Interne gebruiker kan bij bulkplannen aangeven dat de contactmomenten bij geselecteerde medewerkers ingepland moeten worden.
</t>
  </si>
  <si>
    <t>Bij het maken van afspraken checkt de Oplossing of bij de cliënten het contactmoment waarvoor zij worden uitgenodigd al is uitgevoerd en/of er voor hen al een dergelijke contactmoment is ingepland op een moment in de toekomst. 
Indien aan minimaal één van deze twee voorwaarden wordt voldaan krijgt de Interne gebruiker een waarschuwing. 
Deze waarschuwing overrulen en dus evt. nogmaals inplannen of uitvoeren van het contactmoment moet mogelijk zijn.</t>
  </si>
  <si>
    <t xml:space="preserve">De Oplossing biedt de mogelijkheid om expertises / kennisgebieden te koppelen aan medewerkers/Interne gebruikers en locaties. </t>
  </si>
  <si>
    <t xml:space="preserve">Bij het aanmaken van  afspraken op een lokatie gekoppeld aan een expertise kunnen alleen uitvoerende medewerkers geselecteerd worden die de expertise activiteiten uitvoeren. Deze blokkade moet zo eenvoudig mogelijk, maar wel bewust, overruled kunnen worden door de Interne gebruiker. 
</t>
  </si>
  <si>
    <t xml:space="preserve">Wanneer het systeem een blokkade/foutmelding signaleert/geeft tijdens het plannen moet deze zo eenvoudig mogelijk, maar wel bewust, overruled kunnen worden door de Interne gebruiker.
</t>
  </si>
  <si>
    <t xml:space="preserve">In het overzicht van de werkvoorraad moet de interne Interne gebruiker kunnen sorteren o.b.v. zelf in te stellen prioritering, bijvoorbeeld bandbreedte en/of het moment van toevoegen aan de werkvoorraad en/of dossiers met een bepaald kenmerk. 
</t>
  </si>
  <si>
    <t xml:space="preserve">Bij het (in bulk) inplannen van contactmomenten vanuit de werkvoorraad moet het mogelijk zijn om deze op volgorde van de door de Interne gebruiker ingestelde prioritering in te plannen. 
</t>
  </si>
  <si>
    <r>
      <rPr>
        <i/>
        <sz val="11"/>
        <color rgb="FF000000"/>
        <rFont val="Aptos Narrow"/>
        <family val="2"/>
        <scheme val="minor"/>
      </rPr>
      <t>Standaard</t>
    </r>
    <r>
      <rPr>
        <sz val="11"/>
        <color rgb="FF000000"/>
        <rFont val="Aptos Narrow"/>
        <family val="2"/>
        <scheme val="minor"/>
      </rPr>
      <t>- Functionaliteit van de oplossing welke bij livegang beschikbaar is voor de gebruikers (8 punten)</t>
    </r>
  </si>
  <si>
    <r>
      <rPr>
        <i/>
        <sz val="11"/>
        <color theme="1"/>
        <rFont val="Aptos Narrow"/>
        <family val="2"/>
        <scheme val="minor"/>
      </rPr>
      <t>Interface</t>
    </r>
    <r>
      <rPr>
        <sz val="11"/>
        <color theme="1"/>
        <rFont val="Aptos Narrow"/>
        <family val="2"/>
        <scheme val="minor"/>
      </rPr>
      <t xml:space="preserve"> – Functionaliteit wordt geboden middels oplossing van 3e partij en is bij livegang beschikbaar voor de gebruikers (2 punten)</t>
    </r>
  </si>
  <si>
    <r>
      <rPr>
        <i/>
        <sz val="11"/>
        <color theme="1"/>
        <rFont val="Aptos Narrow"/>
        <family val="2"/>
        <scheme val="minor"/>
      </rPr>
      <t>Nee</t>
    </r>
    <r>
      <rPr>
        <sz val="11"/>
        <color theme="1"/>
        <rFont val="Aptos Narrow"/>
        <family val="2"/>
        <scheme val="minor"/>
      </rPr>
      <t xml:space="preserve"> - Wordt nu niet ondersteund en staat niet op de roadmap (0 punten)</t>
    </r>
  </si>
  <si>
    <t xml:space="preserve">De Oplossing biedt functionaliteit tot het registreren van aandachtspunten die in het dossier zichtbaar zijn. Aandachtspunten kunnen los handmatig, vanuit de contactmomentregistratie, of geautomatiseerd op basis van voorgedefinieerde regels worden aangemaakt.
</t>
  </si>
  <si>
    <t xml:space="preserve">Aandachtspunten worden geprioriteerd waardoor wordt bepaald waar en hoe een aandachtspunt in de lijst wordt getoond. 
</t>
  </si>
  <si>
    <t xml:space="preserve">Bij een registratie-item in een contactmomentregistratie moet met één handeling kunnen worden aangegeven dat het een aandachtspunt is. Deze moet zichtbaar worden op een aandachtspunten overzichtslijst in het dossier en in de conclusie van het consult.
</t>
  </si>
  <si>
    <t xml:space="preserve">Aandachtspunten kunnen eenvoudig gewijzigd, gedeactiveerd of geactiveerd worden.
</t>
  </si>
  <si>
    <t xml:space="preserve">De Oplossing ondersteunt kinddossiers -en volwassenendossiers.
</t>
  </si>
  <si>
    <t xml:space="preserve">Op basis van ingevoerde gegevens worden in het dossier automatisch en real-time berekende waarden gegenereerd. De Oplossing ondersteunt hierbij minimaal de berekende velden zoals gedefinieerd in de BDS-JGZ en BDS-V, waaronder onder andere BMI, SDQ, BFMT en Target Height."
</t>
  </si>
  <si>
    <t xml:space="preserve">Vanuit de Oplossing kunnen bij het BRP indicaties worden aangevraagd en verwijderd en persoonsgegevens worden opgevraagd.
</t>
  </si>
  <si>
    <t xml:space="preserve">Alle BRP-registratie-items waarvoor Opdrachtgever geautoriseerd is voor JGZ, worden vastgelegd of gemuteerd op basis van de informatie uit het BRP, inclusief via het BRP gekoppelde gezinsrelaties (ouders/verzorgers, broers en zussen, zoon/dochter). Dit betreft een dagelijkse update van gegevens.
</t>
  </si>
  <si>
    <t xml:space="preserve">Bij het ophalen van de BRP gegevens en de Oproeplijst voor de hielprik van het RIVM wordt gecontroleerd of er al een bestaand actief, gearchiveerd of overgedragen dossier bekend is. Indien er een cliënt wordt aangeleverd waarvoor nog geen dossier in de Oplossing bestaat, wordt automatisch een nieuw dossier aangemaakt. Als er al een dossier bekend is wordt deze gemuteerd en zo nodig geactiveerd.
</t>
  </si>
  <si>
    <t xml:space="preserve">Na verwerken van de BRP gegevens is te zien welke nieuwe dossiers/gemuteerde dossiers er zijn (mutatielijst).  Zo ook welke dossiers gearchiveerd moeten worden, dan wel waar de verwerking van de gegevens van uit de BRP niet doorgevoerd kan worden (uitvallijst). 
</t>
  </si>
  <si>
    <t xml:space="preserve">Op basis van een signaal vanuit de BRP koppeling wordt het overlijden van een cliënt automatisch in het dossier verwerkt en gerapporteerd aan het betreffende team.
</t>
  </si>
  <si>
    <t xml:space="preserve">De Oplossing beschikt over een koppeling met CANG voor het dagelijks uitwisselen van gehoorscreeningregistraties en NAW gegevens pasgeborenen (0-7 dagen) met de NSDSK.
</t>
  </si>
  <si>
    <t xml:space="preserve">Het dossier bevat een cliëntoverzicht met minimaal de volgende onderdelen: NAW-gegevens en aandachtspunten.
</t>
  </si>
  <si>
    <t xml:space="preserve">Het cliëntoverzicht is met één klik of handeling op te vragen vanuit andere onderdelen van het dossier.
</t>
  </si>
  <si>
    <t xml:space="preserve">Duitse adressen en telefoonummers kunnen in het dossier worden geregistreerd.
</t>
  </si>
  <si>
    <t xml:space="preserve">Bij meerdere adressen in een dossier kan één adres als correspondentieadres worden aangemerkt. Standaard is dit het woonadres.
</t>
  </si>
  <si>
    <t xml:space="preserve">Bij adressen moet aangegeven kunnen worden welke het correspondentieadres is. 
</t>
  </si>
  <si>
    <t xml:space="preserve">Per adres, telefoonnummer en emailadres kan aangegeven worden van wie het is.
</t>
  </si>
  <si>
    <t xml:space="preserve">Per adres kan worden aangegeven wat voor type adres het is. De volgende types zijn in ieder geval beschikbaar: postadres, woonadres, tijdelijk adres, BRP/COA adres.
</t>
  </si>
  <si>
    <t xml:space="preserve">Persoonlijke gegevens van een cliënt ouder dan 18 jaar kunnen worden geüpdatet via een koppeling met de SBv-Z. Wanneer de cliënt jonger is dan 18 jaar worden zij bijgewerkt via de BRP-koppeling.
</t>
  </si>
  <si>
    <t xml:space="preserve">In een dossier kunnen meerdere adressen, telefoonnummers en e-mailadressen per dossier genoteerd worden. 
</t>
  </si>
  <si>
    <t xml:space="preserve">Een afgesloten consultregistratie kan opnieuw geopend worden om aan te vullen of te wijzigen.
</t>
  </si>
  <si>
    <t xml:space="preserve">Het is mogelijk een consult te registreren, zonder dat hiervoor een afspraak is of moet worden aangemaakt.
</t>
  </si>
  <si>
    <t xml:space="preserve">Het is mogelijk om consultregistraties met een datum in het verleden aan te maken, waarbij de oorspronkelijke datum behouden blijft bij het (her)openen of muteren van deze gegevens.
</t>
  </si>
  <si>
    <t xml:space="preserve">Wanneer verplichte items in een consultregistratie niet zijn ingevuld volgt er een waarschuwing. Het is duidelijk aangegeven wat de verplichte velden zijn en wanneer ze niet ingevuld zijn.
</t>
  </si>
  <si>
    <t xml:space="preserve">Het invullen van een consultregistratie is niet gebonden aan een vaste invulvolgorde in het formulier.
</t>
  </si>
  <si>
    <t xml:space="preserve">Per BDS registratie-item is het mogelijk om de historie te kunnen inzien.
</t>
  </si>
  <si>
    <t xml:space="preserve">Het aantal toe te voegen registratie-items in een consultregistratie is onbeperkt.
</t>
  </si>
  <si>
    <t xml:space="preserve">De Oplossing heeft een koppeling met TNO om gebruik te maken van de Slimme Richtlijnen Module, voor het uitwisselen van gegevens uit het dossier en het ontvangen van adviezen. De ontvangen adviezen worden automatisch in het dossier vastgelegd.
</t>
  </si>
  <si>
    <t xml:space="preserve">Per niet-BDS registratie-item is het mogelijk om de historie te kunnen inzien.
</t>
  </si>
  <si>
    <t xml:space="preserve">Vanuit het dossier kan via één handeling het registratiedeel behorende bij het contactmoment worden geopend.
</t>
  </si>
  <si>
    <t xml:space="preserve">Per registratie-item wordt aangeven of het met default waardes gevuld kan worden, of niet. De default waarde is door een door de Opdrachtgever aangewezen gebruiker vrij in te richten. Dit kan zowel bij tekstvelden, keuzevelden, datumvelden als numerieke velden.
</t>
  </si>
  <si>
    <t xml:space="preserve">Tijdens het registreren van een consult wordt duidelijk aangegeven welke onderdelen al wel of niet zijn gevuld.
</t>
  </si>
  <si>
    <t xml:space="preserve">Informatie uit een consultregistratie kan eenvoudig worden gekopieerd naar een ander dossier, bijvoorbeeld dat van broer of zus.
</t>
  </si>
  <si>
    <t xml:space="preserve">De taal van de correspondentie kan afgestemd worden op de geregistreerde (spreek)taal in het dossier.
</t>
  </si>
  <si>
    <t xml:space="preserve">De Oplossing biedt de mogelijkheid om teksten samen te vatten met behulp van AI.
</t>
  </si>
  <si>
    <t xml:space="preserve">In de Oplossing is er inzicht in welke correspondentie niet is verstuurd door bijvoorbeeld een onjuist e-mailadres, ongeldig telefoonnummer ed.
</t>
  </si>
  <si>
    <t xml:space="preserve">Als de Oplossing geen e-mail of SMS kan versturen of wanneer deze niet afgeleverd wordt wordt dit zichtbaar op een uitvallijst. Hierbij is de reden van uitval zichtbaar. Vanuit deze uitvallijst moet het mogelijk zijn alsnog de correspondentie per post te versturen.
</t>
  </si>
  <si>
    <t xml:space="preserve">In de Oplossing kan per dossier worden vastgelegd wat de voorkeursverzendwijze is. Het is mogelijk om een default voorkeursverzendwijze in te stellen die wordt toegepast op ieder nieuw aangemaakt dossier.
</t>
  </si>
  <si>
    <t xml:space="preserve">Per contactmoment kan ingesteld worden om automatisch een bevestiging en/of een herinnering via post, e-mail en/of SMS (op basis van de ingestelde voorkeursverzendwijze) te versturen wanneer het contactmoment is aangemaakt, gewijzigd of geannuleerd. 
</t>
  </si>
  <si>
    <t xml:space="preserve">Bij het verzenden van een bevestiging van een afspraak voor een contactmoment moet de optie beschikbaar zijn om een iCalendar-bestand (.ics) mee te sturen, zodat de afspraak eenvoudig in de agenda van de ontvanger kan worden geplaatst.
</t>
  </si>
  <si>
    <t xml:space="preserve">Correspondentie over contactmomenten wordt zowel naar ouders én cliënt verstuurd als de cliënt ouder is dan 12 en jonger is dan 16. Correspondentie wordt uitsluitend naar de cliënt verstuurd als deze 16 jaar of ouder is. Het is mogelijk hier per dossier van af te kunnen wijken.
</t>
  </si>
  <si>
    <t xml:space="preserve">De Oplossing biedt de mogelijkheid om correspondentie te versturen via SMS, e-mail of brief per post.
</t>
  </si>
  <si>
    <t xml:space="preserve">(Verwijs)brieven kunnen als PDF geëxporteerd worden.
</t>
  </si>
  <si>
    <t xml:space="preserve">De Oplossing biedt functionaliteit om (geautomatiseerde) SMS te versturen naar in de dossiers geregistreerde telefoonnummers.
</t>
  </si>
  <si>
    <t xml:space="preserve">Alle documenten en (verwijs)brieven in de Oplossing moeten kunnen worden gedownload.
</t>
  </si>
  <si>
    <t xml:space="preserve">Correspondentie kan centraal (bijvoorbeeld door Team JGZ Bedrijfsvoering) en decentraal (bijvoorbeeld door 1 JGZ-professional), in bulk of per individueel dossier worden aangemaakt en verstuurd. Daar waar elektronisch verzenden niet lukt of mag moet het mogelijk zijn via papier te communiceren. 
</t>
  </si>
  <si>
    <t xml:space="preserve">Via de Oplossing kan bulkcorrespondentie, zoals uitnodigingsbrieven, worden verstuurd per post en e-mail. Hierbij kan er gefilterd en gesorteerd worden op naam, school, klas, gemeente, woonplaats, gekoppelde locatie, etc.
</t>
  </si>
  <si>
    <t xml:space="preserve">Externe correspondentie (zoals brieven, bijlagen en e-mail) kan (eenvoudig) aan het dossier worden toegevoegd en opgeslagen.
</t>
  </si>
  <si>
    <t xml:space="preserve">Alle correspondentie in een dossier (in- en uitgaand) dient in een gestructureerd overzicht zichtbaar te zijn inclusief datum verzending of datum ontvangst en afzender. In dit overzicht is het bij uitgaande correspondentie zichtbaar of het verstuurd is en is het mogelijk om zelf een sortering aan te brengen, bijvoorbeeld op datum of afzender.
</t>
  </si>
  <si>
    <t xml:space="preserve">De Oplossing moet de mogelijkheid bieden om in de correspondentie standaard gegevens (b.v. naam medewerker, datum/tijd of periode, locatie, uitleg) op te nemen. Deze informatie kan door de Opdrachtgever eenvoudig op maat worden aangepast. 
</t>
  </si>
  <si>
    <t xml:space="preserve">Er moet overzicht zijn van alle printopdrachten, zodat deze centraal kunnen worden geprint. Daarnaast is de afdrukstatus per printopdracht zichtbaar.
</t>
  </si>
  <si>
    <t xml:space="preserve">De Oplossing bevat functionaliteit om op basis van sjablonen (automatische) documenten en (verwijs)brieven te genereren met beschikbare gegevens. Deze (verwijs)brieven en documenten zijn na het genereren nog aanpasbaar. 
</t>
  </si>
  <si>
    <t xml:space="preserve">De Oplossing beschikt over een koppeling met Zorgmail waarmee berichten verstuurd en ontvangen kunnen worden. Zorgmailberichten van de Opdrachtgever en binnenkomende antwoorden hierop, inclusief bijlagen, worden automatisch verwerkt in het betreffende dossier. 
</t>
  </si>
  <si>
    <t xml:space="preserve">Bij het aanmaken van een (verwijs)brief of document is het mogelijk om te selecteren welke informatie uit de consultregistratie moet worden meegenomen (bijv. vakje anamnese, oogonderzoek, conclusie, etc.)
</t>
  </si>
  <si>
    <t xml:space="preserve">Tijdens het opstellen van een (verwijs)brief is het mogelijk informatie in het dossier op te zoeken zonder dat daarmee de reeds opgestelde berichttekst verloren gaat of eerst handmatig opgeslagen dient te worden. 
</t>
  </si>
  <si>
    <t xml:space="preserve">Het is mogelijk verwijsbrieven aan te maken met toevoeging van AGB code en/of BIG nummer van de verwijzende zorgprofessional.
</t>
  </si>
  <si>
    <t xml:space="preserve">De Oplossing beschikt over een koppeling met Zorgdomein. Verwijzingen naar een andere zorgverlener gaan, waar mogelijk, via Zorgdomein. Bij een verwijzing via Zorgdomein vanuit de Oplossing, worden automatisch client- en contactgegevens overgenomen naar Zorgdomein. In het dossier wordt (automatisch) een kopie van de verwijzing opgeslagen.
</t>
  </si>
  <si>
    <t xml:space="preserve">De Oplossing beschikt over een koppeling met de Verwijsindex.
</t>
  </si>
  <si>
    <t xml:space="preserve">Overleden of overgedragen cliënten (uit zorg) kunnen niet opgeroepen of aangeschreven worden.
</t>
  </si>
  <si>
    <t xml:space="preserve">Binnen de Oplossing kan er gewerkt worden met spraak naar tekst functionaliteit, bijvoorbeeld voor het vastleggen van consulten.
</t>
  </si>
  <si>
    <t xml:space="preserve">Alle uitnodigings- en herinneringsbrieven (gecreëerd o.b.v. een documentsjabloon) moeten zowel per e-mail als per post kunnen worden verstuurd vanuit de Oplossing. Bij het maken van een individueel contactmoment of het maken van afspraken in bulk wordt de in het dossier vastgelegde voorkeursverzendwijze gevolgd. Het moet per keer (individueel en bulk) wel mogelijk zijn om deze voorkeursverzendwijze te overrulen. 
</t>
  </si>
  <si>
    <t xml:space="preserve">Dossiers kunnen handmatig worden aangemaakt volgens de BDS-items, o.a. voor illegale kinderen, asielzoekers, pleeg- en adoptiekinderen met naamswijzigingen op de niet-BRP-velden. Een BSN is dan niet verplicht. Dit betreft minimaal die gegevens die het mogelijk maken BSN te kunnen koppelen.
</t>
  </si>
  <si>
    <t xml:space="preserve">De Oplossing biedt de mogelijkheid om dossiers te koppelen. Bij de koppeling moet kunnen worden vermeld welke (familie)relatie tussen de beide cliënten bestaat (bijvoorbeeld (half)broertjes en/of (half)zusjes).
</t>
  </si>
  <si>
    <t xml:space="preserve">Vanuit een dossier kan via de gezinsrelaties gemakkelijk naar een aanverwant dossier worden doorgeklikt. 
</t>
  </si>
  <si>
    <t xml:space="preserve">De Oplossing biedt de mogelijkheid om per ouder/verzorger in een dossier volgens BDS vast te leggen wat de relatie is tot het kind, waarbij kan worden aangegeven of het een biologische relatie of een gezagsrelatie betreft. Per kind kunnen er meer dan 2 ouders/verzorgers/wettelijke vertegenwoordigers worden vastgelegd.
</t>
  </si>
  <si>
    <t xml:space="preserve">Binnen het dossier kan worden aangegeven wie van de geregistreerde ouders/verzorgers/wettelijke vertegenwoordiger de primaire contactpersoon is (voor bijv. correspondentie).
</t>
  </si>
  <si>
    <t xml:space="preserve">De Oplossing biedt de mogelijkheid om correspondentie naar meerdere contactpersonen toe te sturen.
</t>
  </si>
  <si>
    <t xml:space="preserve">Er kan op cliëntniveau aangegeven worden wie er gezag heeft/hebben (ouders, grootouders, voogden, etc.).
</t>
  </si>
  <si>
    <t xml:space="preserve">Het dossier kan handmatig aangevuld worden met NAW gegevens, e-mail en telefoonnummers van personen en instanties die niet op grond van BRP-gegevens aan de cliënt gekoppeld zijn (pleeg-, stief-, adoptiefamilie of tijdelijk verzorgers). Dit geldt ook voor externe zorgverleners of samenwerkingspartners. Bij handmatige invoer is functionaliteit beschikbaar voor het automatisch overnemen van NAW gegevens van de cliënt.
</t>
  </si>
  <si>
    <t xml:space="preserve">In het dossier kan het COA-zorgnummer worden geregistreerd.
</t>
  </si>
  <si>
    <t xml:space="preserve">In het dossier kunnen de NAW gegevens van de BSO, kinderdagverblijf, gastouder en/of peuterspeelzaal worden vastgelegd.
</t>
  </si>
  <si>
    <t xml:space="preserve">Er is in het dossier een duidelijke historie van zowel NAW gegevens van de BSO, kinderdagverblijf, gastouder, peuterspeelzaal, scholen en/of woonadressen in te zien en bij te houden.
</t>
  </si>
  <si>
    <t xml:space="preserve">Het geslacht van cliënten moet snel te zien zijn door icoon en kleur.
</t>
  </si>
  <si>
    <t xml:space="preserve">Er kunnen meerdere zorgpaden ingericht worden.
</t>
  </si>
  <si>
    <t xml:space="preserve">In het dossier zijn in een overzicht alle prenatale gegevens, bevallingsgegevens en gegevens van de eerste levensweken (inclusief gehoorscreening en hielprik) te registreren, in te zien en te wijzigen. 
</t>
  </si>
  <si>
    <t xml:space="preserve">Meetwaarden voor lengte, gewicht en/of schedelomtrek kunnen worden ingevoerd zonder hiervoor een contactmoment te moeten aanmaken. Aan de meetwaarden kan een datum worden meegegeven die ook in het verleden kan liggen. De toegevoegde meetwaarden worden in de groeicurves opgenomen.
</t>
  </si>
  <si>
    <t xml:space="preserve">Het is mogelijk om in een dossier de toestemming voor JGZ professionals om aanverwante dossiers te mogen inzien en/of te muteren vast te leggen.
</t>
  </si>
  <si>
    <t xml:space="preserve">Dossiers die afgesloten zijn, zijn in beginsel onmuteerbaar. Het moet voor bepaalde autorisatiegroepen wel mogelijk zijn om in afgesloten dossiers nog mutaties door te voeren.
</t>
  </si>
  <si>
    <t xml:space="preserve">In het dossier kunnen gender en geboortegeslacht apart worden vastgelegd.
</t>
  </si>
  <si>
    <t xml:space="preserve">In het dossier is een overzicht van alle externe zorgverleners met de daarbij behorende NAW, e-mail en/of telefoongegevens.
</t>
  </si>
  <si>
    <t xml:space="preserve">Er moet eenvoudig, zonder verlies van data of de noodzaak om eerst handmatig op te slaan, tussen de verschillende schermen kunnen worden geswitcht binnen een dossier.  
</t>
  </si>
  <si>
    <t xml:space="preserve">Bij het wijzigen van de status van een dossier a.g.v. overlijden wordt automatisch een aandachtspunt getoond in de actieve dossiers van cliënten waarmee een familierelatie is gelegd, bijvoorbeeld (half)broertjes en/of (half)zusjes.
</t>
  </si>
  <si>
    <t xml:space="preserve">In het dossier kunnen de voorkeursdagen/-dagdelen van de ouders/verzorgers voor het plannen van afspraken worden vastgelegd.
</t>
  </si>
  <si>
    <t xml:space="preserve">Middels de VEKTIS koppeling worden huisartsgegeven geïmporteerd. De volgende gegevens van een huisarts moet tenminste gesynchroniseerd kunnen worden: NAW gegevens, meerdere adressen, telefoonnummers en mailadressen, praktijknaam of instellingsnaam. De huisarts is gekoppeld aan het cliëntdossier.
</t>
  </si>
  <si>
    <t xml:space="preserve">Het is mogelijk om op eenvoudige wijze meerdere dossiers samen te voegen zonder verlies van gegevens. 
</t>
  </si>
  <si>
    <t xml:space="preserve">Het samenvoegen kost een door de Opdrachtgever aangewezen gebruiker(sgroep) zo min mogelijk handelingen (maximaal 3 klikken).
</t>
  </si>
  <si>
    <t xml:space="preserve">Aan een dossier kan een status worden meegegeven, zoals bijvoorbeeld actief, te vernietigen, overgedragen, gearchiveerd, etc. Door de Opdrachtgever aangewezen gebruiker(sgroep)kan deze statussen beheren en wijzigen.
</t>
  </si>
  <si>
    <t xml:space="preserve">De spreektaal van cliënt en/of ouders kan in het dossier worden vastgelegd, zodat correspondentie hierop kan worden aangepast.
</t>
  </si>
  <si>
    <t xml:space="preserve">De Oplossing biedt de mogelijkheid om tegelijkertijd verschillende items in een dossier te openen.
</t>
  </si>
  <si>
    <t xml:space="preserve">Binnen het dossier moet eenvoudig (één klik en/of sneltoetscombinatie) kunnen worden teruggegaan naar een vorige weergave of scherm.
</t>
  </si>
  <si>
    <t xml:space="preserve">De Oplossing beschikt over een koppeling met het LSP voor uitwisseling van dossiers met andere JGZ organisaties. Hiertoe moet het mogelijk zijn berichten te ontvangen en te versturen via het LSP.
</t>
  </si>
  <si>
    <t xml:space="preserve">Indien de overdracht van een dossier via LSP mislukt biedt de Opdrachtnemer of de Oplossing een duidelijke terugkoppeling.
</t>
  </si>
  <si>
    <t xml:space="preserve">De Oplossing ondersteunt digitaal overdragen van een dossier naar JGZ organisaties die geen LSP hebben via een vergelijkbaar niet-muteerbaar format, bijvoorbeeld PDF.
</t>
  </si>
  <si>
    <t xml:space="preserve">De Oplossing bevat functionaliteit om een volledig kinddossier of volwassendossier (bijvoorbeeld bij verhuizing) digitaal en volledig gestructureerd over te dragen naar een andere JGZ organisatie die dezelfde Oplossing gebruikt. De voorgeschreven BDS structuur wordt bij overdracht gehanteerd.
</t>
  </si>
  <si>
    <t xml:space="preserve">Alle BDS data én niet-BDS data moet bij overdracht van een andere JGZ organisatie in het dossier van de cliënt terechtkomen. Informatie mag niet verloren gaan bij overdracht.
</t>
  </si>
  <si>
    <t xml:space="preserve">De contactmomenthistorie is een onderdeel van het dossier dat overgaat bij dossieroverdracht.
</t>
  </si>
  <si>
    <t xml:space="preserve">De Oplossing beschikt over een koppeling met de VZVZ adresboekservice, voor versiecontrole van het dossieroverdrachtsbericht.
</t>
  </si>
  <si>
    <t xml:space="preserve">De datum waarop toestemmingen zijn vastgelegd of gegeven zijn en de cliënt/gezaghebbende die de toestemming gegeven heeft is een onderdeel van het dossier dat overgedragen wordt.
</t>
  </si>
  <si>
    <t xml:space="preserve">De Oplossing biedt overzichten ter ondersteuning van het overdragen en aanvragen van dossiers. In deze overzichten is te zien welke dossiers zijn overgedragen, nog overgedragen moeten worden, bij welke de overdracht is mislukt, welke dossiers zijn aangevraagd of nog in aanvraag zijn.
</t>
  </si>
  <si>
    <t xml:space="preserve">Indien er bij een binnengekomen overgedragen dossier sprake is van nog te plannen contactmomenten, wordt hiervoor een melding aangemaakt voor een aan te wijzen team. 
</t>
  </si>
  <si>
    <t xml:space="preserve">De Pre-GIZ (Prenatale-GIZ), Jeugdige-GIZ en Ouder-GIZ  worden ondersteund.
</t>
  </si>
  <si>
    <t xml:space="preserve">De Oplossing bevat de meest recente landelijke groeicurven van TNO voor alle geslachten, inclusief aangepaste groeicurven voor etniciteit, prematuriteit en Syndroom van Down.
</t>
  </si>
  <si>
    <t xml:space="preserve">Wanneer TNO gewijzigde of nieuwe groeicurven vaststelt, stelt Opdrachtnemer deze binnen 3 maanden beschikbaar in de Oplossing.
</t>
  </si>
  <si>
    <t xml:space="preserve">De Oplossing bevat de meest recente WHO groeicurven, waarin onderscheid te maken is tussen borstvoeding en kunstvoeding.
</t>
  </si>
  <si>
    <t xml:space="preserve">De groeicurven kunnen op twee manieren worden getoond en geprint, namelijk in de verhoudingen zoals die van de papieren groeicurven en in een verhouding waarbij de groeicurve schermvullend is op een computerbeeldscherm.
</t>
  </si>
  <si>
    <t xml:space="preserve">De menarche is in het dossier vast te leggen en is als markering terug te zien in de groeicurve.
</t>
  </si>
  <si>
    <t xml:space="preserve">De registratie tijdens de groepsvaccinatie moet door het aanklikken van de gegeven vaccins meteen geregistreerd kunnen worden in het dossier, met het juiste chargenummer, uitvoerende medewerker, vaccinatielocatie en de datum.
</t>
  </si>
  <si>
    <t xml:space="preserve">Tijdens een groepsvaccinatie kan een dossier worden opgezocht door te zoeken op BSN, combinatie naam en geboortedatum of door het scannen van de code op de uitnodigingsbrief van het RIVM. Het is mogelijk om dan direct het volgende te zien:
- waarvoor de jeugdige is uitgenodigd voor vaccinaties door het RIVM
- eerder toegediende vaccinaties
- vaccinatiestatus opvragen
- persoonsgegevens
- toestemming RVP registreren en zichtbaar
- welke vaccinaties de jeugdige nog moet krijgen
De registratie tijdens de groepsvaccinatie moet door het aanklikken van de gegeven meteen geregistreerd worden in het dossier met het juiste chargenummer en de datum.
</t>
  </si>
  <si>
    <t xml:space="preserve">Registreren van groepsvaccinaties moet mogelijk zijn op verschillende/meerdere locaties op het zelfde moment. Het moet mogelijk zijn gedurende de vaccinatiesessie te wisselen van chargenummer. Medewerkers die tijdens een groepsvaccinatie registreren moeten een keuze maken op welke locatie zij registreren zodat ze de juiste chargenummers krijgen.
</t>
  </si>
  <si>
    <t xml:space="preserve">De lijsten met gegevens over groepsvaccinaties die de Opdrachtgever ontvangt van het RIVM via een koppeling met het LSP, moeten automatisch ingelezen kunnen worden in de Oplossing. De Oplossing koppelt de cliënt van de lijst aan een al bestaand dossier of maakt in specifieke situaties automatisch een nieuw dossier aan.
</t>
  </si>
  <si>
    <t xml:space="preserve">Op basis van het BRP en de oproeplijst Hielprik van het RIVM maakt de Oplossing automatisch een dossier en (nog te plannen) contactmoment aan voor de neonatale screeningen. Alle gegevens die om 9 uur beschikbaar zijn moeten direct na 9 uur verwerkt zijn.
</t>
  </si>
  <si>
    <t xml:space="preserve">De Oplossing bevat functionaliteit om voor de verschillende mutaties (overleden, vertrokken, verhuisd binnen/buiten regio, nieuw kind, etc.) automatisch notificaties te genereren. 
</t>
  </si>
  <si>
    <t xml:space="preserve">Notificaties kunnen met zo weinig mogelijk handelingen worden opgevolgd, beantwoord of gewijzigd.
</t>
  </si>
  <si>
    <t xml:space="preserve">Actieve notificaties zijn zichtbaar in het dossier.
</t>
  </si>
  <si>
    <t xml:space="preserve"> Een notificatie kan eenvoudig worden overgedragen aan (een) andere ontvanger(s).
</t>
  </si>
  <si>
    <t xml:space="preserve">Notificaties zijn direct vanuit een dossier aan te maken.
</t>
  </si>
  <si>
    <t xml:space="preserve">Het onderhouden van automatische notificaties kan door een door de Opdrachtgever aangewezen gebruiker uitgevoerd worden. Hierbij kunnen bijvoorbeeld trigger instellingen, inhoud, beschikbaarheid, geaddresseerden, etc. worden onderhouden.
</t>
  </si>
  <si>
    <t xml:space="preserve">Aan een notificatie kan een opvolgdatum worden meegegeven. Op de opvolgdatum krijgt de ontvanger van de notificatie een melding binnen de Oplossing.
</t>
  </si>
  <si>
    <t xml:space="preserve">Het is mogelijk om meerdere notificaties tegelijk over te dragen.
</t>
  </si>
  <si>
    <t xml:space="preserve">Bij een notificatietype die automatisch door de Oplossing wordt aangemaakt, kan ingesteld worden dat deze automatisch aan een bepaald(e) locatie of team van de organisatie wordt verstuurd. Op deze manier kan geregeld worden dat een specifieke notificatie (bijvoorbeeld naar aanleiding van een mutatie uit het BRP) aan een specifieke groep medewerkers wordt gericht die verantwoordelijk is voor de afhandeling.
</t>
  </si>
  <si>
    <t xml:space="preserve">De Oplossing biedt functionaliteit voor het importeren van cliëntgegevens vanuit de leerlingadministratie van de Opdrachtgever, DUO of andere bronnen middels een handmatige actie. De leerlinglijsten moeten direct kunnen worden ingelezen in de Oplossing en verwerkt worden in de individuele actieve dossiers, met functionaliteit hierop te kunnen rapporteren.
</t>
  </si>
  <si>
    <t xml:space="preserve">Na het geautomatiseerd of handmatig inlezen van de DUO-ROD lijst is er een uitvallijst waarop mismatches, PGA cliënten, en cliënten die dubbel op de DUO-ROD lijst voorkomen op staan.
</t>
  </si>
  <si>
    <t xml:space="preserve">Een dossier moet met de DUO-ROD lijsten gekoppeld kunnen worden via BSN en/of Onderwijsnummer.
</t>
  </si>
  <si>
    <t xml:space="preserve">De Oplossing biedt functionaliteit ter ondersteuning van het matchen van leerlinglijsten van scholen. Het is inzichtelijk welke leerlingen zijn gematcht met bestaande dossiers en voor welke leerlingen er geen match is gemaakt en waarom.
</t>
  </si>
  <si>
    <t xml:space="preserve">Naar aanleiding van het geautomatiseerd of handmatig inlezen van de DUO-ROD lijst is in de Oplossing terug te zien welke cliënten gemuteerd zijn, bijvoorbeeld van school gewijzigd of van leerjaar gewijzigd zijn. Ook nieuwe cliënten en niet-schoolgaande cliënten zijn terug te zien.
</t>
  </si>
  <si>
    <t xml:space="preserve">De Oplossing bevat een koppeling met de actuele landelijke postcodetabel van PostNL waarmee de geldigheid van de postcode wordt gecontroleerd en adresgegevens op basis van de postcode aangevuld worden. Het is daarnaast mogelijk om postcodes en adresgegevens handmatig toe te voegen.
</t>
  </si>
  <si>
    <t xml:space="preserve">De Oplossing ondersteunt het protocol Meldcode Kindermishandeling. De 5 stappen in dit protocol zijn duidelijk zichtbaar.
</t>
  </si>
  <si>
    <t xml:space="preserve">Informatie over schoollocaties, die is vastgelegd in AFAS CRM, wordt via een koppeling opgeslagen in de Oplossing. Onder andere schoolnaam, BRIN-code, adres, telefoonnummer en e-mailadres worden uit AFAS CRM opgehaald. Dit wordt minimaal één keer per maand bijgewerkt.
</t>
  </si>
  <si>
    <t xml:space="preserve">In het dossier wordt getoond op welke school en in welke klas en leerjaar de cliënt zit. Deze informatie wordt vastgelegd aan de hand van leerlinglijsten en DUO-ROD lijsten. 
</t>
  </si>
  <si>
    <t xml:space="preserve">De Oplossing moet de mogelijkheid bieden om verschillende vormen van consent (toestemming) vast te leggen, zoals die in de BDS staan, maar ook zelf door de Opdrachtgever in te richten toestemmingen.
</t>
  </si>
  <si>
    <t xml:space="preserve">De Informed Consent registratie kan direct vanuit het vaccinatieoverzicht worden ingevuld, ten behoeve van efficiëntie tijdens groepsvaccinaties.
</t>
  </si>
  <si>
    <t xml:space="preserve">Indien de geldigheid van een toestemming niet wettelijk is vastgelegd, kan de Opdrachtgever zelf instellen hoe lang een toestemming geldig is.
</t>
  </si>
  <si>
    <t xml:space="preserve">Er kunnen meerdere vaccinatieschema's worden ingericht.
</t>
  </si>
  <si>
    <t xml:space="preserve">Voor cliënten die buiten het werkgebied van de Opdrachtgever naar school gaan en daar JGZ zorg krijgen terwijl zij gevaccineerd worden door onze JGZ, moet het mogelijk zijn om deze cliënten uit te nodigen voor vaccinatie en deze te registeren in het dossier.
</t>
  </si>
  <si>
    <t xml:space="preserve">In het vaccinatieoverzicht in het dossier wordt duidelijk aangegeven welke vaccinaties niet zijn doorgestuurd via het LSP aan het RIVM.
</t>
  </si>
  <si>
    <t xml:space="preserve">In het vaccinatieoverzicht in het dossier wordt duidelijk aangegeven welke (verkeerde) vaccinaties op welk (verkeerd) moment zijn toegediend.
</t>
  </si>
  <si>
    <t xml:space="preserve">Het is mogelijk om de toegediende vaccinaties, inclusief de maternale vaccinaties, te communiceren met het RIVM via een koppeling met het LSP.
</t>
  </si>
  <si>
    <t xml:space="preserve">Via de Oplossing kan Praeventis van het RIVM worden geraadpleegd om vaccinatiestatus en vaccinatie-advies op te vragen. De Oplossing haalt de gegevens via een koppeling op en verwerkt ze in het cliëntdossier waar ze getoond kunnen worden.
</t>
  </si>
  <si>
    <t xml:space="preserve">In het dossier is er een vaccinatieoverzicht, waarin minimaal zichtbaar is: datum, soort vaccinatie, chargenummer, toestemmingen, bezwaren.
</t>
  </si>
  <si>
    <t xml:space="preserve">De Oplossing biedt een bewakingssysteem dat ten behoeve van het bewaken van de minimale leeftijd, voor het toedienen van een vaccinatie en minimale intervallen tussen vaccinaties, een melding geeft, zodat een vaccinatie niet te vroeg wordt gegeven.
</t>
  </si>
  <si>
    <t xml:space="preserve">Vaccinaties die niet via de koppeling met het LSP kunnen worden overgedragen aan het RIVM worden in een overzicht weergegeven, met daarbij de mogelijkheid om te filteren op leeftijd en op toestemming.
</t>
  </si>
  <si>
    <t xml:space="preserve">Vaccinaties kunnen via het bijbehorende contactmoment worden geregistreerd, zonder hiervoor naar een apart scherm te hoeven navigeren.
</t>
  </si>
  <si>
    <t xml:space="preserve">Bij de registratie van een vaccinatie kan een opmerking worden geplaatst die zichtbaar wordt in het dossier. Deze opmerking moet de overdracht van de vaccinatie naar het RIVM via het LSP niet blokkeren.
</t>
  </si>
  <si>
    <t xml:space="preserve">Wanneer een vaccinatie als bezwaar of niet-gegeven geregistreerd wordt, blokkeert deze de verzending via LSP niet ten aanzien van andere wel gegeven vaccins. Het niet gegeven vaccin of vaccinsoort waarbij bezwaar is geregistreerd blijft zichtbaar in het vaccinatieoverzicht (met betreffende status).
</t>
  </si>
  <si>
    <t xml:space="preserve">Het vaccinatieschema van het kind moet als aandachtspunt gemarkeerd kunnen worden.
</t>
  </si>
  <si>
    <t xml:space="preserve">Bij een kind van 12 tot 16 jaar, bij wie één of beide ouders actief geen toestemming heeft gegeven voor vaccinatie, verschijnt er een melding dat er conflicterende toestemming is wanneer het vaccinatieoverzicht wordt geopend. Deze melding kan alleen actief weggeklikt worden. De vaccinatie kan wel geregistreerd worden.
</t>
  </si>
  <si>
    <t xml:space="preserve">Bij een kind tot 12 jaar waarvan één of beide ouders actief geen toestemming heeft gegeven voor vaccinatie, verschijnt er een melding wanneer het vaccinatieoverzicht wordt geopend en is het niet mogelijk deze vaccinatie(s) te registreren. 
</t>
  </si>
  <si>
    <t xml:space="preserve">Als de toestemming voor gegevensoverdracht naar RIVM niet, of niet volledig is ingevuld, verschijnt er een melding wanneer het vaccinatieoverzicht wordt geopend en is het mogelijk om de toestemming vanuit deze melding direct te wijzigen.
</t>
  </si>
  <si>
    <t xml:space="preserve">Aanpassingen volgens landelijke richtlijnen van de standaard vaccinatieschema's kunnen door de Opdrachtgever eenvoudig worden doorgevoerd binnen de Oplossing. Hierbij is het mogelijk om voor een bulkgroep aan dossiers een ander vaccinatieschema in het dossier te zetten o.b.v. een aantal voorwaarden.
</t>
  </si>
  <si>
    <t xml:space="preserve">Van Wiechen ontwikkelingsonderzoek (0-4 jaar) wordt ondersteund door een grafische weergave van het Van Wiechenschema, zoals is vastgelegd in het Van Wiechen Handboek. Items en opmerkingen uit het vorige onderzoek zijn zichtbaar in de grafische weergave op het scherm.
</t>
  </si>
  <si>
    <t xml:space="preserve">De grafische weergave van het van Wiechenschema is via e-mail aan bijvoorbeeld ouders te sturen in een voor iedereen leesbaar format (bijvoorbeeld PDF).
</t>
  </si>
  <si>
    <t xml:space="preserve">Na afronding van het Van Wiechen Onderzoek wordt zichtbaar welke vervolgactie(s) kan/kunnen worden geïnitieerd op basis van de scores.
</t>
  </si>
  <si>
    <t xml:space="preserve">Gehoormetingen worden standaard vooraf ingesteld op de basiswaarde 20 DB. Deze hoeft dan alleen te worden aangepast bij een afwijkende waarde.
</t>
  </si>
  <si>
    <t xml:space="preserve">Alle metingen voor gehoor worden zo weergegeven dat gemakkelijk het verloop in de tijd terug is te zien.
</t>
  </si>
  <si>
    <t xml:space="preserve">Alle metingen voor visus worden zo weergegeven dat gemakkelijk het verloop in de tijd terug is te zien.
</t>
  </si>
  <si>
    <t xml:space="preserve">Het is mogelijk om de gehoormetingen en visusmetingen te printen.
</t>
  </si>
  <si>
    <t xml:space="preserve">Uitslagen van de gehoormetingen van de Oscilla Audiometer worden via een koppeling met Audioconsole automatisch in het dossier verwerkt. Eventueel ingestelde defaultwaardes worden hierbij overschreven.
</t>
  </si>
  <si>
    <t xml:space="preserve">Het volwassenendossier en het kinddossier kennen een identieke opbouw van de generieke velden.
</t>
  </si>
  <si>
    <t xml:space="preserve">Het volwassenendossier is visueel duidelijk te onderscheiden van een kinddossier, ook als er meerdere dossiers geopend zijn.
</t>
  </si>
  <si>
    <t xml:space="preserve">Na een aanmelding voor de maternale vaccinaties, Stevig Ouderschap, Voorzorg en/of andere prenatale contactmomenten in het Online Portaal wordt automatisch een volwassenendossier aangemaakt in de Oplossing. Wanneer de aanstaande ouder al een volwassenendossier heeft, wordt dit automatisch heropend en wordt de aanmelding in het heropende dossier geregistreerd. Door een koppeling met de SBV-Z worden de persoonsgegevens van de volwassenen ingevuld of geactualiseerd in het geval dat deze al een volwassenendossier heeft. 
</t>
  </si>
  <si>
    <t xml:space="preserve">Het volwassenendossier bevat een scherm voor de prenatale zorg waarin informatie uit de BDS-JGZ rubrieken Zwangerschap en Terugkerende Anamnese getoond wordt en informatie rondom de Beschermende en Risicofactoren (handreiking Prenatale zorg NCJ). In het scherm kan deze informatie over meerdere zwangerschappen geraadpleegd worden.    
</t>
  </si>
  <si>
    <t xml:space="preserve">De Oplossing ondersteunt het uitvoeren en registreren van Stevig Ouderschap en Voorzorg.
</t>
  </si>
  <si>
    <t xml:space="preserve">Bij het gebruik van de zoekfunctie zijn default alleen actieve items zichtbaar. Als er wel gezocht moet worden op een inactief item kan dit als filter actief aangezet worden.
</t>
  </si>
  <si>
    <t xml:space="preserve">Binnen de gevonden selectie in de zoekfunctie, is het mogelijk om een deelselectie te maken en deze in een 'groepsselectie' te plaatsen.
Een aantal functionaliteiten moet geboden worden, ten minste:
1. De groepsselectie blijft bewaard, ook als je een nieuwe zoekopdracht uitvoert.
2. Een groepsselectie kan heel veelzijdig ingezet worden. Bijvoorbeeld: Van een groep geselecteerde cliënten verschillende gegevens in een lijst zetten, bijvoorbeeld adres, leeftijd, lengte en gewicht, geregistreerd aandachtspunt 
3. Een groepsselectie kan gebruikt worden om deze groep cliënten (of een selectie binnen deze groep) allemaal tegelijk eenzelfde contactmoment te geven.
</t>
  </si>
  <si>
    <t xml:space="preserve">In de zoekfunctie (onder andere bij locatie, voornaam en geslachtsnaam) worden diakritische tekens genegeerd. Hiervoor hoeven geen wildcards gebruikt te worden. 
</t>
  </si>
  <si>
    <t xml:space="preserve">De Oplossing biedt een zoekfunctie aan waarmee er in een dossier gezocht kan worden (fuzzy search).
</t>
  </si>
  <si>
    <t>Bij initiële invoer moet, op basis van de postcode uit het officiële BRP adres, een cliënt in de Oplossing automatisch gekoppeld kunnen worden aan de locatie die de postcode bedient. Deze moet wel handmatig aangepast kunnen worden.</t>
  </si>
  <si>
    <t xml:space="preserve">Het is binnen de Oplossing op iedere plek waar een e-mailadres zichtbaar is, mogelijk om direct vanuit de Oplossing een e-mail aan te maken door op het e-mailadres te klikken.
</t>
  </si>
  <si>
    <t xml:space="preserve">Indien er contactgegevens ontbreken, onvolledig zijn of langer dan een door de Opdrachtgever in te stellen tijdsduur geleden gecontroleerd zijn, is dit duidelijk zichtbaar voor de Interne gebruikers na het openen van het dossier.
</t>
  </si>
  <si>
    <t xml:space="preserve">Per adres, telefoonnummer en emailadres kan aangegeven worden of het geheim is. Een geheim adres, telefoonnummer of e-mailadres is afgeschermd in het dossier, maar is voor de Interne gebruiker zichtbaar te maken.
</t>
  </si>
  <si>
    <t xml:space="preserve">Alle invoer binnen een consultregistratie dient automatisch te worden opgeslagen. Er wordt zichtbaar weergegeven wanneer er voor het laatst is opgeslagen. De Interne gebruiker hoeft niet op een knop te drukken om registraties op te slaan.
</t>
  </si>
  <si>
    <t>Een Interne gebruiker kan tijdens de consultregistratie zelf een geselecteerd aantal registratie-items toevoegen indien hij/zij dit noodzakelijk acht. Interne gebruiker kan hierbij kiezen uit de registratie-items die functioneel beheer beschikbaar heeft gesteld.</t>
  </si>
  <si>
    <t xml:space="preserve">Bij het afsluiten van een consultregistratie kan de Interne gebruiker direct eenvoudig en snel een nieuwe afspraak aanmaken en/of een verwijzing doen.
</t>
  </si>
  <si>
    <t xml:space="preserve">Bij het invoeren van gegevens die niet voldoen aan de standaardformaten bij velden als lengte, gewicht en bij datumvelden krijgt de Interne gebruiker zonder pop-up melding direct zichtbaar dat de foutieve gegevens niet geregistreerd zijn. </t>
  </si>
  <si>
    <t xml:space="preserve">Tijdens een consultregistratie kan de Interne gebruiker tegelijk het dossier raadplegen en het consult registreren, zonder hiervoor van tabblad binnen de Oplossing te moeten wisselen.
</t>
  </si>
  <si>
    <t xml:space="preserve">De Oplossing biedt voor alle Interne gebruikers een overzicht van uitgevoerde, maar nog niet afgeronde contactmomentregistraties.
</t>
  </si>
  <si>
    <t xml:space="preserve">Het is in te richten dat er een voorstel wordt gedaan voor een samenvatting/conclusie op basis van specifieke velden uit de consultregistratie. Dit kan ook bijvoorbeeld op basis van de Slimme Richtlijnen van TNO. De samenvatting/conclusie is wel voor afronding nog aan te passen door de Interne gebruiker die het consult registreert.
</t>
  </si>
  <si>
    <t xml:space="preserve">Bij registratie-items wordt aangeven of het een duurzame factor/kenmerk betreft of niet. Bij het cliëntoverzicht worden deze duurzame factoren apart getoond zodat ze direct zichtbaar zijn voor de interne Interne gebruikers. Voorbeelden van duurzame factoren zijn: zwangerschapsduur, Apgar scores, geboorte gewicht, erfelijke belastingen.
</t>
  </si>
  <si>
    <t xml:space="preserve">Een individuele (verwijs)brief of document kan gemakkelijk en binnen de Oplossing door de Interne gebruiker op lay-out en inhoud gewijzigd worden omwille van het karakter van de brief, behoudens de huisstijl van de sjablonen.
</t>
  </si>
  <si>
    <t xml:space="preserve">Alle documenten en (verwijs)brieven in de Oplossing kunnen worden ingezien door een geautoriseerde Interne gebruiker zonder eerst te hoeven downloaden.
</t>
  </si>
  <si>
    <t xml:space="preserve">Per contactmoment is in te stellen welk bericht verstuurd wordt en op welke termijn dit bericht verstuurd wordt. Interne gebruikers kunnen deze functionaliteit uitschakelen in individuele dossiers. 
</t>
  </si>
  <si>
    <t>Identificatiegegevens die via het BRP zijn binnengekomen en geïmporteerd, moeten niet wijzigbaar zijn voor Interne gebruikers.</t>
  </si>
  <si>
    <t xml:space="preserve">De Oplossing doet, op verzoek van een door de Opdrachtgever aangewezen Interne gebruiker(groep), voorstellen voor aanmaken van gezinsrelaties tussen dossiers o.b.v. BRP-gegevens van 1 gemeenschappelijke ouder o.b.v. BSN ouder, zelfde woonadres. De keuze om te koppelen is aan de Interne gebruiker. 
</t>
  </si>
  <si>
    <t>De toegang tot het aanverwante dossier wordt bepaald op basis van autorisaties van de Interne gebruiker binnen de Oplossing.</t>
  </si>
  <si>
    <t xml:space="preserve">Dossiers die extra aandacht of alertheid van Interne gebruikers behoeven kunnen worden aangemerkt als aandachtsdossier.
</t>
  </si>
  <si>
    <t xml:space="preserve">Er kan met meerdere Interne gebruikers tegelijk in hetzelfde dossier gewerkt worden. De Oplossing staat níet toe dat meerdere Interne gebruikers gelijktijdig hetzelfde veld kunnen muteren. De Interne gebruiker krijgt een duidelijke melding wanneer deze situatie zich voordoet.
</t>
  </si>
  <si>
    <t xml:space="preserve">Interne gebruikers kunnen binnen de Oplossing meerdere dossiers (minimaal 8) tegelijk openen binnen één tabblad van de webbrowser.
</t>
  </si>
  <si>
    <t xml:space="preserve">Het dossier is volledig of op door Interne gebruikers te selecteren onderdelen (o.a. per registratie) te printen (of exporteren naar PDF), bijvoorbeeld ten behoeve van het opvragen van een kopie dossier. 
</t>
  </si>
  <si>
    <t xml:space="preserve">De Oplossing biedt functionaliteit om een Interne gebruiker te ondersteunen in het zoeken naar dossiers die moeten worden samengevoegd.
</t>
  </si>
  <si>
    <t>Bij het samenvoegen van dossiers, bepaalt de Interne gebruiker welke informatie wordt opgenomen in een samengesteld dossier.</t>
  </si>
  <si>
    <t xml:space="preserve">Het format van de personaliabalk is door Interne gebruikers naar eigen voorkeur in te richten.
</t>
  </si>
  <si>
    <t xml:space="preserve">Dossiers die zijn overgedragen naar een andere organisatie kunnen apart worden opgezocht door daarvoor geautoriseerde Interne gebruikers aan de hand van BSN, cliëntnummer, achternaam, geboortedatum, geslacht en/of dossierstatus. Deze Interne gebruikers kunnen de auditlog van het dossier raadplegen.
</t>
  </si>
  <si>
    <t xml:space="preserve">Indien er bij een over te dragen dossier sprake is van openstaande afspraken, plandata en/of niet afgeronde contactmomenten, kan het dossier niet worden overgedragen zonder dat er een melding verschijnt voor een interne Interne gebruiker ter verificatie.
</t>
  </si>
  <si>
    <t>De Oplossing registreert bij dossieroverdracht per interne Interne gebruiker de datum, het tijdstip, de reden en het type handeling (aanvraag, ontvangst, overdracht of lopende aanvraag) op een dossier, inclusief het resultaat van deze handeling.</t>
  </si>
  <si>
    <t xml:space="preserve">Een Interne gebruiker kan voor zichzelf de indeling van het notificatieoverzicht aanpassen en vastzetten door te kiezen welke onderdelen wel of niet getoond worden en in welke volgorde. De Oplossing onthoudt de ingestelde voorkeuren, ook na opnieuw inloggen.
</t>
  </si>
  <si>
    <t xml:space="preserve">Per notificatie is te zien welke Interne gebruiker deze wanneer heeft aangemaakt, gewijzigd of afgesloten.
</t>
  </si>
  <si>
    <t xml:space="preserve">De Oplossing bevat notificatiefunctionaliteit om op een veilige, snelle en makkelijke manier, binnen de Oplossing, te communiceren over een dossier of dossiergerelateerde acties uit te zetten. Een notificatie is zichtbaar voor een Interne gebruiker en stelt de Interne gebruiker op de hoogte van iets dat aandacht behoeft. Notificaties kunnen handmatig of geautomatiseerd worden aangemaakt.
</t>
  </si>
  <si>
    <t xml:space="preserve">Voor alle Interne gebruikers is er een helder en duidelijk overzicht van alle notificaties, waarin gefilterd kan worden op ten minste: periode o.b.v. aanmaakdatum, periode o.b.v. opvolgdatum, naam afzender, naam ontvanger, locatie, team en status. In het overzicht zijn de waarden waarop gefilterd kan worden zichtbaar met daarbij ook de aanmaakdatum, gewenste opvolgdatum, gerealiseerde opvolgdatum en prioriteit.
</t>
  </si>
  <si>
    <t xml:space="preserve">Notificaties kunnen naar 1 Interne gebruiker, meerdere losse Interne gebruikers tegelijk, teams, groepen Interne gebruikers obv discipline en locatie worden verstuurd.
</t>
  </si>
  <si>
    <t xml:space="preserve">Wanneer een toestemming is verlopen of ontbreekt, krijgt de Externe gebruiker na het inloggen in het Online Portaal en/of de Interne gebruiker bij het openen van het dossier een melding dat er toestemmingen verlopen zijn en dat deze opnieuw moeten worden ingevuld.
</t>
  </si>
  <si>
    <t xml:space="preserve">Opgevraagde vaccinatieinformatie uit Praeventis blijft zichtbaar totdat dit bewust wordt weggeklikt door de Interne Interne gebruiker, zonder het zicht op andere schermen te blokkeren.
</t>
  </si>
  <si>
    <t xml:space="preserve">De zoekfunctie beschikt over de functionaliteit "automatisch aanvullen" bij tenminste locatie, medewerker, school en schoolvestiging. Automatisch aanvullen is een functie die suggesties voor de zoekterm weergeeft zodra de Interne Interne gebruiker begint met het typen van die zoekterm. De getoonde suggesties zijn mogelijke overeenkomende items afkomstig uit de totale verzameling aan (actieve) items waarbinnen wordt gezocht. Het is mogelijk om deze functionaliteit per Interne Interne gebruiker in te stellen.
</t>
  </si>
  <si>
    <t xml:space="preserve">Van een aandachtspunt is eenvoudig te zien wie er wanneer iets mee heeft gedaan. Het gaat hier bijvoorbeeld om kunnen terugvinden wanneer welke Interne Interne gebruiker het aandachtspunt heeft aangemaakt.
</t>
  </si>
  <si>
    <t xml:space="preserve">De Interne Interne gebruiker kan in het clientoverzicht voor alle aandachtspunten aangeven of deze actief zijn of niet actief. Alleen actieve aandachtspunten worden nog getoond in een actueel overzicht. De historie met het totaaloverzicht van alle aandachtspunten is op te vragen met een extra handeling.
</t>
  </si>
  <si>
    <t xml:space="preserve">Opdrachtnemer voorkomt het tot legacy verworden van haar huidige aan Opdrachtgever aangeboden Oplossing voor een toekomstvaste, wendbare, robuuste en betrouwbare voorziening voor de totale contractduur.
</t>
  </si>
  <si>
    <t xml:space="preserve">De Oplossing werkt met role based autorisaties. Per rol kunnen autorisaties worden toegekend. Deze autorisaties dienen per dossieronderdeel/functionaliteit/inrichting te kunnen worden toegekend en er moet kunnen worden aangegeven of de autorisatie raadpleeg-, wijzigings- en/of verwijderrechten heeft. Deze rollen moeten per gebruikersprofiel en per dossieronderdeel/functionaliteit kunnen worden toegekend.
</t>
  </si>
  <si>
    <t xml:space="preserve">Aan één medewerker kunnen meerdere autorisatieprofielen worden gekoppeld. Gestapelde autorisatiegroepen resulteren altijd in een optelsom van autorisaties.
</t>
  </si>
  <si>
    <t xml:space="preserve">Er is een overzicht van autorisaties die moeten worden geaudit, bijvoorbeeld op basis van de laatste wijzigingsdatum.
</t>
  </si>
  <si>
    <t xml:space="preserve">In de Oplossing is er een mogelijkheid om tijdelijke autorisaties te verlenen, ten behoeve van gefaseerd implementeren van nieuwe functionaliteiten.
</t>
  </si>
  <si>
    <t xml:space="preserve">Nieuwe versies van de BDS-JGZ en BDS-V dienen zo snel mogelijk te zijn doorgevoerd in de Oplossing, waarbij de BDS-JGZ en BDS-V in de Oplossing maximaal 1 release mogen achterlopen.
</t>
  </si>
  <si>
    <t xml:space="preserve">Nieuwe versies van de BDS-JGZ en BDS-V dienen binnen 3 maanden te zijn doorgevoerd in de Oplossing.
</t>
  </si>
  <si>
    <t xml:space="preserve">Bij wijzigingen van de BDS-JGZ of andere registratie-items blijven eenmaal gedefinieerde rapportages binnen de Oplossing beschikbaar en operationeel.
</t>
  </si>
  <si>
    <t xml:space="preserve">Het functioneel applicatiebeheer van de aangeboden Oplossing moet eenvoudig en zelfstandig door de Opdrachtgever plaats kunnen vinden zonder verplichte ondersteuning door de Opdrachtnemer.
</t>
  </si>
  <si>
    <t xml:space="preserve">Ten behoeve van Functioneel Beheer is er een centrale beheeromgeving beschikbaar, waarin onder andere op efficiënte wijze autorisaties, brief- en contactmomentsjablonen, veelvoorkomende geautomatiseerde taken (jobs), stamdata en koppelingen kunnen worden beheerd. Er is een bewaking op afhankelijkheden tussen autorisaties, sjablonen en/of koppelingen, en dit kan zoveel mogelijk in 1 stroom worden aangepast.
</t>
  </si>
  <si>
    <t xml:space="preserve">Het is voor Opdrachtgever mogelijk geautomatiseerd wijzigingen in de inrichting van de Oplossing (zgn. ‘inrichtingsreleases’) vanuit een (gecombineerde) test- en/of acceptatie omgeving over te zetten naar de productieomgeving zonder consequenties voor productiedata, inclusief rollback functie.
</t>
  </si>
  <si>
    <t xml:space="preserve">Het is mogelijk om in de Oplossing lijsten creëeren om bulkactiviteiten/-processen te kunnen uitvoeren, zoals bijvoorbeeld het annuleren van contactmomenten.
</t>
  </si>
  <si>
    <t xml:space="preserve">In de Oplossing is in te stellen dat er na een bepaalde periode van inactiviteit automatisch wordt uitgelogd. De duur van deze periode is door de Opdrachtgever in te stellen.
</t>
  </si>
  <si>
    <t xml:space="preserve">Het is mogelijk om autorisaties per registratie-item toe te passen.
</t>
  </si>
  <si>
    <t xml:space="preserve">In een dossier kan een onbeperkt aantal contactmomenten en consultregistraties worden aangemaakt.
</t>
  </si>
  <si>
    <t xml:space="preserve">Gebruikersgegevens, tenminste voor- en achternaam, telefoonnummer, personeelsnummer, emailadres, AGB-code en BIG-code, worden overgenomen uit AFAS HRM middels een koppeling.
</t>
  </si>
  <si>
    <t xml:space="preserve">De historie van een gebruikersaccount is te raadplegen.
</t>
  </si>
  <si>
    <t xml:space="preserve">De Oplossing bevat functionaliteit waarmee via bestanden data kunnen worden geïmporteerd van cliënten en cliëntgegevens.
</t>
  </si>
  <si>
    <t xml:space="preserve">Indien er voor het inlezen van data via bestanden, zoals bijvoorbeeld de DUO-ROD lijst, een maximum aantal in te lezen regels geldt, dan is dit minimaal 100.000 regels.
</t>
  </si>
  <si>
    <t xml:space="preserve">Er zijn rapportagemogelijkheden om aan eisen en indicatoren van toezichthouders te voldoen. 
</t>
  </si>
  <si>
    <t xml:space="preserve">Templates voor operationele overzichten zijn te definiëren en kunnen opgeslagen worden voor later gebruik.
</t>
  </si>
  <si>
    <t xml:space="preserve">Er kan per contactmomentsoort een sjabloon ingericht worden, tenminste: naamgeving, opbouw, inhoud, tijdsduur, autorisatie, instellingen gekoppeld aan de agenda, locaties, en koppeling aan BDS-momenten. Er is geen beperking qua aantallen, en de organisatie kan werkprocessen inrichten op basis van eigen bedrijfsregels zonder tussenkomst van de leverancier.
</t>
  </si>
  <si>
    <t xml:space="preserve">Per contactmomentsjabloon kan worden ingericht of deze in het kinddossier, volwassenendossier of in beide dossiertypen gebruikt kan worden.
</t>
  </si>
  <si>
    <t xml:space="preserve">Contactmomentsjablonen kunnen logisch worden ingericht, waarbij vervolgvragen automatisch verschijnen of verborgen worden op basis van eerdere antwoorden.
</t>
  </si>
  <si>
    <t xml:space="preserve">In een contactmomentsjabloon kunnen registratieitems verplicht worden gesteld.
</t>
  </si>
  <si>
    <t xml:space="preserve">Per contactmomentsoort kan worden ingericht of er voor het uitvoeren van het consult toestemming moet worden vastgelegd, bijvoorbeeld bij cliënten jonger dan 12 jaar waarbij er geen ouder aanwezig is.
</t>
  </si>
  <si>
    <t xml:space="preserve">Contactmomentsjablonen moeten kunnen worden gekoppeld aan een financieringscategorie, zoals regionaal aanbod, lokaal aanbod, RVP, PGA, etc.
</t>
  </si>
  <si>
    <t xml:space="preserve">Bestaande sjablonen en formulieren kunnen worden gekopiëerd, zodat bij het aanmaken van een nieuw sjabloon of formulier een deel van de gegevens eenvoudig kan worden overgenomen.
</t>
  </si>
  <si>
    <t xml:space="preserve">Wijzigingen in sjablonen en formulieren die in de productieomgeving gedaan zijn kunnen vóór livegang worden gepreviewed, o.a. vanuit het perspectief van een eindgebruiker.
</t>
  </si>
  <si>
    <t xml:space="preserve">Bij het wijzigen van een sjabloon van een (verwijs)brief of document wordt er versiebeheer toegepast. Daarbij is het mogelijk om voorgaande versies in te zien. Sjablonen zijn voorzien van een timestamp waarmee voor elk moment in de tijd duidelijk is welke versie op dat moment de actuele versie was.
</t>
  </si>
  <si>
    <t xml:space="preserve">Dossiers worden naast de eigen locatie automatisch gekopppeld aan alternatieve locaties. Door de Opdrachtgever is in te richten welke locaties als alternatieve locaties gekoppeld moeten worden aan iedere locatie. 
</t>
  </si>
  <si>
    <t xml:space="preserve">De Oplossing voorziet in een Oplossing voor het samenstellen van operationele overzichten op verschillende niveau's (bijv. Medewerker, locatie en team). De functioneel beheerder kan zelf rapporten generen o.b.v. queries, selecties en filters.  Deze rapportages kunnen door functioneel beheerder beschikbaar worden gesteld aan rollen die hiertoe zijn geautoriseerd.
</t>
  </si>
  <si>
    <t xml:space="preserve">De Oplossing biedt de mogelijkheid om per status van een contactmoment aan te geven of Interne gebruikers deze status mogen wijzigen.
</t>
  </si>
  <si>
    <t xml:space="preserve">Een Interne gebruiker kan gekoppeld zijn aan meerdere locaties en een locatie kan een onbeperkt aantal Interne gebruikers omvatten.
</t>
  </si>
  <si>
    <t xml:space="preserve">Een Interne gebruiker kan gekoppeld zijn aan meerdere teams en een team kan een onbeperkt aantal Interne gebruikers omvatten.
</t>
  </si>
  <si>
    <t xml:space="preserve">Een door de Opdrachtgever aangewezen Interne gebruiker(sgroep) kan vastleggen wie van welke teams en locaties wel of geen notificaties ontvangen.
</t>
  </si>
  <si>
    <t xml:space="preserve">Aan een contactmomentsoort kan een gegevenscategorie worden gekoppeld en in een autorisatieprofiel kunnen één of meerdere autorisatieprofielen worden vastgelegd. Een Interne gebruiker heeft uitsluitend toegang tot contactmomentsoorten met de gegevenscategorie die in zijn/haar profiel is vastgelegd.
</t>
  </si>
  <si>
    <t xml:space="preserve">Aan een documentsoort kan een gegevenscategorie worden gekoppeld en in een autorisatieprofiel kunnen één of meerdere autorisatieprofielen worden vastgelegd. Een Interne gebruiker heeft uitsluitend toegang tot documentsoorten met de gegevenscategorie die in zijn/haar profiel is vastgelegd.
</t>
  </si>
  <si>
    <t xml:space="preserve">Documentsjablonen kunnen door een door de Opdrachtgever aangewezen Interne gebruiker(sgroep) worden aangemaakt en onderhouden.
</t>
  </si>
  <si>
    <t xml:space="preserve">Autorisaties kunnen o.b.v. verschillende aan de Interne gebruiker gekoppelde kenmerken worden verleend. Dit zijn ten minste gebruiker, functie, regio, team en locatie.
</t>
  </si>
  <si>
    <t xml:space="preserve">Bij het verlenen van autorisaties kan er uit drie verschillende typen autorisaties worden gekozen: 
1. volledige autorisatie
2. geen autorisatie
3. autorisatie waarbij de Interne gebruiker voorafgaand aan het inzien en/of muteren van gegevens en de daarbij benodigde functionaliteit, moet aangeven om welke reden de Interne gebruiker dit wil doen.
</t>
  </si>
  <si>
    <t xml:space="preserve">Toegang tot (onderdelen van) een dossier kan worden beperkt tot bepaalde Interne gebruikersgroepen op basis van een dossierkenmerk, zoals bij Vrijstellingsdossiers, Voorzorg en Stevig Ouderschap.
</t>
  </si>
  <si>
    <t xml:space="preserve">Alle Interne gebruikers kunnen geautoriseerd worden op lees- en/of bewerkrechten op de agenda's en werklijsten van alle andere Interne gebruikers.
</t>
  </si>
  <si>
    <t xml:space="preserve">In de Oplossing is het mogelijk om niet-BDS registratie-items in te richten welke voor Interne gebruikers te gebruiken zijn in contactmomentregistraties en vragenlijsten. Niet BDS elementen hebben dezelfde inrichtingsmogelijkheden als BDS elementen.
</t>
  </si>
  <si>
    <t xml:space="preserve">Patiënt- en zorginhoudelijke gegevens die geautomatiseerd worden uitgewisseld tussen applicaties van zorgketenpartners, voldoen aan Nictiz-standaarden. De volgende standaarden zijn hier van toepassing:
- https://nictiz.nl/releases/jeugdgezondheidszorg-7-1-3/, gegevensrichtlijnen voor de uitwisseling tussen JGZ en RIVM
- BDS, https://decor.nictiz.nl/pub/jeugdgezondheidszorg/BDS413/?elementInfo=true
De web API's van de Oplossing voldoen aan deze standaarden.
</t>
  </si>
  <si>
    <t xml:space="preserve">Aanpassingen voor de Opdrachtgever in de Oplossing wordt bij de eerstvolgende release opgenomen als standaardfunctionaliteit.
</t>
  </si>
  <si>
    <t xml:space="preserve">De Oplossing bestaat al in productie bij een met Opdrachtgever vergelijkbare organisatie. De vergelijking moet betrekking hebben op jeugdgezondheidsorganisaties in de GGD-sector.
</t>
  </si>
  <si>
    <t xml:space="preserve">De Oplossing voorziet in web API's met endpoints voor het opvragen en muteren (CRUD) van data bij/in de bron. 
</t>
  </si>
  <si>
    <t xml:space="preserve">De web API's van de Oplossing zijn gebaseerd op het RESTful principe en gebruikt JSON als dataformat.
</t>
  </si>
  <si>
    <t xml:space="preserve">De web API's van de Oplossing bieden de volgende functies:
- input validatie
- Filtering (query selectie)
- Full data levering (hele tabel)
- Delta data levering (sinds laatste opvraag)
- Delta data levering variabel (datum/tijd instelbaar)
- Data uitval monitoring en restore (bij uitval of errors)
- Response op request (berichtbevestiging)
</t>
  </si>
  <si>
    <t xml:space="preserve">De web API's van de Oplossing zijn ondersteund met bij voorkeur online beschikbare documentatie. Deze documentatie bevat een algemene introductie tot de API's, begrippenlijst, verklaring van response en error codes, wijze van authenticeren, de basis URL, toegepaste limieten, een opsomming van de beschikbare endpoints en per endpoint, de te gebruiken (de opbouw van een) request URL met een voorbeeld erbij, een beschrijving van de op te vragen gegevens en veldnamen, veldtypen, verplichte velden en  noodzakelijke toelichting per veld voor het juiste gebruik ervan en de relatie tussen een veld en plek ervan in het gebruikersscherm. Verder de bijbehorende response URL met een beschrijving van de inhoud ervan en een voorbeeld erbij. 
Per API release is de documentatie online beschikbaar of op te vragen.
</t>
  </si>
  <si>
    <t xml:space="preserve">Data output van API's van de Oplossing is consistent en compleet. Dit is verifieerbaar bij opvraging van data door vooraf een controlegetal op te vragen.
</t>
  </si>
  <si>
    <t xml:space="preserve">De Opdrachtnemer biedt de mogelijkheid aan om in een acceptatieomgeving op verzoek van Opdrachtgever gepland de gegevenssets te kunnen omwisselen. Voor functionele testen kan een geanonimiseerde gegevensset worden ingelezen en voor BI-ontwikkeling kan ook een deels niet-geanonimiseerde gegevensset worden ingelezen uit de productieomgeving ter voorkoming van verlies van contextbetekenis.
</t>
  </si>
  <si>
    <t xml:space="preserve">De Opdrachtnemer past release management toe. Over de daaruit voortkomende  releasekalender communiceert Opdrachtnemer als volgt over wijzigingen en releases met Opdrachtgever: 
- releases worden met release notes gecommuniceerd.
- losse wijzigingen worden met een informatie communiqué gecommuniceerd.
- De inhoud van de communicatie beschrijft de installatie(s) en de impact en er wordt apart gecommuniceerd over een productie en een acceptatieomgeving. 
</t>
  </si>
  <si>
    <t xml:space="preserve">In de Oplossing is de logging van gebruikeractiviteiten via gebruikersschermen permanent raadpleegbaar voor geautoriseerde personen (functioneel beheerder) van de Opdrachtgever. Niet alleen de activiteit maar ook de velden die worden geraadpleegd dan wel bewerkt.
</t>
  </si>
  <si>
    <t xml:space="preserve">De Oplossing ondersteunt de UTF-8 tekenset en beschikt over diakritische tekens (á, è,ï etc.) voor schrijven, printen, export naar andere applicaties en bij datakoppelingen.
</t>
  </si>
  <si>
    <t xml:space="preserve">De Oplossing kan data gestructureerd exporteren of aanbieden in koppelingen zonder opmaak, dus de kale data (bijvoorbeeld geen markup language voor eindgebruikerpresentatie).
</t>
  </si>
  <si>
    <t xml:space="preserve">De API's van de Oplossing zijn compatibel met oudere API-releases; dat wil zeggen er worden geen API's en/of endpoints verwijderd uit de software zonder afstemming met Opdrachtgever noch de bijbehorende documentatie en support. Een overgangsperiode wordt afgestemd met Opdrachtgever.
</t>
  </si>
  <si>
    <t xml:space="preserve">In het kader van onderhoud voor reparatie en verbeteringen informeert Opdrachtnemer de Opdrachtgever actief volgens een in de SLA afgesproken termijn voorafgaand aan elke wijziging (upgrades, updates, fixes en patches, etc. op software en firmware) of release in de Oplossing (applicatiesoftware, koppelvlakken, plug-ins, extensies, database, gegevens anders dan transacties, gegevensmodel, ERD en gegevens dictionary).
- Wanneer Opdrachtgever vaststelt dat een wijziging langer dan 14 dagen voorbereiding vraagt, wordt in overleg met Opdrachtnemer een nieuwe implementatiedatum vastgesteld. De Opdrachtnemer werkt hier aan mee.
- Opdrachtgever informeert Opdrachtnemer hierover binnen 5 werkdagen na de dag van bekendmaking van de wijziging door Opdrachtnemer.
</t>
  </si>
  <si>
    <t xml:space="preserve">Er zijn back-up- en restore maatregelen getroffen door de Opdrachtnemer waarbij geldt maximaal één dag gegevensverlies (24 uur) (RPO) en een hersteltijd van de Oplossing van maximaal 8 werkuren (RTO) gerekend vanaf de eerste aan Opdrachtnemer verstuurde melding.
Back-ups worden minstens 30 dagen bewaard.
</t>
  </si>
  <si>
    <t xml:space="preserve">De verwachting voor (toekomstige) capaciteitseisen zijn vastgelegd in de SLA.
</t>
  </si>
  <si>
    <t xml:space="preserve">Het beschikbaarheidspercentage van de Oplossing is tenminste 99,5% op jaarbasis. Dit percentage geldt voor alle OTAP-omgevingen (applicatie en database servers) inclusief de daarbij gebruikte (geautomatiseerde) koppelingen.  
De leverancier monitort voortdurend de beschikbaarheid en neemt proactief maatregelen op het moment dat de beschikbaarheid onder de norm dreigt te komen.
</t>
  </si>
  <si>
    <t xml:space="preserve">In de overeenkomst staat dat betaling voor licenties, beheer en onderhoud ingaat vanaf het moment dat de Oplossing in productie gaat en licenties gebruikt worden (niet vanaf de ondertekendatum contract) volgens het definitief overeengekomen factureringsschema.
</t>
  </si>
  <si>
    <t xml:space="preserve">In de overeenkomst is bepaald dat updates, upgrades, fixes, etc.  onderdeel zijn van het SLA of het licentiemodel en Opdrachtnemer voert deze zonder meerkosten uit gedurende de looptijd van de overeenkomst. 
</t>
  </si>
  <si>
    <t xml:space="preserve">In de overeenkomst staat dat de gegevens en informatieobjecten (in alle verschijningsvormen) in de Oplossing eigendom is en blijft van de  Opdrachtgever. Op alle tijden en bij beëindiging van de overeenkomst of bij in gebreke blijven van de Opdrachtnemer kan de Opdrachtgever kosteloos beschikken over deze gegevens in een nader met elkaar overeen te komen formaat.
</t>
  </si>
  <si>
    <t xml:space="preserve">Afspraken rondom support en gebruik van de (gehoste) Oplossing die onder andere (gedeeltelijke) invulling geven aan serviceniveaus, worden vastgelegd in een Dossier Afspraken en Procedures (DAP). 
Opdrachtnemer werkt mee aan het opstellen van een DAP, dat een bijlage wordt van de SLA en is gereed voor het in gebruik nemen van de Oplossing (live-gang).
</t>
  </si>
  <si>
    <t xml:space="preserve">Opdrachtnemer hanteert geen toeslagen, factuurkosten, verpakkingskosten, bezorgkosten en voorrijkosten etc. met andere woorden, de geoffreerde tarieven dienen alle kosten van Opdrachtnemer te dekken voor het leveren en onderhouden van de Oplossing.
</t>
  </si>
  <si>
    <t xml:space="preserve">De freqentie van de facturering van de periodieke kosten wordt in onderling overleg bepaald met Opdrachtnemer na de gunning en vóór ondertekening van de overeenkomst. Dan wordt ook bepaald wat voor VGGM helder en transparant is qua facturering.
</t>
  </si>
  <si>
    <t xml:space="preserve">Onderhoudswerkzaamheden (wijzigingen en releases), ook spoed, worden in overleg met Opdrachtgever definitief gepland op initiatief van de Opdrachtnemer.
Opdrachtnemer communiceert het onderhoud tenminste 14 dagen van te voren en spoedonderhoud zo snel als mogelijk met de afgesproken contactpers(o)n(en) van Opdrachtgever. Onderhoudsvensters vinden plaats buiten de kantoortijden van Opdrachtgever (in het weekend en van maandag t/m vrijdag tussen 22.00 uur – 7.00 uur). Feestdagen zijn uitgesloten voor onderhoud.
</t>
  </si>
  <si>
    <t xml:space="preserve">- Opdrachtnemer rapporteert digitaal, aantoonbaar, betrouwbaar en valide over de realisaties van de KPI’s en rapporteert hier duidelijk en concreet over tijdens de gesprekken. 
- De rapportages gaan ten minste over de KPI’s, zoals performance van de Oplossing (snelheid, beschikbaarheid), performance van support (bereikbaarheid, reactietijd, afhandeltijd), geldigheid van certificaten, back-up en restore(testen) en over informatiebeveiligings- incidenten.
- De frequentie van de KPI-rapportage is minimaal elk kwartaal.
</t>
  </si>
  <si>
    <t xml:space="preserve">Indien (één van) de KPI's op enig moment niet gerealiseerd zijn, stelt Opdrachtnemer binnen twee werkweken na het constateren een plan van aanpak ter verbetering op en voert dat, na akkoord van Opdrachtgever, uit. In dit plan staat aangegeven wanneer de KPI gehaald wordt.
</t>
  </si>
  <si>
    <t xml:space="preserve">-Onderdeel van de overeenkomst tussen Opdrachtnemer en Opdrachtgever is een exitstrategie. De exitstrategie is expliciet uitgewerkt en bevat condities die aanleiding kunnen geven tot een exit, ongeacht waar de Oplossing is gehost.
- Na gunning stellen Opdrachtnemer en Opdrachtgever, in overleg, binnen 3 maanden kostenloos een exitstrategie op. Dit plan wordt op de agenda van de jaarlijkse leveranciersbeoordeling gezet. Dit exitplan wordt zonder (meer) kosten of andere belemmeringen uitgevoerd aan het einde van de overeenkomst.
</t>
  </si>
  <si>
    <t xml:space="preserve">Minimaal één maal per jaar vindt een gesprek plaats naar aanleiding van een door Opdrachtgever opgestelde leveranciersbeoordeling.
</t>
  </si>
  <si>
    <t xml:space="preserve">Bij mogelijke geschillen gedurende de gehele looptijd van de overeenkomst,  inclusief een transitieperiode, zal de Opdrachtnemer de dienstverlening continueren.
</t>
  </si>
  <si>
    <t xml:space="preserve">De servicedesk is een (mondeling en schriftelijk) Nederlandstalige servicedesk (1e en 2e lijn).
</t>
  </si>
  <si>
    <t xml:space="preserve">Op de geleverde diensten is een SLA van toepassing gedurende de looptijd van de overeenkomst. U dient uw SLA na voorlopige gunning mee te sturen (deze zal niet meetellen in de beoordeling).
</t>
  </si>
  <si>
    <t xml:space="preserve">Bij veranderingen in de Oplossing blijven de betekenissen van bestaande informatieobjecten en bijbehorende metagegevens ongewijzigd (zonder verandering van inhoud, context, structuur en verlies van functionaliteit).
</t>
  </si>
  <si>
    <t xml:space="preserve">De Opdrachtnemer ondersteunt minimaal de volgende service support processen en levert hiervan de beschrijvingen aan in de SLA en bij voorkeur volgens ISM of ITIL:
- Change management
- Incident management
</t>
  </si>
  <si>
    <t xml:space="preserve">De Opdrachtnemer maakt een nieuwe, volledige back-up van de productieomgeving buiten het eventueel ingestelde reguliere back-up schema: 
- direct na een succesvolle vernietiging van informatieobjecten in de Oplossing of
- direct na het succesvol overbrengen van informatieobjecten naar een archiefdienst.
</t>
  </si>
  <si>
    <t xml:space="preserve">De Opdrachtnemer kan aantonen met een omschreven procedure dat de vernietigde of naar een archiefdienst overgebrachte informatieobjecten niet zijn teruggezet in productie door een uitgevoerde restore van back-up. M.a.w. geen ongewenste roll-back van informatieobjecten.
</t>
  </si>
  <si>
    <t xml:space="preserve">Opdrachtnemer mag de gegevens en informatieobjecten in de Oplossing niet voor eigen/andere doeleinden gebruiken, tenzij dit overeen is gekomen met Opdrachtgever.
</t>
  </si>
  <si>
    <t xml:space="preserve">De gegevens en informatieobjecten waar dan ook opgeslagen bij de Opdrachtnemer of bij een van zijn onderaannemers zijn machine-leesbaar en beschikbaar voor Opdrachtgever. 
Aanvullend levert Opdrachtnemer een omschrijving over hóe de gegevens en informatieobjecten beschikbaar zijn voor Opdrachtgever met minimaal de volgende items:
- welke gegevens en informatieobjecten betreft het;
- gegevensmodel: ontologie, entiteiten en relaties, tabellen, constraints, wijze van opslag en onder welke jurisdictie;
-metagegevens;
-gegevenswoordenboek;
-definities; 
-frequentie van levering;
-beschrijving berichtenverkeer.
</t>
  </si>
  <si>
    <t xml:space="preserve">Een exitprocedure voor gegevens en informatieobjecten in de Oplossing is onderdeel van het exitplan en wordt uitgevoerd volgens onderstaande eisen: 
- De Opdrachtnemer draagt aan het einde van de looptijd van de overeenkomst alle gegevens en informatieobjecten (inclusief metagegevens) uit de Oplossing in een origineel en duurzaam bestandsformaat, kosteloos over aan de Opdrachtgever. 
- Na bevestiging van migratie door Opdrachtgever uit de Oplossing van Opdrachtnemer worden alle gegevens en informatieobjecten in de Oplossing van de Opdrachtnemer vernietigd. 
- De Opdrachtnemer levert een verklaring van vernietiging aan de Opdrachtgever in een digitaal document volgens het sjabloon van Opdrachtgever; 
- De Opdrachtgever wil alle in de Oplossing opgenomen gegevens en informatieobjecten in goede (uitwisselbare) vorm op een eenduidige manier overgedragen krijgen wanneer Opdrachtgever daar om vraagt.
- Formaten waarin gegevens wordt aangeleverd voldoen aan een open standaard die samen wordt overeengekomen.
</t>
  </si>
  <si>
    <t xml:space="preserve">Bestandsformaten voor migratie en conversie voldoen aan een open standaard als genoemd op https://www.forumstandaardisatie.nl/open-standaarden en Opdrachtnemer toont dit aan met documentatie, voor bestanden te weten:
- PDF/A1, PDF/A2 voor niet of beperkt muteerbare bestanden
- ODF v1.3 voor muteerbare bestanden.
</t>
  </si>
  <si>
    <t xml:space="preserve">De Oplossing voorziet in de mogelijkheid om een informatieobject te kunnen archiveren door het instellen van regels; dat wil zeggen een end-of-life datum meegeven dat een bewaartermijn bepaalt. Dit kan alleen door een functioneel beheerder van Opdrachtgever worden uitgevoerd.
</t>
  </si>
  <si>
    <t xml:space="preserve">De Oplossing kan bij export en migratie van informatieobjecten en bijbehorende metagegevens in relatie (context) en in de oorspronkelijke vorm, zoals door de gebruiker in de Oplossing gezet, uit de Oplossing exporteren.
</t>
  </si>
  <si>
    <t xml:space="preserve">De Opdrachtnemer werkt alleen met digitale certificaten van vertrouwde  instanties (een Certificate Authority). Bijvoorbeeld DigiCert.
</t>
  </si>
  <si>
    <t xml:space="preserve">Opdrachtnemers moeten hun keten van toeleveranciers bekendmaken en aantonen welke maatregelen zij genomen hebben om de aan hen opgelegde eisen ook door te vertalen naar hun toeleveranciers.
</t>
  </si>
  <si>
    <t xml:space="preserve">De Opdrachtgever heeft het recht om maximaal een maal per jaar een audit te laten uitvoeren. Deze audit wordt in overleg met de Opdrachtnemer ingepland.
</t>
  </si>
  <si>
    <t xml:space="preserve">De Opdrachtnemer past een vorm van Secure Software Development (SSD) toe. Hierbij wordt tenminste de OWASP top 10 gebruikt, zie: https://www.owasp.org en de "ICT-beveiligingsrichtlijnen voor webapplicaties - 2024". Zie https://www.ncsc.nl/documenten/publicaties/2019/mei/01/ict-beveiligingsrichtlijnen-voor-webapplicaties.
De Opdrachtnemer toont dit aan met documentatie.
</t>
  </si>
  <si>
    <t xml:space="preserve">Er zijn back-up- en restore maatregelen getroffen en de Opdrachtnemer deelt (na gunning) deze back-up &amp; restore policy. Hierin is ten minste opgenomen wat de herstelpuntdoelstellingen zijn bij een incident (RPO en RTO). 
</t>
  </si>
  <si>
    <t xml:space="preserve">Restoretesten worden tenminste eenmaal per jaar uitgevoerd door Opdrachtnemer en over de resultaten wordt gerapporteerd aan de Opdrachtgever. De afspraken hierover worden vastgelegd in een SLA.
</t>
  </si>
  <si>
    <t xml:space="preserve">De loginformatie van de Oplossing heeft een bewaartermijn van minimaal vijf jaar vanaf het moment dat de logregel wordt geschreven (conform Besluit vaststelling bewaartermijn logging.)
</t>
  </si>
  <si>
    <t xml:space="preserve">Bij een (vermoedelijk) informatiebeveiligingsincident is de bewaartermijn van de gelogde incidentinformatie minimaal vijf jaar.
</t>
  </si>
  <si>
    <t xml:space="preserve">Hosting van de Oplossing vindt plaats in een logisch en fysiek beveiligde omgeving en voldoet aan alle in Nederland geldende wet- en regelgeving. 
</t>
  </si>
  <si>
    <t xml:space="preserve">Opdrachtnemer voldoet aantoonbaar aan de NEN7513 onder andere voor het loggen van raadplegingen en mutaties in het patiëntdossier.
</t>
  </si>
  <si>
    <t xml:space="preserve">De Opdrachtnemer zorgt ervoor dat haar organisatie en Oplossing bij veranderingen in wet- en regelgeving blijft voldoen aan de nieuwe regels. Dit betreft in ieder geval (indien van toepassing) de eisen die voortvloeien uit de Archiefwet, NEN7510, BIO, NIS2/Cyberbeveiligingswet, AVG en gedefinieerde eisen van Forum Standaardisatie.
</t>
  </si>
  <si>
    <t xml:space="preserve">- Van elke handeling op gegevens en informatieobjecten in de Oplossing door een gebruikers- of systeemaccount is in de logging (van gebeurtenissen door gebruikers- en systeemaccounts op objecten) te zien wie de handeling op welk moment vanaf welke locatie heeft uitgevoerd: raadplegen, creëeren/toevoegen, wijzigen, verwijderen.
- Alle logfaciliteiten en informatie in logbestanden is niet muteerbaar en beschermd tegen onbevoegde toegang.
</t>
  </si>
  <si>
    <t xml:space="preserve">De user data event logging is direct (zonder tussenkomst van de leverancier) raadpleegbaar voor expliciet geautoriseerde personen van de Opdrachtgever. We willen kunnen opvragen wie wat wanneer uitvoert (CRUD) op welke velden. 
</t>
  </si>
  <si>
    <t xml:space="preserve">De Oplossing kan alle beveiligingsgebeurtenissen bij het SIEM van de Opdrachtgever real-time aanleveren (middels industrie standaarden).
</t>
  </si>
  <si>
    <t xml:space="preserve">De logging van beveiligingsgebeurtenissen worden regelmatig beoordeeld door de Opdrachtnemer. Deze logbestanden bevatten minimaal: 
- authenticatie (correct en foutief) en het tijdstip.
- herhaaldelijk foutieve authenticatie en het tijdstip. 
De uitkomsten worden periodiek of op verzoek met Opdrachtgever gedeeld.
</t>
  </si>
  <si>
    <t xml:space="preserve">Een logregel bevat in geen geval gegevens die tot het doorbreken van de beveiliging kunnen leiden.
</t>
  </si>
  <si>
    <t xml:space="preserve">Opdrachtnemer voldoet aantoonbaar aan de NEN7512 voor het veilig uitwisselen van zorginhoudelijke gegevens.
</t>
  </si>
  <si>
    <t xml:space="preserve">De Oplossing genereert alleen nieuwe sessies met een gebruikersauthenticatie.  Sessies zijn authentiek voor elke gebruiker en worden ongeldig gemaakt na een time-out of periode van inactiviteit.
</t>
  </si>
  <si>
    <t xml:space="preserve">De Opdrachtnemer voert gecontroleerd wijzigingen door met een wijzigingsproces dat tenminste het informatiesysteem, besturingssystemen, databases, koppelingen, apparaten en middlewareplatforms dekt.  
Alle wijzigingen behoren strikt te worden getest, gecontroleerd en gedocumenteerd conform een vastgelegde procedure.  
</t>
  </si>
  <si>
    <t xml:space="preserve">In een DAP wordt vastgelegd dat gegevens niet toegankelijk zijn voor niet-geautoriseerde personen; medewerkers van de Opdrachtnemer hebben geen toegang tot de gegevens in de productieomgeving; enkel na akkoord van een daartoe geautoriseerde persoon van de Opdrachtgever, kan toegang tot de productie omgeving worden gegeven.
</t>
  </si>
  <si>
    <t xml:space="preserve">Het gebruik van groepsaccounts is niet toegestaan.
</t>
  </si>
  <si>
    <t xml:space="preserve">In de Oplossing is het Break the glass principe ingericht.
</t>
  </si>
  <si>
    <t xml:space="preserve">De klokken van alle relevante informatieverwerkende systemen van de Oplossing, zijn gesynchroniseerd met de atoomklok (referentietijdbron).  
</t>
  </si>
  <si>
    <t xml:space="preserve">De Opdrachtnemer laat vóór live-gang en daarna jaarlijks een penetratietest uitvoeren op de Oplossing door een onafhankelijke partij. De resultaten van deze penetratietest worden op verzoek gedeeld met Opdrachtgever. 
</t>
  </si>
  <si>
    <t xml:space="preserve">Opdrachtgever kan een externe audit, waaronder een penetratietest, laten uitvoeren om te controleren dat aan beveiligingseisen die van toepassing zijn wordt voldaan voor de Oplossing. De Opdrachtnemer werkt hier aan mee.
</t>
  </si>
  <si>
    <t xml:space="preserve">De Oplossing beschikt over antivirus- en antimalwaresoftware die voorziet in detectie, preventie en herstel.
</t>
  </si>
  <si>
    <t xml:space="preserve">In de Oplossing is zeker gesteld dat elke cliënt/patiënt op unieke wijze kan worden geïdentificeerd.  
</t>
  </si>
  <si>
    <t xml:space="preserve">In de Oplossing is zeker gesteld dat persoonsidentificerende informatie overeenkomt met de cliënt/patiënt die wordt behandeld en dat de uitgevoerde verificatie zichtbaar is voor de zorgverlener.
</t>
  </si>
  <si>
    <t xml:space="preserve">In de Oplossing is zeker gesteld dat openbaar beschikbare gezondheidsinformatie (niet zijnde persoonlijke gezondheidsinformatie):
- kan worden gearchiveerd;
- wordt beschermd om onbevoegde wijzigingen te voorkomen (integriteit); 
- een vermelding bevat van de bron (auteurschap) en de integriteit van deze bron wordt beschermd.
</t>
  </si>
  <si>
    <t xml:space="preserve">In de Oplossing bevat een logregel ten minste de volgende informatie: 
- de gebeurtenis; 
- de benodigde informatie die nodig is om het incident met hoge mate van zekerheid te herleiden tot een natuurlijk persoon (bij voorkeur numerieke identificatie); 
- het gebruikte apparaat; 
- het resultaat van de handeling; 
- een datum en tijdstip van de gebeurtenis.
</t>
  </si>
  <si>
    <t xml:space="preserve">De Oplossing maakt en bewaart logbestanden van gebeurtenissen die gebruikersactiviteiten, uitzonderingen en registraties van beveiligingsgebeurtenissen bevatten. 
Onder dit type gebeurtenissen vallen in elk geval de volgende type gebeurtenissen: 
- Gebruik van technische beheerfuncties;
- Gebruik van functionele beheerfuncties;
- Handelingen van beveiligingsbeheer (o.a. gebruikersbeheer);
- Beveiligingsincidenten;
- Verstoringen in het productieproces;
- Handelingen van gebruikers op de gegevens (CRUD);
- Online transacties.
</t>
  </si>
  <si>
    <t xml:space="preserve">De Oplossing voorziet in web API's, ook per endpoint, die geautoriseerd kunnen worden aan eindgebruikers of systeemgebruikers via de gebruikersprofielen die in de Oplossing beschikbaar zijn. API-autorisatiebeheer is in de Oplossing door Opdrachtgever uit te voeren met Azure AD (RBAC) via bedoelde gebruikersprofielen.
</t>
  </si>
  <si>
    <t xml:space="preserve">De Web API's van de Oplossing voorzien in logging van user events en security events die te raadplegen zijn door de API-beheerder (Functioneel Beheerder) of de API-ontwikkelaars van Opdrachtgever.
</t>
  </si>
  <si>
    <t xml:space="preserve">De Opdrachtnemer neemt aanvullende maatregelen om DDoS-aanvallen te monitoren, te detecteren en af te slaan, zodat de gevraagde beschikbaarheid wordt gerealiseerd.
</t>
  </si>
  <si>
    <t xml:space="preserve">De Oplossing beschikt minimaal over een productieomgeving die een recente, stabiele en door Opdrachtnemer ondersteunde software versie bevat en in afstemming met Opdrachtgever is geconfigureerd en ingericht om in gebruik te kunnen nemen.
</t>
  </si>
  <si>
    <t xml:space="preserve">De Oplossing beschikt over een acceptatieomgeving voor het kunnen accepteren van wijzigingen die naar de productieomgeving gaan. De acceptatieomgeving heeft de minimaal de softwareversie, configuratie en inrichting van de productieomgeving of hogere softwareversie, waarbij de hogere versie gelijk is aan de versie van de testomgeving, zodra deze is afgetest (geen functionele en technische fouten aanwezig).
Deze acceptatieomgeving wordt in eerste instantie tijdens de implementatie aangeboden als een tijdelijke sandboxomgeving voor het uitproberen en simuleren door beheerders en gebruikers.
</t>
  </si>
  <si>
    <t xml:space="preserve">De Oplossing is voorzien van beschrijvende documentatie over functionele inrichting, technische configuratie en koppelingen inclusief maatwerk-koppelingen in het Nederlands.
</t>
  </si>
  <si>
    <t xml:space="preserve">De gegevens van Opdrachtgever bevinden zich alleen in gegevenscenters in de Europese Economische Ruimte (EER). 
</t>
  </si>
  <si>
    <t xml:space="preserve">Een reeds door Opdrachtnemer uitgevoerde Gegevensbeschermingseffect-beoordeling (lees DPIA) over de Oplossing van de Opdrachtnemer wordt gedeeld met de Opdrachtgever bij de eerste Nota van Inlichtingen.
</t>
  </si>
  <si>
    <t xml:space="preserve">Opdrachtnemer werkt mee aan een Gegevensbeschermingseffect-beoordeling (lees DPIA) van de Opdrachtgever na de gunning bij de start van het project en vóór de testfase van de Oplossing.
</t>
  </si>
  <si>
    <t xml:space="preserve">Aanvullende eisen vanuit de DPIA die risico's opleveren die voor de implementatie (live-gang) een no-go opleveren, lost de Opdrachtnemer op vóór de live-gang.
</t>
  </si>
  <si>
    <t xml:space="preserve">In omgevingen voor het simuleren, testen en accepteren van gebruikersfuncties wordt gebruik gemaakt van fictieve of geanonimiseerde  gegevens. (Dus geen gegevens die onder de AVG vallen.)
</t>
  </si>
  <si>
    <t xml:space="preserve">De Opdrachtnemer, in de rol van verwerker, gaat akkoord met het gebruik van de verwerkersovereenkomst van de Opdrachtgever.
</t>
  </si>
  <si>
    <t xml:space="preserve">De verwerkersovereenkomst is gereed en ondertekend door Opdrachtgever en Opdrachtnemer, in de rol van verwerker, tegelijk met de ondertekening van de hoofdovereenkomst.
</t>
  </si>
  <si>
    <t xml:space="preserve">De Oplossing is gebaseerd op 'privacy by default' principes zoals dataminimalisatie, need-to-know-principes en beperking van de verwerking op persoonsgegevens. Opdrachtnemer toont dit aan met documentatie.
</t>
  </si>
  <si>
    <t xml:space="preserve">Opdrachtnemer heeft de Oplossing ingericht volgens artikel 15 t/m 21 van de AVG (o.a. recht van inzage, recht van verwijdering, etc.).
Ter referentie zie https://www.avgb.nl/.
</t>
  </si>
  <si>
    <t xml:space="preserve">De Opdrachtnemer biedt proactieve ondersteuning op live-gang belemmerende issues door deze op te lossen vóór de geplande live-gang datum.
</t>
  </si>
  <si>
    <t xml:space="preserve">De Opdrachtnemer biedt proactief nazorg op restpunten (de niet live-gang belemmerende punten) uit het overdrachtsdocument. Per restpunt wordt afgesproken met Opdrachtnemer wanneer het is opgelost en vastgelegd in het overdrachtsdocument.
</t>
  </si>
  <si>
    <t xml:space="preserve">Voor het technisch beschikbaar stellen van de Oplossing met als doel om te gaan testen levert Opdrachtnemer een uitgewerkte testaanpak op. Deze testaanpak omvat ten minste functionele gebruikerstesten, integratietesten en gegevensmigratietesten. Basis voor deze testen zijn de in deze aanbesteding gestelde functionele eisen. De testaanpak wordt verder gedefineerd in het implementatieplan.
</t>
  </si>
  <si>
    <t xml:space="preserve">Opdrachtnemer zet alleen personeel in dat beschikt over de overeengekomen dan wel voor het verrichten van de prestatie benodigde vaardigheden en kwalificaties, rekening houdend met de aard van de te leveren prestatie voor de gevraagde Oplossing. 
</t>
  </si>
  <si>
    <t xml:space="preserve">De Opdrachtnemer monitort koppelingen proactief en onderneemt actie als een in de Oplossing gevraagde koppeling van of met de Oplossing met een applicatie (inclusief het datawarehouse van Opdrachtgever) van een derde partij een storing heeft (niet meer werkt of dreigt uit te vallen) en communiceert dit naar de contactperso(o)n(en) van de Opdrachtgever volgens de SLA-afspraken. Er mag geen kastje-muur situatie ontstaan.
Opdrachtnemer werkt samen met de betrokken derde partij of Opdrachtgever van de gekoppelde applicatie om het probleem op te lossen.
Bijvoorbeeld: netwerk- en gegevenskoppelingen, plug-ins, extensies, etc.
</t>
  </si>
  <si>
    <t xml:space="preserve">Voor eindgebruikers is de Oplossing voorzien van Nederlandstalige software (inclusief de ingebouwde helpfuncties) en in ieder geval Nederlandstalige handleidingen die bij voorkeur rol- en procesgeoriënteerd zijn opgezet.
</t>
  </si>
  <si>
    <t xml:space="preserve">Voor systeem- en functioneel beheerders is er functionele en technische actuele documentatie beschikbaar voor het beheren en onderhouden van de Oplossing en zijn Nederlands- of Engelstalig.
</t>
  </si>
  <si>
    <t xml:space="preserve">In de Oplossing zijn er voor eindgebruikers (inclusief de functioneel beheerder)  contextsensitieve helpfuncties beschikbaar.
</t>
  </si>
  <si>
    <t xml:space="preserve">Cliëntgebonden en niet-cliëntgebonden activiteiten hebben in de Oplossing een code, zodat er gerapporteerd kan worden op de verdeling van werkzaamheden en inzet.
</t>
  </si>
  <si>
    <t xml:space="preserve">De Oplossing ondersteunt workflow management dat door Opdrachtgever is in te richten zodat een JGZ-dienst of -activiteit van workflow ondersteuning voor standaardiseerbare (repetitieve) werkprocessen is te voorzien. Het betreft workflow definities met notificaties (berichtenverkeer met feedback loops, ook ad hoc tussen Interne gebruikers mogelijk) leidend tot inzichtelijke, prioriteerbare en afhandelbare workload (acties) per Interne gebruiker en werkeenheid. Hierop is rapportage voorzien voor zelfsturing en managementsturing, zodat o.a. afwijkingen in proces of personele belasting inzichtelijk is.
</t>
  </si>
  <si>
    <t xml:space="preserve">De Opdrachtnemer past release management toe. Over de daaruit voortkomende  releasekalender communiceert Opdrachtnemer  altijd vooraf als volgt over wijzigingen en releases met Opdrachtgever:
Opdrachtnemer communiceert  losse wijzigingen  in een informatie communiqué. 
</t>
  </si>
  <si>
    <t xml:space="preserve">De Oplossing biedt ondersteuning voor het aanmaken van plansjablonen. Een plansjabloon is een vooraf gedefinieerde, gestandaardiseerde indeling binnen het agendabeheer, waarmee de Interne gebruiker gemakkelijk en consistent activiteiten, zoals spreekuren, overleggen, scholing, etc., kan inplannen. Aan een plansjabloon kunnen tenminste de volgende gegevens worden gekoppeld: tijdsduur gehele sjabloon, type te koppelen locatie(s), type te koppelen medewerker(s), (niet-)cliëntgebonden tijdsblokken inclusief start- en eindtijd.
</t>
  </si>
  <si>
    <t xml:space="preserve">Opdrachtnemer levert een webapplicatie gehost in de cloud.
</t>
  </si>
  <si>
    <t xml:space="preserve">De web API's van de Oplossing ondersteunen: 
- minimaal 5 requests per seconde 
- minimaal 5 opeenvolgende connecties. 
- minimaal 10.000 records per request (fetch/take/paginering)
Dit is onderdeel van de SLA.
</t>
  </si>
  <si>
    <t xml:space="preserve">Storingen kunnen door VGGM 24 x 7 gemeld worden aan een servicedesk via minimaal e-mail, website (bijvoorbeeld een customer self-service portaal) of mobile app.
</t>
  </si>
  <si>
    <t xml:space="preserve">De Oplossing moet erin voorzien dat informatieobjecten via gebruikersschermen/user interface vindbaar zijn voor de gebruiker (inclusief de Functioneel beheerder) tot het moment van daadwerkelijke verwijdering in de bron of overbrenging (naar een archiefdienst).
Informatieobjecten zijn vindbaar vanuit één zoekopdracht binnen een voor de werkprocesdynamiek passende termijn. Deze termijn wordt afgestemd met Opdrachtgever.
</t>
  </si>
  <si>
    <t xml:space="preserve">Opdrachtnemer zorgt ervoor dat de Oplossing en de infrastructuur altijd zijn voorzien van de laatste beveiligingsupdates. 
</t>
  </si>
  <si>
    <t xml:space="preserve">De Oplossing biedt de mogelijkheid om volgens een 4-ogen principe autorisatie in te richten waarbij invoer en fiattering afzonderlijk van elkaar mogelijk is (segregation of duties).
</t>
  </si>
  <si>
    <t xml:space="preserve">In de Oplossing kunnen gebruikersaccounts alleen persoonsgebonden, op naam, worden aangemaakt (niet op team of afdeling bijvoorbeeld); een account is herleidbaar naar een persoon.
</t>
  </si>
  <si>
    <t xml:space="preserve">Informatie die anders is geclassificeerd dan openbaar, wordt uitgewisseld over netwerken die versleuteld zijn.
</t>
  </si>
  <si>
    <t xml:space="preserve">Gegevens (op transport, in verwerking en in rust) moeten worden beschermd met cryptografische maatregelen.
</t>
  </si>
  <si>
    <t xml:space="preserve">De Oplossing hergebruikt nooit sessie-tokens in URL-parameters of foutberichten.
</t>
  </si>
  <si>
    <t xml:space="preserve">De toegangsbeveiligingsprocedures (organisatorisch, functioneel en/of technisch) die gelden voor productiesystemen van de Oplossing gelden ook voor andere systemen in de OTAP.
</t>
  </si>
  <si>
    <t xml:space="preserve">Opdrachtnemer heeft een privacybeleid dat voldoet aan de AVG en toont dit aan met documentatie.
</t>
  </si>
  <si>
    <t xml:space="preserve">Opdrachtnemer voldoet aan de vereisten uit de Algemene Verordening Gegevensbescherming (AVG).
</t>
  </si>
  <si>
    <t xml:space="preserve">De Opdrachtnemer houdt de aangeboden Oplossing proactief in lijn met de landelijke afgesproken standaarden voor websites, applicaties, koppelingen, etc. opgesteld door Forum Standaardisatie.
Opdrachtgever verwijst hiervoor naar de relevante, aanbevolen open standaarden van Forum Standaardisatie  (https://www.forumstandaardisatie.nl). 
De volgende aanbevolen standaarden zijn van toepassing op de Oplossing:
- https://www.forumstandaardisatie.nl/open-standaarden/csv
- https://www.forumstandaardisatie.nl/open-standaarden/datum-en-tijd
- https://www.forumstandaardisatie.nl/open-standaarden/ftp, Opdrachtgever wil FTPS.
- https://www.forumstandaardisatie.nl/open-standaarden/icalendar
- https://www.forumstandaardisatie.nl/open-standaarden/json
- https://www.forumstandaardisatie.nl/open-standaarden/mime
- https://www.forumstandaardisatie.nl/open-standaarden/smime (alleen voor digitale ondertekening!)
- https://www.forumstandaardisatie.nl/open-standaarden/smtp
- https://www.forumstandaardisatie.nl/open-standaarden/oauth
- https://www.forumstandaardisatie.nl/open-standaarden/odata
- https://www.forumstandaardisatie.nl/open-standaarden/pdfua (WCAG)
- https://www.forumstandaardisatie.nl/open-standaarden/utf-8
- https://www.forumstandaardisatie.nl/open-standaarden/x509
</t>
  </si>
  <si>
    <t xml:space="preserve">De gegevens en informatieobjecten uit de huidige oude Oplossing dienen, dit nog ter beoordeling en concretisering door de Opdrachtgever, volledig en automatisch mee te worden genomen bij de implementatie van de nieuwe Oplossing.
De Opdrachtnemer maakt bij de migratie en conversie gebruik van controles met een duidelijke verslaglegging (waaronder tenminste verwerkings- en mutatieverslag, signaal- c.q. uitvallijst) waaruit blijkt welke  aangeleverde gegevens en informatieobjecten daadwerkelijk correct zijn overgezet naar de Oplossing, welke niet en welke deels.
De Opdrachtnemer stelt hiervan een verklaring van conversie/migratie op.
</t>
  </si>
  <si>
    <t xml:space="preserve">Forum Standaardisatie: Mocht de Opdrachtnemer van mening zijn dat een genoemde verplichte open standaard niet relevant is, een ‘leg uit’ verklaring hebben of een ‘gelijkwaardige’ standaard aanbieden, dan dient Opdrachtnemer dit in het Programma van Wensen te beargumenteren, c.q. aan te tonen dat dit alternatief voldoet aan de door het Forum Standaardisatie gehanteerde en gepubliceerde criteria voor opname op de ‘pas toe of leg uit’-lijst.
</t>
  </si>
  <si>
    <t xml:space="preserve">De Opdrachtnemer neemt minimaal de volgende punten op in de SLA: 
- de tarievenlijst met daarin opgenomen de financiële gevolgen voor het periodiek op- en afschalen van de licenties en de hardware en de tarieven voor project consultancy. Wanneer er geen periodiek is afgesproken, gebeurd dit per 1 januari aanstaande;
- de response en oplostijd;
- de uptime van de hosting omgeving; 
- de workaround van de Oplossing bij uitval van de hosting; 
- een beschrijving van de governance en escalatiemogelijkheid;
- het onderhoud (vensters, spoed, gepland etc.); 
- back-up, recovery, retentie en archivering; 
- het maximale verlies van gegevens bij calamiteiten is 1 uur;
 - de reactietijd servicedesk bij storingen is maximaal 1 uur;
 - de maximale oplostijd bij een kritische storing is 4 uur (Prio 1)
(hieronder vallen ook security incidenten);
 - de hersteltijd voor terugzetten gegevens van backup bij calamiteiten is maximaal 4 uur. 
</t>
  </si>
  <si>
    <t xml:space="preserve">De Opdrachtnemer: 
- is NEN7510 gecertificeerd voor de te leveren dienst voor het deel waar de hosting op plaats vindt. Een geldig certificaat en verklaring van toepasselijkheid dient na voorlopige gunning overhandigd te worden. 
- zorgt voor passende technische en organisatorische beveiligingsmaatregelen (conform NEN7510-2) zoals overgekomen met Opdrachtgever. De Opdrachtnemer stuurt het overzicht van de genomen maatregelen mee. Deze dienen opgenomen te worden in de verwerkersovereenkomst of wanneer deze er niet is, in de overeenkomst.
</t>
  </si>
  <si>
    <t>De Opdrachtnemer levert op volgens de gestelde deadline (31-12-2026).</t>
  </si>
  <si>
    <t xml:space="preserve">De gebruikersschermen van de Oplossing kunnen op de volgende typen personal computers, te weten laptop/desktop, tablet en smartphone gebruikt worden.
</t>
  </si>
  <si>
    <t xml:space="preserve">De API's van de Oplossing kunnen persoonsgegevens geanonimiseerd aanleveren voor data intelligence (o.a. datawarehousing), zonder dat daarbij contextbetekenis verloren gaat. Bijvoorbeeld data voor een geografische spreiding rapportage met demografische kenmerken.
</t>
  </si>
  <si>
    <t xml:space="preserve">Het monitoren en beheren van in de Oplossing gevraagde koppelingen tussen de Oplossing en andere Oplossingen zijn onderdeel van de dienstverlening van de Opdrachtnemer.
Bijvoorbeeld: netwerk- en gegevenskoppelingen, plug-ins, extensies, etc.
</t>
  </si>
  <si>
    <t xml:space="preserve">De Oplossing wordt op ingelogd met door Opdrachtgever verstrekte Azure AD accounts.(MFA wordt op achtergrond afgedwongen door Opdrachtgever).
</t>
  </si>
  <si>
    <t xml:space="preserve">Opdrachtnemer zorgt ervoor dat gegevens in de database van de Oplossing gemigreerd kunnen worden naar een andere Oplossing door gegevens te kunnen exporteren naar een database kopie of de gegevens te exporteren volgens de volgende open standaarden: https://www.forumstandaardisatie.nl/open-standaarden/aanbevolen?domein=128.
Opdrachtnemer neemt initiatief om met Opdrachtgever af te stemmen welke gegevens het betreffen  en welke open standaard(en) van toepassing is/zijn.
Het resultaat moet zijn dat Opdrachtgever zondermeer de migratie naar een andere Oplossing kan (laten) uitvoeren.
</t>
  </si>
  <si>
    <t xml:space="preserve">De Oplossing staat Interne gebruikers niet toe gegevens en informatieobjecten fysiek te verwijderen (vernietigen).
Het handmatig of geautomatiseerd uitvoeren van vernietigen of archiveren, het inrichten ervan en het inrichten van bewaartermijnen is in de Oplossing alleen geautoriseerd voor de rol van recordsmanager en is een medewerker van Opdrachtgever (bijvoorbeeld een rol van de functioneel beheerder).
</t>
  </si>
  <si>
    <t xml:space="preserve">In de Oplossing is zeker gesteld dat de Interne gebruiker na het inloggen geinformeerd wordt over het feit dat er binnen de applicatie gewerkt wordt met vertrouwelijke gegevens en er om deze reden monitoring plaatsvindt. 
</t>
  </si>
  <si>
    <t xml:space="preserve">De Oplossing kan volgens onderstaande werkwijze gegevens en informatieobjecten vernietigen:  
- genereren van een (concept en definitief) vernietigingslijst vooraf aan de daadwerkelijke vernietiging. 
- onherstelbaar vernietigen van informatieobjecten en bijbehorende metagegevens op basis van wettelijke bewaar- en vernietigingstermijnen.
- geautomatiseerd (met een doorlopende machtiging van Opdrachtgever) en handmatig met tussenkomst van een Interne gebruiker vernietigen of één van beide.
</t>
  </si>
  <si>
    <t xml:space="preserve">Toegang tot de Oplossing zélf en gebruikersfuncties ín de Oplossing is/zijn gebaseerd op functies en/of rollen die medewerkers vervullen in de organisatie van Opdrachtgever. Deze toegang wordt met Microsoft AD groepen toegekend aan Interne gebruikers van de Oplossing en onderhouden vanuit de Azure AD van de Opdrachtgever.
</t>
  </si>
  <si>
    <t xml:space="preserve">In de Oplossing wordt het gebruikersbeheer gelogd. Zichtbaar is welke gebruikers/accounts (gebruiker- en systeemaccounts) zijn toegevoegd of verwijderd en door welk gebruiker- of systeemaccount.
</t>
  </si>
  <si>
    <t>AR</t>
  </si>
  <si>
    <t>7. Architectuur AR)</t>
  </si>
  <si>
    <t>8. Data Intelligence (DI)</t>
  </si>
  <si>
    <t>DI</t>
  </si>
  <si>
    <t>9. ICT -contract en SLA (IC)</t>
  </si>
  <si>
    <t>IC</t>
  </si>
  <si>
    <t>IA</t>
  </si>
  <si>
    <t>11. Informatiebeveiliging (IB)</t>
  </si>
  <si>
    <t>IB</t>
  </si>
  <si>
    <t>IM</t>
  </si>
  <si>
    <t>12. Informatiemanagement (IM)</t>
  </si>
  <si>
    <t>PR</t>
  </si>
  <si>
    <t>13. Privacy (PR)</t>
  </si>
  <si>
    <t>14. Project en Implementatie (PI)</t>
  </si>
  <si>
    <t>PI</t>
  </si>
  <si>
    <t>ICT -contract en SLA</t>
  </si>
  <si>
    <t>Informatie- en archiefbeheer</t>
  </si>
  <si>
    <t xml:space="preserve">De Opdrachtnemer levert volledig geautomatiseerde end-to-end datakoppelingen die na inrichting zelfstandig en onafhankelijk van de infra van Opdrachtgever, zonder menselijk handelen voorbereidend en voorafgaand tijdens uitvoering en na uitvoering van de datakoppeling met de volgende derden applicaties gegevens delen: 
BIJ IMPLEMENTATIE:
- BRP, bulkmutaties, verificatie persoonsgegevens, verificatie BSN
- Praeventis, via LSP (RIVM), oproeplijst RVP, geldige vaccins, oproeplijst hielprik, toegediende vaccinaties, toegediende vaccinaties PGA.
- Ander DD JGZ, via LSP, dossieroverdracht
- Ander DD JGZ van zelfde leverancier, dossieroverdracht
- VZVZ adresboek service, controle berichtversie dossieroverdracht LSP
- Vektis, huisartsgegevens
- Verwijsindex, signaal over cliënt delen en/of ontvangen
- CANG, NAW-gegevens pasgeborenen, gehoortestuitslag
- PostNL, postcode tabel, postcode en huisnummer
- SMS service, afspraak, afspraakherinneringen
- QuestioCare, uitsturen gezondheidsonderzoek, gezondheidsonderzoek resultaten
- Zorgdomein, verwijsbrief sturen, advies specialist ontvangen
- Zorgmail, zowel Edifact als secure mailberichten inkomend en uitgaand
- i-JGZ platform (TNO), Slimme Richtlijnen Module, cliëntgegevens, biometrie, advies lengte-groei-taalontwikkeling
- i-JGZ platform (TNO), D-Score, cliëntgegevens, ontwikkeling kind 0-4 
- i-JGZ platform (TNO), Van Wiechen, cliëntgegevens, ontwikkeling kind 0-4
- AFAS CRM, schoollocaties
- AFAS HRM, persoons- en contactgegevens, AGB-code zorgprofessionals
- MS Exchange Online, e-mail, versturen e-mail via VGGM domein.
- MS Exchange Online, agenda items, maken, lezen, updaten, verwijderen.
- MS Entra ID, gebruikersidentiteiten (t.b.v. SSO)
- BabyConnect (Blinz), dossieroverdrachtbericht verloskundige
</t>
  </si>
  <si>
    <t>Opdrachtgever moet aangesloten blijven bij de standaarden voor de overheid voor websites, applicaties, koppelingen, etc. 
Deze standaarden zijn opgesteld door Forum Standaardisatie. Opdrachtgever verwijst hiervoor naar de voor haar verplichte, relevante open standaarden die op de ‘pas toe of leg uit’-lijst van Forum Standaardisatie staan. (https://www.forumstandaardisatie.nl). 
De volgende open standaarden zijn van toepassing op de Oplossing: 
NETWERK
- https://www.forumstandaardisatie.nl/open-standaarden/dnssec
- https://www.forumstandaardisatie.nl/open-standaarden/ipv6
- https://www.forumstandaardisatie.nl/open-standaarden/rpki
- https://www.forumstandaardisatie.nl/open-standaarden/tls
INTERNET
- https://www.forumstandaardisatie.nl/open-standaarden/digitoegankelijk-en-301-549-met-wcag-21
- https://www.forumstandaardisatie.nl/open-standaarden/https-en-hsts
- https://www.forumstandaardisatie.nl/open-standaarden/securitytxt</t>
  </si>
  <si>
    <t>Opdrachtgever moet aangesloten blijven bij de standaarden voor de overheid voor websites, applicaties, koppelingen, etc. 
Deze standaarden zijn opgesteld door Forum Standaardisatie. Opdrachtgever verwijst hiervoor naar de voor haar verplichte, relevante open standaarden die op de ‘pas toe of leg uit’-lijst van Forum Standaardisatie staan. (https://www.forumstandaardisatie.nl). 
De volgende open standaarden zijn van toepassing op de Oplossing: 
E-MAIL
- https://www.forumstandaardisatie.nl/open-standaarden/dkim
- https://www.forumstandaardisatie.nl/open-standaarden/dmarc
- https://www.forumstandaardisatie.nl/open-standaarden/spf
- https://www.forumstandaardisatie.nl/open-standaarden/starttls-en-dane
ONDERTEKENEN
- https://www.forumstandaardisatie.nl/open-standaarden/ades-baseline-profiles
DOCUMENTEN
- https://www.forumstandaardisatie.nl/open-standaarden/odf
- https://www.forumstandaardisatie.nl/open-standaarden/pdf-nen-iso
KOPPELINGEN
- https://www.forumstandaardisatie.nl/open-standaarden/digikoppeling
- https://www.forumstandaardisatie.nl/open-standaarden/nl-gov-assurance-profile-oauth-20
- https://www.forumstandaardisatie.nl/open-standaarden/openapi-specification
- https://www.forumstandaardisatie.nl/open-standaarden/rest-api-design-rules
- https://www.forumstandaardisatie.nl/open-standaarden/stuf
Opdrachtnemer ziet erop toe dat voldaan blijft worden aan deze eisen.</t>
  </si>
  <si>
    <t xml:space="preserve">Opdrachtnemer verklaart dat de actuele infra van de Opdrachtgever adequaat is voor de goede werking van de Oplossing en anders omschrijft Opdrachtnemer in diens aanbestedingsdocumentatie specifieke eisen aan de infra van Opdrachtgever. 
Hierbij kan (maar niet uitputtend) worden gedacht aan te installeren software op de infra van Opdrachtgever, benodigde licenties op andere software, vereiste hardware/infra componenten, etc. wat leidt tot implementatie-en beheerinspanning voor Opdrachtgever.
</t>
  </si>
  <si>
    <t>10. Informatie - en Archiefbeheer (IA)</t>
  </si>
  <si>
    <t>N.v.t</t>
  </si>
  <si>
    <t xml:space="preserve">De 14 categoriën (tabbladen) kennen niet allemaal wensen. Hieronder is per categorie uitgewerkt of er wensen zijn en wat het maximum aantal te behalen punten is per onderwerp. </t>
  </si>
  <si>
    <t xml:space="preserve">De Interne gebruiker kan op een smartphone vanuit een afspraak in de agenda een interne notificatie aanmaken die gekoppeld is aan die afspraak.
</t>
  </si>
  <si>
    <t xml:space="preserve">De Oplossing biedt de functionaliteit om sjablonen over elkaar heen te kunnen plannen. Het is voor de Interne gebruiker mogelijk om in te stellen welk effect het over elkaar heen plannen van sjablonen heeft. Ten minste: wanneer een niet-cliëntgebonden sjabloon over een cliëntgebonden sjabloon wordt gepland moet deze handeling er voor zorgen dat het plannen van afspraken op het cliëntgebonden sjabloon wordt geblokkeerd.
</t>
  </si>
  <si>
    <r>
      <t xml:space="preserve">Per contactmomentsoort kan ingesteld worden of een gebruker van het online portaal een contactmoment kan maken, weigeren of verzetten.   
</t>
    </r>
    <r>
      <rPr>
        <sz val="11"/>
        <color rgb="FFFF0000"/>
        <rFont val="Aptos Narrow"/>
        <family val="2"/>
        <scheme val="minor"/>
      </rPr>
      <t>NvI 1 vr 5: het moet voor ouders mogelijk zijn dat zij voor een bepaald contactmoment zelf een afspraak plannen, weigeren of verzetten. Voor specifieke contactmomenten kan worden ingesteld dat wijzigen/verzetten niet kan.</t>
    </r>
  </si>
  <si>
    <r>
      <t>De Oplossing ondersteunt zoeken van open en gesloten dossiers via alle relevante parameters en/of een combinatie van parameters. Tenminste ondersteund worden: BSN, V-Nummer, COA-zorgnummer, uniek dossiernummer, (deel van) geslachtsnaam/voornaam/roepnaam, geslacht, locatie, team, status, postcode, school en schooljaar, geboortedatum (ranges), telefoonnummer, e-mailadres, aandachtsdossier, dossiertype (volwassene/kind), via ontbrekend consult, via consult status, woonplaats, geboortejaar, (ontbrekende) cliëntcodering</t>
    </r>
    <r>
      <rPr>
        <sz val="11"/>
        <color rgb="FFFF0000"/>
        <rFont val="Aptos Narrow"/>
        <family val="2"/>
        <scheme val="minor"/>
      </rPr>
      <t xml:space="preserve"> (NvI 1 vr 10: Bijvoorbeeld dossiers van statushouders, die bevatten dan een markering/codering 'statushouder', waar je ook op moet kunnen filteren. Andere voorbeelden zijn: Stevig ouderschap of Voorzorg.)</t>
    </r>
    <r>
      <rPr>
        <sz val="11"/>
        <rFont val="Aptos Narrow"/>
        <family val="2"/>
        <scheme val="minor"/>
      </rPr>
      <t xml:space="preserve">. Er is een aparte functie voor het snel zoeken via BSN, V-nummer, COA-zorgnummer, e-mailadres of uniek dossiernummer.
</t>
    </r>
  </si>
  <si>
    <r>
      <t xml:space="preserve">De Oplossing biedt functionaliteit voor het </t>
    </r>
    <r>
      <rPr>
        <strike/>
        <sz val="11"/>
        <color rgb="FFFF0000"/>
        <rFont val="Aptos Narrow"/>
        <family val="2"/>
        <scheme val="minor"/>
      </rPr>
      <t>geautomatiseerd</t>
    </r>
    <r>
      <rPr>
        <sz val="11"/>
        <color rgb="FFFF0000"/>
        <rFont val="Aptos Narrow"/>
        <family val="2"/>
        <scheme val="minor"/>
      </rPr>
      <t xml:space="preserve"> (NvI 1 vr 12)</t>
    </r>
    <r>
      <rPr>
        <sz val="11"/>
        <rFont val="Aptos Narrow"/>
        <family val="2"/>
        <scheme val="minor"/>
      </rPr>
      <t xml:space="preserve"> importeren van cliëntgegevens vanuit de leerlingadministratie van de Opdrachtgever, DUO of andere bronnen. De leerlinglijsten, of een deel hiervan, moeten direct kunnen worden ingelezen in de Oplossing en verwerkt worden in de individuele actieve dossiers, met functionaliteit hierop te kunnen rapporteren.
</t>
    </r>
  </si>
  <si>
    <r>
      <t xml:space="preserve">Medewerkers tijdens en nieuwe medewerkers ná de implementatie krijgen een rol gebaseerde gebruikerstraining waarmee zij de Oplossing kunnen toepassen om hun werk mee uit te voeren. 
De training wordt beoordeeld op:
- Aanwezigheid: Per training wordt een getekende presentielijst bijgehouden.
- Kennisoverdracht: de training wordt geevalueerd door de deelnemers door middel van een evaluatie(formulier). 
- De vormgeving van de training wordt in het implementatieplan verder gedefnieerd. 
</t>
    </r>
    <r>
      <rPr>
        <sz val="11"/>
        <color rgb="FFFF0000"/>
        <rFont val="Aptos Narrow"/>
        <family val="2"/>
        <scheme val="minor"/>
      </rPr>
      <t>De 'train-de trainer' methodiek kan hiervoor worden toegepast (NvI 1 vr 131).</t>
    </r>
    <r>
      <rPr>
        <sz val="11"/>
        <rFont val="Aptos Narrow"/>
        <family val="2"/>
        <scheme val="minor"/>
      </rPr>
      <t xml:space="preserve">
</t>
    </r>
  </si>
  <si>
    <r>
      <t xml:space="preserve">Voor overdracht van de Oplossing naar Opdrachtgever volgt Opdrachtnemer het Inbeheername proces van Opdrachtgever. </t>
    </r>
    <r>
      <rPr>
        <sz val="11"/>
        <color rgb="FFFF0000"/>
        <rFont val="Aptos Narrow"/>
        <family val="2"/>
        <scheme val="minor"/>
      </rPr>
      <t>(NvI 1 vr 118)</t>
    </r>
  </si>
  <si>
    <r>
      <t xml:space="preserve">Bij elk contactmomentsoort kan er door de Opdrachtgever een toelichting toegevoegd worden (algemene informatie over het contactmoment) die zichtbaar is in het online portaal voor de ouder/verzorger/jeugdige indien er een contactmoment staat gepland voor dat type contactmomentregistratie. Een toelichting kan bestaan uit tekst, </t>
    </r>
    <r>
      <rPr>
        <sz val="11"/>
        <color rgb="FFFF0000"/>
        <rFont val="Aptos Narrow"/>
        <family val="2"/>
        <scheme val="minor"/>
      </rPr>
      <t>link naar een website voor fimpjes (NvI 1 vr 113 en 114)</t>
    </r>
    <r>
      <rPr>
        <sz val="11"/>
        <rFont val="Aptos Narrow"/>
        <family val="2"/>
        <scheme val="minor"/>
      </rPr>
      <t xml:space="preserve"> etc.</t>
    </r>
  </si>
  <si>
    <r>
      <t xml:space="preserve">De Opdrachtnemer mag geen extra kosten in rekening brengen voor de Servicedesk (1e en 2e lijns), boven op de in het prijzenblad genoemde onderhoudskosten voor de Oplossing. 
</t>
    </r>
    <r>
      <rPr>
        <sz val="11"/>
        <color rgb="FFFF0000"/>
        <rFont val="Aptos Narrow"/>
        <family val="2"/>
        <scheme val="minor"/>
      </rPr>
      <t>NvI 1 vr 51: Deze eerstelijns Service Desk is alleen bereikbaar voor directe contactpersonen van de organisatie zowel tijdens de implementatie als tijdens de beheerfase, die hiervoor bekend zijn bij opdrachtnemer.</t>
    </r>
    <r>
      <rPr>
        <sz val="11"/>
        <rFont val="Aptos Narrow"/>
        <family val="2"/>
        <scheme val="minor"/>
      </rPr>
      <t xml:space="preserve">
</t>
    </r>
  </si>
  <si>
    <r>
      <t xml:space="preserve">Bij toestemmingen die nodig zijn in verband met veiligheid en medisch voorbehouden handelingen dient te worden afgedwongen dat deze worden ingevuld.
</t>
    </r>
    <r>
      <rPr>
        <sz val="11"/>
        <color rgb="FFFF0000"/>
        <rFont val="Aptos Narrow"/>
        <family val="2"/>
        <scheme val="minor"/>
      </rPr>
      <t>(NvI 1 vr 227)</t>
    </r>
  </si>
  <si>
    <t xml:space="preserve">In het dossier is een personaliabalk zichtbaar waarin door de Opdrachtgever aan te geven informatie over de cliënt wordt getoond. Minimaal BSN, dossiernnummer, roepnaam, achternaam, geslacht, leeftijd, adres, school en klas zijn hierbij mogelijk. 
</t>
  </si>
  <si>
    <r>
      <t xml:space="preserve">Opdrachtgever communiceert met Opdrachtnemer over meldingen via een self-service webportaal welke de volgende mogelijkheden biedt voor Opdrachtgever: 
- De status van een melding MOET bij de servicedesk van Opdrachtnemer zijn te volgen.
- Een melding bij de servicedesk van Opdrachtnemer kan informatie aan worden toegevoegd.
- Na beëindiging van een melding door de servicedesk van Opdrachtnemer  wordt de VGGM contactperso(o)on(en) hiervan direct op de hoogte gesteld en voorzien van informatie over het antwoord, oplossing, oorzaak, symptomen, planning en/of eventuele vervolgstappen. 
- te benaderen vanaf devices, smartphone en PC (laptop/desktop) van Opdrachtgever.
De beveiligingseisen die gelden voor de Oplossing gelden ook voor het self-service webportaal (HTTPS, TLS 1.2 of hoger, inloggen met persoonsgebonden accounts, SSO of 2FA).
</t>
    </r>
    <r>
      <rPr>
        <strike/>
        <sz val="11"/>
        <color rgb="FFFF0000"/>
        <rFont val="Aptos Narrow"/>
        <family val="2"/>
        <scheme val="minor"/>
      </rPr>
      <t>Deze eis wordt tegelijk met een demo van de Oplossing gedemonstreerd door Opdrachtnemer vóór de gunning.</t>
    </r>
    <r>
      <rPr>
        <sz val="11"/>
        <color rgb="FFFF0000"/>
        <rFont val="Aptos Narrow"/>
        <family val="2"/>
        <scheme val="minor"/>
      </rPr>
      <t xml:space="preserve"> (NvI 1 vr 208)</t>
    </r>
    <r>
      <rPr>
        <sz val="11"/>
        <rFont val="Aptos Narrow"/>
        <family val="2"/>
        <scheme val="minor"/>
      </rPr>
      <t xml:space="preserve">
</t>
    </r>
  </si>
  <si>
    <r>
      <t xml:space="preserve">Als de Externe gebruiker van het online portaal een contactmoment heeft gewijzigd via het online portaal, </t>
    </r>
    <r>
      <rPr>
        <strike/>
        <sz val="11"/>
        <rFont val="Aptos Narrow"/>
        <family val="2"/>
        <scheme val="minor"/>
      </rPr>
      <t>wordt</t>
    </r>
    <r>
      <rPr>
        <sz val="11"/>
        <rFont val="Aptos Narrow"/>
        <family val="2"/>
        <scheme val="minor"/>
      </rPr>
      <t xml:space="preserve"> </t>
    </r>
    <r>
      <rPr>
        <sz val="11"/>
        <color rgb="FFFF0000"/>
        <rFont val="Aptos Narrow"/>
        <family val="2"/>
        <scheme val="minor"/>
      </rPr>
      <t>kan</t>
    </r>
    <r>
      <rPr>
        <sz val="11"/>
        <rFont val="Aptos Narrow"/>
        <family val="2"/>
        <scheme val="minor"/>
      </rPr>
      <t xml:space="preserve"> een bevestiging </t>
    </r>
    <r>
      <rPr>
        <strike/>
        <sz val="11"/>
        <rFont val="Aptos Narrow"/>
        <family val="2"/>
        <scheme val="minor"/>
      </rPr>
      <t>van deze wijziging kunnen</t>
    </r>
    <r>
      <rPr>
        <sz val="11"/>
        <rFont val="Aptos Narrow"/>
        <family val="2"/>
        <scheme val="minor"/>
      </rPr>
      <t xml:space="preserve"> worden gestuurd naar de contactperso(o)n(en) in het dossier. Deze functionaliteit is per contactmoment en per type wijziging in te richten door een door de Opdrachtgever aangewezen </t>
    </r>
    <r>
      <rPr>
        <strike/>
        <sz val="11"/>
        <rFont val="Aptos Narrow"/>
        <family val="2"/>
        <scheme val="minor"/>
      </rPr>
      <t>Externe Externe</t>
    </r>
    <r>
      <rPr>
        <sz val="11"/>
        <rFont val="Aptos Narrow"/>
        <family val="2"/>
        <scheme val="minor"/>
      </rPr>
      <t xml:space="preserve"> gebruiker(sgroep).</t>
    </r>
    <r>
      <rPr>
        <sz val="11"/>
        <color rgb="FFFF0000"/>
        <rFont val="Aptos Narrow"/>
        <family val="2"/>
        <scheme val="minor"/>
      </rPr>
      <t xml:space="preserve"> (NvI 1 vr 115)</t>
    </r>
  </si>
  <si>
    <r>
      <rPr>
        <strike/>
        <sz val="11"/>
        <rFont val="Aptos Narrow"/>
        <family val="2"/>
        <scheme val="minor"/>
      </rPr>
      <t>De Oplossing biedt Interne Interne gebruikers de mogelijkheid om zowel individuele als meerdere (bulk) contactmomenten eenvoudig te wijzigen. Dit omvat het aanpassen van inhoudelijke eigenschappen zoals uitvoerende medewerker, discipline, indicatie, tijdsduur en locatie, evenals het verplaatsen van contactmomenten in datum en tijd. Deze wijzigingen moeten eenvoudig uitvoerbaar zijn.</t>
    </r>
    <r>
      <rPr>
        <sz val="11"/>
        <rFont val="Aptos Narrow"/>
        <family val="2"/>
        <scheme val="minor"/>
      </rPr>
      <t xml:space="preserve">
</t>
    </r>
    <r>
      <rPr>
        <sz val="11"/>
        <color rgb="FFFF0000"/>
        <rFont val="Aptos Narrow"/>
        <family val="2"/>
        <scheme val="minor"/>
      </rPr>
      <t xml:space="preserve">De Oplossing biedt interne gebruikers de mogelijkheid om de eigenschappen die gekoppeld zijn aan een ingepland contactmoment en/of plansjabloon te wijzigen. Hierbij gaat het om het aanpassen van eigenschappen zoals uitvoerende medewerker, discipline, indicatie, tijdsduur en locatie evenals het verplaatsen van plansjablonen en/of contactmomenten in datum en tijd. Het moet ook mogelijk zijn dergelijke wijzigingen voor meerdere contactmomenten en/of plansjablonen gelijktijdig door te voeren zonder dat er sprake is van reperterende handelingen per individueel contactmoment en/of plansjabloon terwijl telkens dezelfde soort wijziging gedaan wordt. (NvI 1 vr 98)
</t>
    </r>
  </si>
  <si>
    <r>
      <t xml:space="preserve">Uit de Oplossing benodigde gegevens kunnen geautomatiseerd worden opgehaald door Opdrachtgever; </t>
    </r>
    <r>
      <rPr>
        <strike/>
        <sz val="11"/>
        <rFont val="Aptos Narrow"/>
        <family val="2"/>
        <scheme val="minor"/>
      </rPr>
      <t>(notified)</t>
    </r>
    <r>
      <rPr>
        <sz val="11"/>
        <rFont val="Aptos Narrow"/>
        <family val="2"/>
        <scheme val="minor"/>
      </rPr>
      <t xml:space="preserve"> pull mechanisme. </t>
    </r>
    <r>
      <rPr>
        <sz val="11"/>
        <color rgb="FFFF0000"/>
        <rFont val="Aptos Narrow"/>
        <family val="2"/>
        <scheme val="minor"/>
      </rPr>
      <t>(NvI 1 vr 82)</t>
    </r>
    <r>
      <rPr>
        <sz val="11"/>
        <rFont val="Aptos Narrow"/>
        <family val="2"/>
        <scheme val="minor"/>
      </rPr>
      <t xml:space="preserve">
</t>
    </r>
  </si>
  <si>
    <r>
      <t>De web API's van de Oplossing voldoen aan de standaard(en): 
zie AR.0</t>
    </r>
    <r>
      <rPr>
        <strike/>
        <sz val="11"/>
        <rFont val="Aptos Narrow"/>
        <family val="2"/>
        <scheme val="minor"/>
      </rPr>
      <t>4</t>
    </r>
    <r>
      <rPr>
        <sz val="11"/>
        <color rgb="FFFF0000"/>
        <rFont val="Aptos Narrow"/>
        <family val="2"/>
        <scheme val="minor"/>
      </rPr>
      <t>5</t>
    </r>
    <r>
      <rPr>
        <sz val="11"/>
        <rFont val="Aptos Narrow"/>
        <family val="2"/>
        <scheme val="minor"/>
      </rPr>
      <t xml:space="preserve">, NicTiz standaarden. </t>
    </r>
    <r>
      <rPr>
        <sz val="11"/>
        <color rgb="FFFF0000"/>
        <rFont val="Aptos Narrow"/>
        <family val="2"/>
        <scheme val="minor"/>
      </rPr>
      <t>(NvI 1, vr 81)</t>
    </r>
    <r>
      <rPr>
        <sz val="11"/>
        <rFont val="Aptos Narrow"/>
        <family val="2"/>
        <scheme val="minor"/>
      </rPr>
      <t xml:space="preserve">
</t>
    </r>
  </si>
  <si>
    <r>
      <t xml:space="preserve">Het dossier bevat een cliëntoverzicht waarbinnen de onderdelen door Opdrachtgever zelf </t>
    </r>
    <r>
      <rPr>
        <strike/>
        <sz val="11"/>
        <rFont val="Aptos Narrow"/>
        <family val="2"/>
        <scheme val="minor"/>
      </rPr>
      <t>in te richten</t>
    </r>
    <r>
      <rPr>
        <sz val="11"/>
        <rFont val="Aptos Narrow"/>
        <family val="2"/>
        <scheme val="minor"/>
      </rPr>
      <t xml:space="preserve"> </t>
    </r>
    <r>
      <rPr>
        <sz val="11"/>
        <color rgb="FFFF0000"/>
        <rFont val="Aptos Narrow"/>
        <family val="2"/>
        <scheme val="minor"/>
      </rPr>
      <t xml:space="preserve">uit te breiden </t>
    </r>
    <r>
      <rPr>
        <sz val="11"/>
        <rFont val="Aptos Narrow"/>
        <family val="2"/>
        <scheme val="minor"/>
      </rPr>
      <t xml:space="preserve">zijn. Onderdelen zijn bijvoorbeeld: NAW gegevens, administratieve items, gezinsbeeld, aandachtspunten, bijzonderheden, actuele diagnoses (episodes), gezaghebbenden, erfelijke belasting en medische voorgeschiedenis, verwijzingen, conclusie laatste contactmoment, etc. </t>
    </r>
    <r>
      <rPr>
        <sz val="11"/>
        <color rgb="FFFF0000"/>
        <rFont val="Aptos Narrow"/>
        <family val="2"/>
        <scheme val="minor"/>
      </rPr>
      <t>(NvI 1 vr 74)</t>
    </r>
    <r>
      <rPr>
        <sz val="11"/>
        <rFont val="Aptos Narrow"/>
        <family val="2"/>
        <scheme val="minor"/>
      </rPr>
      <t xml:space="preserve">
</t>
    </r>
  </si>
  <si>
    <r>
      <t xml:space="preserve">Alle producten en diensten geleverd onder het onderhoudscontract staan op 1 factuur in Euro valuta </t>
    </r>
    <r>
      <rPr>
        <sz val="11"/>
        <color rgb="FFFF0000"/>
        <rFont val="Aptos Narrow"/>
        <family val="2"/>
        <scheme val="minor"/>
      </rPr>
      <t>exlusief BTW</t>
    </r>
    <r>
      <rPr>
        <sz val="11"/>
        <rFont val="Aptos Narrow"/>
        <family val="2"/>
        <scheme val="minor"/>
      </rPr>
      <t xml:space="preserve">. Op de </t>
    </r>
    <r>
      <rPr>
        <sz val="11"/>
        <color rgb="FFFF0000"/>
        <rFont val="Aptos Narrow"/>
        <family val="2"/>
        <scheme val="minor"/>
      </rPr>
      <t>factuur dient de BTW los vermeld te worden.</t>
    </r>
    <r>
      <rPr>
        <sz val="11"/>
        <rFont val="Aptos Narrow"/>
        <family val="2"/>
        <scheme val="minor"/>
      </rPr>
      <t xml:space="preserve"> </t>
    </r>
    <r>
      <rPr>
        <strike/>
        <sz val="11"/>
        <rFont val="Aptos Narrow"/>
        <family val="2"/>
        <scheme val="minor"/>
      </rPr>
      <t xml:space="preserve">inclusief BTW. </t>
    </r>
    <r>
      <rPr>
        <sz val="11"/>
        <color rgb="FFFF0000"/>
        <rFont val="Aptos Narrow"/>
        <family val="2"/>
        <scheme val="minor"/>
      </rPr>
      <t>(NvI 1 vr 69)</t>
    </r>
    <r>
      <rPr>
        <sz val="11"/>
        <rFont val="Aptos Narrow"/>
        <family val="2"/>
        <scheme val="minor"/>
      </rPr>
      <t xml:space="preserve">
</t>
    </r>
  </si>
  <si>
    <r>
      <t xml:space="preserve">De servicedesk dient 5 x </t>
    </r>
    <r>
      <rPr>
        <strike/>
        <sz val="11"/>
        <rFont val="Aptos Narrow"/>
        <family val="2"/>
        <scheme val="minor"/>
      </rPr>
      <t>8</t>
    </r>
    <r>
      <rPr>
        <sz val="11"/>
        <color rgb="FFFF0000"/>
        <rFont val="Aptos Narrow"/>
        <family val="2"/>
        <scheme val="minor"/>
      </rPr>
      <t>9</t>
    </r>
    <r>
      <rPr>
        <sz val="11"/>
        <rFont val="Aptos Narrow"/>
        <family val="2"/>
        <scheme val="minor"/>
      </rPr>
      <t xml:space="preserve"> uur telefonisch bereikbaar te zijn op kantoordagen maandag t/m vrijdag (8:00u-17:00u) m.u.v. de Nederlandse nationale feestdagen voor het verhelpen van verstoringen en het beantwoorden van vragen. </t>
    </r>
    <r>
      <rPr>
        <sz val="11"/>
        <color rgb="FFFF0000"/>
        <rFont val="Aptos Narrow"/>
        <family val="2"/>
        <scheme val="minor"/>
      </rPr>
      <t>(NvI 1 vr 67)</t>
    </r>
  </si>
  <si>
    <r>
      <t xml:space="preserve">De Oplossing ondersteunt de BDS-V zodra deze is vastgesteld, onder de voorwaarde dat Opdrachtnemer </t>
    </r>
    <r>
      <rPr>
        <strike/>
        <sz val="11"/>
        <rFont val="Aptos Narrow"/>
        <family val="2"/>
        <scheme val="minor"/>
      </rPr>
      <t xml:space="preserve">over </t>
    </r>
    <r>
      <rPr>
        <sz val="11"/>
        <color rgb="FFFF0000"/>
        <rFont val="Aptos Narrow"/>
        <family val="2"/>
        <scheme val="minor"/>
      </rPr>
      <t>binnen</t>
    </r>
    <r>
      <rPr>
        <sz val="11"/>
        <rFont val="Aptos Narrow"/>
        <family val="2"/>
        <scheme val="minor"/>
      </rPr>
      <t xml:space="preserve"> een redelijke </t>
    </r>
    <r>
      <rPr>
        <strike/>
        <sz val="11"/>
        <rFont val="Aptos Narrow"/>
        <family val="2"/>
        <scheme val="minor"/>
      </rPr>
      <t>overgangsperiode</t>
    </r>
    <r>
      <rPr>
        <sz val="11"/>
        <rFont val="Aptos Narrow"/>
        <family val="2"/>
        <scheme val="minor"/>
      </rPr>
      <t xml:space="preserve"> </t>
    </r>
    <r>
      <rPr>
        <sz val="11"/>
        <color rgb="FFFF0000"/>
        <rFont val="Aptos Narrow"/>
        <family val="2"/>
        <scheme val="minor"/>
      </rPr>
      <t>termijn maximaal een half jaar</t>
    </r>
    <r>
      <rPr>
        <sz val="11"/>
        <rFont val="Aptos Narrow"/>
        <family val="2"/>
        <scheme val="minor"/>
      </rPr>
      <t xml:space="preserve"> beschikt om de BDS-V te implementeren. </t>
    </r>
    <r>
      <rPr>
        <sz val="11"/>
        <color rgb="FFFF0000"/>
        <rFont val="Aptos Narrow"/>
        <family val="2"/>
        <scheme val="minor"/>
      </rPr>
      <t>(NvI 1 vr 76)</t>
    </r>
    <r>
      <rPr>
        <sz val="11"/>
        <rFont val="Aptos Narrow"/>
        <family val="2"/>
        <scheme val="minor"/>
      </rPr>
      <t xml:space="preserve">
</t>
    </r>
  </si>
  <si>
    <r>
      <t xml:space="preserve">In de Oplossing is zeker gesteld dat dubbele of meerdere registraties van cliënten/patiënten </t>
    </r>
    <r>
      <rPr>
        <sz val="11"/>
        <color rgb="FFFF0000"/>
        <rFont val="Aptos Narrow"/>
        <family val="2"/>
        <scheme val="minor"/>
      </rPr>
      <t xml:space="preserve">kunnen </t>
    </r>
    <r>
      <rPr>
        <sz val="11"/>
        <rFont val="Aptos Narrow"/>
        <family val="2"/>
        <scheme val="minor"/>
      </rPr>
      <t xml:space="preserve">worden samengevoegd. </t>
    </r>
    <r>
      <rPr>
        <sz val="11"/>
        <color rgb="FFFF0000"/>
        <rFont val="Aptos Narrow"/>
        <family val="2"/>
        <scheme val="minor"/>
      </rPr>
      <t>(NvI 1 vr 61)</t>
    </r>
    <r>
      <rPr>
        <sz val="11"/>
        <rFont val="Aptos Narrow"/>
        <family val="2"/>
        <scheme val="minor"/>
      </rPr>
      <t xml:space="preserve">
</t>
    </r>
  </si>
  <si>
    <r>
      <t xml:space="preserve">De Opdrachtnemer levert volledig geautomatiseerde end-to-end datakoppelingen die na inrichting zelfstandig en onafhankelijk van de infra van Opdrachtgever, zonder menselijk handelen voorbereidend en voorafgaand tijdens uitvoering en na uitvoering van de datakoppeling met de volgende derden applicaties gegevens delen: 
</t>
    </r>
    <r>
      <rPr>
        <strike/>
        <sz val="11"/>
        <rFont val="Aptos Narrow"/>
        <family val="2"/>
        <scheme val="minor"/>
      </rPr>
      <t>BINNEN OVEREEN TE KOMEN TIJD ZO SPOEDIG ALS MOGELIJK NA IMPLEMENTATIE</t>
    </r>
    <r>
      <rPr>
        <sz val="11"/>
        <rFont val="Aptos Narrow"/>
        <family val="2"/>
        <scheme val="minor"/>
      </rPr>
      <t xml:space="preserve">
- i-JGZ platform (TNO), Van Wiechen Continu, cliëntgegevens, ontwikkeling kind 0-4 </t>
    </r>
    <r>
      <rPr>
        <sz val="11"/>
        <color rgb="FFFF0000"/>
        <rFont val="Aptos Narrow"/>
        <family val="2"/>
        <scheme val="minor"/>
      </rPr>
      <t>onder voorbehoud dat dit platform op tijd gereed is om deze koppeling op te kunnen leveren. (NvI 1 vr 83)</t>
    </r>
    <r>
      <rPr>
        <sz val="11"/>
        <rFont val="Aptos Narrow"/>
        <family val="2"/>
        <scheme val="minor"/>
      </rPr>
      <t xml:space="preserve">
</t>
    </r>
    <r>
      <rPr>
        <strike/>
        <sz val="11"/>
        <rFont val="Aptos Narrow"/>
        <family val="2"/>
        <scheme val="minor"/>
      </rPr>
      <t>- Groeigids App, ouderchat</t>
    </r>
    <r>
      <rPr>
        <sz val="11"/>
        <rFont val="Aptos Narrow"/>
        <family val="2"/>
        <scheme val="minor"/>
      </rPr>
      <t xml:space="preserve"> </t>
    </r>
    <r>
      <rPr>
        <sz val="11"/>
        <color rgb="FFFF0000"/>
        <rFont val="Aptos Narrow"/>
        <family val="2"/>
        <scheme val="minor"/>
      </rPr>
      <t>(NvI 1 vr 34).</t>
    </r>
    <r>
      <rPr>
        <sz val="11"/>
        <rFont val="Aptos Narrow"/>
        <family val="2"/>
        <scheme val="minor"/>
      </rPr>
      <t xml:space="preserve">
</t>
    </r>
  </si>
  <si>
    <r>
      <t xml:space="preserve">De Opdrachtnemer levert volledig geautomatiseerde end-to-end datakoppelingen die na inrichting zelfstandig en onafhankelijk van de infra van Opdrachtgever, zonder menselijk handelen voorbereidend en voorafgaand tijdens uitvoering en na uitvoering van de datakoppeling met de volgende derden applicaties gegevens delen: 
</t>
    </r>
    <r>
      <rPr>
        <strike/>
        <sz val="11"/>
        <rFont val="Aptos Narrow"/>
        <family val="2"/>
        <scheme val="minor"/>
      </rPr>
      <t>BINNEN OVEREEN TE KOMEN TIJD ZO SPOEDIG ALS MOGELIJK NA IMPLEMENTATIE:</t>
    </r>
    <r>
      <rPr>
        <sz val="11"/>
        <rFont val="Aptos Narrow"/>
        <family val="2"/>
        <scheme val="minor"/>
      </rPr>
      <t xml:space="preserve"> </t>
    </r>
    <r>
      <rPr>
        <sz val="11"/>
        <color rgb="FFFF0000"/>
        <rFont val="Aptos Narrow"/>
        <family val="2"/>
        <scheme val="minor"/>
      </rPr>
      <t>(NvI 1 vr 83)</t>
    </r>
    <r>
      <rPr>
        <sz val="11"/>
        <rFont val="Aptos Narrow"/>
        <family val="2"/>
        <scheme val="minor"/>
      </rPr>
      <t xml:space="preserve">
- AudioConsole, meetresultaten gehoormeting. 
*Meer details over de functionele toepassing van deze koppelingen zijn verwoord in de functionele eisen.
</t>
    </r>
  </si>
  <si>
    <r>
      <t xml:space="preserve">Het online portaal beschikt over de functionaliteit dat de openstelling van het online portaal automatisch wordt aangepast op basis van de leeftijd van de cliënt. 
Ouders/verzorgers en cliënten kunnen alleen informatie inzien waar men op basis van de leeftijd van de cliënt of onderlinge toestemmingsverlening recht op heeft. 
Ouders/verzorgers van een cliënt ouder van 12 zien alleen informatie van deze jongere als deze hiervoor toestemming heeft gegeven. Een ouder/verzorger ziet in het online portaal alleen de gegevens van een kind die zijn vastgelegd voordat het kind 12 jaar is geworden. Alleen wanneer dit zo is geconfigureerd, kan een ouder contactmomenten raadplegen die zijn uitgevoerd wanneer het kind ouder dan 12 jaar is. </t>
    </r>
    <r>
      <rPr>
        <strike/>
        <sz val="11"/>
        <rFont val="Aptos Narrow"/>
        <family val="2"/>
        <scheme val="minor"/>
      </rPr>
      <t>De Oplossing blokkeert ouders automatisch toegang tot het online portaal wanneer de ouder geen wettelijk gezag (meer) heeft. Het wettelijk gezag is vastgelegd in het BRP, waarvan de mutaties worden doorgevoerd in het individuele dossier.</t>
    </r>
    <r>
      <rPr>
        <sz val="11"/>
        <rFont val="Aptos Narrow"/>
        <family val="2"/>
        <scheme val="minor"/>
      </rPr>
      <t xml:space="preserve"> Zodra een kind 12 jaar wordt hebben ouders ook automatisch geen inzage meer in het dossier via het online portaal. Deblokkeren moet in het laatste geval wel mogelijk zijn. De toestemming van het kind hiervoor kan vastgelegd worden. </t>
    </r>
    <r>
      <rPr>
        <sz val="11"/>
        <color rgb="FFFF0000"/>
        <rFont val="Aptos Narrow"/>
        <family val="2"/>
        <scheme val="minor"/>
      </rPr>
      <t>(NvI 1 vr 111)</t>
    </r>
    <r>
      <rPr>
        <sz val="11"/>
        <rFont val="Aptos Narrow"/>
        <family val="2"/>
        <scheme val="minor"/>
      </rPr>
      <t xml:space="preserve">
</t>
    </r>
  </si>
  <si>
    <r>
      <rPr>
        <strike/>
        <sz val="11"/>
        <rFont val="Aptos Narrow"/>
        <family val="2"/>
        <scheme val="minor"/>
      </rPr>
      <t xml:space="preserve">Releases worden maximaal één keer per maand gepland en uitgevoerd door Opdrachtnemer.
</t>
    </r>
    <r>
      <rPr>
        <sz val="11"/>
        <color rgb="FFFF0000"/>
        <rFont val="Aptos Narrow"/>
        <family val="2"/>
        <scheme val="minor"/>
      </rPr>
      <t>De frequentie, volgorde en inhoud van releases van Opdrachtnemer is voor Opdrachtgever zodanig behapbaar dat zij onafhankelijk van de frequentie hiervan in staat is deze releases te kunnen acceptatietesten en uit te rollen zonder dat daarbij productieverstoringen of het achterblijven bij nieuwe wetgeving, ondersteunde versies, standaarden en beveiliging zich kunnen voordoen. (NvI 1 vr 128)</t>
    </r>
    <r>
      <rPr>
        <sz val="11"/>
        <rFont val="Aptos Narrow"/>
        <family val="2"/>
        <scheme val="minor"/>
      </rPr>
      <t xml:space="preserve">
</t>
    </r>
  </si>
  <si>
    <r>
      <t>Opdrachtnemer pleegt geen onderhoud in/op de Oplossing van maandag t/m vrijdag tussen</t>
    </r>
    <r>
      <rPr>
        <strike/>
        <sz val="11"/>
        <rFont val="Aptos Narrow"/>
        <family val="2"/>
        <scheme val="minor"/>
      </rPr>
      <t xml:space="preserve"> 08:00 - 17:00 </t>
    </r>
    <r>
      <rPr>
        <sz val="11"/>
        <color rgb="FFFF0000"/>
        <rFont val="Aptos Narrow"/>
        <family val="2"/>
        <scheme val="minor"/>
      </rPr>
      <t>07:00 - 22:00 uur. (NvI 1 vr 202)</t>
    </r>
    <r>
      <rPr>
        <sz val="11"/>
        <rFont val="Aptos Narrow"/>
        <family val="2"/>
        <scheme val="minor"/>
      </rPr>
      <t xml:space="preserve">
</t>
    </r>
  </si>
  <si>
    <r>
      <t xml:space="preserve">De status van een notificatie kan worden vastgelegd en gewijzigd, waarbij de mogelijke statussen minimaal de volgende situaties weergeven: Nieuw, In behandeling, </t>
    </r>
    <r>
      <rPr>
        <sz val="11"/>
        <color rgb="FFFF0000"/>
        <rFont val="Aptos Narrow"/>
        <family val="2"/>
        <scheme val="minor"/>
      </rPr>
      <t>Afgehandeld</t>
    </r>
    <r>
      <rPr>
        <sz val="11"/>
        <rFont val="Aptos Narrow"/>
        <family val="2"/>
        <scheme val="minor"/>
      </rPr>
      <t xml:space="preserve">. </t>
    </r>
    <r>
      <rPr>
        <strike/>
        <sz val="11"/>
        <rFont val="Aptos Narrow"/>
        <family val="2"/>
        <scheme val="minor"/>
      </rPr>
      <t xml:space="preserve">In Afwachting, Gesloten, Gearchiveerd, Geannuleerd. </t>
    </r>
    <r>
      <rPr>
        <sz val="11"/>
        <color rgb="FFFF0000"/>
        <rFont val="Aptos Narrow"/>
        <family val="2"/>
        <scheme val="minor"/>
      </rPr>
      <t>(NvI 2 vr 191)</t>
    </r>
    <r>
      <rPr>
        <sz val="11"/>
        <rFont val="Aptos Narrow"/>
        <family val="2"/>
        <scheme val="minor"/>
      </rPr>
      <t xml:space="preserve">
</t>
    </r>
  </si>
  <si>
    <r>
      <t>Er kan ingesteld worden dat er een e-mail en/of SMS wordt verstuurd naar de contactpers(o)on(en) binnen het dossier wanneer een document</t>
    </r>
    <r>
      <rPr>
        <sz val="11"/>
        <color rgb="FFFF0000"/>
        <rFont val="Aptos Narrow"/>
        <family val="2"/>
        <scheme val="minor"/>
      </rPr>
      <t>soort</t>
    </r>
    <r>
      <rPr>
        <sz val="11"/>
        <rFont val="Aptos Narrow"/>
        <family val="2"/>
        <scheme val="minor"/>
      </rPr>
      <t xml:space="preserve"> wordt toegevoegd aan het dossier van een kind. De inhoud van deze e-mail en/of SMS kan worden samengesteld door een door de Opdrachtgever aangewezen Interne gebruiker. Per document kan deze functionaliteit worden in- of uitgeschakeld. </t>
    </r>
    <r>
      <rPr>
        <sz val="11"/>
        <color rgb="FFFF0000"/>
        <rFont val="Aptos Narrow"/>
        <family val="2"/>
        <scheme val="minor"/>
      </rPr>
      <t>(NvI 2 vr 217)</t>
    </r>
    <r>
      <rPr>
        <sz val="11"/>
        <rFont val="Aptos Narrow"/>
        <family val="2"/>
        <scheme val="minor"/>
      </rPr>
      <t xml:space="preserve">
</t>
    </r>
  </si>
  <si>
    <r>
      <t xml:space="preserve">In het dossier is inzichtelijk welke vragenlijsten zijn afgenomen en wat de gegeven antwoorden zijn. Hier is ook te zien of de vragenlijst wel, gedeeltelijk of niet is ingevuld, wat de conclusies zijn en wat het vervolg is op basis van de gegeven antwoorden in relatie tot de vooraf gestelde criteria. Op basis van de gegeven antwoorden in een vragenlijst kan direct een automatisch advies gegenereerd worden dat zichtbaar is in het online portaal. </t>
    </r>
    <r>
      <rPr>
        <strike/>
        <sz val="11"/>
        <rFont val="Aptos Narrow"/>
        <family val="2"/>
        <scheme val="minor"/>
      </rPr>
      <t>De keuze om het advies zichtbaar te maken ligt bij de JGZ-medewerker.</t>
    </r>
    <r>
      <rPr>
        <sz val="11"/>
        <rFont val="Aptos Narrow"/>
        <family val="2"/>
        <scheme val="minor"/>
      </rPr>
      <t xml:space="preserve"> De adviezen zijn in te richten door de Opdrachtgever aangewezen gebruiker(sgroep). (</t>
    </r>
    <r>
      <rPr>
        <sz val="11"/>
        <color rgb="FFFF0000"/>
        <rFont val="Aptos Narrow"/>
        <family val="2"/>
        <scheme val="minor"/>
      </rPr>
      <t>NvI 3 vr 244)</t>
    </r>
  </si>
  <si>
    <r>
      <t xml:space="preserve">Er is een mogelijkheid om bepaalde items in het dossier als gevoelig aan te merken. Deze gevoelige items zijn alleen voor interne medewerkers zichtbaar. </t>
    </r>
    <r>
      <rPr>
        <sz val="11"/>
        <color rgb="FFFF0000"/>
        <rFont val="Aptos Narrow"/>
        <family val="2"/>
        <scheme val="minor"/>
      </rPr>
      <t>Welke items als gevoelig kunnen worden aangemerkt moet door de Opdrachtgever kunnen worden beheerd. (NvI 3 vr 246).</t>
    </r>
    <r>
      <rPr>
        <sz val="11"/>
        <rFont val="Aptos Narrow"/>
        <family val="2"/>
        <scheme val="minor"/>
      </rPr>
      <t xml:space="preserve">
</t>
    </r>
  </si>
  <si>
    <r>
      <t xml:space="preserve">De </t>
    </r>
    <r>
      <rPr>
        <strike/>
        <sz val="11"/>
        <rFont val="Aptos Narrow"/>
        <family val="2"/>
        <scheme val="minor"/>
      </rPr>
      <t>interne Interne</t>
    </r>
    <r>
      <rPr>
        <sz val="11"/>
        <rFont val="Aptos Narrow"/>
        <family val="2"/>
        <scheme val="minor"/>
      </rPr>
      <t xml:space="preserve"> Interne gebruiker kan op een smartphone vanuit de agenda met 1 handeling de patiëntregistratie in het dossier</t>
    </r>
    <r>
      <rPr>
        <strike/>
        <sz val="11"/>
        <rFont val="Aptos Narrow"/>
        <family val="2"/>
        <scheme val="minor"/>
      </rPr>
      <t xml:space="preserve"> worden geopend</t>
    </r>
    <r>
      <rPr>
        <sz val="11"/>
        <rFont val="Aptos Narrow"/>
        <family val="2"/>
        <scheme val="minor"/>
      </rPr>
      <t xml:space="preserve"> </t>
    </r>
    <r>
      <rPr>
        <sz val="11"/>
        <color rgb="FFFF0000"/>
        <rFont val="Aptos Narrow"/>
        <family val="2"/>
        <scheme val="minor"/>
      </rPr>
      <t>openen</t>
    </r>
    <r>
      <rPr>
        <sz val="11"/>
        <rFont val="Aptos Narrow"/>
        <family val="2"/>
        <scheme val="minor"/>
      </rPr>
      <t xml:space="preserve">. </t>
    </r>
    <r>
      <rPr>
        <sz val="11"/>
        <color rgb="FFFF0000"/>
        <rFont val="Aptos Narrow"/>
        <family val="2"/>
        <scheme val="minor"/>
      </rPr>
      <t>(NvI 3 vr 250)</t>
    </r>
    <r>
      <rPr>
        <sz val="11"/>
        <rFont val="Aptos Narrow"/>
        <family val="2"/>
        <scheme val="minor"/>
      </rPr>
      <t xml:space="preserve">
</t>
    </r>
  </si>
  <si>
    <r>
      <t xml:space="preserve">Het is mogelijk om in de Oplossing per school, gemeente of regio vast te leggen of de DUO-ROD lijst geautomatiseerd moet kunnen worden ingelezen. </t>
    </r>
    <r>
      <rPr>
        <strike/>
        <sz val="11"/>
        <color rgb="FFFF0000"/>
        <rFont val="Aptos Narrow"/>
        <family val="2"/>
        <scheme val="minor"/>
      </rPr>
      <t xml:space="preserve">(NvI 2 vr 228) </t>
    </r>
    <r>
      <rPr>
        <sz val="11"/>
        <color rgb="FFFF0000"/>
        <rFont val="Aptos Narrow"/>
        <family val="2"/>
        <scheme val="minor"/>
      </rPr>
      <t>(NvI 3 vr 258)</t>
    </r>
    <r>
      <rPr>
        <strike/>
        <sz val="11"/>
        <rFont val="Aptos Narrow"/>
        <family val="2"/>
        <scheme val="minor"/>
      </rPr>
      <t xml:space="preserve">
</t>
    </r>
  </si>
  <si>
    <r>
      <t xml:space="preserve">De Oplossing verwerkt </t>
    </r>
    <r>
      <rPr>
        <strike/>
        <sz val="11"/>
        <rFont val="Aptos Narrow"/>
        <family val="2"/>
        <scheme val="minor"/>
      </rPr>
      <t>(een deel van)</t>
    </r>
    <r>
      <rPr>
        <sz val="11"/>
        <rFont val="Aptos Narrow"/>
        <family val="2"/>
        <scheme val="minor"/>
      </rPr>
      <t xml:space="preserve"> het DUO-ROD-bestand </t>
    </r>
    <r>
      <rPr>
        <strike/>
        <sz val="11"/>
        <rFont val="Aptos Narrow"/>
        <family val="2"/>
        <scheme val="minor"/>
      </rPr>
      <t>met of zonder lokale bewerkingen</t>
    </r>
    <r>
      <rPr>
        <sz val="11"/>
        <rFont val="Aptos Narrow"/>
        <family val="2"/>
        <scheme val="minor"/>
      </rPr>
      <t xml:space="preserve"> voor alle schoolvestigingen waarvan het BRINnummer onderscheidend is. </t>
    </r>
    <r>
      <rPr>
        <sz val="11"/>
        <color rgb="FFFF0000"/>
        <rFont val="Aptos Narrow"/>
        <family val="2"/>
        <scheme val="minor"/>
      </rPr>
      <t>NvI 3 vr 258)</t>
    </r>
    <r>
      <rPr>
        <sz val="11"/>
        <rFont val="Aptos Narrow"/>
        <family val="2"/>
        <scheme val="minor"/>
      </rPr>
      <t xml:space="preserve">
</t>
    </r>
  </si>
  <si>
    <r>
      <rPr>
        <strike/>
        <sz val="11"/>
        <rFont val="Aptos Narrow"/>
        <family val="2"/>
        <scheme val="minor"/>
      </rPr>
      <t>Gevoelige items worden niet meegenomen wanneer een dossier wordt geprint óf als zodanig aangemerkt</t>
    </r>
    <r>
      <rPr>
        <sz val="11"/>
        <rFont val="Aptos Narrow"/>
        <family val="2"/>
        <scheme val="minor"/>
      </rPr>
      <t xml:space="preserve">. </t>
    </r>
    <r>
      <rPr>
        <sz val="11"/>
        <color rgb="FFFF0000"/>
        <rFont val="Aptos Narrow"/>
        <family val="2"/>
        <scheme val="minor"/>
      </rPr>
      <t>Bij het printen van een dossier door de interne gebruiker heeft de interne gebruiker de mogelijkheid om per gevoelig items te bepalen of een gevoelig item buiten het geprinte dossier wordt gelaten. (NvI 3 vr 262)</t>
    </r>
    <r>
      <rPr>
        <sz val="11"/>
        <rFont val="Aptos Narrow"/>
        <family val="2"/>
        <scheme val="minor"/>
      </rPr>
      <t xml:space="preserve">
</t>
    </r>
  </si>
  <si>
    <r>
      <t xml:space="preserve">De Oplossing beschikt over een koppeling met de PGA-registratieschil van het COA voor het aanmaken en muteren van dossiers van PGA-cliënten. </t>
    </r>
    <r>
      <rPr>
        <sz val="11"/>
        <color rgb="FFFF0000"/>
        <rFont val="Aptos Narrow"/>
        <family val="2"/>
        <scheme val="minor"/>
      </rPr>
      <t>(NvI 3 vr 263)</t>
    </r>
    <r>
      <rPr>
        <strike/>
        <sz val="11"/>
        <rFont val="Aptos Narrow"/>
        <family val="2"/>
        <scheme val="minor"/>
      </rPr>
      <t xml:space="preserve">
</t>
    </r>
  </si>
  <si>
    <r>
      <t>Per telefoonnummer in een dossier kan worden vastgelegd of het nummer gebruikt mag worden voor communicatie via SMS. Hierin wordt onderscheid gemaakt tussen:
- Herinneringen en/of berichten over afspraken
- Informatieve nieuws</t>
    </r>
    <r>
      <rPr>
        <strike/>
        <sz val="11"/>
        <rFont val="Aptos Narrow"/>
        <family val="2"/>
        <scheme val="minor"/>
      </rPr>
      <t xml:space="preserve">brieven </t>
    </r>
    <r>
      <rPr>
        <sz val="11"/>
        <color rgb="FFFF0000"/>
        <rFont val="Aptos Narrow"/>
        <family val="2"/>
        <scheme val="minor"/>
      </rPr>
      <t>berichten (NvI 3 vr 264)</t>
    </r>
    <r>
      <rPr>
        <sz val="11"/>
        <rFont val="Aptos Narrow"/>
        <family val="2"/>
        <scheme val="minor"/>
      </rPr>
      <t xml:space="preserve">
- Meldingen als er nieuwe informatie is opgenomen in het online portaal
</t>
    </r>
  </si>
  <si>
    <r>
      <t xml:space="preserve">Per e-mailadres in een dossier kan worden vastgelegd of het gebruikt mag worden voor communicatie. Hierin wordt onderscheid gemaakt tussen: 
- Herinneringen en/of berichten over afspraken
- Informatieve nieuwsbrieven
</t>
    </r>
    <r>
      <rPr>
        <sz val="11"/>
        <color rgb="FFFF0000"/>
        <rFont val="Aptos Narrow"/>
        <family val="2"/>
        <scheme val="minor"/>
      </rPr>
      <t>- Informatieve nieuwsberichten (NvI 3 vr 264)</t>
    </r>
    <r>
      <rPr>
        <sz val="11"/>
        <rFont val="Aptos Narrow"/>
        <family val="2"/>
        <scheme val="minor"/>
      </rPr>
      <t xml:space="preserve">
- Meldingen als er nieuwe informatie is opgenomen in het portaal
</t>
    </r>
  </si>
  <si>
    <r>
      <t xml:space="preserve">Indien er toestemming voor externe overdracht ontbreekt in de Oplossing wordt bij het starten van de overdracht een melding gegeven. </t>
    </r>
    <r>
      <rPr>
        <strike/>
        <sz val="11"/>
        <rFont val="Aptos Narrow"/>
        <family val="2"/>
        <scheme val="minor"/>
      </rPr>
      <t xml:space="preserve">Het overdragen blijft mogelijk, met een toevoegen van een opmerking of reden van alsnog overdragen. </t>
    </r>
    <r>
      <rPr>
        <sz val="11"/>
        <color rgb="FFFF0000"/>
        <rFont val="Aptos Narrow"/>
        <family val="2"/>
        <scheme val="minor"/>
      </rPr>
      <t xml:space="preserve"> Overdracht is vervolgens alleen mogelijk als de interne gebruiker zelf alsnog toestemming vastlegt waarbij de interne gebuiker de reden van (veronderstelde) toestemming vastlegt. (NvI 3 vr 267)</t>
    </r>
    <r>
      <rPr>
        <sz val="11"/>
        <rFont val="Aptos Narrow"/>
        <family val="2"/>
        <scheme val="minor"/>
      </rPr>
      <t xml:space="preserve">
</t>
    </r>
  </si>
  <si>
    <r>
      <t>Opdrachtgever zorgt voor een WCAG-verklaring voor webapplicaties en mobiele applicaties. 
Opdrachtnemer werkt hieraan mee als Opdrachtgever daarom vraagt. Hiervoor wordt een externe auditor ingezet. Opdrachtnemer zorgt ervoor dat de webgebaseerde Oplossing voldoet aan de WCAG door bevindingen uit de WCAG-audit die ertoe leiden dat het verkrijgen van een verklaring voor Opdrachtgever niet mogelijk is, binnen één jaar op te lossen.
https://www.digitoegankelijk.nl/.</t>
    </r>
    <r>
      <rPr>
        <sz val="11"/>
        <color rgb="FFFF0000"/>
        <rFont val="Aptos Narrow"/>
        <family val="2"/>
        <scheme val="minor"/>
      </rPr>
      <t xml:space="preserve"> De scope hiervan is beperkt tot applicaties die gericht zijn op breed publiek, in dit geval het Online portaal. (NvI 1 vr 48)</t>
    </r>
  </si>
  <si>
    <r>
      <rPr>
        <strike/>
        <sz val="11"/>
        <rFont val="Aptos Narrow"/>
        <family val="2"/>
        <scheme val="minor"/>
      </rPr>
      <t xml:space="preserve">De Oplossing voorziet in web API's die door Opdrachtgever zelf zijn te configureren op de te ontsluiten data met de mogelijkheid tot datafiltering.  </t>
    </r>
    <r>
      <rPr>
        <sz val="11"/>
        <color rgb="FFFF0000"/>
        <rFont val="Aptos Narrow"/>
        <family val="2"/>
        <scheme val="minor"/>
      </rPr>
      <t>De Oplossing voorziet in API's met de mogelijkheid tot datafiltering. (NvI 3 vr 273)</t>
    </r>
    <r>
      <rPr>
        <sz val="11"/>
        <rFont val="Aptos Narrow"/>
        <family val="2"/>
        <scheme val="minor"/>
      </rPr>
      <t xml:space="preserve">
</t>
    </r>
  </si>
  <si>
    <r>
      <rPr>
        <strike/>
        <sz val="11"/>
        <rFont val="Aptos Narrow"/>
        <family val="2"/>
        <scheme val="minor"/>
      </rPr>
      <t xml:space="preserve">Indien afwezigheid kan worden vastgelegd in de Oplossing, wordt er bij het toekennen van een notificatie een melding getoond wanneer de ontvanger niet aanwezig is. </t>
    </r>
    <r>
      <rPr>
        <sz val="11"/>
        <color rgb="FFFF0000"/>
        <rFont val="Aptos Narrow"/>
        <family val="2"/>
        <scheme val="minor"/>
      </rPr>
      <t>Bij het toekennen van een interne notificatie wordt een melding getoond wanneer de ontvanger niet aanwezig is. (NvI 3 vr 274)</t>
    </r>
    <r>
      <rPr>
        <sz val="11"/>
        <rFont val="Aptos Narrow"/>
        <family val="2"/>
        <scheme val="minor"/>
      </rPr>
      <t xml:space="preserve">
</t>
    </r>
  </si>
  <si>
    <r>
      <t xml:space="preserve">De Oplossing beschikt over een koppeling met Questiocare. </t>
    </r>
    <r>
      <rPr>
        <strike/>
        <sz val="11"/>
        <rFont val="Aptos Narrow"/>
        <family val="2"/>
        <scheme val="minor"/>
      </rPr>
      <t xml:space="preserve">De vragen en antwoorden van vragenlijsten die via Questiocare zijn ingevuld worden geautomatiseerd verwerkt in het dossier in de Oplossing. </t>
    </r>
    <r>
      <rPr>
        <sz val="11"/>
        <rFont val="Aptos Narrow"/>
        <family val="2"/>
        <scheme val="minor"/>
      </rPr>
      <t xml:space="preserve"> </t>
    </r>
    <r>
      <rPr>
        <sz val="11"/>
        <color rgb="FFFF0000"/>
        <rFont val="Aptos Narrow"/>
        <family val="2"/>
        <scheme val="minor"/>
      </rPr>
      <t>De samenvattingskaart van de vragenlijsten worden geautomatiseerd verwerkt in het dossier van Oplossing. (NvI 3 vr 277)</t>
    </r>
    <r>
      <rPr>
        <sz val="11"/>
        <rFont val="Aptos Narrow"/>
        <family val="2"/>
        <scheme val="minor"/>
      </rPr>
      <t xml:space="preserve">
</t>
    </r>
  </si>
  <si>
    <r>
      <t xml:space="preserve">De vragen en antwoorden van vragenlijsten die via Questiocare zijn ingevuld, worden gekoppeld aan BDS-items en worden overgenomen in de vragen en antwoorden in het onderzoeksblad van een contactmoment. </t>
    </r>
    <r>
      <rPr>
        <sz val="11"/>
        <color rgb="FFFF0000"/>
        <rFont val="Aptos Narrow"/>
        <family val="2"/>
        <scheme val="minor"/>
      </rPr>
      <t xml:space="preserve"> (NvI 3 vr 277)</t>
    </r>
    <r>
      <rPr>
        <strike/>
        <sz val="11"/>
        <rFont val="Aptos Narrow"/>
        <family val="2"/>
        <scheme val="minor"/>
      </rPr>
      <t xml:space="preserve">
</t>
    </r>
  </si>
  <si>
    <r>
      <rPr>
        <strike/>
        <sz val="11"/>
        <rFont val="Aptos Narrow"/>
        <family val="2"/>
        <scheme val="minor"/>
      </rPr>
      <t xml:space="preserve">Opdrachtnemer stelt als onderdeel van de Oplossing een acceptatie omgeving met applicatie en database beschikbaar voor ETL en queries welke samen gebruikt wordt met functioneel beheer van Opdrachtgever en een volledige kopie van productie is (software versie, applicatieconfiguratie en -inrichting) die minimaal 1x per dag wordt gevuld. De versie van het gegevensmodel van deze omgeving is gelijk aan of hoger dan de productieversie.
</t>
    </r>
    <r>
      <rPr>
        <sz val="11"/>
        <color rgb="FFFF0000"/>
        <rFont val="Aptos Narrow"/>
        <family val="2"/>
        <scheme val="minor"/>
      </rPr>
      <t>Opdrachtnemer stelt als onderdeel van de Oplossing een BI productie- en acceptatieomgeving met een database beschikbaar voor ETL en queries welke samen gebruikt worden met functioneel beheer van Opdrachtgever. De versie van het gegevensmodel van de acceptatieomgeving is gelijk aan of hoger dan de productieversie. 
De databases van de BI productie- en acceptatieomgeving dient te voldoen aan de volgende punten:
- Het ontsluiten van data via online database views op de bron van door VGGM ingevoerde data en bijbehorende metadata.
- Deze views zijn specifiek bedoeld voor het extern aanbieden van data voor integratiedoeleinden.
- Views zijn in beheer bij de leverancier. Bij updates van de bron garandeert de leverancier de werking en de inhoud van deze views.
- Er wordt gebruik gemaakt van een databaseconnectie.
- De databases worden gehost door de Opdrachtnemer.
- Leverancier levert (online) documentatie van de views.
- De integratie views ontsluiten actuele (de stand van nu) data.
- Opvraagfrequentie wordt bepaald door VGGM</t>
    </r>
    <r>
      <rPr>
        <sz val="11"/>
        <rFont val="Aptos Narrow"/>
        <family val="2"/>
        <scheme val="minor"/>
      </rPr>
      <t xml:space="preserve">.
</t>
    </r>
    <r>
      <rPr>
        <sz val="11"/>
        <color rgb="FFFF0000"/>
        <rFont val="Aptos Narrow"/>
        <family val="2"/>
        <scheme val="minor"/>
      </rPr>
      <t>(NvI 3 vr 295 en 296)</t>
    </r>
    <r>
      <rPr>
        <sz val="11"/>
        <rFont val="Aptos Narrow"/>
        <family val="2"/>
        <scheme val="minor"/>
      </rPr>
      <t xml:space="preserve">
</t>
    </r>
  </si>
  <si>
    <r>
      <t xml:space="preserve">De agenda kan geopend en duidelijk weergegeven worden op een smartphone. Ten minste </t>
    </r>
    <r>
      <rPr>
        <strike/>
        <sz val="11"/>
        <rFont val="Aptos Narrow"/>
        <family val="2"/>
        <scheme val="minor"/>
      </rPr>
      <t>dossiernummer</t>
    </r>
    <r>
      <rPr>
        <sz val="11"/>
        <rFont val="Aptos Narrow"/>
        <family val="2"/>
        <scheme val="minor"/>
      </rPr>
      <t xml:space="preserve">, </t>
    </r>
    <r>
      <rPr>
        <sz val="11"/>
        <color rgb="FFFF0000"/>
        <rFont val="Aptos Narrow"/>
        <family val="2"/>
        <scheme val="minor"/>
      </rPr>
      <t>achternaam, voorletters,</t>
    </r>
    <r>
      <rPr>
        <sz val="11"/>
        <rFont val="Aptos Narrow"/>
        <family val="2"/>
        <scheme val="minor"/>
      </rPr>
      <t xml:space="preserve"> locatiegegevens, begin- en eindtijd en titel worden getoond. </t>
    </r>
    <r>
      <rPr>
        <sz val="11"/>
        <color rgb="FFFF0000"/>
        <rFont val="Aptos Narrow"/>
        <family val="2"/>
        <scheme val="minor"/>
      </rPr>
      <t>(NvI 3 vr 251)</t>
    </r>
    <r>
      <rPr>
        <sz val="1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</si>
</sst>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Aptos Narrow"/>
      <family val="2"/>
      <scheme val="minor"/>
    </font>
    <font>
      <b/>
      <sz val="15"/>
      <color theme="1"/>
      <name val="Arial"/>
      <family val="2"/>
    </font>
    <font>
      <sz val="11"/>
      <color theme="1"/>
      <name val="Arial"/>
      <family val="2"/>
    </font>
    <font>
      <sz val="8"/>
      <name val="Aptos Narrow"/>
      <family val="2"/>
      <scheme val="minor"/>
    </font>
    <font>
      <sz val="10"/>
      <name val="Arial"/>
      <family val="2"/>
    </font>
    <font>
      <b/>
      <sz val="11"/>
      <color theme="1"/>
      <name val="Aptos Narrow"/>
      <family val="2"/>
      <scheme val="minor"/>
    </font>
    <font>
      <sz val="11"/>
      <name val="Aptos Narrow"/>
      <family val="2"/>
      <scheme val="minor"/>
    </font>
    <font>
      <i/>
      <sz val="11"/>
      <color theme="1"/>
      <name val="Aptos Narrow"/>
      <family val="2"/>
      <scheme val="minor"/>
    </font>
    <font>
      <sz val="11"/>
      <color rgb="FF000000"/>
      <name val="Aptos Narrow"/>
      <family val="2"/>
      <scheme val="minor"/>
    </font>
    <font>
      <i/>
      <sz val="11"/>
      <color rgb="FF000000"/>
      <name val="Aptos Narrow"/>
      <family val="2"/>
      <scheme val="minor"/>
    </font>
    <font>
      <b/>
      <sz val="11"/>
      <color theme="0"/>
      <name val="Aptos Display"/>
      <family val="2"/>
      <scheme val="major"/>
    </font>
    <font>
      <sz val="11"/>
      <color theme="1"/>
      <name val="Aptos Display"/>
      <family val="2"/>
      <scheme val="major"/>
    </font>
    <font>
      <b/>
      <sz val="11"/>
      <color theme="0"/>
      <name val="Aptos Narrow"/>
      <family val="2"/>
      <scheme val="minor"/>
    </font>
    <font>
      <sz val="11"/>
      <color theme="0"/>
      <name val="Aptos Narrow"/>
      <family val="2"/>
      <scheme val="minor"/>
    </font>
    <font>
      <b/>
      <sz val="16"/>
      <color theme="0"/>
      <name val="Aptos Narrow"/>
      <family val="2"/>
      <scheme val="minor"/>
    </font>
    <font>
      <b/>
      <sz val="12"/>
      <color theme="0"/>
      <name val="Aptos Narrow"/>
      <family val="2"/>
      <scheme val="minor"/>
    </font>
    <font>
      <sz val="11"/>
      <name val="Arial"/>
      <family val="2"/>
    </font>
    <font>
      <sz val="11"/>
      <color rgb="FFFF0000"/>
      <name val="Aptos Narrow"/>
      <family val="2"/>
      <scheme val="minor"/>
    </font>
    <font>
      <strike/>
      <sz val="11"/>
      <color rgb="FFFF0000"/>
      <name val="Aptos Narrow"/>
      <family val="2"/>
      <scheme val="minor"/>
    </font>
    <font>
      <strike/>
      <sz val="11"/>
      <name val="Aptos Narrow"/>
      <family val="2"/>
      <scheme val="minor"/>
    </font>
    <font>
      <strike/>
      <sz val="11"/>
      <color theme="1"/>
      <name val="Aptos Narrow"/>
      <family val="2"/>
      <scheme val="minor"/>
    </font>
  </fonts>
  <fills count="4">
    <fill>
      <patternFill patternType="none"/>
    </fill>
    <fill>
      <patternFill patternType="gray125"/>
    </fill>
    <fill>
      <patternFill patternType="solid">
        <fgColor rgb="FFC0164B"/>
        <bgColor indexed="64"/>
      </patternFill>
    </fill>
    <fill>
      <patternFill patternType="solid">
        <fgColor theme="0"/>
        <bgColor indexed="64"/>
      </patternFill>
    </fill>
  </fills>
  <borders count="13">
    <border>
      <left/>
      <right/>
      <top/>
      <bottom/>
      <diagonal/>
    </border>
    <border>
      <left style="thin">
        <color theme="0"/>
      </left>
      <right style="thin">
        <color theme="0"/>
      </right>
      <top style="thin">
        <color theme="0"/>
      </top>
      <bottom style="thin">
        <color theme="0"/>
      </bottom>
      <diagonal/>
    </border>
    <border>
      <left style="thin">
        <color rgb="FFC0164B"/>
      </left>
      <right style="thin">
        <color rgb="FFC0164B"/>
      </right>
      <top style="thin">
        <color rgb="FFC0164B"/>
      </top>
      <bottom style="thin">
        <color rgb="FFC0164B"/>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rgb="FFC0164B"/>
      </left>
      <right/>
      <top style="thin">
        <color rgb="FFC0164B"/>
      </top>
      <bottom style="thin">
        <color rgb="FFC0164B"/>
      </bottom>
      <diagonal/>
    </border>
    <border>
      <left/>
      <right/>
      <top style="thin">
        <color rgb="FFC0164B"/>
      </top>
      <bottom style="thin">
        <color rgb="FFC0164B"/>
      </bottom>
      <diagonal/>
    </border>
    <border>
      <left/>
      <right style="thin">
        <color rgb="FFC0164B"/>
      </right>
      <top style="thin">
        <color rgb="FFC0164B"/>
      </top>
      <bottom style="thin">
        <color rgb="FFC0164B"/>
      </bottom>
      <diagonal/>
    </border>
  </borders>
  <cellStyleXfs count="2">
    <xf numFmtId="0" fontId="0" fillId="0" borderId="0"/>
    <xf numFmtId="0" fontId="4" fillId="0" borderId="0"/>
  </cellStyleXfs>
  <cellXfs count="39">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9" fontId="0" fillId="0" borderId="0" xfId="0" applyNumberFormat="1"/>
    <xf numFmtId="0" fontId="0" fillId="0" borderId="0" xfId="0"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10" fillId="2" borderId="0" xfId="0" applyFont="1" applyFill="1" applyAlignment="1">
      <alignment horizontal="left" vertical="top" wrapText="1"/>
    </xf>
    <xf numFmtId="0" fontId="0" fillId="3" borderId="0" xfId="0" applyFill="1"/>
    <xf numFmtId="0" fontId="14" fillId="2" borderId="2" xfId="0" applyFont="1" applyFill="1" applyBorder="1"/>
    <xf numFmtId="0" fontId="13" fillId="2" borderId="2" xfId="0" applyFont="1" applyFill="1" applyBorder="1"/>
    <xf numFmtId="0" fontId="0" fillId="0" borderId="9" xfId="0" applyBorder="1"/>
    <xf numFmtId="0" fontId="0" fillId="0" borderId="3" xfId="0" applyBorder="1"/>
    <xf numFmtId="0" fontId="15" fillId="2" borderId="2" xfId="0" applyFont="1" applyFill="1" applyBorder="1"/>
    <xf numFmtId="0" fontId="0" fillId="0" borderId="8" xfId="0" applyBorder="1"/>
    <xf numFmtId="0" fontId="0" fillId="0" borderId="1" xfId="0" applyBorder="1"/>
    <xf numFmtId="0" fontId="0" fillId="0" borderId="7" xfId="0" applyBorder="1"/>
    <xf numFmtId="0" fontId="8" fillId="0" borderId="1" xfId="0" applyFont="1" applyBorder="1"/>
    <xf numFmtId="0" fontId="0" fillId="0" borderId="5" xfId="0" applyBorder="1"/>
    <xf numFmtId="0" fontId="0" fillId="0" borderId="4" xfId="0" applyBorder="1"/>
    <xf numFmtId="0" fontId="0" fillId="0" borderId="6" xfId="0" applyBorder="1"/>
    <xf numFmtId="0" fontId="2"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11" fillId="0" borderId="0" xfId="0" applyFont="1" applyAlignment="1">
      <alignment horizontal="left" vertical="top" wrapText="1"/>
    </xf>
    <xf numFmtId="2" fontId="2" fillId="0" borderId="0" xfId="0" applyNumberFormat="1" applyFont="1" applyAlignment="1">
      <alignment horizontal="left" vertical="top" wrapText="1"/>
    </xf>
    <xf numFmtId="0" fontId="0" fillId="0" borderId="0" xfId="0"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18" fillId="0" borderId="0" xfId="0" applyFont="1" applyAlignment="1">
      <alignment horizontal="left" vertical="top" wrapText="1"/>
    </xf>
    <xf numFmtId="0" fontId="16" fillId="0" borderId="0" xfId="0" applyFont="1" applyAlignment="1">
      <alignment horizontal="left" vertical="top" wrapText="1"/>
    </xf>
    <xf numFmtId="0" fontId="0" fillId="0" borderId="2" xfId="0" applyBorder="1" applyAlignment="1">
      <alignment horizontal="center" vertical="top"/>
    </xf>
    <xf numFmtId="0" fontId="0" fillId="0" borderId="2" xfId="0" applyBorder="1" applyAlignment="1">
      <alignment horizontal="left" vertical="top"/>
    </xf>
    <xf numFmtId="0" fontId="12" fillId="2" borderId="2" xfId="0" applyFont="1" applyFill="1" applyBorder="1" applyAlignment="1">
      <alignment horizontal="left"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cellXfs>
  <cellStyles count="2">
    <cellStyle name="Standaard" xfId="0" builtinId="0"/>
    <cellStyle name="Standaard 2" xfId="1" xr:uid="{C0359ED3-CE0D-458B-949C-2773AA7A49C9}"/>
  </cellStyles>
  <dxfs count="171">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name val="Arial"/>
        <family val="2"/>
        <scheme val="none"/>
      </font>
      <numFmt numFmtId="0" formatCode="General"/>
      <alignment horizontal="left" vertical="top" textRotation="0" wrapText="1" indent="0" justifyLastLine="0" shrinkToFit="0" readingOrder="0"/>
      <protection locked="1" hidden="0"/>
    </dxf>
    <dxf>
      <font>
        <name val="Arial"/>
        <family val="2"/>
        <scheme val="none"/>
      </font>
      <numFmt numFmtId="0" formatCode="Genera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rgb="FF000000"/>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rgb="FF44B3E1"/>
        </top>
        <bottom style="thin">
          <color rgb="FF44B3E1"/>
        </bottom>
      </border>
      <protection locked="1" hidden="0"/>
    </dxf>
    <dxf>
      <font>
        <name val="Arial"/>
        <family val="2"/>
        <scheme val="none"/>
      </font>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theme="1"/>
        <name val="Arial"/>
        <family val="2"/>
        <scheme val="none"/>
      </font>
      <numFmt numFmtId="1" formatCode="0"/>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alignment horizontal="left" vertical="top" textRotation="0" wrapText="1" indent="0" justifyLastLine="0" shrinkToFit="0" readingOrder="0"/>
      <protection locked="1"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name val="Arial"/>
        <family val="2"/>
        <scheme val="none"/>
      </font>
      <numFmt numFmtId="0" formatCode="General"/>
      <alignment horizontal="left" vertical="top" textRotation="0" wrapText="1" indent="0" justifyLastLine="0" shrinkToFit="0" readingOrder="0"/>
      <protection locked="0" hidden="0"/>
    </dxf>
    <dxf>
      <font>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theme="4" tint="0.39997558519241921"/>
        </top>
        <bottom/>
      </border>
      <protection locked="0" hidden="0"/>
    </dxf>
    <dxf>
      <font>
        <b val="0"/>
        <i val="0"/>
        <strike val="0"/>
        <condense val="0"/>
        <extend val="0"/>
        <outline val="0"/>
        <shadow val="0"/>
        <u val="none"/>
        <vertAlign val="baseline"/>
        <sz val="11"/>
        <color rgb="FF000000"/>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rgb="FF44B3E1"/>
        </top>
        <bottom style="thin">
          <color rgb="FF44B3E1"/>
        </bottom>
      </border>
      <protection locked="0" hidden="0"/>
    </dxf>
    <dxf>
      <font>
        <name val="Arial"/>
        <family val="2"/>
        <scheme val="none"/>
      </font>
      <alignment horizontal="left" vertical="top" textRotation="0" wrapText="1" indent="0" justifyLastLine="0" shrinkToFit="0" readingOrder="0"/>
      <border diagonalUp="0" diagonalDown="0">
        <left/>
        <right/>
        <top style="thin">
          <color theme="4" tint="0.39997558519241921"/>
        </top>
        <bottom/>
      </border>
      <protection locked="0" hidden="0"/>
    </dxf>
    <dxf>
      <font>
        <b val="0"/>
        <i val="0"/>
        <strike val="0"/>
        <condense val="0"/>
        <extend val="0"/>
        <outline val="0"/>
        <shadow val="0"/>
        <u val="none"/>
        <vertAlign val="baseline"/>
        <sz val="11"/>
        <color theme="1"/>
        <name val="Arial"/>
        <family val="2"/>
        <scheme val="none"/>
      </font>
      <numFmt numFmtId="1" formatCode="0"/>
      <alignment horizontal="left" vertical="top" textRotation="0" wrapText="1" indent="0" justifyLastLine="0" shrinkToFit="0" readingOrder="0"/>
      <border diagonalUp="0" diagonalDown="0">
        <left/>
        <right/>
        <top style="thin">
          <color theme="4" tint="0.39997558519241921"/>
        </top>
        <bottom/>
      </border>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rgb="FF000000"/>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name val="Arial"/>
        <family val="2"/>
        <scheme val="none"/>
      </font>
      <numFmt numFmtId="0" formatCode="General"/>
      <alignment horizontal="left" vertical="top" textRotation="0" wrapText="1" indent="0" justifyLastLine="0" shrinkToFit="0" readingOrder="0"/>
      <protection locked="1" hidden="0"/>
    </dxf>
    <dxf>
      <font>
        <name val="Arial"/>
        <family val="2"/>
        <scheme val="none"/>
      </font>
      <numFmt numFmtId="0" formatCode="Genera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rgb="FF000000"/>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rgb="FF44B3E1"/>
        </top>
        <bottom style="thin">
          <color rgb="FF44B3E1"/>
        </bottom>
      </border>
      <protection locked="1" hidden="0"/>
    </dxf>
    <dxf>
      <font>
        <name val="Arial"/>
        <family val="2"/>
        <scheme val="none"/>
      </font>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theme="1"/>
        <name val="Arial"/>
        <family val="2"/>
        <scheme val="none"/>
      </font>
      <numFmt numFmtId="1" formatCode="0"/>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alignment horizontal="left" vertical="top" textRotation="0" wrapText="1" indent="0" justifyLastLine="0" shrinkToFit="0" readingOrder="0"/>
      <protection locked="1"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name val="Arial"/>
        <family val="2"/>
        <scheme val="none"/>
      </font>
      <numFmt numFmtId="0" formatCode="General"/>
      <alignment horizontal="left" vertical="top" textRotation="0" wrapText="1" indent="0" justifyLastLine="0" shrinkToFit="0" readingOrder="0"/>
      <protection locked="1" hidden="0"/>
    </dxf>
    <dxf>
      <font>
        <name val="Arial"/>
        <family val="2"/>
        <scheme val="none"/>
      </font>
      <numFmt numFmtId="0" formatCode="Genera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rgb="FF000000"/>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rgb="FF44B3E1"/>
        </top>
        <bottom style="thin">
          <color rgb="FF44B3E1"/>
        </bottom>
      </border>
      <protection locked="1" hidden="0"/>
    </dxf>
    <dxf>
      <font>
        <name val="Arial"/>
        <family val="2"/>
        <scheme val="none"/>
      </font>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theme="1"/>
        <name val="Arial"/>
        <family val="2"/>
        <scheme val="none"/>
      </font>
      <numFmt numFmtId="1" formatCode="0"/>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alignment horizontal="left" vertical="top" textRotation="0" wrapText="1" indent="0" justifyLastLine="0" shrinkToFit="0" readingOrder="0"/>
      <protection locked="1"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name val="Arial"/>
        <family val="2"/>
        <scheme val="none"/>
      </font>
      <numFmt numFmtId="0" formatCode="General"/>
      <alignment horizontal="left" vertical="top" textRotation="0" wrapText="1" indent="0" justifyLastLine="0" shrinkToFit="0" readingOrder="0"/>
      <protection locked="1" hidden="0"/>
    </dxf>
    <dxf>
      <font>
        <name val="Arial"/>
        <family val="2"/>
        <scheme val="none"/>
      </font>
      <numFmt numFmtId="0" formatCode="Genera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rgb="FF000000"/>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rgb="FF44B3E1"/>
        </top>
        <bottom style="thin">
          <color rgb="FF44B3E1"/>
        </bottom>
      </border>
      <protection locked="1" hidden="0"/>
    </dxf>
    <dxf>
      <font>
        <name val="Arial"/>
        <family val="2"/>
        <scheme val="none"/>
      </font>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theme="1"/>
        <name val="Arial"/>
        <family val="2"/>
        <scheme val="none"/>
      </font>
      <numFmt numFmtId="1" formatCode="0"/>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alignment horizontal="left" vertical="top" textRotation="0" wrapText="1" indent="0" justifyLastLine="0" shrinkToFit="0" readingOrder="0"/>
      <protection locked="1"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name val="Arial"/>
        <family val="2"/>
        <scheme val="none"/>
      </font>
      <numFmt numFmtId="0" formatCode="General"/>
      <alignment horizontal="left" vertical="top" textRotation="0" wrapText="1" indent="0" justifyLastLine="0" shrinkToFit="0" readingOrder="0"/>
      <protection locked="1" hidden="0"/>
    </dxf>
    <dxf>
      <font>
        <name val="Arial"/>
        <family val="2"/>
        <scheme val="none"/>
      </font>
      <numFmt numFmtId="0" formatCode="Genera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rgb="FF000000"/>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rgb="FF44B3E1"/>
        </top>
        <bottom style="thin">
          <color rgb="FF44B3E1"/>
        </bottom>
      </border>
      <protection locked="1" hidden="0"/>
    </dxf>
    <dxf>
      <font>
        <name val="Arial"/>
        <family val="2"/>
        <scheme val="none"/>
      </font>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theme="1"/>
        <name val="Arial"/>
        <family val="2"/>
        <scheme val="none"/>
      </font>
      <numFmt numFmtId="1" formatCode="0"/>
      <alignment horizontal="left" vertical="top" textRotation="0" wrapText="1" indent="0" justifyLastLine="0" shrinkToFit="0" readingOrder="0"/>
      <border diagonalUp="0" diagonalDown="0">
        <left/>
        <right/>
        <top style="thin">
          <color theme="4" tint="0.39997558519241921"/>
        </top>
        <bottom/>
      </border>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alignment horizontal="left" vertical="top" textRotation="0" wrapText="1" indent="0" justifyLastLine="0" shrinkToFit="0" readingOrder="0"/>
      <protection locked="1"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name val="Arial"/>
        <family val="2"/>
        <scheme val="none"/>
      </font>
      <numFmt numFmtId="0" formatCode="General"/>
      <alignment horizontal="left" vertical="top" textRotation="0" wrapText="1" indent="0" justifyLastLine="0" shrinkToFit="0" readingOrder="0"/>
      <protection locked="0" hidden="0"/>
    </dxf>
    <dxf>
      <font>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theme="4" tint="0.39997558519241921"/>
        </top>
        <bottom/>
      </border>
      <protection locked="0" hidden="0"/>
    </dxf>
    <dxf>
      <font>
        <b val="0"/>
        <i val="0"/>
        <strike val="0"/>
        <condense val="0"/>
        <extend val="0"/>
        <outline val="0"/>
        <shadow val="0"/>
        <u val="none"/>
        <vertAlign val="baseline"/>
        <sz val="11"/>
        <color rgb="FF000000"/>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rgb="FF44B3E1"/>
        </top>
        <bottom style="thin">
          <color rgb="FF44B3E1"/>
        </bottom>
      </border>
      <protection locked="0" hidden="0"/>
    </dxf>
    <dxf>
      <font>
        <name val="Arial"/>
        <family val="2"/>
        <scheme val="none"/>
      </font>
      <alignment horizontal="left" vertical="top" textRotation="0" wrapText="1" indent="0" justifyLastLine="0" shrinkToFit="0" readingOrder="0"/>
      <border diagonalUp="0" diagonalDown="0">
        <left/>
        <right/>
        <top style="thin">
          <color theme="4" tint="0.39997558519241921"/>
        </top>
        <bottom/>
      </border>
      <protection locked="0" hidden="0"/>
    </dxf>
    <dxf>
      <font>
        <b val="0"/>
        <i val="0"/>
        <strike val="0"/>
        <condense val="0"/>
        <extend val="0"/>
        <outline val="0"/>
        <shadow val="0"/>
        <u val="none"/>
        <vertAlign val="baseline"/>
        <sz val="11"/>
        <color theme="1"/>
        <name val="Arial"/>
        <family val="2"/>
        <scheme val="none"/>
      </font>
      <numFmt numFmtId="1" formatCode="0"/>
      <alignment horizontal="left" vertical="top" textRotation="0" wrapText="1" indent="0" justifyLastLine="0" shrinkToFit="0" readingOrder="0"/>
      <border diagonalUp="0" diagonalDown="0">
        <left/>
        <right/>
        <top style="thin">
          <color theme="4" tint="0.39997558519241921"/>
        </top>
        <bottom/>
      </border>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rgb="FF000000"/>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name val="Arial"/>
        <family val="2"/>
        <scheme val="none"/>
      </font>
      <numFmt numFmtId="0" formatCode="General"/>
      <alignment horizontal="left" vertical="top" textRotation="0" wrapText="1" indent="0" justifyLastLine="0" shrinkToFit="0" readingOrder="0"/>
      <protection locked="0" hidden="0"/>
    </dxf>
    <dxf>
      <font>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theme="4" tint="0.39997558519241921"/>
        </top>
        <bottom/>
      </border>
      <protection locked="0" hidden="0"/>
    </dxf>
    <dxf>
      <font>
        <b val="0"/>
        <i val="0"/>
        <strike val="0"/>
        <condense val="0"/>
        <extend val="0"/>
        <outline val="0"/>
        <shadow val="0"/>
        <u val="none"/>
        <vertAlign val="baseline"/>
        <sz val="11"/>
        <color rgb="FF000000"/>
        <name val="Arial"/>
        <family val="2"/>
        <scheme val="none"/>
      </font>
      <fill>
        <patternFill patternType="none">
          <bgColor auto="1"/>
        </patternFill>
      </fill>
      <alignment horizontal="left" vertical="top" textRotation="0" wrapText="1" indent="0" justifyLastLine="0" shrinkToFit="0" readingOrder="0"/>
      <border diagonalUp="0" diagonalDown="0">
        <left/>
        <right/>
        <top style="thin">
          <color rgb="FF44B3E1"/>
        </top>
        <bottom style="thin">
          <color rgb="FF44B3E1"/>
        </bottom>
      </border>
      <protection locked="0" hidden="0"/>
    </dxf>
    <dxf>
      <font>
        <name val="Arial"/>
        <family val="2"/>
        <scheme val="none"/>
      </font>
      <alignment horizontal="left" vertical="top" textRotation="0" wrapText="1" indent="0" justifyLastLine="0" shrinkToFit="0" readingOrder="0"/>
      <border diagonalUp="0" diagonalDown="0">
        <left/>
        <right/>
        <top style="thin">
          <color theme="4" tint="0.39997558519241921"/>
        </top>
        <bottom/>
      </border>
      <protection locked="0" hidden="0"/>
    </dxf>
    <dxf>
      <font>
        <b val="0"/>
        <i val="0"/>
        <strike val="0"/>
        <condense val="0"/>
        <extend val="0"/>
        <outline val="0"/>
        <shadow val="0"/>
        <u val="none"/>
        <vertAlign val="baseline"/>
        <sz val="11"/>
        <color theme="1"/>
        <name val="Arial"/>
        <family val="2"/>
        <scheme val="none"/>
      </font>
      <numFmt numFmtId="1" formatCode="0"/>
      <alignment horizontal="left" vertical="top" textRotation="0" wrapText="1" indent="0" justifyLastLine="0" shrinkToFit="0" readingOrder="0"/>
      <border diagonalUp="0" diagonalDown="0">
        <left/>
        <right/>
        <top style="thin">
          <color theme="4" tint="0.39997558519241921"/>
        </top>
        <bottom/>
      </border>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fill>
        <patternFill patternType="none"/>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fill>
        <patternFill patternType="none"/>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fill>
        <patternFill patternType="none"/>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fill>
        <patternFill patternType="none"/>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ill>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rgb="FF000000"/>
        <name val="Arial"/>
        <family val="2"/>
        <scheme val="none"/>
      </font>
      <fill>
        <patternFill patternType="none">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1" formatCode="0"/>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theme="4" tint="0.79998168889431442"/>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theme="4" tint="0.79998168889431442"/>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ptos Narrow"/>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ptos Narrow"/>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Aptos Display"/>
        <family val="2"/>
        <scheme val="major"/>
      </font>
      <fill>
        <patternFill patternType="solid">
          <fgColor indexed="64"/>
          <bgColor rgb="FFC0164B"/>
        </patternFill>
      </fill>
      <alignment horizontal="left" vertical="top" textRotation="0" wrapText="1" indent="0" justifyLastLine="0" shrinkToFit="0" readingOrder="0"/>
      <protection locked="0" hidden="0"/>
    </dxf>
    <dxf>
      <border>
        <bottom style="thin">
          <color rgb="FFF8C0D1"/>
        </bottom>
      </border>
    </dxf>
    <dxf>
      <fill>
        <patternFill>
          <bgColor rgb="FFFDEDF2"/>
        </patternFill>
      </fill>
      <border>
        <bottom style="thin">
          <color rgb="FFFAD6E1"/>
        </bottom>
      </border>
    </dxf>
    <dxf>
      <font>
        <b/>
        <i val="0"/>
        <color theme="0"/>
      </font>
      <fill>
        <patternFill>
          <bgColor rgb="FFC0164B"/>
        </patternFill>
      </fill>
    </dxf>
  </dxfs>
  <tableStyles count="1" defaultTableStyle="Huisstijl" defaultPivotStyle="PivotStyleMedium9">
    <tableStyle name="Huisstijl" pivot="0" count="3" xr9:uid="{9ACA5A0E-4769-4C91-B121-23EB76D21367}">
      <tableStyleElement type="headerRow" dxfId="170"/>
      <tableStyleElement type="firstRowStripe" dxfId="169"/>
      <tableStyleElement type="secondRowStripe" dxfId="168"/>
    </tableStyle>
  </tableStyles>
  <colors>
    <mruColors>
      <color rgb="FFF8C0D1"/>
      <color rgb="FF292D68"/>
      <color rgb="FFFAD6E1"/>
      <color rgb="FFFDEDF2"/>
      <color rgb="FFFCE0E9"/>
      <color rgb="FFC0164B"/>
      <color rgb="FFF80C71"/>
      <color rgb="FFE6085D"/>
      <color rgb="FFF72575"/>
      <color rgb="FFF84E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c Oostenrijk" refreshedDate="45910.570980555553" createdVersion="8" refreshedVersion="8" minRefreshableVersion="3" recordCount="227" xr:uid="{5CE4D1E3-E922-4B3B-A786-0D180A2F28B6}">
  <cacheSource type="worksheet">
    <worksheetSource name="Tabel1"/>
  </cacheSource>
  <cacheFields count="14">
    <cacheField name="Kenmerk" numFmtId="0">
      <sharedItems/>
    </cacheField>
    <cacheField name="Nr. " numFmtId="3">
      <sharedItems containsString="0" containsBlank="1" containsNumber="1" containsInteger="1" minValue="1" maxValue="228"/>
    </cacheField>
    <cacheField name="Subcategorie" numFmtId="0">
      <sharedItems/>
    </cacheField>
    <cacheField name="Omschrijving" numFmtId="0">
      <sharedItems longText="1"/>
    </cacheField>
    <cacheField name="Eis/Wens" numFmtId="0">
      <sharedItems containsBlank="1" count="3">
        <s v="Eis"/>
        <s v="Wens"/>
        <m/>
      </sharedItems>
    </cacheField>
    <cacheField name="Waarde Wens" numFmtId="0">
      <sharedItems containsString="0" containsBlank="1" containsNumber="1" containsInteger="1" minValue="2" maxValue="10" count="10">
        <m/>
        <n v="8"/>
        <n v="3"/>
        <n v="10"/>
        <n v="9"/>
        <n v="7"/>
        <n v="6"/>
        <n v="5"/>
        <n v="4"/>
        <n v="2"/>
      </sharedItems>
    </cacheField>
    <cacheField name="Conflicterend met kenmerk en nr. " numFmtId="0">
      <sharedItems containsBlank="1"/>
    </cacheField>
    <cacheField name="Te bespreken tijdens PvE overleg + toelichting" numFmtId="0">
      <sharedItems containsBlank="1" longText="1"/>
    </cacheField>
    <cacheField name="Besluit PvE sessie" numFmtId="0">
      <sharedItems containsBlank="1" longText="1"/>
    </cacheField>
    <cacheField name="Done?" numFmtId="0">
      <sharedItems containsBlank="1"/>
    </cacheField>
    <cacheField name="Nieuw vanuit GGD GM?" numFmtId="0">
      <sharedItems containsBlank="1"/>
    </cacheField>
    <cacheField name="Wens_x000a_Max. punten" numFmtId="0">
      <sharedItems containsNonDate="0" containsString="0" containsBlank="1"/>
    </cacheField>
    <cacheField name="Wens_x000a_Ja/Op roadmap/Nee" numFmtId="0">
      <sharedItems containsNonDate="0" containsString="0" containsBlank="1"/>
    </cacheField>
    <cacheField name="Toelichting 'Op roadmap'. Geef hier aan wanneer de oplevering van deze functionaliteit gepland staa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7">
  <r>
    <s v="DV"/>
    <n v="1"/>
    <s v="Algemeen"/>
    <s v="De Oplossing ondersteunt kinddossiers -en volwassenendossiers."/>
    <x v="0"/>
    <x v="0"/>
    <m/>
    <m/>
    <m/>
    <s v="Ja"/>
    <m/>
    <m/>
    <m/>
    <m/>
  </r>
  <r>
    <s v="DV"/>
    <n v="2"/>
    <s v="Aandachtspunten"/>
    <s v="De Oplossing biedt functionaliteit tot het registreren van aandachtspunten die in het dossier zichtbaar zijn. Aandachtspunten kunnen los handmatig, vanuit de contactmomentregistratie, of geautomatiseerd op basis van voorgedefinieerde regels worden aangemaakt."/>
    <x v="0"/>
    <x v="0"/>
    <m/>
    <s v="MH: ik weet niet of geautomatiseerd aanmaken persé een eis is (maar wel handig)_x000a_MW: idem MH, geautomatiseerd kan handig zijn voor de DA_x000a_MGH: mee eens, geautomatiseerd dekt ook niet alles, maar kan wel tijd schelen_x000a_GR: eis is óf handmatig óf geautomatiseerd. Dus eis kan zo blijven staan."/>
    <s v="eens, eis laten staan"/>
    <s v="Ja"/>
    <m/>
    <m/>
    <m/>
    <m/>
  </r>
  <r>
    <s v="DV"/>
    <n v="3"/>
    <s v="Aandachtspunten"/>
    <s v="Aandachtspunten worden geprioriteerd waardoor wordt bepaalt waar en hoe een aandachtspunt in de lijst wordt getoond. "/>
    <x v="0"/>
    <x v="0"/>
    <m/>
    <s v="MW: gaat deze prioritering boven bijv datum? Ik kan me meer vinden in 'er kan prioritering..., waardoor bepaalt kan worden...'_x000a_GR: niet 'kan' opnemen in eis, dat biedt teveel vaagheid. Aanpassen naar: &quot;Aandachtspunten worden geprioriseerd waardoor wordt bepaalt waar en hoe ...&quot; _x000a_VH: 'geprioriteerd'"/>
    <s v="eens, input GR en VH verwerken"/>
    <s v="Ja"/>
    <s v="Ja"/>
    <m/>
    <m/>
    <m/>
  </r>
  <r>
    <s v="DV"/>
    <n v="4"/>
    <s v="Aandachtspunten"/>
    <s v="Aan de hand van herkenbare symbolen is in het dossier eenvoudig te herkennen welke aandachtspunten er spelen bij een dossier, bijvoorbeeld adresgegevens nog niet compleet, statushouder, risico op VGV of (vermoeden) kindermishandeling."/>
    <x v="0"/>
    <x v="0"/>
    <m/>
    <s v="MH: voor mij niet perse zo hoog (hoeven geen symbolen/kleuren te zijn)_x000a_MW: zijn symbolen zoiets als markeringen? dan zeker hoge wens_x000a_MGH: Zou een grote wens zijn mits rekening gehouden wordt met privacy voor als ouders meekijken in het dossier._x000a_VH: Dit vind ik een eis omdat het niet ingewikkeld klinkt om in te richten, maar wel veel voordeel lijkt te bieden."/>
    <s v="eis maken"/>
    <s v="Ja"/>
    <m/>
    <m/>
    <m/>
    <m/>
  </r>
  <r>
    <s v="DV"/>
    <n v="5"/>
    <s v="Aandachtspunten"/>
    <s v="Bij een registratie-item in een contactmomentregistratie moet met één handeling kunnen worden aangegeven dat het een aandachtspunt is. Deze moet zichtbaar worden op een aandachtspunten overzichtslijst in het dossier en in de conclusie van het consult."/>
    <x v="0"/>
    <x v="0"/>
    <m/>
    <m/>
    <m/>
    <s v="Ja"/>
    <m/>
    <m/>
    <m/>
    <m/>
  </r>
  <r>
    <s v="DV"/>
    <n v="6"/>
    <s v="Aandachtspunten"/>
    <s v="Aandachtspunten kunnen eenvoudig gewijzigd, gedeactiveerd of geactiveerd worden."/>
    <x v="0"/>
    <x v="0"/>
    <m/>
    <s v="MH: moet dit geen eis zijn?_x000a_MW eis idd_x000a_MGH: Dit lijkt mij ook een eis. Al mag je met terugwerkende kracht geen contactmomenten heropenen om aan te passen. _x000a_VH: dit vind ik een eis. 'eenvoudig' is al voldoende breed interpretabel"/>
    <s v="eis maken"/>
    <s v="Ja"/>
    <m/>
    <m/>
    <m/>
    <m/>
  </r>
  <r>
    <s v="DV"/>
    <n v="7"/>
    <s v="Aandachtspunten"/>
    <s v="Van een aandachtspunt is eenvoudig te zien wie er wanneer iets mee heeft gedaan. Het gaat hier bijvoorbeeld om kunnen terugvinden wanneer welke gebruiker het aandachtspunt heeft aangemaakt."/>
    <x v="1"/>
    <x v="1"/>
    <m/>
    <s v="MW: gaat dit om logging? ik snap niet zo goed waarom dit een wens is._x000a_MGH: Dit vind ik wel een sterke wens. In vele situaties is het fijn om te weten vanaf wanneer iets speelt. Dit scheelt tijd omdat dan niet alle voorgaande consulten doorzicht te hoeven worden en je gericht kan zoeken. Als het dan niet meer speelt is het dan ook prettig als hij gedeactiveerd kan worden. _x000a_VH: het 'kunnen' vind ik een eis, maar wellicht al in andere eis ondervangen. Dat dit eenvoudig is, vind ik daarmee ook een eis. 'eenvoudig' is al breed te interpreteren."/>
    <s v="laten staan, wens weging verhoogd"/>
    <s v="Ja"/>
    <s v="Ja"/>
    <m/>
    <m/>
    <m/>
  </r>
  <r>
    <s v="DV"/>
    <n v="8"/>
    <s v="Aandachtspunten"/>
    <s v="De gebruiker kan in het clientoverzicht voor alle aandachtspunten aangeven of deze actief zijn of niet actief. Alleen actieve aandachtspunten worden nog getoond in een actueel overzicht. De historie met het totaaloverzicht van alle aandachtspunten is op te vragen met een extra handeling."/>
    <x v="0"/>
    <x v="0"/>
    <m/>
    <s v="AV: Ontbrak nog in onze lijst, Nieuw toegevoegd nav Programma van Eisen van GGD HvB (PvE HvB)_x000a_MW: komt deels overeen met DV6 hierboven, samenvoegen_x000a_GR: taaldingetje: 'op te vragen met een...&quot;? "/>
    <s v="laten staan"/>
    <s v="Ja"/>
    <m/>
    <m/>
    <m/>
    <m/>
  </r>
  <r>
    <s v="DV"/>
    <n v="9"/>
    <s v="BDS"/>
    <s v="Nieuwe versies van de BDS-JGZ en BDS-V dienen binnen 6 maanden te zijn doorgevoerd in de oplossing."/>
    <x v="0"/>
    <x v="0"/>
    <m/>
    <s v="MO: verplaatsen naar de categorie Functioneel beheer"/>
    <s v="Onder categorie Functioneel beheer plaatsen. Actie Anneloes"/>
    <s v="Nee"/>
    <m/>
    <m/>
    <m/>
    <m/>
  </r>
  <r>
    <s v="DV"/>
    <n v="10"/>
    <s v="BDS"/>
    <s v="Op basis van ingevoerde gegevens worden in het dossier automatisch en real-time berekende waarden gegenereerd. De Oplossing ondersteunt hierbij minimaal de berekende velden zoals gedefinieerd in de BDS-JGZ en BDS-V, waaronder onder andere BMI, SDQ, BFMT en Target Height.&quot;"/>
    <x v="0"/>
    <x v="0"/>
    <m/>
    <s v="MW samenvoegen met DV67?"/>
    <s v="Samenvoegen met DV 67, tekst controleren: Anneloes._x000a_AV: &quot;Op basis van ingevoerde gegevens worden in het dossier automatisch en real-time berekende waarden gegenereerd. De Oplossing ondersteunt hierbij minimaal de berekende velden zoals gedefinieerd in de BDS-JGZ en BDS-V, waaronder onder andere BMI, SDQ, BFMT en Target Height.&quot;"/>
    <s v="Ja"/>
    <m/>
    <m/>
    <m/>
    <m/>
  </r>
  <r>
    <s v="DV"/>
    <n v="11"/>
    <s v="BDS"/>
    <s v="Bij wijzigingen van de BDS-JGZ of andere registratie-items blijven eenmaal gedefinieerde rapportages t.b.v. managementinformatie en dossieroverdracht beschikbaar en operationeel."/>
    <x v="0"/>
    <x v="0"/>
    <m/>
    <s v="MW: gaat dit om databeheer? is de plek hier (dossiervoering) de juiste?_x000a_MO: dit is m.i. categorie Functioneel beheer"/>
    <s v="Onder categorie Functioneel beheer plaatsen. Actie Anneloes"/>
    <s v="Nee"/>
    <m/>
    <m/>
    <m/>
    <m/>
  </r>
  <r>
    <s v="DV"/>
    <n v="13"/>
    <s v="BRP"/>
    <s v="Vanuit de Oplossing kunnen bij het BRP indicaties worden aangevraagd en verwijderd en persoonsgegevens worden opgevraagd."/>
    <x v="0"/>
    <x v="0"/>
    <m/>
    <s v="MW wat is het verschil met DV12? is deze nodig?"/>
    <m/>
    <s v="Ja"/>
    <m/>
    <m/>
    <m/>
    <m/>
  </r>
  <r>
    <s v="DV"/>
    <n v="14"/>
    <s v="Cliëntoverzicht"/>
    <s v="Het dossier bevat een cliëntoverzicht met minimaal de volgende onderdelen: NAW-gegevens en aandachtspunten."/>
    <x v="0"/>
    <x v="0"/>
    <m/>
    <s v="VH: 'door opdrachtgever in te richten' vormt mogelijk een risico t.a.v. inschrijvers waarvan het systeem minder modulair is. Checken of dit voldoende is geverifieerd bij marktconsultatie en referentiebezoeken._x000a_MO: 'zoals bijvoorbeeld' maakt dit breed te interpreteren, daarmee wmb geen risico."/>
    <s v="Wens toevoegen clientoverzicht die door Opdrachtgever in te richten onderdelen zijn, zoals bijvoorbeeld NAW gegevens, administratieve items, gezinsbeeld, aandachtspunten, bijzonderheden, actuele diagnoses (episodes), gezaghebbenden, erfelijke belasting en medische voorgeschiedenis, verwijzingen, conclusie laatste contactmoment, etc._x000a__x000a_Weging wens: 8"/>
    <s v="Ja"/>
    <m/>
    <m/>
    <m/>
    <m/>
  </r>
  <r>
    <s v="DV"/>
    <m/>
    <s v="Cliëntoverzicht"/>
    <s v="Het dossier bevat een cliëntoverzicht waarbinnen de onderdelen door Opdrachtgever zelf in te richten zijn. Onderdelen zijn bijvoorbeeld: NAW gegevens, administratieve items, gezinsbeeld, aandachtspunten, bijzonderheden, actuele diagnoses (episodes), gezaghebbenden, erfelijke belasting en medische voorgeschiedenis, verwijzingen, conclusie laatste contactmoment, etc."/>
    <x v="1"/>
    <x v="1"/>
    <m/>
    <m/>
    <m/>
    <s v="Ja"/>
    <m/>
    <m/>
    <m/>
    <m/>
  </r>
  <r>
    <s v="DV"/>
    <n v="15"/>
    <s v="Cliëntoverzicht"/>
    <s v="Het cliëntoverzicht is met één klik of handeling op te vragen vanuit andere onderdelen van het dossier."/>
    <x v="0"/>
    <x v="0"/>
    <m/>
    <s v="VH: 'klik of handeling' (sneltoetsen daarmee ook mogelijk)"/>
    <s v="tekst aangepast"/>
    <s v="Ja"/>
    <m/>
    <m/>
    <m/>
    <m/>
  </r>
  <r>
    <s v="DV"/>
    <n v="16"/>
    <s v="Consultregistratie"/>
    <s v="Alle invoer binnen een consultregistratie dient automatisch te worden opgeslagen. Er wordt zichtbaar weergegeven wanneer er voor het laatst is opgeslagen. De gebruiker hoeft niet op een knop te drukken om registraties op te slaan."/>
    <x v="0"/>
    <x v="0"/>
    <m/>
    <s v="MW: dient ipv dienst * samenvoegen met DV77?"/>
    <s v="niet samenvoegen"/>
    <s v="Ja"/>
    <m/>
    <m/>
    <m/>
    <m/>
  </r>
  <r>
    <s v="DV"/>
    <n v="17"/>
    <s v="Consultregistratie"/>
    <s v="Een gebruiker kan tijdens de consultregistratie zelf een geselecteerd aantal registratie-items toevoegen indien hij/zij dit noodzakelijk acht. Gebruiker kan hierbij kiezen uit de registratie-items die functioneel beheer beschikbaar heeft gesteld."/>
    <x v="1"/>
    <x v="2"/>
    <m/>
    <s v="MW: wens, geen eis wat mij betreft. Wordt nu ook weinig/amper gebruikt_x000a_MH: idem wat Marijne zegt_x000a_MHG: eens met wat Marijne en Michelle zeggen. In de praktijk mogen wij dit niet gebruiken. _x000a_VH: dus als het in een nieuw DDJGZ niet mogelijk is om tijdens de consultregistratie een registratie-item toe te voegen, vormt dit geen probleem? lijkt mij (als leek) handig als dit gelijktijdig mogelijk is._x000a_MW: klopt: voor ons maakt het niet uit als dit niet mogelijk is in een nieuw DDJGZ. HEt wordt nu niet gebruikt / mag niet omdat het ongewenste effecten heeft op bijv databeheer (als je een item toevoegd klopt je data tav het betreffende CM niet meer, omdat er wat extra bij zit maar bij de andere zelfde CM is dat extra item er niet)."/>
    <s v="wens van gemaakt"/>
    <s v="Ja"/>
    <m/>
    <m/>
    <m/>
    <m/>
  </r>
  <r>
    <s v="DV"/>
    <n v="18"/>
    <s v="Consultregistratie"/>
    <s v="Het aantal toe te voegen registratie-items in een consultregistratie is onbeperkt."/>
    <x v="1"/>
    <x v="2"/>
    <m/>
    <m/>
    <m/>
    <s v="Ja"/>
    <m/>
    <m/>
    <m/>
    <m/>
  </r>
  <r>
    <s v="DV"/>
    <n v="19"/>
    <s v="Consultregistratie"/>
    <s v="Een afgesloten consultregistratie kan opnieuw geopend worden om aan te vullen of te wijzigen."/>
    <x v="0"/>
    <x v="0"/>
    <m/>
    <s v="MW incl logging tav heropenen_x000a_VH: logging in aparte eis ondervangen (zie ook opmerking DV7)"/>
    <s v="niet aanpassen"/>
    <s v="Ja"/>
    <m/>
    <m/>
    <m/>
    <m/>
  </r>
  <r>
    <s v="DV"/>
    <n v="20"/>
    <s v="Consultregistratie"/>
    <s v="Het invullen van een consultregistratie is niet gebonden aan een vaste invulvolgorde in het formulier."/>
    <x v="0"/>
    <x v="0"/>
    <m/>
    <m/>
    <m/>
    <s v="Ja"/>
    <m/>
    <m/>
    <m/>
    <m/>
  </r>
  <r>
    <s v="DV"/>
    <n v="21"/>
    <s v="Consultregistratie"/>
    <s v="Het is mogelijk een consult te registreren, zonder dat hiervoor een afspraak is of moet worden aangemaakt."/>
    <x v="0"/>
    <x v="0"/>
    <m/>
    <s v="MW: ik snap de zin niet (+ tekstueel: er staat een keer 'een' teveel): hoe kan je een consult registreren, zonder CM? Het gaat volgens mij om het aanmaken van een ad hoc CM._x000a_MH: ja, inderdaad. Het gaat erom dat een CM niet vooraf gepland hoeft te worden of ergens op hoeft te volgen._x000a_GR: aanpassen naar: &quot;Het is mogelijk een contactmoment te registreren zonder deze gelijk in te moeten plannen.&quot; ??_x000a_MW: voorstel tav zin: het is mogelijk om ad hoc een contactmoment aan te maken om een (ad hoc) consult te kunnen registreren."/>
    <s v="aangepast"/>
    <s v="Ja"/>
    <m/>
    <m/>
    <m/>
    <m/>
  </r>
  <r>
    <s v="DV"/>
    <n v="22"/>
    <s v="Consultregistratie"/>
    <s v="Het is mogelijk om consultregistraties met een datum in het verleden aan te maken, waarbij de oorspronkelijke datum behouden blijft bij het (her)openen of muteren van deze gegevens."/>
    <x v="0"/>
    <x v="0"/>
    <m/>
    <s v="MW: ik snap niet goed wat hier bedoeld wordt. Daarnaast: wat is het verschil tussen consultregistratie en CM?? geldt voor meerdere velden. Of kies 1 woord en gebruik dit consequent._x000a_MH: ik denk dat bedoeld wordt dat je later nog ee contactmoment ad hoc kunt aanmaken en invullen, waar je op dat 'spoed' moment geen tijd voor had maar dat je wel op dat tijddtip in het verleden gedaan hebt."/>
    <s v="niet aanpassen"/>
    <s v="Ja"/>
    <m/>
    <m/>
    <m/>
    <m/>
  </r>
  <r>
    <s v="DV"/>
    <n v="23"/>
    <s v="Consultregistratie"/>
    <s v="Per BDS registratie-item is het mogelijk om de historie te kunnen inzien."/>
    <x v="0"/>
    <x v="0"/>
    <m/>
    <m/>
    <m/>
    <s v="Ja"/>
    <m/>
    <m/>
    <m/>
    <m/>
  </r>
  <r>
    <s v="DV"/>
    <n v="24"/>
    <s v="Consultregistratie"/>
    <s v="Per niet-BDS registratie-item is het mogelijk om de historie te kunnen inzien"/>
    <x v="1"/>
    <x v="3"/>
    <m/>
    <m/>
    <m/>
    <s v="Ja"/>
    <s v="Ja"/>
    <m/>
    <m/>
    <m/>
  </r>
  <r>
    <s v="DV"/>
    <n v="25"/>
    <s v="Consultregistratie"/>
    <s v="Bij het afsluiten van een consultregistratie kan de gebruiker direct eenvoudig en snel een nieuwe afspraak aanmaken en/of een verwijzing doen."/>
    <x v="1"/>
    <x v="4"/>
    <m/>
    <s v="MW: en/of ipv of_x000a_VH: formulering eerste deel 'het' -&gt; 'een'"/>
    <s v="aangepast"/>
    <s v="Ja"/>
    <m/>
    <m/>
    <m/>
    <m/>
  </r>
  <r>
    <s v="DV"/>
    <n v="26"/>
    <s v="Consultregistratie"/>
    <s v="Wanneer verplichte items in een consultregistratie niet zijn ingevuld volgt er een waarschuwing. Het is duidelijk aangegeven wat de verplichte velden zijn en wanneer ze niet ingevuld zijn."/>
    <x v="0"/>
    <x v="0"/>
    <m/>
    <s v="MW: moet dit geen eis zijn?_x000a_VH: 'waarschuwing' en dan? 'Waarschuwing waarbij je na het wegklikken van de waarschuwing weer in hetzelfde scherm komt als waar je was voordat de waarschuwing kwam. Bij een tweede keer sluiten geen waarschuwing meer.' (dan zijn de verplichte items bewust niet ingevuld?). en anders 'volgt er een waarschuwing bij het sluiten van de 1. consultregistratie of 2. afronden van het contactmoment (MW en MH kunnen aangeven welke vd 2)_x000a_MW: we gebruiken nu alleen de veiligheidsvraag als (hard) verplichte vraag. Als deze niet ingevuld is kan het CM niet afgerond. Dat lijkt me een prima werkwijze omdat je die vraag echt moet invullen. Rest is minder hard verplicht en kan je wegklikken en/of bewust niet invullen. Mogelijkheid tot gebruik van een harde eis + CM niet kunnen afsluiten lijkt me een eis voor DDJGZ."/>
    <s v="aangepast"/>
    <s v="Ja"/>
    <m/>
    <m/>
    <m/>
    <m/>
  </r>
  <r>
    <s v="DV"/>
    <n v="27"/>
    <s v="Consultregistratie"/>
    <s v="Tijdens een consultregistratie kan de gebruiker tegelijk het dossier raadplegen en het consult registreren, zonder hiervoor van tabblad binnen de oplossing te moeten wisselen."/>
    <x v="1"/>
    <x v="1"/>
    <m/>
    <s v="MW: zin klopt niet: wil je meerdere dossiers tegelijk open kunnen hebben? Zoals het er nu staat kan je meerdere dossiers en consulten door elkaar heen openen (want niet wisselen van scherm)?? * Samenvoegen met DV73?_x000a_MH: hier wordt bedoeld volgens mij dat je bijv de conclusies van de vorige keer kan openen terwijl je de anamnese aan het typen bent._x000a_VH: definitie 'scherm' -&gt; wijzigen naar 'tabblad', dus binnen 1 tabblad in de browser meerdere consulten/dossiers open kunnen hebben staan ipv meerdere tabbladen nodig hebben."/>
    <s v="aangepast. Check overige eisen met tabblad, moet allemaal binnen de Oplossing staan."/>
    <s v="Ja"/>
    <s v="Ja"/>
    <m/>
    <m/>
    <m/>
  </r>
  <r>
    <s v="DV"/>
    <n v="28"/>
    <s v="Consultregistratie"/>
    <s v="Bij het invoeren van gegevens die niet voldoen aan de standaardformaten bij velden als lengte, gewicht en bij datumvelden krijgt de gebruiker zonder pop-up melding direct zichtbaar dat de foutieve gegevens niet geregistreerd zijn. "/>
    <x v="0"/>
    <x v="0"/>
    <m/>
    <s v="MW: eis?_x000a_VH: eis dat input in foutief format niet geregistreerd wordt, maar dan de 'melding' aanpassen naar 'is zonder pop-up melding direct zichtbaar dat…' (om opploppende meldingen te beperken die ook weer weggeklikt moeten worden)."/>
    <m/>
    <s v="Ja"/>
    <m/>
    <m/>
    <m/>
    <m/>
  </r>
  <r>
    <s v="DV"/>
    <n v="29"/>
    <s v="Consultregistratie"/>
    <s v="Bij registratie-items wordt aangeven of het een duurzame factor/kenmerk betreft of niet. Bij het cliëntoverzicht worden deze duurzame factoren apart getoond zodat ze direct zichtbaar zijn voor de interne gebruikers. Voorbeelden van duurzame factoren zijn: zwangerschapsduur, Apgar scores, geboorte gewicht, erfelijke belastingen."/>
    <x v="1"/>
    <x v="1"/>
    <m/>
    <m/>
    <m/>
    <s v="Ja"/>
    <m/>
    <m/>
    <m/>
    <m/>
  </r>
  <r>
    <s v="DV"/>
    <n v="30"/>
    <s v="Consultregistratie"/>
    <s v="Per registratie-item wordt aangeven of het met default waardes gevuld kan worden, of niet. De default waarde is door een door de Opdrachtgever aangewezen gebruiker vrij in te richten. Dit kan zowel bij tekstvelden, keuzevelden, datumvelden als numerieke velden."/>
    <x v="1"/>
    <x v="1"/>
    <m/>
    <s v="MW datumvelden hoeft/kan niet default lijkt me - of nodig bij groepsvaccinaties? dan ook specifiek in bepaalde CM; verder eens_x000a_VH: datum-velden kunnen alleen met afgeleide defaultwaardes ingericht worden. Kan mij voorstellen dat die specifieke functionaliteit (afgeleide default-data) op bepaalde plekken wel erg wenselijk is. Weet niet of formulering om die reden aangepast zou moeten worden."/>
    <s v="aangepast"/>
    <s v="Ja"/>
    <m/>
    <m/>
    <m/>
    <m/>
  </r>
  <r>
    <s v="DV"/>
    <n v="31"/>
    <s v="Consultregistratie"/>
    <s v="Tijdens het registreren van een consult wordt duidelijk aangegeven welke onderdelen al wel of niet zijn gevuld."/>
    <x v="1"/>
    <x v="5"/>
    <m/>
    <m/>
    <m/>
    <s v="Ja"/>
    <s v="Ja"/>
    <m/>
    <m/>
    <m/>
  </r>
  <r>
    <s v="DV"/>
    <n v="32"/>
    <s v="Consultregistratie"/>
    <s v="De Oplossing heeft een koppeling met TNO om gebruik te maken van de Slimme Richtlijnen Module, voor het uitwisselen van gegevens uit het dossier en het ontvangen van adviezen. De ontvangen adviezen worden automatisch in het dossier vastgelegd."/>
    <x v="0"/>
    <x v="0"/>
    <m/>
    <s v="AV: Omschrijving juist?_x000a_MH: ik weet niet of je het uitwisselen moet noemen, er wordt een berekening gemaakt. Er worden bij TNO geen gegevens opgeslagen oid _x000a_MW: zin loopt niet lekker, er mist een komma of opdelen in 2 zinnen"/>
    <s v="done"/>
    <s v="Ja"/>
    <m/>
    <m/>
    <m/>
    <m/>
  </r>
  <r>
    <s v="DV"/>
    <n v="33"/>
    <s v="Consultregistratie"/>
    <s v="Het is in te richten dat er een voorstel wordt gedaan voor een samenvatting/conclusie op basis van specifieke velden uit de consultregistratie. Dit kan ook bijvoorbeeld op basis van de Slimme Richtlijnen van TNO. De samenvatting/conclusie is wel voor afronding nog aan te passen door de gebruiker die het consult registreert."/>
    <x v="1"/>
    <x v="6"/>
    <m/>
    <s v="MW: wens voor de DA? dan mogelijk hogere score?_x000a_MGH: Geen hoge wens. Mij is altijd geleerd dat de conclusie vooral niet te lang van stof mag zijn. Alleen kort de opvallendheden benoemen en belangrijke onderwerpen te markeren."/>
    <s v="done"/>
    <s v="Ja"/>
    <s v="Ja"/>
    <m/>
    <m/>
    <m/>
  </r>
  <r>
    <s v="DV"/>
    <n v="34"/>
    <s v="Consultregistratie"/>
    <s v="Informatie uit een consultregistratie kan eenvoudig worden gekopieerd naar een ander dossier, bijvoorbeeld dat van broer of zus."/>
    <x v="1"/>
    <x v="6"/>
    <m/>
    <m/>
    <m/>
    <s v="Ja"/>
    <s v="Ja"/>
    <m/>
    <m/>
    <m/>
  </r>
  <r>
    <s v="DV"/>
    <n v="35"/>
    <s v="Consultregistratie"/>
    <s v="Registratie-items en dossieronderdelen waarvoor iemand niet is geautoriseerd verschijnen ook niet in zijn of haar menu."/>
    <x v="1"/>
    <x v="6"/>
    <m/>
    <s v="MW: eis? of via autorisatiematrix? _x000a_MGH: ik vind dit wel een eis, mits zij hier ook daadwerkelijk in kunnen kijken en informatie te zien krijgen of kunnen teruglezen. Dit ivm privacy._x000a_VH: het verschijnen van een onderdeel in een menu, maakt de data die daar achter zit nog niet direct zichtbaar, maar voor het overzicht wel zo praktisch als er geen onderdelen tussen staan waar je toch geen data achter kunt 'zien'. Wat mij betreft een eis omdat het als onderdeel van autorisatiematrix makkelijk inrichtbaar zou moeten zijn tenzij uit de marktconsultatie / referentiebezoeken gebleken is dat dit nergens op die manier kan."/>
    <s v="Bij functioneel beheer rechten goed ingericht? Check Anneloes._x000a_AV: Niet gevonden, ik voeg een eis toe aan categorie Functioneel Beheer.Daarna DV 35 verwijderen."/>
    <s v="Nee"/>
    <m/>
    <m/>
    <m/>
    <m/>
  </r>
  <r>
    <s v="DV"/>
    <n v="37"/>
    <s v="Consultregistratie"/>
    <s v="Vanuit het dossier kan via één handeling het registratiedeel behorende bij het contactmoment worden geopend."/>
    <x v="0"/>
    <x v="0"/>
    <m/>
    <s v="VH: 'direct' eruit halen, dubbelop."/>
    <s v="done"/>
    <s v="Ja"/>
    <m/>
    <m/>
    <m/>
    <m/>
  </r>
  <r>
    <s v="DV"/>
    <n v="38"/>
    <s v="Consultregistratie"/>
    <s v="De Oplossing biedt voor alle gebruikers een overzicht van uitgevoerde, maar nog niet afgeronde contactmomentregistraties."/>
    <x v="0"/>
    <x v="0"/>
    <m/>
    <s v="VH: 'uitgevoerde maar nog openstaande' -&gt; 'deels ingevulde maar nog onafgeronde'? (MW en MH kunnen vast zeggen welke vd 2 de beste formulering is."/>
    <s v="done"/>
    <s v="Ja"/>
    <m/>
    <m/>
    <m/>
    <m/>
  </r>
  <r>
    <s v="DV"/>
    <n v="39"/>
    <s v="BRP"/>
    <s v="Alle BRP-registratie-items waarvoor Opdrachtgever geautoriseerd is voor JGZ, worden vastgelegd of gemuteerd op basis van de informatie uit het BRP, inclusief via het BRP gekoppelde gezinsrelaties (ouders/verzorgers, broers en zussen, zoon/dochter). Dit betreft een dagelijkse update van gegevens."/>
    <x v="0"/>
    <x v="0"/>
    <m/>
    <s v="MW: samenvoegen met DV 12 en 14 ** NB: kunnen dezelfde onderwerpen bij elkaar gezet worden qua volgorde?_x000a_MO: dit is m.i. subcategorie BRP"/>
    <s v="naar subcategorie BRP"/>
    <s v="Ja"/>
    <m/>
    <m/>
    <m/>
    <m/>
  </r>
  <r>
    <s v="DV"/>
    <n v="40"/>
    <s v="BRP"/>
    <s v="Bij het ophalen van de BRP gegevens wordt gecontroleerd of er al een bestaand actief, gearchiveerd of overgedragen dossier bekend is. Indien de BRP een cliënt aanlevert waarvoor nog geen dossier in de oplossing bestaat, wordt automatisch een nieuw dossier aangemaakt. Als er al een dossier bekend is wordt deze gemuteerd en zo nodig geactiveerd."/>
    <x v="0"/>
    <x v="0"/>
    <m/>
    <s v="MW: samenvoegen DV40, 85,86,87,88?_x000a_MO: dit is m.i. subcategorie BRP"/>
    <s v="naar subcategorie BRP"/>
    <s v="Ja"/>
    <m/>
    <m/>
    <m/>
    <m/>
  </r>
  <r>
    <s v="DV"/>
    <n v="41"/>
    <s v="BRP"/>
    <s v="Na verwerken van de BRP gegevens is te zien welke nieuwe dossiers/gemuteerde dossiers er zijn (mutatielijst).  Zo ook welke dossiers gearchiveerd moeten worden, dan wel waar de verwerking van de gegevens van uit de BRP niet doorgevoerd kan worden (uitvallijst). "/>
    <x v="0"/>
    <x v="0"/>
    <m/>
    <s v="MO: dit is m.i. subcategorie BRP"/>
    <s v="naar subcategorie BRP"/>
    <s v="Ja"/>
    <m/>
    <m/>
    <m/>
    <m/>
  </r>
  <r>
    <s v="DV"/>
    <n v="42"/>
    <s v="BRP"/>
    <s v="Tijdens het verwerken van de BRP-gegevens vindt er een controle plaats op reeds eerder handmatig aangemaakte dossiers. De Oplossing voorkomt dat er automatisch op basis van BRP gegevens een tweede dossier wordt aangemaakt voor dezelfde cliënt. Eventuele uitval is zichtbaar voor een door de Opdrachtgever aan te wijzen (groep) gebruiker(s)."/>
    <x v="0"/>
    <x v="0"/>
    <m/>
    <s v="MW: klopt dit met hierboven genoemd tav samenvoegen en archiveren dubbele dossiers?_x000a_MO: dit is m.i. subcategorie BRP"/>
    <s v="naar subcategorie BRP"/>
    <s v="Ja"/>
    <m/>
    <m/>
    <m/>
    <m/>
  </r>
  <r>
    <s v="DV"/>
    <n v="43"/>
    <s v="Dossier"/>
    <s v="Dossiers kunnen handmatig worden aangemaakt volgens de BDS-items, o.a. voor illegale kinderen, asielzoekers, pleeg- en adoptiekinderen met naamswijzigingen op de niet-BRP-velden. Een BSN is dan niet verplicht. Dit betreft minimaal die gegevens die het mogelijk maken BSN te kunnen koppelen."/>
    <x v="0"/>
    <x v="0"/>
    <m/>
    <m/>
    <s v=" Dit toevoegen."/>
    <s v="Ja"/>
    <m/>
    <m/>
    <m/>
    <m/>
  </r>
  <r>
    <s v="DV"/>
    <n v="44"/>
    <s v="Dossier"/>
    <s v="De Oplossing beschikt over een koppeling met de PGA-registratieschil van het COA voor het aanmaken en muteren van dossiers van PGA-cliënten."/>
    <x v="1"/>
    <x v="5"/>
    <m/>
    <m/>
    <m/>
    <s v="Ja"/>
    <s v="Ja"/>
    <m/>
    <m/>
    <m/>
  </r>
  <r>
    <s v="DV"/>
    <n v="45"/>
    <s v="Dossier"/>
    <s v="In het dossier kan het COA-zorgnummer worden geregistreerd."/>
    <x v="1"/>
    <x v="7"/>
    <m/>
    <m/>
    <m/>
    <s v="Ja"/>
    <s v="Ja"/>
    <m/>
    <m/>
    <m/>
  </r>
  <r>
    <s v="DV"/>
    <n v="46"/>
    <s v="Dossier"/>
    <s v="Identificatiegegevens die via het BRP zijn binnengekomen en geïmporteerd, moeten niet wijzigbaar zijn voor gebruikers."/>
    <x v="0"/>
    <x v="0"/>
    <m/>
    <m/>
    <m/>
    <s v="Ja"/>
    <m/>
    <m/>
    <m/>
    <m/>
  </r>
  <r>
    <s v="DV"/>
    <n v="47"/>
    <s v="Dossier"/>
    <s v="De Oplossing biedt de mogelijkheid om dossiers te koppelen. Bij de koppeling moet kunnen worden vermeld welke (familie)relatie tussen de beide cliënten bestaat (bijvoorbeeld (half)broertjes en/of (half)zusjes)."/>
    <x v="0"/>
    <x v="0"/>
    <m/>
    <s v="MW: ook viceversa (zoeken vanuit het ene dossier levert ook die relatie in het andere dossier). Wordt dit trouwens niet ingelezen via BRP? of gaat het hier 'breder' dan het huisadres? * Samenvoegen met item hieronder?"/>
    <s v="done"/>
    <s v="Ja"/>
    <m/>
    <m/>
    <m/>
    <m/>
  </r>
  <r>
    <s v="DV"/>
    <n v="48"/>
    <s v="Dossier"/>
    <s v="De Oplossing doet, op verzoek van een door de Opdrachtgever aangewezen gebruiker, voorstellen voor aanmaken van gezinsrelaties tussen dossiers o.b.v. BRP-gegevens van 1 gemeenschappelijke ouder o.b.v. BSN ouder, zelfde woonadres. De keuze om te koppelen is aan de gebruiker. "/>
    <x v="0"/>
    <x v="0"/>
    <m/>
    <m/>
    <m/>
    <s v="Ja"/>
    <m/>
    <m/>
    <m/>
    <m/>
  </r>
  <r>
    <s v="DV"/>
    <n v="49"/>
    <s v="Dossier"/>
    <s v="Het koppelen van dossiers binnen 1 gezin kan makkelijk en zoveel mogelijk binnen 1 werkstroom worden uitgevoerd."/>
    <x v="1"/>
    <x v="8"/>
    <m/>
    <s v="MW: is dit niet meer van hetzelfde met de 2 hierboven? Samenvoegen naar 1 item?"/>
    <s v="done"/>
    <s v="Ja"/>
    <s v="Ja"/>
    <m/>
    <m/>
    <m/>
  </r>
  <r>
    <s v="DV"/>
    <n v="50"/>
    <s v="Dossier"/>
    <s v="Vanuit een dossier kan via de gezinsrelaties gemakkelijk naar een aanverwant dossier worden doorgeklikt. "/>
    <x v="0"/>
    <x v="0"/>
    <m/>
    <s v="AV: Met Functionaris Gegevensbescherming (Arjen Brugman) besproken. Goed idee om functionaliteit wel mee te nemen in de aanbesteding, maar tijdens implementatie goed nadenken over de toegang en inrichting hiervan._x000a_MW: in huidige KD+ is een toestemmingsitem tav inzicht in dossier brusjes. Dit meenemen?_x000a_VH: formulering gezinsrelatie vs (familie)relatie (DV47) gelijktrekken."/>
    <s v="Huidige beschrijving opsplitsen. 1 = eis, 2 = wens._x000a_3 = Wens toevoegen: toestemming mogelijk (vinkje) voor toestemming door ouders voor inzage gekoppeld(e) dossier(s) door JGZ professional. --&gt; Gerti. Weging wens 9_x000a_AV: Voorstel: &quot;Het is mogelijk om in een dossier de toestemming voor JGZ professionals om aanverwante dossiers te mogen inzien en/of muteren vast te leggen.&quot;"/>
    <s v="Ja"/>
    <s v="Ja"/>
    <m/>
    <m/>
    <m/>
  </r>
  <r>
    <s v="DV"/>
    <m/>
    <s v="Dossier"/>
    <s v="De toegang tot het aanverwante dossier wordt bepaald op basis van autorisaties van de gebruiker binnen de Oplossing."/>
    <x v="1"/>
    <x v="4"/>
    <m/>
    <m/>
    <m/>
    <s v="Ja"/>
    <m/>
    <m/>
    <m/>
    <m/>
  </r>
  <r>
    <s v="DV"/>
    <m/>
    <s v="Dossier"/>
    <s v="Het is mogelijk om in een dossier de toestemming voor JGZ professionals om aanverwante dossiers te mogen inzien en/of te muteren vast te leggen."/>
    <x v="1"/>
    <x v="4"/>
    <m/>
    <m/>
    <m/>
    <s v="Ja"/>
    <m/>
    <m/>
    <m/>
    <m/>
  </r>
  <r>
    <s v="DV"/>
    <n v="51"/>
    <s v="Dossier"/>
    <s v="In het dossier kunnen gender en geboortegeslacht apart worden vastgelegd."/>
    <x v="1"/>
    <x v="5"/>
    <m/>
    <s v="MW: wens 7"/>
    <s v="done"/>
    <s v="Ja"/>
    <s v="Ja"/>
    <m/>
    <m/>
    <m/>
  </r>
  <r>
    <s v="DV"/>
    <n v="52"/>
    <s v="Dossier"/>
    <s v="De Oplossing biedt de mogelijkheid om per ouder/verzorger in een dossier volgens BDS vast te leggen wat de relatie is tot het kind, waarbij kan worden aangegeven of het een biologische relatie of een gezagsrelatie betreft. Er kunnen meer dan twee relaties worden vastgelegd."/>
    <x v="0"/>
    <x v="0"/>
    <m/>
    <s v="AV: Toevoegen &quot;volgens BDS&quot;? Want daar staat een hele rij aan items die hier kunnen worden ingevuld._x000a_MW: volgens BDS idd_x000a_MH: 1e zin zo laten. 2e zin: per kind kunnen er meer dan 2 ouders/verzorgers/wettelijke vertegenwoordigers worden vastgelegd."/>
    <s v="Eisen 52 t/m 54: kijken naar formulering: één term. Michele en Melanie.."/>
    <s v="Nee"/>
    <m/>
    <m/>
    <m/>
    <m/>
  </r>
  <r>
    <s v="DV"/>
    <n v="53"/>
    <s v="Dossier"/>
    <s v="Binnen het dossier kan worden aangegeven wie de primaire contactpersoon is."/>
    <x v="0"/>
    <x v="0"/>
    <m/>
    <s v="MH: binnen het dossier kan worden aangegeven wie van de geregistreerde ouders/verzorgers/wettelijke vertegenwoordiger de primaire contactpersoon is (voor bijv. correspondentie)."/>
    <s v="Eisen 52 t/m 54: kijken naar formulering: één term. Michele en Melanie.."/>
    <s v="Nee"/>
    <s v="Ja"/>
    <m/>
    <m/>
    <m/>
  </r>
  <r>
    <s v="DV"/>
    <n v="54"/>
    <s v="Dossier"/>
    <s v="De Oplossing biedt de mogelijkheid om meerdere contactpersonen toe te voegen."/>
    <x v="0"/>
    <x v="0"/>
    <m/>
    <s v="(MW: eens maar ingewikkeld omdat ouder 1/2 niet landelijk gedefinieerd is, dus anders kan zijn dus na overdracht dossier)_x000a_MH: Deze kan er misschien uit, wordt al ondervangen door 52. Bij 53 dan toevoegen dat bij correspondentie gekozen moet kunnen worden het naar meerdere wettelijke vertegenwoordigers te sturen?"/>
    <s v="Eisen 52 t/m 54: kijken naar formulering: één term. Michele en Melanie.."/>
    <s v="Nee"/>
    <s v="Ja"/>
    <m/>
    <m/>
    <m/>
  </r>
  <r>
    <s v="DV"/>
    <n v="55"/>
    <s v="Dossier"/>
    <s v="Er kan op cliëntniveau aangegeven worden wie er gezag heeft/hebben (ouders, grootouders, voogden, etc.)."/>
    <x v="0"/>
    <x v="0"/>
    <m/>
    <m/>
    <m/>
    <s v="Ja"/>
    <m/>
    <m/>
    <m/>
    <m/>
  </r>
  <r>
    <s v="DV"/>
    <n v="56"/>
    <s v="Dossier"/>
    <s v="Bij initiële invoer moet, op basis van de postcode uit het officiële BRP adres, een cliënt in de leeftijd van 0 tot 4 jaar of van 18+ in de oplossing automatisch gekoppeld worden aan de locatie die de postcode bedient. Deze moet wel handmatig aangepast kunnen worden."/>
    <x v="0"/>
    <x v="0"/>
    <m/>
    <s v="(MW: specifiek voor die leeftijden?)"/>
    <s v="done"/>
    <s v="Ja"/>
    <m/>
    <m/>
    <m/>
    <m/>
  </r>
  <r>
    <s v="DV"/>
    <n v="57"/>
    <s v="Dossier"/>
    <s v="Het dossier kan handmatig aangevuld worden met NAW gegevens, e-mail en telefoonnummers van personen en instanties die niet op grond van BRP-gegevens aan de cliënt gekoppeld zijn (pleeg-, stief-, adoptiefamilie of tijdelijk verzorgers). Dit geldt ook voor externe zorgverleners of samenwerkingspartners. Bij handmatige invoer is functionaliteit beschikbaar voor het automatisch overnemen van NAW gegevens van de cliënt."/>
    <x v="0"/>
    <x v="0"/>
    <m/>
    <m/>
    <m/>
    <s v="Ja"/>
    <m/>
    <m/>
    <m/>
    <m/>
  </r>
  <r>
    <s v="DV"/>
    <n v="58"/>
    <s v="Dossier"/>
    <s v="In het dossier is een overzicht van alle externe zorgverleners met de daarbij behorende NAW, e-mail en/of telefoongegevens."/>
    <x v="1"/>
    <x v="5"/>
    <m/>
    <m/>
    <m/>
    <s v="Ja"/>
    <s v="Ja"/>
    <m/>
    <m/>
    <m/>
  </r>
  <r>
    <s v="DV"/>
    <n v="59"/>
    <s v="Dossier"/>
    <s v="In het dossier kunnen de NAW gegevens van de BSO, kinderdagverblijf, gastouder en/of peuterspeelzaal worden vastgelegd."/>
    <x v="0"/>
    <x v="0"/>
    <m/>
    <s v="MGH: Lijkt mij een eis als 63 een eis is. _x000a_MW: bedoel je regel 63? (=DV60). DV63 is geen eis."/>
    <s v="done"/>
    <s v="Ja"/>
    <s v="Ja"/>
    <m/>
    <m/>
    <m/>
  </r>
  <r>
    <s v="DV"/>
    <n v="60"/>
    <s v="Dossier"/>
    <s v="Er is in het dossier een duidelijke historie van zowel NAW gegevens van de BSO, kinderdagverblijf, gastouder, peuterspeelzaal, scholen en/of woonadressen in te zien en bij te houden."/>
    <x v="0"/>
    <x v="0"/>
    <m/>
    <s v="MW: ...woonadressen..._x000a_"/>
    <s v="done"/>
    <s v="Ja"/>
    <m/>
    <m/>
    <m/>
    <m/>
  </r>
  <r>
    <s v="DV"/>
    <n v="61"/>
    <s v="BRP"/>
    <s v="Op basis van een signaal vanuit de BRP koppeling wordt het overlijden van een cliënt automatisch in het dossier verwerkt en gerapporteerd aan het betreffende team."/>
    <x v="0"/>
    <x v="0"/>
    <m/>
    <s v="MO: dit is m.i. subcategorie BRP"/>
    <s v="subcategorie BRP"/>
    <s v="Ja"/>
    <m/>
    <m/>
    <m/>
    <m/>
  </r>
  <r>
    <s v="DV"/>
    <n v="62"/>
    <s v="Dossier"/>
    <s v="Bij het wijzigen van de status van een dossier a.g.v. overlijden wordt automatisch een aandachtspunt getoond in de actieve dossiers van cliënten waarmee een familierelatie is gelegd, bijvoorbeeld (half)broertjes en/of (half)zusjes."/>
    <x v="1"/>
    <x v="5"/>
    <m/>
    <s v="MW: ook vermelding op cliëntbeeld"/>
    <s v="done"/>
    <s v="Ja"/>
    <m/>
    <m/>
    <m/>
    <m/>
  </r>
  <r>
    <s v="DV"/>
    <n v="63"/>
    <s v="Dossier"/>
    <s v="In het dossier is een personaliabalk zichtbaar waarin door de Opdrachtgever aan te geven informatie over de cliënt wordt getoond, zoals bijvoorbeeld BSN, dossiernummer, roepnaam, achternaam, geslacht, leeftijd, adres, school en klas."/>
    <x v="0"/>
    <x v="0"/>
    <m/>
    <m/>
    <m/>
    <s v="Ja"/>
    <m/>
    <m/>
    <m/>
    <m/>
  </r>
  <r>
    <s v="DV"/>
    <n v="64"/>
    <s v="Dossier"/>
    <s v="Het format van de personaliabalk is door gebruikers naar eigen voorkeur in te richten."/>
    <x v="1"/>
    <x v="7"/>
    <m/>
    <m/>
    <m/>
    <s v="Ja"/>
    <s v="Ja"/>
    <m/>
    <m/>
    <m/>
  </r>
  <r>
    <s v="DV"/>
    <n v="65"/>
    <s v="Dossier"/>
    <s v="Het geslacht van cliënten moet snel te zien zijn door icoon en kleur."/>
    <x v="0"/>
    <x v="0"/>
    <m/>
    <m/>
    <m/>
    <m/>
    <m/>
    <m/>
    <m/>
    <m/>
  </r>
  <r>
    <s v="DV"/>
    <n v="66"/>
    <s v="Dossier"/>
    <s v="Dossiers die extra aandacht of alertheid van gebruikers behoeven kunnen worden aangemerkt als aandachtsdossier."/>
    <x v="0"/>
    <x v="0"/>
    <m/>
    <s v="MW: wens? Aandachtsdossier wordt bij ons niet meer als zodanig gebruikt want definitie is best lastig. Kan dit afgevangen worden met een administratief item?_x000a_MGH: In de 0-4 gebruiken wij dit item wel actief. Wat mij betreft wel een eis om erin te houden. "/>
    <s v="done"/>
    <s v="Ja"/>
    <s v="Ja"/>
    <m/>
    <m/>
    <m/>
  </r>
  <r>
    <s v="DV"/>
    <n v="68"/>
    <s v="Dossier"/>
    <s v="Er kunnen meerdere zorgpaden ingericht worden."/>
    <x v="0"/>
    <x v="0"/>
    <m/>
    <s v="AV: Is erg KD+, anders verwoorden?_x000a_MH: ik denk dat het wel een redelijk algemene term is"/>
    <s v="done"/>
    <s v="Ja"/>
    <m/>
    <m/>
    <m/>
    <m/>
  </r>
  <r>
    <s v="DV"/>
    <n v="69"/>
    <s v="Dossier"/>
    <s v="In het dossier zijn in een overzicht alle prenatale gegevens, bevallingsgegevens en gegevens van de eerste levensweken (inclusief gehoorscreening en hielprik) te registreren, in te zien en te wijzigen. "/>
    <x v="0"/>
    <x v="0"/>
    <m/>
    <m/>
    <m/>
    <s v="Ja"/>
    <m/>
    <m/>
    <m/>
    <m/>
  </r>
  <r>
    <s v="DV"/>
    <n v="70"/>
    <s v="Dossier"/>
    <s v="Meetwaarden voor lengte, gewicht en/of schedelomtrek kunnen worden ingevoerd zonder hiervoor een contactmoment te moeten aanmaken. Aan de meetwaarden kan een datum worden meegegeven die ook in het verleden kan liggen. De toegevoegde meetwaarden worden in de groeicurves opgenomen."/>
    <x v="0"/>
    <x v="0"/>
    <m/>
    <m/>
    <m/>
    <s v="Ja"/>
    <m/>
    <m/>
    <m/>
    <m/>
  </r>
  <r>
    <s v="DV"/>
    <n v="71"/>
    <s v="Dossier"/>
    <s v="Aan een dossier kan een status worden meegegeven, zoals bijvoorbeeld actief, te vernietigen, overgedragen, gearchiveerd, etc. Door de Opdrachtgever aangewezen gebruikers kunnen deze statussen beheren en wijzigen."/>
    <x v="1"/>
    <x v="4"/>
    <m/>
    <m/>
    <m/>
    <s v="Ja"/>
    <s v="Ja"/>
    <m/>
    <m/>
    <m/>
  </r>
  <r>
    <s v="DV"/>
    <n v="72"/>
    <s v="Dossier"/>
    <s v="Er kan met meerdere gebruikers tegelijk in hetzelfde dossier gewerkt worden. De Oplossing staat níet toe dat meerdere gebruikers gelijktijdig hetzelfde veld kunnen muteren. De gebruiker krijgt een duidelijke melding wanneer deze situatie zich voordoet."/>
    <x v="0"/>
    <x v="0"/>
    <m/>
    <m/>
    <m/>
    <s v="Ja"/>
    <m/>
    <m/>
    <m/>
    <m/>
  </r>
  <r>
    <s v="DV"/>
    <n v="73"/>
    <s v="Dossier"/>
    <s v="Gebruikers kunnen meerdere dossiers (minimaal 8) tegelijk openen binnen één tabblad van de webbrowser."/>
    <x v="0"/>
    <x v="0"/>
    <m/>
    <s v="MW: samenvoegen met DV 27?"/>
    <s v="Check ook eis 27. Actie Vincent."/>
    <s v="Nee"/>
    <m/>
    <m/>
    <m/>
    <m/>
  </r>
  <r>
    <s v="DV"/>
    <n v="74"/>
    <s v="Dossier"/>
    <s v="Dossiers die afgesloten zijn, zijn in beginsel onmuteerbaar. Het moet voor bepaalde autorisatiegroepen wel mogelijk zijn om in afgesloten dossiers nog mutaties door te voeren."/>
    <x v="0"/>
    <x v="0"/>
    <m/>
    <s v="AV: Is dit wenselijk? Waarom zouden we nog móeten kunnen muteren?_x000a_MH: soms achteraf nog een doodsoorzaak of als iemand zijn oude dossier opvraagt of zo iets?_x000a_MW: bij overlijden van het kind sluit het dossier acuut. Het kan zijn dat JGZ nog een CM moet afronden, doodsoorzaak wil noteren etc. "/>
    <s v="done"/>
    <s v="Ja"/>
    <m/>
    <m/>
    <m/>
    <m/>
  </r>
  <r>
    <s v="DV"/>
    <n v="75"/>
    <s v="Dossier"/>
    <s v="De spreektaal van cliënt en/of ouders kan in het dossier worden vastgelegd, zodat correspondentie hierop kan worden aangepast."/>
    <x v="1"/>
    <x v="9"/>
    <m/>
    <m/>
    <m/>
    <s v="Ja"/>
    <s v="Ja"/>
    <m/>
    <m/>
    <m/>
  </r>
  <r>
    <s v="DV"/>
    <n v="76"/>
    <s v="Dossier"/>
    <s v="De Oplossing biedt de mogelijkheid om tegelijkertijd verschillende items in een dossier te openen."/>
    <x v="1"/>
    <x v="6"/>
    <m/>
    <s v="MW: samenvoegen met DV 27 en 73? Maar wanneer is dit aan de orde?_x000a_MGH: Lijkt mij geen noodzaak."/>
    <s v="done"/>
    <s v="Ja"/>
    <m/>
    <m/>
    <m/>
    <m/>
  </r>
  <r>
    <s v="DV"/>
    <n v="77"/>
    <s v="Dossier"/>
    <s v="Er moet eenvoudig, zonder verlies van data of de noodzaak om eerst handmatig op te slaan, tussen de verschillende schermen kunnen worden geswitcht binnen een dossier.  "/>
    <x v="0"/>
    <x v="0"/>
    <m/>
    <s v="MW: samenvoegen met DV16?"/>
    <s v="done"/>
    <s v="Ja"/>
    <m/>
    <m/>
    <m/>
    <m/>
  </r>
  <r>
    <s v="DV"/>
    <n v="78"/>
    <s v="Dossier"/>
    <s v="Binnen het dossier moet eenvoudig (één klik en/of sneltoetscombinatie) kunnen worden teruggegaan naar een vorige weergave of scherm."/>
    <x v="1"/>
    <x v="5"/>
    <m/>
    <m/>
    <m/>
    <s v="Ja"/>
    <m/>
    <m/>
    <m/>
    <m/>
  </r>
  <r>
    <s v="DV"/>
    <n v="79"/>
    <s v="Dossier"/>
    <s v="Dossier is volledig of op door gebruikers te selecteren onderdelen (o.a. per registratie) te printen (of exporteren naar PDF), bijvoorbeeld ten behoeve van het opvragen van een kopie dossier. "/>
    <x v="0"/>
    <x v="0"/>
    <m/>
    <s v="MW: samenvoegen met DV93?"/>
    <s v="done."/>
    <s v="Ja"/>
    <m/>
    <m/>
    <m/>
    <m/>
  </r>
  <r>
    <s v="DV"/>
    <n v="80"/>
    <s v="Dossier"/>
    <s v="Er is een mogelijkheid om bepaalde items in het dossier als gevoelig aan te merken. Deze gevoelige items zijn alleen voor interne medewerkers zichtbaar."/>
    <x v="0"/>
    <x v="0"/>
    <m/>
    <s v="MW: willen we dit als eis? Preventus KD+ heeft dit (ook) niet meer. Kan dit een knock-out zijn als we het als eis laten? Dan wel wens 10_x000a_MH: inderdaad geen eis, wel hoge wens_x000a_MGH: in de 0-4 gebruiken we dit wel als we signaleringen noteren waarvan we niet willen dat het op kindbeeld zichtbaar is ivm privacy. Ik vind dit wel een eis._x000a_MW: in 4-18 gebruiken we dit ook zeker, maar het (b)lijkt dus te verdwijnen bij de leveranciers. Als niemand dit aanbiedt, hebben we geen dossier ;)"/>
    <s v="done"/>
    <s v="Ja"/>
    <s v="Ja"/>
    <m/>
    <m/>
    <m/>
  </r>
  <r>
    <s v="DV"/>
    <n v="81"/>
    <s v="Dossier"/>
    <s v="Gevoelige items worden niet meegenomen wanneer een dossier wordt geprint óf als zodanig aangemerkt."/>
    <x v="0"/>
    <x v="0"/>
    <m/>
    <m/>
    <m/>
    <s v="Ja"/>
    <s v="Ja"/>
    <m/>
    <m/>
    <m/>
  </r>
  <r>
    <s v="DV"/>
    <n v="82"/>
    <s v="Dossier"/>
    <s v="In het dossier kunnen de voorkeursdagen/-dagdelen van de ouders/verzorgers voor het plannen van afspraken worden vastgelegd."/>
    <x v="1"/>
    <x v="4"/>
    <m/>
    <s v="AV: Ook wel beleidsvraag, vanuit uitvoerend wel wat weerstand. Is duidelijk dat het gewenst is vanuit ouders, maar moet wel houdbaar zijn en geen garantie._x000a_MW: eens met AV, daarom wens 9?_x000a_MGH: Mee eens"/>
    <s v="done. Laatste"/>
    <s v="Ja"/>
    <m/>
    <m/>
    <m/>
    <m/>
  </r>
  <r>
    <s v="DV"/>
    <n v="83"/>
    <s v="Dossier"/>
    <s v="Toegang tot een dossier kan worden beperkt tot bepaalde gebruikersgroepen op basis van een dossierkenmerk, zoals bijvoorbeeld bij Vrijstellingsdossiers."/>
    <x v="0"/>
    <x v="0"/>
    <m/>
    <s v="AV: Bespreken omdat nieuw toegevoegd ná gesprekken. Vanuit Nicoline begrepen dat er een sterke wensToevoeging NH: en SO en VRS ._x000a_MW: gaat dit ook om situaties tav gezag? of te regelen via bijv autorisatiematrix bij vrijstellingsdossier?_x000a_MO: m.i. is dit categorie Functioneel Beheer, dit gaat namelijk over autorisaties"/>
    <m/>
    <m/>
    <s v="Ja"/>
    <m/>
    <m/>
    <m/>
  </r>
  <r>
    <s v="DV"/>
    <n v="84"/>
    <s v="Dossier"/>
    <s v="De Oplossing beschikt over een koppeling met VEKTIS waarmee gegevens van huisartsen geïmporteerd en gesynchroniseerd worden. De volgende gegevens van een huisarts moet tenminste gesynchroniseerd kunnen worden: NAW gegevens, meerdere adressen, telefoonnummers en mailadressen, praktijknaam of instellingsnaam. De huisarts is gekoppeld aan het cliëntdossier."/>
    <x v="0"/>
    <x v="0"/>
    <m/>
    <s v="MW: eis of wens? Vektis was eerder betaald en duur en daardoor niet gekoppeld meen ik. Lag niet aan KD+ maar onze keus.  Mag wens zijn als eis knock-out geeft"/>
    <m/>
    <m/>
    <m/>
    <m/>
    <m/>
    <m/>
  </r>
  <r>
    <s v="DV"/>
    <n v="85"/>
    <s v="Dossier"/>
    <s v="Het is mogelijk om op eenvoudige wijze twee dossiers samen te voegen zonder verlies van gegevens. Het samenvoegen kost een door de Opdrachtgever aangewezen gebruiker niet meer dan één minuut."/>
    <x v="0"/>
    <x v="0"/>
    <m/>
    <s v="MW: samenvoegen DV40, 85,86,87,88?_x000a_MO: m.i. niet samenvoegen, hebben relatie met elkaar, maar zijn aparte wensen / eisen."/>
    <m/>
    <m/>
    <m/>
    <m/>
    <m/>
    <m/>
  </r>
  <r>
    <s v="DV"/>
    <n v="86"/>
    <s v="Dossier"/>
    <s v="De Oplossing biedt functionaliteit om een gebruiker te ondersteunen in het zoeken naar dossiers die moeten worden samengevoegd."/>
    <x v="0"/>
    <x v="0"/>
    <m/>
    <s v="MW: samenvoegen DV40, 85,86,87,88?_x000a_MO: idem"/>
    <m/>
    <m/>
    <m/>
    <m/>
    <m/>
    <m/>
  </r>
  <r>
    <s v="DV"/>
    <n v="87"/>
    <s v="Dossier"/>
    <s v="Het is mogelijk om te bepalen, per dossier, welke informatie wordt opgenomen in een samengesteld dossier."/>
    <x v="0"/>
    <x v="0"/>
    <m/>
    <s v="MW: samenvoegen DV40, 85,86,87,88?_x000a_MO: idem"/>
    <m/>
    <m/>
    <m/>
    <m/>
    <m/>
    <m/>
  </r>
  <r>
    <s v="DV"/>
    <n v="88"/>
    <s v="Dossier"/>
    <s v="De Oplossing biedt de mogelijkheid zelf te kiezen welk dossier leidend is bij het samenvoegen van twee dossiers tot één dossier."/>
    <x v="0"/>
    <x v="0"/>
    <m/>
    <s v="MW: samenvoegen DV40, 85,86,87,88?_x000a_MO: idem"/>
    <m/>
    <m/>
    <m/>
    <m/>
    <m/>
    <m/>
  </r>
  <r>
    <s v="DV"/>
    <n v="89"/>
    <s v="GIZ"/>
    <s v="De Pre-GIZ (Prenatale-GIZ), Jeugdige-GIZ en Ouder-GIZ  worden ondersteund. Iedere GIZ heeft een grafiek waarin de eindscore door de tijd heen wordt gepresenteerd. Een gebruiker kan door te klikken op een eindscore in de grafiek  de GIZ raadplegen die bij deze score hoort. "/>
    <x v="1"/>
    <x v="7"/>
    <m/>
    <s v="AV: Gaan we hier mee werken/werken we hier mee?_x000a_MW: 0-4 gaat hier mee werken. GIZ is onderdeel vd BDS, dus inrichting kan daarmee gevuld worden. Of de grafieken hier ook bij horen weet ik niet._x000a_MO: wanneer we hier mee gaan werken is het m.i. een eis. Oude systematiek eindigt ook vanuit NCJ (Samen Starten)_x000a_MGH: we gaan bij de 0-4 hiermee werken, dus wat mij betreft een eis._x000a_VH: 0-4 gaat over naar GIZ, maar opmerking MW wel relevant t.a.v. knock-out risico bij omzetting naar eis"/>
    <m/>
    <m/>
    <m/>
    <m/>
    <m/>
    <m/>
  </r>
  <r>
    <s v="DV"/>
    <n v="90"/>
    <s v="Groeicurven"/>
    <s v="De Oplossing bevat de meest recente landelijke groeicurven van TNO voor alle geslachten, inclusief aangepaste groeicurven voor etniciteit en prematuriteit."/>
    <x v="0"/>
    <x v="0"/>
    <m/>
    <s v="VH: formulering DV90 en DV91 aan elkaar gelijk trekken: 'bevat' vs 'ondersteunt'"/>
    <m/>
    <m/>
    <m/>
    <m/>
    <m/>
    <m/>
  </r>
  <r>
    <s v="DV"/>
    <n v="91"/>
    <s v="Groeicurven"/>
    <s v="De Oplossing ondersteunt de meest recente WHO groeicurven, waarin onderscheid te maken is tussen borstvoeding en kunstvoeding."/>
    <x v="1"/>
    <x v="6"/>
    <m/>
    <s v="AV: Wel nieuw vanuit ons, maar HvB heeft ook WHO curves in de eisen staan._x000a_MGH: ik kan zelf deze groeicurven nergens vinden. Is dit dan een reele wens._x000a_VH: indien HvB ook als eis heeft en hierop geen knock-out heeft plaatsgevonden dan wij ook naar eis omzetten."/>
    <m/>
    <m/>
    <s v="Ja"/>
    <m/>
    <m/>
    <m/>
  </r>
  <r>
    <s v="DV"/>
    <n v="92"/>
    <s v="Groeicurven"/>
    <s v="Wanneer TNO wijzigingen in, of nieuwe groeicurven vaststelt, stelt Inschrijver deze binnen 3 maanden beschikbaar in de Oplossing."/>
    <x v="0"/>
    <x v="0"/>
    <m/>
    <s v="MO: m.i. categorie Functioneel Beheer_x000a_VH: dubbelop met DV90 waar staat 'meest recente', dat zou termijn van bij wijze van spreken 1 dag betekenen."/>
    <m/>
    <m/>
    <m/>
    <m/>
    <m/>
    <m/>
  </r>
  <r>
    <s v="DV"/>
    <n v="94"/>
    <s v="Groeicurven"/>
    <s v="De groeicurven kunnen op twee manieren worden getoond en geprint, namelijk in de verhoudingen zoals die van de papieren groeicurven en in een verhouding waarbij de groeicurve schermvullend is op een computermonitor."/>
    <x v="1"/>
    <x v="6"/>
    <m/>
    <m/>
    <m/>
    <m/>
    <m/>
    <m/>
    <m/>
    <m/>
  </r>
  <r>
    <s v="DV"/>
    <n v="95"/>
    <s v="Groeicurven"/>
    <s v="De menarche is in het dossier vast te leggen en is als stip terug te zien in de groeicurve."/>
    <x v="1"/>
    <x v="1"/>
    <m/>
    <s v="MH: als een verticale lijn te zien evt. of een gekleurd gebied oid_x000a_MO: let op straks opmerking verwijderen"/>
    <m/>
    <m/>
    <s v="Ja"/>
    <m/>
    <m/>
    <m/>
  </r>
  <r>
    <s v="DV"/>
    <n v="96"/>
    <s v="Hielprik"/>
    <s v="Op basis van het BRP en de oproeplijst Hielprik van het RIVM maakt de Oplossing automatisch een dossier en (nog te plannen) contactmoment aan voor de hielprik opdracht. Alle gegevens die om 9 uur beschikbaar zijn moeten direct na 9 uur verwerkt zijn."/>
    <x v="0"/>
    <x v="0"/>
    <m/>
    <s v="AV:Bespreken: Deze is aangescherpt ná de gesprekken. &quot;Hielprik opdracht&quot; vervangen door &quot;neonatale screeningen&quot;._x000a_VH: 'direct'  vervangen door concrete tijdslimiet_x000a_VH: hielprik gaat altijd samen met gehoortest, contactmoment is breder dus eens met AV indien dit inhoudelijk inderdaad als 1 contactmoment waarin 2 acties plaatsvinden gezien moet worden."/>
    <m/>
    <m/>
    <m/>
    <m/>
    <m/>
    <m/>
  </r>
  <r>
    <s v="DV"/>
    <n v="97"/>
    <s v="Dossieroverdracht"/>
    <s v="De Oplossing beschikt over een koppeling met het LSP voor uitwisseling van dossiers met andere JGZ organisaties. Hiertoe moet het mogelijk zijn berichten te ontvangen en te versturen via het LSP."/>
    <x v="0"/>
    <x v="0"/>
    <m/>
    <m/>
    <m/>
    <m/>
    <m/>
    <m/>
    <m/>
    <m/>
  </r>
  <r>
    <s v="DV"/>
    <n v="98"/>
    <s v="Dossieroverdracht"/>
    <s v="Indien er toestemming voor externe overdracht ontbreekt in de Oplossing wordt bij het starten van de overdracht een melding gegeven. Toestemming dient te worden geregistreerd volgens de BDS."/>
    <x v="0"/>
    <x v="0"/>
    <m/>
    <s v="MW: overdracht kan wel gedaan worden ondanks ontbreken toestemming"/>
    <m/>
    <m/>
    <m/>
    <m/>
    <m/>
    <m/>
  </r>
  <r>
    <s v="DV"/>
    <n v="99"/>
    <s v="Dossieroverdracht"/>
    <s v="Indien de overdracht van een dossier via LSP mislukt biedt de Opdrachtnemer of de Oplossing een duidelijke terugkoppeling."/>
    <x v="0"/>
    <x v="0"/>
    <m/>
    <m/>
    <m/>
    <m/>
    <m/>
    <m/>
    <m/>
    <m/>
  </r>
  <r>
    <s v="DV"/>
    <n v="100"/>
    <s v="Dossieroverdracht"/>
    <s v="De Oplossing ondersteunt digitaal overdragen van een dossier naar JGZ organisaties die geen LSP hebben via een PDF, of een vergelijkbare oplossing."/>
    <x v="0"/>
    <x v="0"/>
    <m/>
    <s v="(MW: is het niet zo dat alle JGZ organisaties ondertussen (verplicht) bij LSP aangesloten zijn?)"/>
    <m/>
    <m/>
    <m/>
    <m/>
    <m/>
    <m/>
  </r>
  <r>
    <s v="DV"/>
    <n v="101"/>
    <s v="Dossieroverdracht"/>
    <s v="De Oplossing bevat functionaliteit om een volledig kinddossier of volwassendossier (bijvoorbeeld bij verhuizing) digitaal en volledig gestructureerd over te dragen naar een andere JGZ organisatie die dezelfde Oplossing gebruikt. "/>
    <x v="0"/>
    <x v="0"/>
    <m/>
    <s v="AV: Nieuw toegevoegd nav gesprek Arnoud en komt ook terug in HvB PvE._x000a_MW: BDS-aanvullingen vallen hier buiten lijkt me"/>
    <m/>
    <m/>
    <s v="Ja"/>
    <m/>
    <m/>
    <m/>
  </r>
  <r>
    <s v="DV"/>
    <n v="102"/>
    <s v="Dossieroverdracht"/>
    <s v="Alle BDS data én niet-BDS data moet bij overdracht van een andere JGZ organisatie in het dossier van de cliënt terechtkomen. Informatie mag niet verloren gaan bij overdracht."/>
    <x v="0"/>
    <x v="0"/>
    <m/>
    <m/>
    <m/>
    <m/>
    <m/>
    <m/>
    <m/>
    <m/>
  </r>
  <r>
    <s v="DV"/>
    <n v="103"/>
    <s v="Dossieroverdracht"/>
    <s v="De contactmomenthistorie is een onderdeel van het dossier dat overgaat bij dossieroverdracht."/>
    <x v="0"/>
    <x v="0"/>
    <m/>
    <s v="(MW: waarom moet deze los/ook vermeldt? is dit geen onderdeel van DV102?)"/>
    <m/>
    <m/>
    <m/>
    <m/>
    <m/>
    <m/>
  </r>
  <r>
    <s v="DV"/>
    <n v="104"/>
    <s v="Dossieroverdracht"/>
    <s v="De datum waarop toestemmingen zijn vastgelegd of gegeven zijn en de persoon die de toestemming gegeven heeft is een onderdeel van het dossier dat overgedragen wordt."/>
    <x v="1"/>
    <x v="1"/>
    <m/>
    <s v="(MW: persoon = naam + discipline?)_x000a_VH: formulering aanpassen. Nu onduidelijk of 'persoon' de JGZ gebruiker of de cliënt/ouder is."/>
    <m/>
    <m/>
    <s v="Ja"/>
    <m/>
    <m/>
    <m/>
  </r>
  <r>
    <s v="DV"/>
    <n v="105"/>
    <s v="Dossieroverdracht"/>
    <s v="Dossiers die zijn overgedragen naar een andere organisatie kunnen apart worden opgezocht door daarvoor geautoriseerde gebruikers aan de hand van BSN, cliëntnummer, achternaam, geboortedatum, geslacht en dossierstatus. Deze gebruikers kunnen de auditlog van het dossier raadplegen."/>
    <x v="0"/>
    <x v="0"/>
    <m/>
    <s v="MW: en/of ipv en?"/>
    <m/>
    <m/>
    <m/>
    <m/>
    <m/>
    <m/>
  </r>
  <r>
    <s v="DV"/>
    <n v="106"/>
    <s v="Dossieroverdracht"/>
    <s v="Een dossier kan niet worden overgedragen naar een andere JGZ organisatie wanneer er sprake is van openstaande afspraken, plandata en niet afgeronde contactmomenten. "/>
    <x v="0"/>
    <x v="0"/>
    <m/>
    <s v="(MW: ook andersom vermeld? dus overdracht dossier is alleen mogelijk wanneer... afgerond zijn)"/>
    <m/>
    <m/>
    <m/>
    <m/>
    <m/>
    <m/>
  </r>
  <r>
    <s v="DV"/>
    <n v="107"/>
    <s v="Dossieroverdracht"/>
    <s v="De Oplossing beschikt over een koppeling met de VZVZ adresboekservice, voor het ophalen en controleren van gegevens van instellingen waarmee dossieroverdracht kan plaatsvinden."/>
    <x v="1"/>
    <x v="1"/>
    <m/>
    <s v="AV: Nieuw toegevoegd nav inventarisatie gewenste koppelingen."/>
    <m/>
    <m/>
    <s v="Ja"/>
    <m/>
    <m/>
    <m/>
  </r>
  <r>
    <s v="DV"/>
    <n v="108"/>
    <s v="Dossieroverdracht"/>
    <s v="De Oplossing biedt overzichten ter ondersteuning van het overdragen en aanvragen van dossiers. In dit overzicht is te zien welke dossiers zijn overgedragen, nog overgedragen moeten worden, bij welke de overdracht is mislukt, welke dossiers zijn aangevraagd of nog in aanvraag zijn."/>
    <x v="1"/>
    <x v="1"/>
    <m/>
    <s v="VH: formulering aanpassen. Nu eerst overzichten (mv) en later overzicht (ev)"/>
    <m/>
    <m/>
    <s v="Ja"/>
    <m/>
    <m/>
    <m/>
  </r>
  <r>
    <s v="DV"/>
    <n v="109"/>
    <s v="Postcodetabel"/>
    <s v="De Oplossing bevat een koppeling met de actuele landelijke postcodetabel van PostNL waarmee de geldigheid van de postcode wordt gecontroleerd en adresgegevens op basis van de postcode aangevuld worden. Het is daarnaast mogelijk om postcodes en adresgegevens handmatig toe te voegen."/>
    <x v="0"/>
    <x v="0"/>
    <m/>
    <m/>
    <m/>
    <m/>
    <m/>
    <m/>
    <m/>
    <m/>
  </r>
  <r>
    <s v="DV"/>
    <n v="110"/>
    <s v="Protocol Meldcode Kindermishandeling"/>
    <s v="De Oplossing ondersteunt het protocol Meldcode Kindermishandeling. De 5 stappen in dit protocol zijn duidelijk zichtbaar."/>
    <x v="0"/>
    <x v="0"/>
    <m/>
    <s v="MW eis? gaat ook om inrichting en werkprocessen/-afspraken. Bij demo Juvenelis was dit NIET zichtbaar ingericht. Wens 10 ipv knockout eis?_x000a_VH: inschatten hoe 'moeilijk' dit te bouwen is voor afweging eis/wens"/>
    <m/>
    <m/>
    <m/>
    <m/>
    <m/>
    <m/>
  </r>
  <r>
    <s v="DV"/>
    <n v="111"/>
    <s v="Leerlingadministratie"/>
    <s v="De Oplossing biedt functionaliteit voor het importeren van cliëntgegevens vanuit de leerlingadministratie van de Opdrachtgever, DUO of andere bronnen. De leerlinglijsten moeten direct kunnen worden ingelezen in de Oplossing en verwerkt worden in de individuele actieve dossiers, met functionaliteit hierop te kunnen rapporteren."/>
    <x v="0"/>
    <x v="0"/>
    <m/>
    <m/>
    <m/>
    <m/>
    <m/>
    <m/>
    <m/>
    <m/>
  </r>
  <r>
    <s v="DV"/>
    <n v="112"/>
    <s v="Leerlingadministratie"/>
    <s v="De Oplossing biedt functionaliteit ter ondersteuning van het matchen van leerlinglijsten van scholen. Het is inzichtelijk welke leerlingen zijn gematcht met bestaande dossiers en voor welke leerlingen er geen match is gemaakt en waarom."/>
    <x v="1"/>
    <x v="1"/>
    <m/>
    <m/>
    <m/>
    <m/>
    <s v="Ja"/>
    <m/>
    <m/>
    <m/>
  </r>
  <r>
    <s v="DV"/>
    <n v="113"/>
    <s v="Leerlingadministratie"/>
    <s v="De DUO-ROD lijst dient in een keer te worden ingelezen. Naar aanleiding van het inlezen volgt een lijst met gemuteerde cliënten, cliënten van school gewijzigd, van leerjaar gewijzigd. Eventuele mismatches dienen meteen te kunnen worden verwerkt. Ook nieuwe cliënten en van school zijnde cliënten komen op een lijst. Nieuwe cliënten die via DUO binnen zijn gekomen krijgen automatisch een nieuw dossier met de label nieuw binnen gekomen. Deze dossiers komen op een overzichtslijst."/>
    <x v="1"/>
    <x v="1"/>
    <m/>
    <m/>
    <m/>
    <m/>
    <m/>
    <m/>
    <m/>
    <m/>
  </r>
  <r>
    <s v="DV"/>
    <n v="114"/>
    <s v="Leerlingadministratie"/>
    <s v="De Oplossing verwerkt het DUO-ROD-bestand zonder lokale bewerkingen voor alle schoolvestigingen waarvan het BRINnummer onderscheidend is."/>
    <x v="1"/>
    <x v="1"/>
    <m/>
    <m/>
    <m/>
    <m/>
    <m/>
    <m/>
    <m/>
    <m/>
  </r>
  <r>
    <s v="DV"/>
    <n v="115"/>
    <s v="Leerlingadministratie"/>
    <s v="Een dossier moet met de DUO-ROD lijsten gekoppeld kunnen worden via BSN en/of Onderwijsnummer."/>
    <x v="0"/>
    <x v="0"/>
    <m/>
    <m/>
    <m/>
    <m/>
    <m/>
    <m/>
    <m/>
    <m/>
  </r>
  <r>
    <s v="DV"/>
    <n v="116"/>
    <s v="Schoolinformatie"/>
    <s v="Informatie over scholen, die is vastgelegd in AFAS CRM, wordt via een koppeling getoond in de Oplossing. Onder andere schoolnaam, BRIN-code, adres, telefoonnummer en e-mailadres worden uit AFAS CRM opgehaald."/>
    <x v="0"/>
    <x v="0"/>
    <m/>
    <s v="MW: eis of wens? In Afas staat nu ook meer info dan dat in DDJGZ staat bijv telnr ib-er, hoe kan je dat koppelen? Wens 9_x000a_MO: schoollocaties ipv scholen. _x000a_VH: eis laten. Formulering 'onder andere' laat al ruimte."/>
    <m/>
    <m/>
    <m/>
    <m/>
    <m/>
    <m/>
  </r>
  <r>
    <s v="DV"/>
    <n v="117"/>
    <s v="Schoolinformatie"/>
    <s v="In het dossier wordt getoond op welke school en in welke klas en leerjaar de cliënt zit. Deze informatie wordt vastgelegd aan de hand van leerlinglijsten moeten kunnen worden ingelezen en DUO-ROD lijsten."/>
    <x v="0"/>
    <x v="0"/>
    <m/>
    <s v="MH: volgens mij mist het woordje 'en' achter 'leerlinglijsten'_x000a_MW: klas (bijv DB2A) moet makkelijk (1 of 2 kliks) te vinden zijn in het dossier_x000a_VH: formulering einde zin 'en DUO-ROB lijsten' -&gt; mbv/via ipv en"/>
    <m/>
    <m/>
    <m/>
    <m/>
    <m/>
    <m/>
  </r>
  <r>
    <s v="DV"/>
    <n v="118"/>
    <s v="Toestemmingen"/>
    <s v="De Oplossing moet de mogelijkheid bieden om verschillende vormen van consent (toestemming) vast te leggen, zoals die in de BDS staan, maar ook zelf door de Opdrachtgever in te richten toestemmingen."/>
    <x v="0"/>
    <x v="0"/>
    <m/>
    <m/>
    <m/>
    <m/>
    <m/>
    <m/>
    <m/>
    <m/>
  </r>
  <r>
    <s v="DV"/>
    <n v="119"/>
    <s v="Toestemmingen"/>
    <s v="Wanneer een toestemming is verlopen of mist krijgt de gebruiker van het Online Portaal een melding na het inloggen dat er toestemmingen verlopen zijn en dat deze opnieuw moeten worden ingevuld. Toestemmingen die volgens de wet een einddatum hebben worden hierin automatisch getoond. Door de Opdrachtgever is ook in te stellen hoe lang een toestemming geldig is, indien dit niet volgens de wet is vastgelegd. "/>
    <x v="1"/>
    <x v="5"/>
    <m/>
    <s v="MO: gezien belang en impact van toestemmingen w.m.b. een eis"/>
    <m/>
    <m/>
    <m/>
    <m/>
    <m/>
    <m/>
  </r>
  <r>
    <s v="DV"/>
    <n v="120"/>
    <s v="Toestemmingen"/>
    <s v="Wanneer een toestemming is verlopen of mist krijgt de gebruiker in het dossier een melding dat er toestemmingen verlopen zijn en dat deze opnieuw moeten worden ingevuld. Toestemmingen die volgens de wet een einddatum hebben worden hierin automatisch getoond. Door de Opdrachtgever is ook in te stellen hoe lang een toestemming geldig is, indien dit niet volgens de wet is vastgelegd. "/>
    <x v="1"/>
    <x v="5"/>
    <m/>
    <s v="MO: gezien belang en impact van toestemmingen w.m.b. een eis"/>
    <m/>
    <m/>
    <s v="Ja"/>
    <m/>
    <m/>
    <m/>
  </r>
  <r>
    <s v="DV"/>
    <n v="121"/>
    <s v="Toestemmingen"/>
    <s v="De toestemming voor het uitvoeren van een consult kan per contactmoment expliciet worden vastgelegd."/>
    <x v="1"/>
    <x v="4"/>
    <m/>
    <s v="MH: per contactmoment nodig?_x000a_MW: geen toestemming is toch een versie van afgemeld? _x000a_MGH: Eens, per contactmoment lijkt me erg vaak. Wordt dit niet in het begin ondervangen door toestemming te vragen of ze willen deelnemen aan de JGZ en het feit dat ouders verder plannen ouders (bij de 0-4) zelf de vervolgafspraken in,_x000a_VH: zou kunnen gaan om geen toestemming voor consult, maar wel voor de vaccinatie die bij het contactmoment hoort"/>
    <m/>
    <m/>
    <s v="Ja"/>
    <m/>
    <m/>
    <m/>
  </r>
  <r>
    <s v="DV"/>
    <n v="122"/>
    <s v="Toestemmingen"/>
    <s v="Bij toestemmingen die nodig zijn in verband met veiligheid en medisch voorbehouden handelingen dient te worden afgedwongen dat deze worden ingevuld."/>
    <x v="1"/>
    <x v="4"/>
    <m/>
    <s v="MO: gezien belang en impact van toestemmingen w.m.b. een eis"/>
    <m/>
    <m/>
    <s v="Ja"/>
    <m/>
    <m/>
    <m/>
  </r>
  <r>
    <s v="DV"/>
    <n v="123"/>
    <s v="Toestemmingen"/>
    <s v="De Informed Consent registratie kan direct vanuit het vaccinatieoverzicht worden ingevuld, ten behoeve van efficiëntie tijdens groepsvaccinaties."/>
    <x v="1"/>
    <x v="3"/>
    <m/>
    <s v="VH: indien technisch niet ingewikkeld dan een eis gezien grote tijdswinst die je er structureel mee boekt."/>
    <m/>
    <m/>
    <s v="Ja"/>
    <m/>
    <m/>
    <m/>
  </r>
  <r>
    <s v="DV"/>
    <n v="124"/>
    <s v="Vaccinatieregistratie"/>
    <s v="De Oplossing biedt functionaliteit voor het registreren van vaccinaties."/>
    <x v="0"/>
    <x v="0"/>
    <m/>
    <m/>
    <m/>
    <m/>
    <m/>
    <m/>
    <m/>
    <m/>
  </r>
  <r>
    <s v="DV"/>
    <n v="125"/>
    <s v="Vaccinatieregistratie"/>
    <s v="Er kunnen meerdere vaccinatieschema's worden ingericht."/>
    <x v="1"/>
    <x v="4"/>
    <m/>
    <m/>
    <m/>
    <m/>
    <s v="Ja"/>
    <m/>
    <m/>
    <m/>
  </r>
  <r>
    <s v="DV"/>
    <n v="126"/>
    <s v="Vaccinatieregistratie"/>
    <s v="Aanpassingen volgens landelijke richtlijnen in de vaccinatieschema's worden geautomatiseerd, tijdig en soepel doorgevoerd binnen de applicatie."/>
    <x v="1"/>
    <x v="6"/>
    <m/>
    <s v="MH: 'standaard' toevoegen voor 'vaccinatieschema's'?"/>
    <m/>
    <m/>
    <s v="Ja"/>
    <m/>
    <m/>
    <m/>
  </r>
  <r>
    <s v="DV"/>
    <n v="127"/>
    <s v="Vaccinatieregistratie"/>
    <s v="Voor cliënten die buiten het werkgebied van de Opdrachtgever naar school gaan en daar JGZ zorg krijgen terwijl zij gevaccineerd worden door onze JGZ moet het mogelijk zijn om deze cliënten uit te nodigen voor vaccinatie en deze te registeren. "/>
    <x v="0"/>
    <x v="0"/>
    <m/>
    <s v="MH: &quot;in een dossier&quot; erachter?_x000a_MW: of 'in een zg vaccinatiedossier' erachter"/>
    <m/>
    <m/>
    <m/>
    <m/>
    <m/>
    <m/>
  </r>
  <r>
    <s v="DV"/>
    <n v="128"/>
    <s v="Vaccinatieregistratie"/>
    <s v="Het is mogelijk om de toegediende vaccinaties, inclusief de maternale vaccinaties, te communiceren met het RIVM via een koppeling met het LSP."/>
    <x v="0"/>
    <x v="0"/>
    <m/>
    <m/>
    <m/>
    <m/>
    <m/>
    <m/>
    <m/>
    <m/>
  </r>
  <r>
    <s v="DV"/>
    <n v="129"/>
    <s v="Vaccinatieregistratie"/>
    <s v="Via de Oplossing kan Praeventis van het RIVM worden geraadpleegd om vaccinatiestatus en vaccinatie-advies op te vragen. De Oplossing haalt de gegevens via een koppeling op en verwerkt ze in het cliëntdossier waar ze getoond kunnen worden."/>
    <x v="0"/>
    <x v="0"/>
    <m/>
    <m/>
    <m/>
    <m/>
    <m/>
    <m/>
    <m/>
    <m/>
  </r>
  <r>
    <s v="DV"/>
    <n v="130"/>
    <s v="Vaccinatieregistratie"/>
    <s v="Opgevraagde vaccinatieinformatie uit Praeventis blijft zichtbaar totdat dit bewust wordt weggeklikt door de gebruiker, zonder het zicht op andere schermen te blokkeren."/>
    <x v="1"/>
    <x v="6"/>
    <m/>
    <m/>
    <m/>
    <m/>
    <s v="Ja"/>
    <m/>
    <m/>
    <m/>
  </r>
  <r>
    <s v="DV"/>
    <n v="131"/>
    <s v="Vaccinatieregistratie"/>
    <s v="Vaccinaties die niet via de koppeling met het LSP kunnen worden overgedragen aan het RIVM worden in een overzicht weergegeven, met daarbij de mogelijkheid om te filteren op leeftijd en op toestemming."/>
    <x v="1"/>
    <x v="1"/>
    <m/>
    <m/>
    <m/>
    <m/>
    <s v="Ja"/>
    <m/>
    <m/>
    <m/>
  </r>
  <r>
    <s v="DV"/>
    <n v="132"/>
    <s v="Vaccinatieregistratie"/>
    <s v="In het dossier is er een vaccinatieoverzicht, waarin minimaal zichtbaar is: datum, soort vaccinatie, chargenummer, toestemmingen, bezwaren."/>
    <x v="0"/>
    <x v="0"/>
    <m/>
    <m/>
    <m/>
    <m/>
    <s v="Ja"/>
    <m/>
    <m/>
    <m/>
  </r>
  <r>
    <s v="DV"/>
    <n v="133"/>
    <s v="Vaccinatieregistratie"/>
    <s v="In het vaccinatieoverzicht in het dossier wordt duidelijk aangegeven welke vaccinaties niet zijn doorgestuurd via het LSP aan het RIVM."/>
    <x v="1"/>
    <x v="1"/>
    <m/>
    <s v="MH: samenvoegen met DV131?_x000a_VH: Niet samenvoegen, andere aspecten."/>
    <m/>
    <m/>
    <s v="Ja"/>
    <m/>
    <m/>
    <m/>
  </r>
  <r>
    <s v="DV"/>
    <n v="134"/>
    <s v="Vaccinatieregistratie"/>
    <s v="In het vaccinatieoverzicht in het dossier wordt duidelijk aangegeven welke vaccinaties op een verkeerd moment zijn toegediend, op basis van de minimale uitvoerdatum."/>
    <x v="1"/>
    <x v="1"/>
    <m/>
    <s v="MW: wil je dit ook voor verkeerde vaccinaties (dubbel gegeven ed?)_x000a_VH: minimale uitvoerdatum is één van de kaders. Er is vaak ook een maximale uitvoerdatum. zo ook te lezen in DV135. Soms leeftijdsafhankelijk, soms afhankelijk van datum eerdere vaccinatie. formulering aanpassen en deze kaders ook invoegen of in algemenere zin benoemen."/>
    <m/>
    <m/>
    <m/>
    <m/>
    <m/>
    <m/>
  </r>
  <r>
    <s v="DV"/>
    <n v="135"/>
    <s v="Vaccinatieregistratie"/>
    <s v="De Oplossing biedt een bewakingssysteem ten behoeve van het bewaken van de minimale leeftijd voor het toedienen van een vaccinatie en minimale intervallen tussen vaccinaties, zodat een vaccinatie niet te vroeg wordt gegeven."/>
    <x v="1"/>
    <x v="3"/>
    <m/>
    <s v="MW: met pop-ups?_x000a_MGH: Aangezien wens 10 --&gt; eis. Een pop-up bij willen indienen zou dan helpend zijn en kan veel fouten voorkomen. _x000a_MO: gezien impact van dit risico w.m.b. een eis_x000a_VH: eis en formulering concreter maken"/>
    <m/>
    <m/>
    <s v="Ja"/>
    <m/>
    <m/>
    <m/>
  </r>
  <r>
    <s v="DV"/>
    <n v="136"/>
    <s v="Vaccinatieregistratie"/>
    <s v="Vaccinaties kunnen via het bijbehorende contactmoment worden geregistreerd, zonder hiervoor naar een apart scherm te hoeven navigeren."/>
    <x v="1"/>
    <x v="1"/>
    <m/>
    <m/>
    <m/>
    <m/>
    <s v="Ja"/>
    <m/>
    <m/>
    <m/>
  </r>
  <r>
    <s v="DV"/>
    <n v="137"/>
    <s v="Vaccinatieregistratie"/>
    <s v="Bij de registratie van een vaccinatie kan een opmerking worden geplaatst die zichtbaar wordt in het dossier."/>
    <x v="1"/>
    <x v="4"/>
    <m/>
    <s v="MW: kan je hiermee DV134 afvangen?_x000a_VH: DV134 is hiermee niet afgevangen, met DV134 wil je terugkijkend automatisch weergegeven hebben wat verkeerd gegaan is. De opmerkingen bij deze wens zijn vrije tekstvelden die je zelf kan vullen."/>
    <m/>
    <m/>
    <s v="Ja"/>
    <m/>
    <m/>
    <m/>
  </r>
  <r>
    <s v="DV"/>
    <n v="138"/>
    <s v="Groepsvaccinatieregistratie"/>
    <s v="De Oplossing biedt ondersteuning voor het uitvoeren van groepsvaccinaties. "/>
    <x v="0"/>
    <x v="0"/>
    <m/>
    <s v="MH: zin moet denk ik anders verwoord, het dossier heeft niks te maken met het uitvoeren van groepsvaccinaties. Iets als: 'biedt ondersteuning voor het registreren van vaacinaties die tijdens groepssessies gegeven worden'?_x000a_MW eens met MH + samenvogen met DV123?_x000a_VH: concreter maken door in te gaan op wat je van die ondersteuning verwacht."/>
    <m/>
    <m/>
    <m/>
    <m/>
    <m/>
    <m/>
  </r>
  <r>
    <s v="DV"/>
    <n v="139"/>
    <s v="Groepsvaccinatieregistratie"/>
    <s v="Er kunnen meerdere groepsvaccinatiesessies op dezelfde dag aangemaakt worden."/>
    <x v="0"/>
    <x v="0"/>
    <m/>
    <m/>
    <m/>
    <m/>
    <s v="Ja"/>
    <m/>
    <m/>
    <m/>
  </r>
  <r>
    <s v="DV"/>
    <n v="140"/>
    <s v="Groepsvaccinatieregistratie"/>
    <s v="De registratie tijdens de groepsvaccinatie moet door het aanklikken van de gegeven vaccins meteen geregistreerd kunnen worden in het dossier, met het juiste chargenummer, uitvoerende medewerker, vaccinatielocatie en de datum."/>
    <x v="0"/>
    <x v="0"/>
    <m/>
    <s v="MH: samenvoegen met DV138? MW eens"/>
    <m/>
    <m/>
    <m/>
    <m/>
    <m/>
    <m/>
  </r>
  <r>
    <s v="DV"/>
    <n v="141"/>
    <s v="Groepsvaccinatieregistratie"/>
    <s v="Tijdens een groepsvaccinatie kan een dossier worden opgezocht door te zoeken op BSN, combinatie naam en geboortedatum of door het scannen van de code op de uitnodigingsbrief van het RIVM. Het is mogelijk om dan direct het volgende te zien:_x000a_- waarvoor de jeugdige is uitgenodigd voor vaccinaties door het RIVM_x000a_- eerder toegediende vaccinaties_x000a_- vaccinatiestatus opvragen_x000a_- persoonsgegevens_x000a_- toestemming RVP registreren en zichtbaar_x000a_- welke vaccinaties de jeugdige nog moet krijgen_x000a_De registratie tijdens de groepsvaccinatie moet door het aanklikken van de gegeven meteen geregistreerd worden in het dossier met het juiste chargenummer en de datum."/>
    <x v="0"/>
    <x v="0"/>
    <m/>
    <s v="MW: dubbelt met teksten hierboven over groepsvaccinaties + toestemmingen hierover; samenvoegen met DV138"/>
    <m/>
    <m/>
    <s v="Ja"/>
    <m/>
    <m/>
    <m/>
  </r>
  <r>
    <s v="DV"/>
    <n v="142"/>
    <s v="Groepsvaccinatieregistratie"/>
    <s v="Registreren van groepsvaccinaties moet mogelijk zijn op verschillende/meerdere locaties op het zelfde moment. Het moet mogelijk zijn gedurende de vaccinatiesessie te wisselen van chargenummer. Medewerkers die tijdens een groepsvaccinatie registreren moeten een keuze maken op welke locatie zij registreren zodat ze de juiste chargenummers krijgen."/>
    <x v="0"/>
    <x v="0"/>
    <m/>
    <s v="AV: Ontbrak nog in onze lijst, Nieuw toegevoegd nav PvE HvB_x000a_MW: overlap met DV139, samenvoegen? Wisselen chargenr is wel nieuw."/>
    <m/>
    <m/>
    <m/>
    <m/>
    <m/>
    <m/>
  </r>
  <r>
    <s v="DV"/>
    <n v="143"/>
    <s v="Groepsvaccinatieregistratie"/>
    <s v="De lijsten met gegevens over groepsvaccinaties die de Opdrachtgever ontvangt van het RIVM via een koppeling met het LSP, moeten automatisch ingelezen kunnen worden in de Oplossing. De Oplossing koppelt de cliënt van de lijst aan een al bestaand dossier of maakt in specifieke situaties automatisch een nieuw dossier aan."/>
    <x v="0"/>
    <x v="0"/>
    <m/>
    <s v="AV: Ontbrak nog in onze lijst, toegevoegd n.a.v. gesprek met Planning RvP en PvE van HvB._x000a_MW: overlap DV128 en 131: samenvoegen?"/>
    <m/>
    <m/>
    <m/>
    <m/>
    <m/>
    <m/>
  </r>
  <r>
    <s v="DV"/>
    <n v="144"/>
    <s v="Van Wiechen Onderzoek"/>
    <s v="Van Wiechen ontwikkelingsonderzoek (0-4 jaar) wordt ondersteund door een grafische weergave van het Van Wiechenschema, zoals is vastgelegd in het Van Wiechen Handboek. Items en opmerkingen uit het vorige onderzoek zijn zichtbaar in de grafische weergave op het scherm."/>
    <x v="0"/>
    <x v="0"/>
    <m/>
    <m/>
    <m/>
    <m/>
    <m/>
    <m/>
    <m/>
    <m/>
  </r>
  <r>
    <s v="DV"/>
    <n v="145"/>
    <s v="Van Wiechen Onderzoek"/>
    <s v="Bevindingen kunnen direct in de grafische weergave van het Van Wiechenschema worden ingevuld."/>
    <x v="0"/>
    <x v="0"/>
    <m/>
    <m/>
    <m/>
    <m/>
    <m/>
    <m/>
    <m/>
    <m/>
  </r>
  <r>
    <s v="DV"/>
    <n v="146"/>
    <s v="Van Wiechen Onderzoek"/>
    <s v="De grafische weergave van het van Wiechenschema is via e-mail aan bijvoorbeeld ouders te sturen in een voor iedereen leesbaar format (bijvoorbeeld PDF)."/>
    <x v="0"/>
    <x v="0"/>
    <m/>
    <m/>
    <m/>
    <m/>
    <m/>
    <m/>
    <m/>
    <m/>
  </r>
  <r>
    <s v="DV"/>
    <n v="147"/>
    <s v="Van Wiechen Onderzoek"/>
    <s v="De gebruiker kan vanuit bevindingen in het Van Wiechen onderzoek een vervolgactie initiëren (opnieuw uitnodigen, verwijzen of niets doen). De bevinding wordt zichtbaar gemaakt voor de gebruiker bij deze vervolgactie."/>
    <x v="1"/>
    <x v="1"/>
    <m/>
    <s v="MGH: Eens met hoge wens. Mits dit niet betekend dat je voor verschillende onderwerpen (mochten er meerdere spelen) meerdere keren opnieuw oproept. Er kunnen meerdere redenen zijn dat je een kind opnieuw oproept. "/>
    <m/>
    <m/>
    <m/>
    <m/>
    <m/>
    <m/>
  </r>
  <r>
    <s v="DV"/>
    <n v="148"/>
    <s v="CANG"/>
    <s v="De Oplossing beschikt over een koppeling met CANG voor het dagelijks uitwisselen van gehoorscreeningregistraties en NAW gegevens pasgeborenen (0-7 dagen) met de NSDSK."/>
    <x v="0"/>
    <x v="0"/>
    <m/>
    <s v="AV: Nog onduidelijk het ook om uitwisseling van NAW gegevens gaat. Hoop hier op 4 september wel meer duidelijkheid over te hebben."/>
    <m/>
    <m/>
    <s v="Ja"/>
    <m/>
    <m/>
    <m/>
  </r>
  <r>
    <s v="DV"/>
    <n v="149"/>
    <s v="Visus/gehoor"/>
    <s v="Gehoormetingen worden standaard vooraf ingesteld op de basiswaarde 20 DB. Deze hoeft dan alleen te worden aangepast bij een afwijkende waarde."/>
    <x v="1"/>
    <x v="5"/>
    <m/>
    <s v="AV: Bespreken, meerdere keren gehoord, is dit wenselijk?_x000a_MH: zeer wenselijk, vooral voor de DA&quot;s. Scheelt heel veel tijd!_x000a_MW: zéér wenselijk (wens 9/10) vooral voor de DA's idd. Was vroeger ook een tijd in KD+ is door communicatiefout weggevallen. "/>
    <m/>
    <m/>
    <s v="Ja"/>
    <m/>
    <m/>
    <m/>
  </r>
  <r>
    <s v="DV"/>
    <n v="150"/>
    <s v="Visus/gehoor"/>
    <s v="Uitslagen van de gehoormetingen van de Oscillameter zijn via een koppeling met Audioconsole automatisch in het dossier te verwerken."/>
    <x v="1"/>
    <x v="6"/>
    <m/>
    <s v="AV: Toegevoegd n.a.v. gesprek met Arnoud, nog onduidelijk of dit klopt_x000a_MH: zou heel veel tijd schelen!_x000a_MW:  wens 8. Vroeger was Mediost hier vervelend in, niet perse de DDJGZ leveranciers, dus benieuwd naar antwoord Arnoud"/>
    <m/>
    <m/>
    <s v="Ja"/>
    <m/>
    <m/>
    <m/>
  </r>
  <r>
    <s v="DV"/>
    <n v="151"/>
    <s v="Visus/gehoor"/>
    <s v="Alle metingen voor gehoor worden zo weergegeven dat gemakkelijk het verloop in de tijd terug is te zien."/>
    <x v="1"/>
    <x v="6"/>
    <m/>
    <s v="AV: Als Eis aangemerkt, maar niet gezien bij demo's, daarom als Wens._x000a_MH: niet in grafieken. Audiogrammen hebben een bepaalde standaardnotitie (soort tabel), visus is een  overzicht van waardes_x000a_MW: audiogrammen zijn wel handig om te hebben ook tav verwijzing KNO ed. Wens 8 --&gt; DV153"/>
    <m/>
    <m/>
    <s v="Ja"/>
    <m/>
    <m/>
    <m/>
  </r>
  <r>
    <s v="DV"/>
    <n v="152"/>
    <s v="Visus/gehoor"/>
    <s v="Alle metingen voor visus worden zo weergegeven dat gemakkelijk het verloop in de tijd terug is te zien."/>
    <x v="1"/>
    <x v="6"/>
    <m/>
    <s v="AV: Als Eis aangemerkt, maar niet gezien bij demo's, daarom als Wens."/>
    <m/>
    <m/>
    <s v="Ja"/>
    <m/>
    <m/>
    <m/>
  </r>
  <r>
    <s v="DV"/>
    <n v="153"/>
    <s v="Visus/gehoor"/>
    <s v="Het is mogelijk om de grafieken voor gehoormetingen en visusmetingen uit te printen."/>
    <x v="1"/>
    <x v="6"/>
    <m/>
    <s v="AV: Als Eis aangemerkt, maar niet gezien bij demo's, daarom als Wens._x000a_MH: niet in grafieken. Audiogrammen hebben een bepaalde standaardnotitie (soort tabel), visus is een  overzicht van waardes_x000a_MW: audiogrammen zijn wel handig om te hebben ook tav verwijzing KNO ed. Wens 8"/>
    <m/>
    <m/>
    <s v="Ja"/>
    <m/>
    <m/>
    <m/>
  </r>
  <r>
    <s v="DV"/>
    <n v="154"/>
    <s v="volwassenendossier"/>
    <s v="Het volwassenendossier en het kinddossier kennen een identieke opbouw van de menustructuur, schermen en knoppen."/>
    <x v="0"/>
    <x v="0"/>
    <m/>
    <s v="MH: wat mij betreft geen eis maar (hoge) wens. _x000a_MW: verschil moet vooral goed duidelijk/zichtbaar zijn, maar verder wens ipv eis_x000a_MGH: Ik vind dit wel een eis. Het scheelt m.i. een hoop tijd als alles dossiers op dezelfde manier zijn opgebouwd, bekend is en dat hierin op dezelfde manier gewerkt kan worden. "/>
    <m/>
    <m/>
    <m/>
    <m/>
    <m/>
    <m/>
  </r>
  <r>
    <s v="DV"/>
    <n v="155"/>
    <s v="volwassenendossier"/>
    <s v="Het volwassenendossier is visueel duidelijk te onderscheiden van een kinddossier."/>
    <x v="1"/>
    <x v="7"/>
    <m/>
    <s v="MW: eis? of hoge wens? wens 5 voelt laag. Vooral bij bijv tienermoeders?_x000a_MGH: Wat mij betreft ook een hogere wens of eis. Nu worden ze ouderdossier genoemd waardoor het onderscheid snel zichtbaar is. Als dit verdwijnt is een andere indicator wel wenselijk om fouten te voorkomen, mocht er bijvoorbeeld bij SO ook zaken over het kind besproken worden die in het kinddossier genoteerd moeten worden. Bij tienermoeders kan dit M.i. niet omdat ze dan nog een kinddossier hebben. "/>
    <m/>
    <m/>
    <m/>
    <m/>
    <m/>
    <m/>
  </r>
  <r>
    <s v="DV"/>
    <n v="156"/>
    <s v="volwassenendossier"/>
    <s v="Het volwassenendossier is volledig geïntegreerd in de Oplossing en het Online Portaal. In het volwassenendossier kunnen registraties worden gedaan, zoals die van de maternale kinkhoestvaccinatie, de maternale griepvaccinatie of een ander prenataal contactmoment."/>
    <x v="0"/>
    <x v="0"/>
    <s v="DB 157"/>
    <s v="AV: Volgende eis (157) rondom Stevig Ouderschap/ Voorzorg nodig, of is prenataal contactmoment voldoende?_x000a_MW: online portaal volw dossier = los van kinddossier? NB: scheiding online portalen tav leeftijd kind? - vraag Carolijn"/>
    <m/>
    <m/>
    <m/>
    <m/>
    <m/>
    <m/>
  </r>
  <r>
    <s v="DV"/>
    <n v="157"/>
    <s v="volwassenendossier"/>
    <s v="De Oplossing ondersteunt het uitvoeren en registreren van Stevig Ouderschap en Voorzorg."/>
    <x v="0"/>
    <x v="0"/>
    <s v="DB 156"/>
    <s v="AV: Nodig of is eis 156 hierboven voldoende?_x000a_MH: Stevig Ouderschap wordt volgens mij soms in het reguliere DD JGZ ingevuld. Voorzorg helemaal niet dacht ik. Ik weet niet of het eerst (prenataal) in het volw dossier ingevuld wordt, dus lijkt me een eis._x000a_MGH: Voor SO worden ouderdossiers aangemaakt en het in KD+ hierin genoteerd. "/>
    <m/>
    <m/>
    <m/>
    <m/>
    <m/>
    <m/>
  </r>
  <r>
    <s v="DV"/>
    <n v="158"/>
    <s v="volwassenendossier"/>
    <s v="Na een aanmelding voor de maternale kinkhoestvaccinatie en/of maternale griepprik, Stevig Ouderschap en/of Voorzorg in het Online Portaal wordt automatisch een volwassenendossier aangemaakt in de oplossing. Wanneer de aanstaande ouder al een volwassenendossier heeft, wordt dit automatisch heropend en wordt de aanmelding in het heropende dossier geregistreerd. Door een koppeling met de SBV-Z worden de persoonsgegevens van de volwassenen ingevuld of geactualiseerd in het geval dat deze al een volwassenendossier heeft. "/>
    <x v="0"/>
    <x v="0"/>
    <m/>
    <s v="AV: Alle losse onderdelen zo benoemen of benoemen als &quot;prenatale zorg producten&quot; of &quot;prenataal contactmoment&quot; oid?"/>
    <m/>
    <m/>
    <m/>
    <m/>
    <m/>
    <m/>
  </r>
  <r>
    <s v="DV"/>
    <n v="159"/>
    <s v="volwassenendossier"/>
    <s v="Het volwassenendossier bevat een scherm voor de prenatale zorg waarin informatie uit de BDS-JGZ rubrieken Zwangerschap en Terugkerende Anamnese getoond wordt en informatie rondom de Beschermende en Risicofactoren (handreiking Prenatale zorg NCJ). In het scherm kan deze informatie over meerdere zwangerschappen geraadpleegd worden.    "/>
    <x v="1"/>
    <x v="4"/>
    <m/>
    <m/>
    <m/>
    <m/>
    <m/>
    <m/>
    <m/>
    <m/>
  </r>
  <r>
    <s v="DV"/>
    <n v="160"/>
    <s v="volwassenendossier"/>
    <s v="Een dossier van een volwassenen moet gekoppeld kunnen worden aan die van het kind na de geboorte. "/>
    <x v="1"/>
    <x v="5"/>
    <m/>
    <s v="MW: wat betekent dit? hoe moet ik deze koppeling voor me zien? is het dan een herkenbaar deel in het kinddossier of wordt info gewoon overgenomen in het kinddossier? _x000a_MGH: Goede vraag. Mijn inziens fijn als je kan zien welk kind bij moeder hoort, maar delen van het ouderdossier mogen niet in het kinddossier terecht komen. "/>
    <m/>
    <m/>
    <m/>
    <m/>
    <m/>
    <m/>
  </r>
  <r>
    <s v="DV"/>
    <n v="161"/>
    <s v="volwassenendossier"/>
    <s v="Beschrijf op welke wijze er kan worden genavigeerd tussen een volwassenen dossier en een kinddossier en vice versa. "/>
    <x v="1"/>
    <x v="7"/>
    <m/>
    <s v="AV: Ontbrak nog in onze lijst, Nieuw toegevoegd nav PvE HvB. Er is bij bijvoorbeeld JV 0-4 wel behoefte aan inzage in (een deel van) het aan kinddossier gerelateerde moederdossier._x000a_MW: overlapt met mijn vraag bij item hierboven. Samenvoegen?_x000a_MO: dit is een open vraag, sowieso aanpassen naar gesloten eis / wens"/>
    <m/>
    <m/>
    <s v="Ja"/>
    <m/>
    <m/>
    <m/>
  </r>
  <r>
    <s v="DV"/>
    <n v="162"/>
    <s v="Zoekfunctie"/>
    <s v="De Oplossing ondersteunt zoeken van open en gesloten dossiers via alle relevante parameters en/of een combinatie van parameters. Tenminste ondersteund worden: BSN, V-Nummer, COA-zorgnummer, uniek dossiernummer, (deel van) geslachtsnaam/voornaam/roepnaam, geslacht, locatie, team, status, postcode, school en schooljaar, geboortedatum (ranges), telefoonnummer, e-mailadres, aandachtsdossier, dossiertype (volwassene/kind), via ontbrekend consult, via consult status, woonplaats, geboortejaar, (ontbrekende) cliëntcodering. Er is een aparte functie voor het snel zoeken via BSN, V-nummer, COA-zorgnummer, of uniek dossiernummer."/>
    <x v="0"/>
    <x v="0"/>
    <m/>
    <m/>
    <m/>
    <m/>
    <m/>
    <m/>
    <m/>
    <m/>
  </r>
  <r>
    <s v="DV"/>
    <n v="163"/>
    <s v="Zoekfunctie"/>
    <s v="Alle inactieve items (bijvoorbeeld scholen, medewerkers, contactmomenten/consulten, dossiers) mogen niet te zien zijn. Als er wel gezocht moet worden op een inactief item zal dit als filter actief aangezet moeten worden."/>
    <x v="0"/>
    <x v="0"/>
    <m/>
    <s v="MH: gaat dit over de zoekfunctie naar dossiers? Want in het dossier zelf is het wel handig als vorige scholen en CM wel gewoon in een lijst te zien ziin"/>
    <m/>
    <m/>
    <m/>
    <m/>
    <m/>
    <m/>
  </r>
  <r>
    <s v="DV"/>
    <n v="164"/>
    <s v="Zoekfunctie"/>
    <s v="In de zoekfunctie (onder andere bij locatie, voornaam en geslachtsnaam) worden diakritische tekens genegeerd. Hiervoor hoeven geen wildcards gebruikt te worden. "/>
    <x v="0"/>
    <x v="0"/>
    <m/>
    <m/>
    <m/>
    <m/>
    <m/>
    <m/>
    <m/>
    <m/>
  </r>
  <r>
    <s v="DV"/>
    <n v="165"/>
    <s v="Zoekfunctie"/>
    <s v="Binnen de gevonden selectie in de zoekfunctie, is het mogelijk om een deelselectie te maken en deze in een 'groepsselectie' te plaatsen._x000a_Een aantal functionaliteiten moet geboden worden, zoals:_x000a_1. De groepsselectie blijft bewaard, ook als je een nieuwe zoekopdracht uitvoert._x000a_2. Een groepsselectie kan heel veelzijdig ingezet worden. Bijvoorbeeld: Van een groep geselecteerde cliënten verschillende gegevens in een lijst zetten, bijvoorbeeld adres, leeftijd, lengte en gewicht._x000a_3. Een groepsselectie kan gebruikt worden om deze groep cliënten (of een selectie binnen deze groep) allemaal tegelijk eenzelfde contactmoment te geven."/>
    <x v="1"/>
    <x v="5"/>
    <m/>
    <s v="MW: is dit nodig voor de planning? is dit aan de orde wanneer we via een ander programma gaan plannen? en/of gaat dit om dossiervoering? (tabblad)"/>
    <m/>
    <m/>
    <m/>
    <m/>
    <m/>
    <m/>
  </r>
  <r>
    <s v="DV"/>
    <n v="166"/>
    <s v="Zoekfunctie"/>
    <s v="De zoekfunctie beschikt over de functionaliteit &quot;automatisch aanvullen&quot; bij tenminste locatie, medewerker, school en schoolvestiging. Automatisch aanvullen is een functie die suggesties voor de zoekterm weergeeft zodra de gebruiker begint met het typen van die zoekterm. De getoonde suggesties zijn mogelijke overeenkomende items afkomstig uit de totale verzameling aan (actieve) items waarbinnen wordt gezocht."/>
    <x v="1"/>
    <x v="5"/>
    <m/>
    <m/>
    <m/>
    <m/>
    <m/>
    <m/>
    <m/>
    <m/>
  </r>
  <r>
    <s v="DV"/>
    <n v="167"/>
    <s v="Zoekfunctie"/>
    <s v="De Oplossing biedt een zoekfunctie aan waarmee er in een dossier gezocht kan worden."/>
    <x v="1"/>
    <x v="5"/>
    <m/>
    <m/>
    <m/>
    <m/>
    <s v="Ja"/>
    <m/>
    <m/>
    <m/>
  </r>
  <r>
    <s v="DV"/>
    <n v="168"/>
    <s v="Cliëntregistratie"/>
    <s v="In een dossier kunnen meerdere adressen, telefoonnummers en e-mailadressen per dossier genoteerd worden. Bij adressen moet aangegeven kunnen worden welke het correspondentieadres is. "/>
    <x v="0"/>
    <x v="0"/>
    <m/>
    <m/>
    <m/>
    <m/>
    <m/>
    <m/>
    <m/>
    <m/>
  </r>
  <r>
    <s v="DV"/>
    <n v="169"/>
    <s v="Cliëntregistratie"/>
    <s v="Per adres, telefoonnummer en emailadres kan aangegeven worden of het geheim is."/>
    <x v="0"/>
    <x v="0"/>
    <m/>
    <m/>
    <m/>
    <m/>
    <m/>
    <m/>
    <m/>
    <m/>
  </r>
  <r>
    <s v="DV"/>
    <n v="170"/>
    <s v="Cliëntregistratie"/>
    <s v="Per adres, telefoonnummer en emailadres kan aangegeven worden van wie het is."/>
    <x v="0"/>
    <x v="0"/>
    <m/>
    <m/>
    <m/>
    <m/>
    <m/>
    <m/>
    <m/>
    <m/>
  </r>
  <r>
    <s v="DV"/>
    <n v="171"/>
    <s v="Cliëntregistratie"/>
    <s v="Per adres kan worden aangegeven wat voor type adres het is. De volgende types zijn in ieder geval beschikbaar: postadres, woonadres, tijdelijk adres, BRP/COA adres."/>
    <x v="0"/>
    <x v="0"/>
    <m/>
    <m/>
    <m/>
    <m/>
    <m/>
    <m/>
    <m/>
    <m/>
  </r>
  <r>
    <s v="DV"/>
    <n v="172"/>
    <s v="Cliëntregistratie"/>
    <s v="Bij meerdere adressen in 1 dossier kan 1 adres als correspondentieadres worden aangemerkt. Standaard is dit het woonadres."/>
    <x v="0"/>
    <x v="0"/>
    <m/>
    <s v="MW één ipv 1 schrijven"/>
    <m/>
    <m/>
    <m/>
    <m/>
    <m/>
    <m/>
  </r>
  <r>
    <s v="DV"/>
    <n v="173"/>
    <s v="Cliëntregistratie"/>
    <s v="Per telefoonnummer in een dossier kan worden vastgelegd of het nummer gebruikt mag worden voor communicatie via SMS. Hierin wordt onderscheid gemaakt tussen:_x000a_- Herinneringen en/of berichten over afspraken_x000a_- Informatieve nieuwsbrieven_x000a_- Meldingen als er nieuwe informatie is opgenomen in het portaal"/>
    <x v="0"/>
    <x v="0"/>
    <m/>
    <m/>
    <m/>
    <m/>
    <m/>
    <m/>
    <m/>
    <m/>
  </r>
  <r>
    <s v="DV"/>
    <n v="174"/>
    <s v="Cliëntregistratie"/>
    <s v="Per e-mailadres in een dossier kan worden vastgelegd of het gebruikt mag worden voor communicatie. Hierin wordt onderscheid gemaakt tussen: _x000a_- Herinneringen en/of berichten over afspraken_x000a_- Informatieve nieuwsbrieven_x000a_- Meldingen als er nieuwe informatie is opgenomen in het portaal"/>
    <x v="0"/>
    <x v="0"/>
    <m/>
    <s v="AV: Ontbrak nog in onze lijst, Nieuw toegevoegd nav PvE HvB"/>
    <m/>
    <m/>
    <m/>
    <m/>
    <m/>
    <m/>
  </r>
  <r>
    <s v="DV"/>
    <n v="175"/>
    <s v="Cliëntregistratie"/>
    <s v="Een geheim adres is afgeschermd in het dossier, maar is voor de gebruiker zichtbaar te maken."/>
    <x v="0"/>
    <x v="0"/>
    <m/>
    <s v="MW: geldt ook voor telnr. In volgorde onder/bij DV169 zetten"/>
    <m/>
    <m/>
    <m/>
    <m/>
    <m/>
    <m/>
  </r>
  <r>
    <s v="DV"/>
    <n v="176"/>
    <s v="Cliëntregistratie"/>
    <s v="Indien er contactgegevens ontbreken, onvolledig zijn of langer dan een door de Opdrachtgever in te stellen tijdsduur geleden gecontroleerd zijn, is dit duidelijk zichtbaar voor de gebruikers in het dossier of voor cliënten in het Online Portaal."/>
    <x v="1"/>
    <x v="5"/>
    <m/>
    <m/>
    <m/>
    <m/>
    <m/>
    <m/>
    <m/>
    <m/>
  </r>
  <r>
    <s v="DV"/>
    <n v="177"/>
    <s v="Cliëntregistratie"/>
    <s v="Buitenlandse adressen en telefoonummers kunnen in het dossier worden geregistreerd."/>
    <x v="1"/>
    <x v="1"/>
    <m/>
    <s v="MW: ook te gebruiken voor briefinstellingen? Gezinnen in Duitsland die in NL naar school gaan. Wens 8 = akkoord"/>
    <m/>
    <m/>
    <m/>
    <m/>
    <m/>
    <m/>
  </r>
  <r>
    <s v="DV"/>
    <n v="178"/>
    <s v="Cliëntregistratie"/>
    <s v="Persoonlijke gegevens van een cliënt ouder dan 18 jaar kunnen worden geüpdatet via een koppeling met de SBv-Z. Wanneer de cliënt jonger is dan 18 jaar worden zij bijgewerkt via de BRP-koppeling."/>
    <x v="0"/>
    <x v="0"/>
    <m/>
    <m/>
    <m/>
    <m/>
    <m/>
    <m/>
    <m/>
    <m/>
  </r>
  <r>
    <s v="DV"/>
    <n v="179"/>
    <s v="Correspondentie"/>
    <s v="De Oplossing biedt de mogelijkheid om correspondentie te versturen via SMS, e-mail of brief per post."/>
    <x v="0"/>
    <x v="0"/>
    <m/>
    <m/>
    <m/>
    <m/>
    <m/>
    <m/>
    <m/>
    <m/>
  </r>
  <r>
    <s v="DV"/>
    <n v="180"/>
    <s v="Correspondentie"/>
    <s v="De Oplossing biedt de functionaliteit om direct vanuit de applicatie e-mails aan te maken en te versturen aan cliënten of andere personen/instanties waarvan het e-mailadres bekend is. Dit kan naar verstuurd worden naar verschillende (e-mail)adressen, wanneer er meerdere (e-mail)adressen zijn geregistreerd."/>
    <x v="0"/>
    <x v="0"/>
    <m/>
    <s v="MH: wordt hier bedoelde een email vanuit 1 dossier? Of email naar ijv alle ouders van kinderen uit een groep (bijv lijdt voor triage)?_x000a_MGH: Er staat twee keer het woordje 'naar'._x000a_MW: gaat dit om bijv info mailen naar ouders via online portaal? anders mail je toch via Zivver oid? wanneer wil je dit gebruiken? eis?? * als het gaat om bulk-mail naar ouders van een specifieke groep: is dat planning of dossiervoering?"/>
    <m/>
    <m/>
    <m/>
    <m/>
    <m/>
    <m/>
  </r>
  <r>
    <s v="DV"/>
    <n v="181"/>
    <s v="Correspondentie"/>
    <s v="De Oplossing biedt functionaliteit om (geautomatiseerde) SMS te versturen naar in de dossiers geregistreerde telefoonnummers."/>
    <x v="0"/>
    <x v="0"/>
    <m/>
    <m/>
    <m/>
    <m/>
    <m/>
    <m/>
    <m/>
    <m/>
  </r>
  <r>
    <s v="DV"/>
    <n v="182"/>
    <s v="Correspondentie"/>
    <s v="Als de Oplossing geen e-mail of SMS kan versturen vanwege het ontbreken van e-mailadressen of telefoonnummers, moet er een duidelijke foutmelding worden gegeven. Vanuit deze foutmelding moet het mogelijk zijn alsnog de correspondentie per post te versturen."/>
    <x v="0"/>
    <x v="0"/>
    <m/>
    <m/>
    <m/>
    <m/>
    <m/>
    <m/>
    <m/>
    <m/>
  </r>
  <r>
    <s v="DV"/>
    <n v="183"/>
    <s v="Correspondentie"/>
    <s v="In de Oplossing wordt per dossier vastgelegd wat de voorkeursverzendwijze is. Standaard is dit e-mail."/>
    <x v="0"/>
    <x v="0"/>
    <m/>
    <s v="MH: is dit een besluit dat we dit gaan doen? Nu is het nog post_x000a_MW: als het gaat om uitnodigingen: dan nu via post idd. Als het om andere berichten gaat: volgorde van deze items veranderen leest lekkerder (DV184 hoger in de lijst) NB overlap (?) met DV186"/>
    <m/>
    <m/>
    <m/>
    <m/>
    <m/>
    <m/>
  </r>
  <r>
    <s v="DV"/>
    <n v="184"/>
    <s v="Correspondentie"/>
    <s v="Tenzij anders aangegeven in het dossier wordt er automatisch een bevestiging en/of een herinnering via post, e-mail en/of SMS (op basis van de ingestelde voorkeursverzendwijze) toegestuurd wanneer een contactmoment is aangemaakt, gewijzigd of geannuleerd. Het is in te stellen op welke termijn, welk bericht verstuurd wordt en voor welke contactmomenten."/>
    <x v="0"/>
    <x v="0"/>
    <m/>
    <m/>
    <m/>
    <m/>
    <m/>
    <m/>
    <m/>
    <m/>
  </r>
  <r>
    <s v="DV"/>
    <n v="185"/>
    <s v="Correspondentie"/>
    <s v="Bij het verzenden van een bevestiging van een afspraak voor een contactmoment moet de optie beschikbaar zijn om een iCalendar-bestand (.ics) mee te sturen, zodat de afspraak eenvoudig in de agenda van de ontvanger kan worden geplaatst."/>
    <x v="0"/>
    <x v="0"/>
    <m/>
    <s v="AV: Ontbrak nog in onze lijst, Nieuw toegevoegd nav PvE HvB_x000a_MW: eis? wens 7_x000a_MGH: Als dit praktisch voor vele haalbaar is vind ik dit een eis. Sluit aan bij de wensen van ouders en ook andere instanties (gemeenten etc.) doen dit automatisch. Het is hier genoemd als optie, dus ouders kunnen altijd zelf aangeven of ze dit willen. "/>
    <m/>
    <m/>
    <s v="Ja"/>
    <m/>
    <m/>
    <m/>
  </r>
  <r>
    <s v="DV"/>
    <n v="186"/>
    <s v="Correspondentie"/>
    <s v="Alle uitnodigings- en herinneringsbrieven (gecreëerd o.b.v. een documentsjabloon) moeten ook per e-mail kunnen worden verstuurd vanuit de Oplossing. Bij het maken van een individueel contactmoment of het maken van afspraken in bulk moet je kunnen aangeven of de uitnodiging per post óf per e-mail moet worden verstuurd. Deze keuze kan worden opgeslagen."/>
    <x v="0"/>
    <x v="0"/>
    <m/>
    <s v="AV: Voelt verouderd en wordt misschien al ondervangen in andere eisen onder correspondentie._x000a_MH: voelt verouderd maar zo werken wij nog. Een brief via email is heel moeilijk nu, gebeurt vrijwel nooit_x000a_"/>
    <m/>
    <m/>
    <m/>
    <m/>
    <m/>
    <m/>
  </r>
  <r>
    <s v="DV"/>
    <n v="187"/>
    <s v="Correspondentie"/>
    <s v="Externe correspondentie (zoals brieven, bijlagen en e-mail) kan (eenvoudig) aan het dossier worden toegevoegd en opgeslagen."/>
    <x v="0"/>
    <x v="0"/>
    <m/>
    <m/>
    <m/>
    <m/>
    <m/>
    <m/>
    <m/>
    <m/>
  </r>
  <r>
    <s v="DV"/>
    <n v="188"/>
    <s v="Correspondentie"/>
    <s v="Alle correspondentie in een dossier (in- en uitgaand) dient in een gestructureerd overzicht zichtbaar te zijn inclusief datum verzending of datum ontvangst en afzender. In dit overzicht is het bij uitgaande correspondentie zichtbaar of het verstuurd is en is het mogelijk om zelf een sortering aan te brengen, bijvoorbeeld op datum of afzender."/>
    <x v="0"/>
    <x v="0"/>
    <m/>
    <m/>
    <m/>
    <m/>
    <m/>
    <m/>
    <m/>
    <m/>
  </r>
  <r>
    <s v="DV"/>
    <n v="189"/>
    <s v="Correspondentie"/>
    <s v="De Oplossing moet de mogelijkheid bieden om in de correspondentie standaard gegevens (b.v. naam medewerker, datum/tijd of periode, locatie, uitleg) op te nemen. Deze informatie kan door de Opdrachtgever eenvoudig op maat worden aangepast. "/>
    <x v="0"/>
    <x v="0"/>
    <m/>
    <m/>
    <m/>
    <m/>
    <m/>
    <m/>
    <m/>
    <m/>
  </r>
  <r>
    <s v="DV"/>
    <n v="190"/>
    <s v="Correspondentie"/>
    <s v="Correspondentie over contactmomenten wordt zowel naar ouders én cliënt verstuurd als de cliënt jonger is dan 16. Correspondentie wordt uitsluitend naar de cliënt verstuurd als deze 16 jaar of ouder is. Het is mogelijk hier per dossier van af te kunnen wijken."/>
    <x v="0"/>
    <x v="0"/>
    <m/>
    <s v="MH: onder de 12 niet naar kind zelf."/>
    <m/>
    <m/>
    <m/>
    <m/>
    <m/>
    <m/>
  </r>
  <r>
    <s v="DV"/>
    <n v="191"/>
    <s v="Correspondentie"/>
    <s v="Documentsjablonen kunnen door een door de Opdrachtgever aangewezen gebruiker worden aangemaakt en onderhouden."/>
    <x v="0"/>
    <x v="0"/>
    <m/>
    <s v="MW: is dit een item voor dit tabblad of Functioneel beheer?"/>
    <m/>
    <m/>
    <m/>
    <m/>
    <m/>
    <m/>
  </r>
  <r>
    <s v="DV"/>
    <n v="192"/>
    <s v="Correspondentie"/>
    <s v="De Oplossing bevat functionaliteit om op basis van sjablonen (automatische) documenten en (verwijs)brieven te genereren met beschikbare gegevens. Deze (verwijs)brieven en documenten zijn na het genereren nog aanpasbaar. "/>
    <x v="0"/>
    <x v="0"/>
    <m/>
    <m/>
    <m/>
    <m/>
    <m/>
    <m/>
    <m/>
    <m/>
  </r>
  <r>
    <s v="DV"/>
    <n v="193"/>
    <s v="Correspondentie"/>
    <s v="Een individuele (verwijs)brief of document kan gemakkelijk en binnen de Oplossing door de gebruiker op lay-out en inhoud gewijzigd worden omwille van het karakter van de brief, behoudens de huisstijl van de sjablonen."/>
    <x v="0"/>
    <x v="0"/>
    <m/>
    <s v="MW: opname van items uit specifieke contactmomenten via druk op de knop (bijv bepaalde tekstvelden tav groei / visus / gehoor) --&gt; DV205"/>
    <m/>
    <m/>
    <m/>
    <m/>
    <m/>
    <m/>
  </r>
  <r>
    <s v="DV"/>
    <n v="194"/>
    <s v="Correspondentie"/>
    <s v="Bij wijzigingen van een (verwijs)brief of document wordt geautomatiseerd een nieuwe versie gecreëerd. Daarbij is het mogelijk om voorgaande versies in te zien. Versies zijn voorzien van een timestamp waarmee voor elk moment in de tijd duidelijk is welke versie op dat moment de actuele versie was."/>
    <x v="1"/>
    <x v="1"/>
    <m/>
    <s v="MH: voor mij zou het een lagere wens zijn, weet niet of dit heel erg noodzakelijk is voor planning?_x000a_MW: idem MH, wens 5/6_x000a_MGH: Als voorgaande versies actief zichtbaar blijven lijkt mij een timestamp wel wenselijk, dan zeker wens 8. Als deze op de achtergrond verdwijnt is het minder relevant. "/>
    <m/>
    <m/>
    <m/>
    <m/>
    <m/>
    <m/>
  </r>
  <r>
    <s v="DV"/>
    <n v="195"/>
    <s v="Correspondentie"/>
    <s v="(Verwijs)brieven kunnen als PDF geëxporteerd worden."/>
    <x v="1"/>
    <x v="6"/>
    <m/>
    <m/>
    <m/>
    <m/>
    <m/>
    <m/>
    <m/>
    <m/>
  </r>
  <r>
    <s v="DV"/>
    <n v="196"/>
    <s v="Correspondentie"/>
    <s v="Alle documenten en (verwijs)brieven in de Oplossing kunnen worden ingezien zonder eerst te moeten downloaden."/>
    <x v="1"/>
    <x v="1"/>
    <m/>
    <m/>
    <m/>
    <m/>
    <s v="Ja"/>
    <m/>
    <m/>
    <m/>
  </r>
  <r>
    <s v="DV"/>
    <n v="197"/>
    <s v="Correspondentie"/>
    <s v="Alle documenten en (verwijs)brieven in de Oplossing moeten kunnen worden gedownload."/>
    <x v="1"/>
    <x v="1"/>
    <m/>
    <s v="MW: veiligheid? datalek?? wens 8 zou ook 6 mogen zijn maar het is wel handig."/>
    <m/>
    <m/>
    <s v="Ja"/>
    <m/>
    <m/>
    <m/>
  </r>
  <r>
    <s v="DV"/>
    <n v="198"/>
    <s v="Correspondentie"/>
    <s v="De taal van de correspondentie wordt automatisch afgestemd op de geregistreerde (spreek)taal in het dossier."/>
    <x v="1"/>
    <x v="9"/>
    <m/>
    <s v="MW: moet ik dit zien als een soort automatische vertaaloptie? lage wens idd"/>
    <m/>
    <m/>
    <s v="Ja"/>
    <m/>
    <m/>
    <m/>
  </r>
  <r>
    <s v="DV"/>
    <n v="199"/>
    <s v="Correspondentie"/>
    <s v="Correspondentie kan centraal (bijvoorbeeld door Team JGZ Bedrijfsvoering) en decentraal (bijvoorbeeld door 1 JGZ-professional), in bulk of per individueel dossier worden aangemaakt en verstuurd. Daar waar elektronisch verzenden niet lukt of mag moet het mogelijk zijn via papier te communiceren. "/>
    <x v="0"/>
    <x v="0"/>
    <m/>
    <s v="MW: overlap met DV186, samenvoegen?"/>
    <m/>
    <m/>
    <m/>
    <m/>
    <m/>
    <m/>
  </r>
  <r>
    <s v="DV"/>
    <n v="200"/>
    <s v="Correspondentie"/>
    <s v="Via de Oplossing kan bulkcorrespondentie, zoals uitnodigingsbrieven, worden verstuurd per post en e-mail. Hierbij kan er gefilterd en gesorteerd worden op naam, school, klas, gemeente, woonplaats, gekoppelde locatie, etc."/>
    <x v="1"/>
    <x v="3"/>
    <m/>
    <s v="MW: is dit een item voor dit tabblad of voor Activiteitenplanning?"/>
    <m/>
    <m/>
    <m/>
    <m/>
    <m/>
    <m/>
  </r>
  <r>
    <s v="DV"/>
    <n v="201"/>
    <s v="Correspondentie"/>
    <s v="Er moet overzicht zijn van alle printopdrachten, zodat deze centraal kunnen worden geprint. Daarnaast is de afdrukstatus per printopdracht zichtbaar."/>
    <x v="0"/>
    <x v="0"/>
    <m/>
    <s v="MW: is dit een item voor dit tabblad of voor Activiteitenplanning? "/>
    <m/>
    <m/>
    <m/>
    <m/>
    <m/>
    <m/>
  </r>
  <r>
    <s v="DV"/>
    <n v="202"/>
    <s v="Correspondentie"/>
    <s v="In de Oplossing is er inzicht in welke correspondentie niet is verstuurd door bijvoorbeeld een onjuist e-mailadres, ongeldig telefoonnummer ed."/>
    <x v="1"/>
    <x v="1"/>
    <m/>
    <m/>
    <m/>
    <m/>
    <s v="Ja"/>
    <m/>
    <m/>
    <m/>
  </r>
  <r>
    <s v="DV"/>
    <n v="203"/>
    <s v="Correspondentie"/>
    <s v="Overleden of overgedragen cliënten (uit zorg) kunnen niet opgeroepen of aangeschreven worden."/>
    <x v="0"/>
    <x v="0"/>
    <m/>
    <m/>
    <m/>
    <m/>
    <m/>
    <m/>
    <m/>
    <m/>
  </r>
  <r>
    <s v="DV"/>
    <n v="204"/>
    <s v="Correspondentie"/>
    <s v="De Oplossing beschikt over een koppeling met Zorgmail waarmee berichten verstuurd en ontvangen kunnen worden. Zorgmailberichten van de Opdrachtgever en binnenkomende antwoorden hierop, inclusief bijlagen, worden automatisch verwerkt in het betreffende dossier. "/>
    <x v="0"/>
    <x v="0"/>
    <m/>
    <s v="MH: met een melding naar de betrokkeb JGZ-er/team?"/>
    <m/>
    <m/>
    <m/>
    <m/>
    <m/>
    <m/>
  </r>
  <r>
    <s v="DV"/>
    <n v="205"/>
    <s v="Correspondentie"/>
    <s v="Bij het aanmaken van een verwijsbrief is het mogelijk om te selecteren welke informatie uit de consultregistratie moet worden meegenomen (bijv. vakje anamnese, oogonderzoek, conclusie, etc.)"/>
    <x v="0"/>
    <x v="0"/>
    <m/>
    <s v="MW: item in volgorde omhoog, sluit aan bij DV192"/>
    <m/>
    <m/>
    <m/>
    <m/>
    <m/>
    <m/>
  </r>
  <r>
    <s v="DV"/>
    <n v="206"/>
    <s v="Correspondentie"/>
    <s v="Tijdens het opstellen van een (verwijs)bericht is het mogelijk informatie in het dossier op te zoeken zonder dat daarmee de reeds opgestelde berichttekst verloren gaat of eerst handmatig opgeslagen dient te worden. "/>
    <x v="0"/>
    <x v="0"/>
    <m/>
    <s v="MH: verwijsbericht of verwijsbrief?_x000a_MW: item in volgorde omhoog, sluit aan bij DV192"/>
    <m/>
    <m/>
    <m/>
    <m/>
    <m/>
    <m/>
  </r>
  <r>
    <s v="DV"/>
    <n v="207"/>
    <s v="Correspondentie"/>
    <s v="Verwijzingen naar een andere zorgverlener gaan, waar mogelijk, via Zorgdomein. Bij een verwijzing via Zorgdomein vanuit de Oplossing, worden automatisch client- en contactgegevens overgenomen naar Zorgdomein. In het dossier wordt (automatisch) een kopie van de verwijzing opgeslagen."/>
    <x v="0"/>
    <x v="0"/>
    <m/>
    <s v="MW: dit geldt alleen voor JA; JV en DA kunnen niet in Zorgdomein: JV zetten wel vaak verwijsbrieven klaar voor JA. Dit kan ook niet in Zorgdomein (vanwege hun instellingen). Aanmaken verwijsbrieven moet dus (ook) goed kunnen zonder Zorgdomein"/>
    <m/>
    <m/>
    <m/>
    <m/>
    <m/>
    <m/>
  </r>
  <r>
    <s v="DV"/>
    <n v="208"/>
    <s v="Correspondentie"/>
    <s v="Het is mogelijk verwijsbrieven aan te maken met toevoeging van AGB code en BIG nummer van de verwijzende zorgprofessional."/>
    <x v="0"/>
    <x v="0"/>
    <m/>
    <s v="MW: en of en/of? JV hebben wel een BIG en schrijven ook verwijsbrieven"/>
    <m/>
    <m/>
    <m/>
    <m/>
    <m/>
    <m/>
  </r>
  <r>
    <s v="DV"/>
    <n v="209"/>
    <s v="Correspondentie"/>
    <s v="De Oplossing beschikt over een koppeling met Zorgdomein. Verwijzingen naar een andere zorgverlener gaan, waar mogelijk, via Zorgdomein. Bij een verwijzing via Zorgdomein vanuit de Oplossing, worden automatisch client- en contactgegevens overgenomen naar Zorgdomein. In het dossier wordt (automatisch) een kopie van de verwijzing opgeslagen."/>
    <x v="0"/>
    <x v="0"/>
    <m/>
    <s v="MH: hetzelfde als DV208?"/>
    <m/>
    <m/>
    <m/>
    <m/>
    <m/>
    <m/>
  </r>
  <r>
    <s v="DV"/>
    <n v="210"/>
    <s v="Correspondentie"/>
    <s v="Het is mogelijk om met behulp van AI een verwijsbrief op te stellen."/>
    <x v="1"/>
    <x v="1"/>
    <m/>
    <s v="AV: Onduidelijk hoe we hier als VGGM mee om willen gaan, hebben we voldoende kennis in huis (ook bij Bedrijfsvoering) om AI goed te laten gebruiken door iedereen? ISO gesproken, is afhankelijk van keuze van organisatie._x000a_MH: JGZ-ers hebben hier zeker nog niet allemaal kennis over. Ook niet algemeen geschoold of zelfs nooit besproken_x000a_MW: AI is niet specifiek tav verwijsbrieven maar kan / willen we (?) ook op andere plekken in het dossier, bijv tav consultregistratie. Verder idem MH"/>
    <m/>
    <m/>
    <s v="Ja"/>
    <m/>
    <m/>
    <m/>
  </r>
  <r>
    <s v="DV"/>
    <n v="211"/>
    <s v="Correspondentie"/>
    <s v="De Oplossing beschikt over een koppeling met de Verwijsindex."/>
    <x v="2"/>
    <x v="0"/>
    <m/>
    <s v="AV: Onduidelijk of dit nodig is en waar dit voor dient._x000a_MH: verwijsindex gaat zeer waarschijnlijk verdwijnen_x000a_MW: Verwijsindex is uitstervend idd"/>
    <m/>
    <m/>
    <m/>
    <m/>
    <m/>
    <m/>
  </r>
  <r>
    <s v="DV"/>
    <n v="212"/>
    <s v="Interne notificaties"/>
    <s v="De Oplossing bevat functionaliteit om op een veilige, snelle en makkelijke manier, binnen de Oplossing, te communiceren over een dossier, een notificatie. Een notificatie is zichtbaar voor een gebruiker en stelt de gebruiker op de hoogte van iets dat aandacht behoeft. Notificaties kunnen handmatig of geautomatiseerd worden aangemaakt."/>
    <x v="0"/>
    <x v="0"/>
    <m/>
    <s v="MGH: 'Middels' een notificatie (taalfoutje)_x000a_MW: 'zichtbaar voor een gebruiker' klopt niet: het is (nu!) specifiek voor de gebruiker of team aan wie de notificatie gericht is. Dat kan ook de schrijver zelf zijn (bericht aan jezelf). Degene die kan aanmaken heeft hier recht toe (niet iedereen kan/mag dit, alleen JGZ-ers bijv)"/>
    <m/>
    <m/>
    <m/>
    <m/>
    <m/>
    <m/>
  </r>
  <r>
    <s v="DV"/>
    <n v="213"/>
    <s v="Interne notificaties"/>
    <s v="De Oplossing bevat functionaliteit om voor de verschillende mutaties (overleden, vertrokken, verhuisd binnen/buiten regio, nieuw kind, etc.) automatisch notificaties te genereren. "/>
    <x v="0"/>
    <x v="0"/>
    <m/>
    <s v="MW: overleden moet ook op bijv clientbeeld komen, niet alleen via een bericht/notificatie. "/>
    <m/>
    <m/>
    <m/>
    <m/>
    <m/>
    <m/>
  </r>
  <r>
    <s v="DV"/>
    <n v="214"/>
    <s v="Interne notificaties"/>
    <s v="Het onderhouden van automatische notificaties kan door een door de Opdrachtgever aangewezen gebruiker uitgevoerd worden. Hierbij kunnen bijvoorbeeld trigger instellingen, inhoud, beschikbaarheid, geaddresseerden, etc. worden onderhouden."/>
    <x v="0"/>
    <x v="0"/>
    <m/>
    <m/>
    <m/>
    <m/>
    <m/>
    <m/>
    <m/>
    <m/>
  </r>
  <r>
    <s v="DV"/>
    <n v="215"/>
    <s v="Interne notificaties"/>
    <s v="Notificaties kunnen naar 1 gebruiker, meerdere losse gebruikers tegelijk, teams, groepen gebruikers obv discipline en locatie worden verstuurd."/>
    <x v="0"/>
    <x v="0"/>
    <m/>
    <m/>
    <m/>
    <m/>
    <m/>
    <m/>
    <m/>
    <m/>
  </r>
  <r>
    <s v="DV"/>
    <n v="216"/>
    <s v="Interne notificaties"/>
    <s v="Aan een notificatie kan een opvolgdatum worden meegegeven. Op de opvolgdatum krijgt de ontvanger van de notificatie een melding binnen de Oplossing."/>
    <x v="1"/>
    <x v="5"/>
    <m/>
    <m/>
    <m/>
    <m/>
    <s v="Ja"/>
    <m/>
    <m/>
    <m/>
  </r>
  <r>
    <s v="DV"/>
    <n v="217"/>
    <s v="Interne notificaties"/>
    <s v="Notificaties kunnen worden opgevolgd, beantwoord of gewijzigd in 1 stap."/>
    <x v="0"/>
    <x v="0"/>
    <m/>
    <s v="MW: eis? wat als het in 2 stappen kan maar niet in 1? Voor mij geen knockout bij 2 stappen."/>
    <m/>
    <m/>
    <s v="Ja"/>
    <m/>
    <m/>
    <m/>
  </r>
  <r>
    <s v="DV"/>
    <n v="218"/>
    <s v="Interne notificaties"/>
    <s v="Actieve notificaties zijn zichtbaar in het dossier."/>
    <x v="0"/>
    <x v="0"/>
    <m/>
    <s v="MH: ook voor degenen aan wie hij niet gericht is?_x000a_MW: eens, maar geeft ook te denken: als een collega invalt kan het wel fijn zijn om inhoudelijke info te kunnen zien bijv. Geeft vragen tav werkprocessen_x000a_MGH: Voor mij wel een eis. Lijkt mij een goede manier om te ondervangen als een collega met vakantie is of langdurig afwezig bijvoorbeeld. Ook kan het helpend zijn als ouders ad hoc, bijvoorbeeld op een inloopspreekuur komen. Het kan dan een andere JV zijn die het gezin ziet. "/>
    <m/>
    <m/>
    <s v="Ja"/>
    <m/>
    <m/>
    <m/>
  </r>
  <r>
    <s v="DV"/>
    <n v="219"/>
    <s v="Interne notificaties"/>
    <s v="Een notificatie kan ingepland worden op een datum in de toekomst."/>
    <x v="0"/>
    <x v="0"/>
    <m/>
    <s v="MH: samenvoegen met DV216?"/>
    <m/>
    <m/>
    <s v="Ja"/>
    <m/>
    <m/>
    <m/>
  </r>
  <r>
    <s v="DV"/>
    <n v="220"/>
    <s v="Interne notificaties"/>
    <s v="Bij een notificatietype die automatisch door de Oplossing wordt aangemaakt, kan ingesteld worden dat deze automatisch aan een bepaald(e) locatie of team van de organisatie wordt verstuurd. Op deze manier kan geregeld worden dat een specifieke notificatie (bijvoorbeeld naar aanleiding van een mutatie uit het BRP) aan een specifieke groep medewerkers wordt gericht die verantwoordelijk is voor de afhandeling."/>
    <x v="1"/>
    <x v="7"/>
    <m/>
    <m/>
    <m/>
    <m/>
    <m/>
    <m/>
    <m/>
    <m/>
  </r>
  <r>
    <s v="DV"/>
    <n v="221"/>
    <s v="Interne notificaties"/>
    <s v="Indien afwezigheid kan worden vastgelegd in de Oplossing, wordt er bij het aanmaken van een notificatie een melding getoond wanneer de ontvanger niet aanwezig is."/>
    <x v="1"/>
    <x v="9"/>
    <m/>
    <s v="MGH: Dit gaat wel vaak mis bij langdurig zieken. Wat mij betreft een sterkere wens (5). Dit kan leiden tot zorg die niet wordt opgevolgd. Waar wordt de informatie vandaan gehaald dat iemand afwezig is?_x000a_MW: eens, wens 5/7"/>
    <m/>
    <m/>
    <s v="Ja"/>
    <m/>
    <m/>
    <m/>
  </r>
  <r>
    <s v="DV"/>
    <n v="222"/>
    <s v="Interne notificaties"/>
    <s v="Een notificatie kan eenvoudig worden overgedragen aan (een) andere ontvanger(s), bijvoorbeeld bij afwezigheid."/>
    <x v="1"/>
    <x v="5"/>
    <m/>
    <s v="MW: hierbij zelfde vraag als item hierboven: hoe wordt duidelijk dat iemand afwezig is? Ook: kan dan de hele rij notificaties overgezet worden naar een collega die waarneemt? Akkoord met wens 7"/>
    <m/>
    <m/>
    <s v="Ja"/>
    <m/>
    <m/>
    <m/>
  </r>
  <r>
    <s v="DV"/>
    <n v="223"/>
    <s v="Interne notificaties"/>
    <s v="De status van een notificatie kan worden vastgelegd en gewijzigd, bijvoorbeeld Nieuw, In behandeling, In Afwachting, Gesloten, Gearchiveerd, Geannuleerd."/>
    <x v="1"/>
    <x v="6"/>
    <m/>
    <s v="MW: wat is het verschil tussen gesloten en geannuleerd? Los van de definitie akkoord"/>
    <m/>
    <m/>
    <m/>
    <m/>
    <m/>
    <m/>
  </r>
  <r>
    <s v="DV"/>
    <n v="224"/>
    <s v="Interne notificaties"/>
    <s v="Gebruikers kunnen zelf vastleggen van welke teams en locaties zij wel of geen notificaties willen ontvangen."/>
    <x v="1"/>
    <x v="1"/>
    <m/>
    <s v="MW: gebuikers? Beter via aangesteld persoon/FAB lijkt  me. Kan anders ook per ongeluk uitgezet worden?"/>
    <m/>
    <m/>
    <s v="Ja"/>
    <m/>
    <m/>
    <m/>
  </r>
  <r>
    <s v="DV"/>
    <n v="225"/>
    <s v="Interne notificaties"/>
    <s v="Per notificatie is te zien welke gebruiker deze wanneer heeft aangemaakt, gewijzigd of afgesloten."/>
    <x v="1"/>
    <x v="1"/>
    <m/>
    <m/>
    <m/>
    <m/>
    <s v="Ja"/>
    <m/>
    <m/>
    <m/>
  </r>
  <r>
    <s v="DV"/>
    <n v="226"/>
    <s v="Interne notificaties"/>
    <s v="Notificaties zijn direct vanuit een dossier aan te maken."/>
    <x v="0"/>
    <x v="0"/>
    <m/>
    <s v="(MW: gegevens tav NAW zijn dan ook meteen gekoppeld)"/>
    <m/>
    <m/>
    <s v="Ja"/>
    <m/>
    <m/>
    <m/>
  </r>
  <r>
    <s v="DV"/>
    <n v="227"/>
    <s v="Interne notificaties"/>
    <s v="Voor alle gebruikers is er een helder en duidelijk overzicht van alle notificaties, waarin gefilterd kan worden op ten minste: periode o.b.v. aanmaakdatum, periode o.b.v. opvolgdatum, naam afzender, naam ontvanger, locatie, team en status. In het overzicht zijn de waarden waarop gefilterd kan worden zichtbaar met daarbij ook de aanmaakdatum, gewenste opvolgdatum, gerealiseerde opvolgdatum en prioriteit."/>
    <x v="0"/>
    <x v="0"/>
    <m/>
    <s v="MW: ook kunnen filteren op items zoals genoemd in DV223 (nieuw, in behandeling...)"/>
    <m/>
    <m/>
    <s v="Ja"/>
    <m/>
    <m/>
    <m/>
  </r>
  <r>
    <s v="DV"/>
    <n v="228"/>
    <s v="Interne notificaties"/>
    <s v="Een gebruiker kan voor zichzelf de indeling van het notificatieoverzicht aanpassen en vastzetten door te kiezen welke onderdelen wel of niet getoond worden en in welke volgorde. "/>
    <x v="1"/>
    <x v="5"/>
    <m/>
    <s v="MH: ook nog iet dat je een notificatie weer ongelezen kunt maken of prioriteren? _x000a_MW: prioritering persoonlijk instellen is fijn idd. Terughalen van al afgesloten/gearchiveerde notificaties kan fijn zijn maar heeft ook te maken met werkproces-afspraken"/>
    <m/>
    <m/>
    <s v="Ja"/>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CD38966-89E9-47BF-A0A5-A265013CA840}" name="Draaitabel2" cacheId="0"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A3:B18" firstHeaderRow="1" firstDataRow="1" firstDataCol="1"/>
  <pivotFields count="14">
    <pivotField showAll="0"/>
    <pivotField showAll="0"/>
    <pivotField showAll="0"/>
    <pivotField dataField="1" showAll="0"/>
    <pivotField axis="axisRow" showAll="0">
      <items count="4">
        <item x="0"/>
        <item x="1"/>
        <item x="2"/>
        <item t="default"/>
      </items>
    </pivotField>
    <pivotField axis="axisRow" showAll="0">
      <items count="11">
        <item x="9"/>
        <item x="2"/>
        <item x="8"/>
        <item x="7"/>
        <item x="6"/>
        <item x="5"/>
        <item x="1"/>
        <item x="4"/>
        <item x="3"/>
        <item x="0"/>
        <item t="default"/>
      </items>
    </pivotField>
    <pivotField showAll="0"/>
    <pivotField showAll="0"/>
    <pivotField showAll="0"/>
    <pivotField showAll="0"/>
    <pivotField showAll="0"/>
    <pivotField showAll="0"/>
    <pivotField showAll="0"/>
    <pivotField showAll="0"/>
  </pivotFields>
  <rowFields count="2">
    <field x="4"/>
    <field x="5"/>
  </rowFields>
  <rowItems count="15">
    <i>
      <x/>
    </i>
    <i r="1">
      <x v="9"/>
    </i>
    <i>
      <x v="1"/>
    </i>
    <i r="1">
      <x/>
    </i>
    <i r="1">
      <x v="1"/>
    </i>
    <i r="1">
      <x v="2"/>
    </i>
    <i r="1">
      <x v="3"/>
    </i>
    <i r="1">
      <x v="4"/>
    </i>
    <i r="1">
      <x v="5"/>
    </i>
    <i r="1">
      <x v="6"/>
    </i>
    <i r="1">
      <x v="7"/>
    </i>
    <i r="1">
      <x v="8"/>
    </i>
    <i>
      <x v="2"/>
    </i>
    <i r="1">
      <x v="9"/>
    </i>
    <i t="grand">
      <x/>
    </i>
  </rowItems>
  <colItems count="1">
    <i/>
  </colItems>
  <dataFields count="1">
    <dataField name="Aantal van Omschrijving" fld="3"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28174C-B380-4841-A508-2EBBB2DCEF33}" name="Tabel2" displayName="Tabel2" ref="A3:J14" totalsRowShown="0" headerRowDxfId="167" dataDxfId="166">
  <autoFilter ref="A3:J14" xr:uid="{E228174C-B380-4841-A508-2EBBB2DCEF33}"/>
  <tableColumns count="10">
    <tableColumn id="1" xr3:uid="{0C00E857-8CA7-4A29-B7B7-2B7E56265FB7}" name="Kenmerk" dataDxfId="165"/>
    <tableColumn id="2" xr3:uid="{A72C8552-831C-4285-88DE-3DDE7B0C1B47}" name="Nr. " dataDxfId="164"/>
    <tableColumn id="3" xr3:uid="{A80FD55B-D664-42D1-8BD9-8C99A661E8F8}" name="Subcategorie" dataDxfId="163"/>
    <tableColumn id="4" xr3:uid="{7C4FDD45-42D7-462E-B248-116FD3C6B54C}" name="Omschrijving" dataDxfId="162"/>
    <tableColumn id="5" xr3:uid="{DDACE6F9-9DC1-4292-9097-B3A62232D028}" name="Eis/_x000a_Wens" dataDxfId="161"/>
    <tableColumn id="9" xr3:uid="{869E66C4-7787-4EA3-9DE3-E185EA79010F}" name="Wens_x000a_Aantal punten" dataDxfId="160"/>
    <tableColumn id="10" xr3:uid="{376E9953-CD8B-4485-BE92-01AD28749983}" name="Wens_x000a_Beantwoording " dataDxfId="159"/>
    <tableColumn id="18" xr3:uid="{BE2DC11D-DE7F-42D8-B239-ABF7F08047EC}" name="Wens beantwoording_x000a_cijfer (verborgen)" dataDxfId="158">
      <calculatedColumnFormula>IF(AND(G4="Standaard (8 punten)"),8,IF(AND(G4="Roadmap (5 punten)"),5,IF(AND(G4="Interface (2 punten)"),2,IF(AND(G4="Nee (0 punten)"),0,""))))</calculatedColumnFormula>
    </tableColumn>
    <tableColumn id="19" xr3:uid="{D1DFF226-EF49-4504-8636-B5A8C7D101C4}" name="Wens beantwoording_x000a_score (verborgen)" dataDxfId="157">
      <calculatedColumnFormula>Tabel2[[#This Row],[Wens
Aantal punten]]*Tabel2[[#This Row],[Wens beantwoording
cijfer (verborgen)]]</calculatedColumnFormula>
    </tableColumn>
    <tableColumn id="11" xr3:uid="{D7778E31-784B-4803-9D33-E67CDD0611EA}" name="Toelichting wens (indien geen 'standaard')" dataDxfId="156"/>
  </tableColumns>
  <tableStyleInfo name="Huisstijl"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84D3A00-416E-4595-BC53-5BDE758A8BE9}" name="Tabel3891011" displayName="Tabel3891011" ref="A3:J17" totalsRowShown="0" headerRowDxfId="59" dataDxfId="58">
  <autoFilter ref="A3:J17" xr:uid="{B6B2DE3A-5E9E-43B9-9449-F7A06A371992}"/>
  <tableColumns count="10">
    <tableColumn id="1" xr3:uid="{ED19579E-A3C9-47AB-8390-D4B9E768917C}" name="Kenmerk" dataDxfId="57"/>
    <tableColumn id="2" xr3:uid="{EDDBE8D4-391A-4F06-AD01-F70C472328E4}" name="Nr. " dataDxfId="56"/>
    <tableColumn id="12" xr3:uid="{9AC86F78-12FF-409E-8C33-6E176A99943E}" name="Subcategorie" dataDxfId="55"/>
    <tableColumn id="4" xr3:uid="{B8FE6113-B241-4D0C-95D2-9F3BF5F48F73}" name="Omschrijving" dataDxfId="54"/>
    <tableColumn id="5" xr3:uid="{EDF55A9A-6410-4682-B015-2349E2B32525}" name="Eis/_x000a_Wens" dataDxfId="53"/>
    <tableColumn id="9" xr3:uid="{5679DF4E-5D82-4FF0-BB63-7F7A17CAE47B}" name="Wens_x000a_Aantal punten" dataDxfId="52"/>
    <tableColumn id="10" xr3:uid="{3E9D2E5E-1849-488C-9693-531C571A6889}" name="Wens_x000a_Beantwoording " dataDxfId="51"/>
    <tableColumn id="8" xr3:uid="{DADA2472-5BCE-4237-B1C4-8BD02FDC8441}" name="Wens beantwoording_x000a_cijfer (verborgen)" dataDxfId="50">
      <calculatedColumnFormula>IF(AND(G4="Standaard (8 punten)"),8,IF(AND(G4="Roadmap (5 punten)"),5,IF(AND(G4="Interface (2 punten)"),2,IF(AND(G4="Nee (0 punten)"),0,""))))</calculatedColumnFormula>
    </tableColumn>
    <tableColumn id="7" xr3:uid="{3F92AFC4-85EC-4CAE-99C7-6F2140BD4C4E}" name="Wens beantwoording_x000a_score (verborgen)" dataDxfId="49">
      <calculatedColumnFormula>Tabel3891011[[#This Row],[Wens
Aantal punten]]*Tabel3891011[[#This Row],[Wens beantwoording
cijfer (verborgen)]]</calculatedColumnFormula>
    </tableColumn>
    <tableColumn id="11" xr3:uid="{190FD248-94BB-49C0-B66C-4984432E7F04}" name="Toelichting wens (indien geen 'standaard')" dataDxfId="48"/>
  </tableColumns>
  <tableStyleInfo name="Huisstijl"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C3AEAA-A677-4811-B724-93BB0874DC3B}" name="Tabel389101112" displayName="Tabel389101112" ref="A3:J52" totalsRowShown="0" headerRowDxfId="47" dataDxfId="46">
  <autoFilter ref="A3:J52" xr:uid="{B6B2DE3A-5E9E-43B9-9449-F7A06A371992}"/>
  <tableColumns count="10">
    <tableColumn id="1" xr3:uid="{99A88E4F-6EF4-4575-A824-731C4F3C92E7}" name="Kenmerk" dataDxfId="45"/>
    <tableColumn id="2" xr3:uid="{14A78324-9278-400F-9327-7C443103F747}" name="Nr. " dataDxfId="44"/>
    <tableColumn id="12" xr3:uid="{A80B3D6F-D19E-45E3-981E-608E2F32A5A5}" name="Subcategorie" dataDxfId="43"/>
    <tableColumn id="4" xr3:uid="{0AE40BB3-01E4-4033-9D1F-FD5F76BA5FE5}" name="Omschrijving" dataDxfId="42"/>
    <tableColumn id="5" xr3:uid="{F170BC06-0DA1-4797-AE17-8B6A1DEC7D9F}" name="Eis/_x000a_Wens" dataDxfId="41"/>
    <tableColumn id="9" xr3:uid="{6BA65881-2B21-4C90-B24A-1264BB016885}" name="Wens_x000a_Aantal punten" dataDxfId="40"/>
    <tableColumn id="10" xr3:uid="{D7C7B242-9457-4491-BFBE-BD05985694E0}" name="Wens_x000a_Beantwoording " dataDxfId="39"/>
    <tableColumn id="8" xr3:uid="{BED1158A-596F-45DE-B060-455481E256EE}" name="Wens beantwoording_x000a_cijfer (verborgen)" dataDxfId="38">
      <calculatedColumnFormula>IF(AND(G4="Standaard (8 punten)"),8,IF(AND(G4="Roadmap (5 punten)"),5,IF(AND(G4="Interface (2 punten)"),2,IF(AND(G4="Nee (0 punten)"),0,""))))</calculatedColumnFormula>
    </tableColumn>
    <tableColumn id="7" xr3:uid="{C038272B-8DE2-4483-B565-591185AB1EE9}" name="Wens beantwoording_x000a_score (verborgen)" dataDxfId="37">
      <calculatedColumnFormula>Tabel389101112[[#This Row],[Wens
Aantal punten]]*Tabel389101112[[#This Row],[Wens beantwoording
cijfer (verborgen)]]</calculatedColumnFormula>
    </tableColumn>
    <tableColumn id="11" xr3:uid="{A0A9AA5D-FEBF-4A6A-931A-70939958828F}" name="Toelichting wens (indien geen 'standaard')" dataDxfId="36"/>
  </tableColumns>
  <tableStyleInfo name="Huisstijl"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31DBF80-0360-43CF-824E-F2E956092EB7}" name="Tabel38910111213" displayName="Tabel38910111213" ref="A3:J8" totalsRowShown="0" headerRowDxfId="35" dataDxfId="34">
  <autoFilter ref="A3:J8" xr:uid="{B6B2DE3A-5E9E-43B9-9449-F7A06A371992}"/>
  <tableColumns count="10">
    <tableColumn id="1" xr3:uid="{4CE3C504-51C3-4142-9FCF-20524A22EE2A}" name="Kenmerk" dataDxfId="33"/>
    <tableColumn id="2" xr3:uid="{18EF7577-2727-4D63-975E-F2DC5F82A503}" name="Nr. " dataDxfId="32"/>
    <tableColumn id="12" xr3:uid="{82D10B52-B825-442F-8C38-A9E18648441B}" name="Subcategorie" dataDxfId="31"/>
    <tableColumn id="4" xr3:uid="{BD26C260-24A8-4A53-8571-A867F092A4B8}" name="Omschrijving" dataDxfId="30"/>
    <tableColumn id="5" xr3:uid="{06384F2F-2F5C-4C09-ABD5-02605AA353DD}" name="Eis/_x000a_Wens" dataDxfId="29"/>
    <tableColumn id="9" xr3:uid="{D16E6BFD-2930-4B54-A0AB-D59214569C03}" name="Wens_x000a_Aantal punten" dataDxfId="28"/>
    <tableColumn id="10" xr3:uid="{1B17B108-F6C1-4795-A981-27A123A3A082}" name="Wens_x000a_Beantwoording " dataDxfId="27"/>
    <tableColumn id="8" xr3:uid="{40C07014-EF77-4235-AC5B-4B8979F8B3C0}" name="Wens beantwoording_x000a_cijfer (verborgen)" dataDxfId="26">
      <calculatedColumnFormula>IF(AND(G4="Standaard (8 punten)"),8,IF(AND(G4="Roadmap (5 punten)"),5,IF(AND(G4="Interface (2 punten)"),2,IF(AND(G4="Nee (0 punten)"),0,""))))</calculatedColumnFormula>
    </tableColumn>
    <tableColumn id="7" xr3:uid="{07C783D7-B95F-4801-B69A-7329F9DCB89E}" name="Wens beantwoording_x000a_score (verborgen)" dataDxfId="25">
      <calculatedColumnFormula>Tabel38910111213[[#This Row],[Wens
Aantal punten]]*Tabel38910111213[[#This Row],[Wens beantwoording
cijfer (verborgen)]]</calculatedColumnFormula>
    </tableColumn>
    <tableColumn id="11" xr3:uid="{F8487CBF-8049-4B9F-B782-26D2488578DA}" name="Toelichting wens (indien geen 'standaard')" dataDxfId="24"/>
  </tableColumns>
  <tableStyleInfo name="Huisstijl"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2FDE758-9F8B-4568-95A0-A4055FAD72A1}" name="Tabel3891011121314" displayName="Tabel3891011121314" ref="A3:J14" totalsRowShown="0" headerRowDxfId="23" dataDxfId="22">
  <autoFilter ref="A3:J14" xr:uid="{B6B2DE3A-5E9E-43B9-9449-F7A06A371992}"/>
  <tableColumns count="10">
    <tableColumn id="1" xr3:uid="{76A2608D-6806-4ED0-BBC7-400974833243}" name="Kenmerk" dataDxfId="21"/>
    <tableColumn id="2" xr3:uid="{6583E4DA-4998-40D6-84CF-893EDF830D2D}" name="Nr. " dataDxfId="20"/>
    <tableColumn id="12" xr3:uid="{F482B0B6-0DA9-4F61-8B6F-F2F364A08EDD}" name="Subcategorie" dataDxfId="19"/>
    <tableColumn id="4" xr3:uid="{3FF0C4AC-5240-4CEF-AB7B-6983C70191D1}" name="Omschrijving" dataDxfId="18"/>
    <tableColumn id="5" xr3:uid="{1A6173D4-23C8-420D-976B-896CD24591D9}" name="Eis/_x000a_Wens" dataDxfId="17"/>
    <tableColumn id="9" xr3:uid="{50337A0C-819A-40BE-8616-66FB4477AB75}" name="Wens_x000a_Aantal punten" dataDxfId="16"/>
    <tableColumn id="10" xr3:uid="{E2858A56-B75E-4DE1-8851-05CC478E4ACF}" name="Wens_x000a_Beantwoording " dataDxfId="15"/>
    <tableColumn id="8" xr3:uid="{C2C4D1FD-E029-436C-B8B1-02560F179F70}" name="Wens beantwoording_x000a_cijfer (verborgen)" dataDxfId="14">
      <calculatedColumnFormula>IF(AND(G4="Standaard (8 punten)"),8,IF(AND(G4="Roadmap (5 punten)"),5,IF(AND(G4="Interface (2 punten)"),2,IF(AND(G4="Nee (0 punten)"),0,""))))</calculatedColumnFormula>
    </tableColumn>
    <tableColumn id="7" xr3:uid="{8586C32B-65C3-4EC2-8B82-6DF50BF398FA}" name="Wens beantwoording_x000a_score (verborgen)" dataDxfId="13">
      <calculatedColumnFormula>Tabel3891011121314[[#This Row],[Wens
Aantal punten]]*Tabel3891011121314[[#This Row],[Wens beantwoording
cijfer (verborgen)]]</calculatedColumnFormula>
    </tableColumn>
    <tableColumn id="11" xr3:uid="{F32720D2-5318-484D-B0C0-2511FE98DBEF}" name="Toelichting wens (indien geen 'standaard')" dataDxfId="12"/>
  </tableColumns>
  <tableStyleInfo name="Huisstijl"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66F95F9-73CA-4AE1-9E74-38D3585C3EA2}" name="Tabel389101112131415" displayName="Tabel389101112131415" ref="A3:J9" totalsRowShown="0" headerRowDxfId="11" dataDxfId="10">
  <autoFilter ref="A3:J9" xr:uid="{B6B2DE3A-5E9E-43B9-9449-F7A06A371992}"/>
  <tableColumns count="10">
    <tableColumn id="1" xr3:uid="{7967A982-C8D3-4921-BB0D-1700414B3A45}" name="Kenmerk" dataDxfId="9"/>
    <tableColumn id="2" xr3:uid="{9BA0F343-64AF-4484-BEDC-2E832C2752F5}" name="Nr. " dataDxfId="8"/>
    <tableColumn id="12" xr3:uid="{C4563BFB-1A12-48E8-9779-C3E7E593824E}" name="Subcategorie" dataDxfId="7"/>
    <tableColumn id="4" xr3:uid="{82125194-6404-4384-8EAB-198977C255FC}" name="Omschrijving" dataDxfId="6"/>
    <tableColumn id="5" xr3:uid="{77841616-7146-41B6-84B9-09DC4A33D64B}" name="Eis/_x000a_Wens" dataDxfId="5"/>
    <tableColumn id="9" xr3:uid="{D2914FCE-96C7-4361-943B-DE55EA7CAE4F}" name="Wens_x000a_Aantal punten" dataDxfId="4"/>
    <tableColumn id="10" xr3:uid="{26E0AF44-662A-4EC5-A8EE-23EA9EB7224F}" name="Wens_x000a_Beantwoording " dataDxfId="3"/>
    <tableColumn id="8" xr3:uid="{DF977818-EF7A-434B-B91F-05C030E5C2F3}" name="Wens beantwoording_x000a_cijfer (verborgen)" dataDxfId="2">
      <calculatedColumnFormula>IF(AND(G4="Standaard (8 punten)"),8,IF(AND(G4="Roadmap (5 punten)"),5,IF(AND(G4="Interface (2 punten)"),2,IF(AND(G4="Nee (0 punten)"),0,""))))</calculatedColumnFormula>
    </tableColumn>
    <tableColumn id="7" xr3:uid="{F4CF9856-471E-461B-9770-6C4B898F5A26}" name="Wens beantwoording_x000a_score (verborgen)" dataDxfId="1">
      <calculatedColumnFormula>Tabel389101112131415[[#This Row],[Wens
Aantal punten]]*Tabel389101112131415[[#This Row],[Wens beantwoording
cijfer (verborgen)]]</calculatedColumnFormula>
    </tableColumn>
    <tableColumn id="11" xr3:uid="{C36D9582-002E-40A9-90FA-940DEF0FF7F4}" name="Toelichting wens (indien geen 'standaard')" dataDxfId="0"/>
  </tableColumns>
  <tableStyleInfo name="Huisstijl"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A39AB9-5A38-4FB9-B2E1-BFBB91CC56EE}" name="Tabel1" displayName="Tabel1" ref="A3:J234" totalsRowShown="0" headerRowDxfId="155" dataDxfId="154">
  <autoFilter ref="A3:J234" xr:uid="{CDA39AB9-5A38-4FB9-B2E1-BFBB91CC56EE}"/>
  <tableColumns count="10">
    <tableColumn id="1" xr3:uid="{EB13FE61-8D34-4CB8-BC71-7A2380DF15CA}" name="Kenmerk" dataDxfId="153"/>
    <tableColumn id="2" xr3:uid="{08C7D3C5-FD9E-4AC7-A3CA-5B2DDAECF9DA}" name="Nr. " dataDxfId="152"/>
    <tableColumn id="3" xr3:uid="{445A339C-9D20-4290-A05F-128C5DE290C5}" name="Subcategorie" dataDxfId="151"/>
    <tableColumn id="4" xr3:uid="{3F87D2E0-D0AA-484B-9EC8-4E51CC2CEC27}" name="Omschrijving" dataDxfId="150"/>
    <tableColumn id="5" xr3:uid="{97FDED79-1465-4F82-8314-033AFEB5CE47}" name="Eis/_x000a_Wens" dataDxfId="149"/>
    <tableColumn id="9" xr3:uid="{951DC29B-878F-4103-A041-DB1E518DAF50}" name="Wens_x000a_Aantal punten" dataDxfId="148"/>
    <tableColumn id="10" xr3:uid="{E3547B41-36B1-43AB-B20B-60A3CF8AB5AC}" name="Wens_x000a_Beantwoording " dataDxfId="147"/>
    <tableColumn id="19" xr3:uid="{A718B9D6-87E1-44D8-B7C1-179F9E46720F}" name="Wens beantwoording_x000a_cijfer (verborgen)" dataDxfId="146"/>
    <tableColumn id="18" xr3:uid="{77409C59-6A22-4EC2-9DE4-A06A4708EC1A}" name="Wens beantwoording_x000a_score (verborgen)" dataDxfId="145"/>
    <tableColumn id="11" xr3:uid="{0FCFCEC2-3D4F-4509-B723-BCE5AB57C1A6}" name="Toelichting wens (indien geen 'standaard')" dataDxfId="144"/>
  </tableColumns>
  <tableStyleInfo name="Huisstijl"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7BC76A-C912-4ADA-84E2-B8A65B9D9EB1}" name="Tabel4" displayName="Tabel4" ref="A3:J94" totalsRowShown="0" headerRowDxfId="143" dataDxfId="142">
  <autoFilter ref="A3:J94" xr:uid="{82640C3D-68EA-4416-BDA6-A85C849C95E8}"/>
  <tableColumns count="10">
    <tableColumn id="1" xr3:uid="{986C1877-384B-4197-B23A-D311F6A8749C}" name="Kenmerk" dataDxfId="141"/>
    <tableColumn id="2" xr3:uid="{C80C276C-8384-49AC-ABE8-43519A6C5CA0}" name="Nr. " dataDxfId="140"/>
    <tableColumn id="3" xr3:uid="{BA3DC1B4-C5D3-4761-9ADC-FC0EEB5DEEDC}" name="Subcategorie" dataDxfId="139"/>
    <tableColumn id="4" xr3:uid="{876F8AC2-BDB9-4692-B846-33B126A0401A}" name="Omschrijving" dataDxfId="138"/>
    <tableColumn id="5" xr3:uid="{E19DCFEB-7EF9-40D9-91F9-DDEACE2C60D2}" name="Eis/_x000a_Wens" dataDxfId="137"/>
    <tableColumn id="9" xr3:uid="{D58F9737-BE7C-44F5-8D7C-498F622C6583}" name="Wens_x000a_Aantal punten" dataDxfId="136"/>
    <tableColumn id="10" xr3:uid="{805FDB25-3E11-4079-A33A-4622A741505A}" name="Wens_x000a_Beantwoording " dataDxfId="135"/>
    <tableColumn id="19" xr3:uid="{A80EEBB8-6FAC-41F0-8EA7-87EEBBC05DE0}" name="Wens beantwoording_x000a_cijfer (verborgen)" dataDxfId="134">
      <calculatedColumnFormula>IF(AND(G4="Standaard (8 punten)"),8,IF(AND(G4="Roadmap (5 punten)"),5,IF(AND(G4="Interface (2 punten)"),2,IF(AND(G4="Nee (0 punten)"),0,""))))</calculatedColumnFormula>
    </tableColumn>
    <tableColumn id="18" xr3:uid="{7F9E4CB4-0AA0-4A63-AAB0-0B16A4E82ACB}" name="Wens beantwoording_x000a_score (verborgen)" dataDxfId="133">
      <calculatedColumnFormula>Tabel2[[#This Row],[Wens
Aantal punten]]*Tabel2[[#This Row],[Wens beantwoording
cijfer (verborgen)]]</calculatedColumnFormula>
    </tableColumn>
    <tableColumn id="11" xr3:uid="{8E92A163-7BA9-4A66-A956-D47BABF07F17}" name="Toelichting wens (indien geen 'standaard')" dataDxfId="132"/>
  </tableColumns>
  <tableStyleInfo name="Huisstijl"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4928F0-4FC5-4098-AE74-F3D88032E5CB}" name="Tabel5" displayName="Tabel5" ref="A3:J19" totalsRowShown="0" headerRowDxfId="131" dataDxfId="130">
  <autoFilter ref="A3:J19" xr:uid="{19928B2C-5945-48B8-803D-A38D589D592B}"/>
  <tableColumns count="10">
    <tableColumn id="1" xr3:uid="{DFC6B2B4-D971-40EF-AB68-9E148E7845E3}" name="Kenmerk" dataDxfId="129"/>
    <tableColumn id="2" xr3:uid="{C5A0C7B9-0BF1-46BC-844C-D9C4E55EA780}" name="Nr. " dataDxfId="128"/>
    <tableColumn id="3" xr3:uid="{E8954588-FBDF-4C0C-854F-1D82C1ADBEB5}" name="Subcategorie" dataDxfId="127"/>
    <tableColumn id="4" xr3:uid="{F62C740E-27CF-4E3E-813F-67079B5EF8C6}" name="Omschrijving" dataDxfId="126"/>
    <tableColumn id="5" xr3:uid="{C3519DD9-C1DB-4B26-846A-CA2A67455588}" name="Eis/_x000a_Wens" dataDxfId="125"/>
    <tableColumn id="9" xr3:uid="{4E7A2301-8E73-4C89-8B7A-505A1A69F7BC}" name="Wens_x000a_Aantal punten" dataDxfId="124"/>
    <tableColumn id="10" xr3:uid="{720D8769-C44C-4921-B52F-CB80545FDDFA}" name="Wens_x000a_Beantwoording " dataDxfId="123"/>
    <tableColumn id="19" xr3:uid="{D15BCD7A-2CE1-469E-A661-03D7ED68B5A4}" name="Wens beantwoording_x000a_cijfer (verborgen)" dataDxfId="122">
      <calculatedColumnFormula>IF(AND(G4="Standaard (8 punten)"),8,IF(AND(G4="Roadmap (5 punten)"),5,IF(AND(G4="Interface (2 punten)"),2,IF(AND(G4="Nee (0 punten)"),0,""))))</calculatedColumnFormula>
    </tableColumn>
    <tableColumn id="18" xr3:uid="{63C62CD8-B922-4B94-BD23-DA680A2180BA}" name="Wens beantwoording_x000a_score (verborgen)" dataDxfId="121">
      <calculatedColumnFormula>Tabel5[[#This Row],[Wens
Aantal punten]]*Tabel5[[#This Row],[Wens beantwoording
cijfer (verborgen)]]</calculatedColumnFormula>
    </tableColumn>
    <tableColumn id="11" xr3:uid="{901406C5-685E-4A49-91B8-D4D00FC5F834}" name="Toelichting wens (indien geen 'standaard')" dataDxfId="120"/>
  </tableColumns>
  <tableStyleInfo name="Huisstijl"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68EFCC-79ED-4CF3-8F0F-4DE451BEFE4D}" name="Tabel3" displayName="Tabel3" ref="A3:J46" totalsRowShown="0" headerRowDxfId="119" dataDxfId="118">
  <autoFilter ref="A3:J46" xr:uid="{B6B2DE3A-5E9E-43B9-9449-F7A06A371992}"/>
  <sortState xmlns:xlrd2="http://schemas.microsoft.com/office/spreadsheetml/2017/richdata2" ref="A4:J46">
    <sortCondition ref="C3:C46"/>
  </sortState>
  <tableColumns count="10">
    <tableColumn id="1" xr3:uid="{7CEA14DB-9DAC-4EBB-BD57-2D867557CE28}" name="Kenmerk" dataDxfId="117"/>
    <tableColumn id="2" xr3:uid="{C9A48960-BEE6-4662-83DE-AC7F494A5B56}" name="Nr. " dataDxfId="116"/>
    <tableColumn id="3" xr3:uid="{249C8727-CBD1-4193-A79A-61D509599E2F}" name="Subcategorie" dataDxfId="115"/>
    <tableColumn id="4" xr3:uid="{86929FDE-9714-4DA5-AEA5-104FEBD2E4E0}" name="Omschrijving" dataDxfId="114"/>
    <tableColumn id="5" xr3:uid="{F4B2DAFA-491D-4231-8256-70E2A64DFD26}" name="Eis/_x000a_Wens" dataDxfId="113"/>
    <tableColumn id="9" xr3:uid="{9D9FF16F-F254-410A-8D97-97318F2F3B4D}" name="Wens_x000a_Aantal punten" dataDxfId="112"/>
    <tableColumn id="10" xr3:uid="{109C04C6-0FEC-49E5-95A2-ECD1CE2A92EC}" name="Wens_x000a_Beantwoording " dataDxfId="111"/>
    <tableColumn id="19" xr3:uid="{30BF2B6E-BB4A-4E52-B9DA-D83C3A745603}" name="Wens beantwoording_x000a_cijfer (verborgen)" dataDxfId="110"/>
    <tableColumn id="18" xr3:uid="{CEC6FF2F-4A93-4B8F-B3F0-0A417ABB0CA5}" name="Wens beantwoording_x000a_score (verborgen)" dataDxfId="109"/>
    <tableColumn id="11" xr3:uid="{35385F2D-00E3-448F-B665-5F74260FB4A3}" name="Toelichting wens (indien geen 'standaard')" dataDxfId="108"/>
  </tableColumns>
  <tableStyleInfo name="Huisstijl"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699050-9C68-49D1-8F8B-7828AB0ACA0F}" name="Tabel6" displayName="Tabel6" ref="A3:J67" totalsRowShown="0" headerRowDxfId="107" dataDxfId="106">
  <autoFilter ref="A3:J67" xr:uid="{61DF6760-CEAF-44F5-81BB-772B00723D59}"/>
  <sortState xmlns:xlrd2="http://schemas.microsoft.com/office/spreadsheetml/2017/richdata2" ref="A4:J67">
    <sortCondition ref="C3:C67"/>
  </sortState>
  <tableColumns count="10">
    <tableColumn id="1" xr3:uid="{6A140EDC-2F59-4F18-8EC5-AF0CCEFCDD52}" name="Kenmerk" dataDxfId="105"/>
    <tableColumn id="2" xr3:uid="{CA528FE0-3D36-41A8-981F-9D6A3CE9FB9D}" name="Nr. " dataDxfId="104"/>
    <tableColumn id="3" xr3:uid="{A733AC65-829E-4EBD-98F0-22E85ED9C00C}" name="Subcategorie" dataDxfId="103"/>
    <tableColumn id="4" xr3:uid="{CDE5E1AB-B420-4A66-95A4-1446AC46760A}" name="Omschrijving" dataDxfId="102"/>
    <tableColumn id="5" xr3:uid="{194758E9-7DA7-40E9-85AF-4B1784DFC493}" name="Eis/_x000a_Wens" dataDxfId="101"/>
    <tableColumn id="9" xr3:uid="{4B34393B-6B19-4240-A697-FA3CDF6B76D1}" name="Wens_x000a_Aantal punten" dataDxfId="100"/>
    <tableColumn id="10" xr3:uid="{F42E8E08-5352-4DE2-B0E7-545AD5357812}" name="Wens_x000a_Beantwoording " dataDxfId="99"/>
    <tableColumn id="19" xr3:uid="{5FD22428-13FF-4B04-BD0D-ED65D7B70791}" name="Wens beantwoording_x000a_cijfer (verborgen)" dataDxfId="98"/>
    <tableColumn id="18" xr3:uid="{4CAAD322-FB28-46CE-BD54-0BEE81419980}" name="Wens beantwoording_x000a_score (verborgen)" dataDxfId="97"/>
    <tableColumn id="11" xr3:uid="{06A0E671-66BE-48DC-9A45-6C9DB5035E98}" name="Toelichting wens (indien geen 'standaard')" dataDxfId="96"/>
  </tableColumns>
  <tableStyleInfo name="Huisstijl"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BDB242B-F258-4176-9BAC-802AA5CC3D59}" name="Tabel38" displayName="Tabel38" ref="A3:J20" totalsRowShown="0" headerRowDxfId="95" dataDxfId="94">
  <autoFilter ref="A3:J20" xr:uid="{B6B2DE3A-5E9E-43B9-9449-F7A06A371992}"/>
  <tableColumns count="10">
    <tableColumn id="1" xr3:uid="{CAE6ADF8-5B10-4D5E-BD6E-B9DE4D087954}" name="Kenmerk" dataDxfId="93"/>
    <tableColumn id="2" xr3:uid="{55204DBD-7D8D-4FD0-90D3-AE97C85C8D9F}" name="Nr. " dataDxfId="92"/>
    <tableColumn id="12" xr3:uid="{D798736E-D4AC-4C2F-A44D-C06092BD1A39}" name="Subcategorie" dataDxfId="91"/>
    <tableColumn id="4" xr3:uid="{9AC65D39-A14C-4C66-8FA4-E126A44846B1}" name="Omschrijving" dataDxfId="90"/>
    <tableColumn id="5" xr3:uid="{EDA61624-F9BD-4B27-9A1B-2DEDD7401482}" name="Eis/_x000a_Wens" dataDxfId="89"/>
    <tableColumn id="9" xr3:uid="{97872EEE-64BF-476C-93D8-256E6A6EC1C4}" name="Wens_x000a_Aantal punten" dataDxfId="88"/>
    <tableColumn id="10" xr3:uid="{0800A91E-D5F4-40B3-BD1C-5AD9F1EEFFC7}" name="Wens_x000a_Beantwoording " dataDxfId="87"/>
    <tableColumn id="8" xr3:uid="{577D4DEE-8C15-4DC1-A054-296306D8B059}" name="Wens beantwoording_x000a_cijfer (verborgen)" dataDxfId="86"/>
    <tableColumn id="7" xr3:uid="{A9A3B13B-C763-4C1A-9134-73CF978D3D0B}" name="Wens beantwoording_x000a_score (verborgen)" dataDxfId="85"/>
    <tableColumn id="11" xr3:uid="{1DD53A9A-6406-483D-A7E7-DC6CC4D98E24}" name="Toelichting wens (indien geen 'standaard')" dataDxfId="84"/>
  </tableColumns>
  <tableStyleInfo name="Huisstijl"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38F0543-F91F-411B-BE89-F73120920536}" name="Tabel389" displayName="Tabel389" ref="A3:J10" totalsRowShown="0" headerRowDxfId="83" dataDxfId="82">
  <autoFilter ref="A3:J10" xr:uid="{B6B2DE3A-5E9E-43B9-9449-F7A06A371992}"/>
  <tableColumns count="10">
    <tableColumn id="1" xr3:uid="{3D5B2018-DBFB-4155-B4B4-9C7B8627023A}" name="Kenmerk" dataDxfId="81"/>
    <tableColumn id="2" xr3:uid="{29F39067-D123-4574-90F8-978D101D3462}" name="Nr. " dataDxfId="80"/>
    <tableColumn id="12" xr3:uid="{C42B48AA-C8BF-462D-9F98-8E034D126540}" name="Subcategorie" dataDxfId="79"/>
    <tableColumn id="4" xr3:uid="{167C90F2-16AA-4E89-8E48-FED756548D20}" name="Omschrijving" dataDxfId="78"/>
    <tableColumn id="5" xr3:uid="{1B39AF86-37C8-485A-8A7B-CCAB14A77D7F}" name="Eis/_x000a_Wens" dataDxfId="77"/>
    <tableColumn id="9" xr3:uid="{33E44703-0687-45D5-96C1-4B65DE6366AB}" name="Wens_x000a_Aantal punten" dataDxfId="76"/>
    <tableColumn id="10" xr3:uid="{0A752CCA-A3CB-4039-A380-2C286AC995B1}" name="Wens_x000a_Beantwoording " dataDxfId="75"/>
    <tableColumn id="8" xr3:uid="{2AD7F011-B49E-41A5-AD36-9322DC93D79C}" name="Wens beantwoording_x000a_cijfer (verborgen)" dataDxfId="74">
      <calculatedColumnFormula>IF(AND(G4="Standaard (8 punten)"),8,IF(AND(G4="Roadmap (5 punten)"),5,IF(AND(G4="Interface (2 punten)"),2,IF(AND(G4="Nee (0 punten)"),0,""))))</calculatedColumnFormula>
    </tableColumn>
    <tableColumn id="7" xr3:uid="{EBE18813-1468-4D8E-B41A-30DC50E779B1}" name="Wens beantwoording_x000a_score (verborgen)" dataDxfId="73">
      <calculatedColumnFormula>Tabel389[[#This Row],[Wens
Aantal punten]]*Tabel389[[#This Row],[Wens beantwoording
cijfer (verborgen)]]</calculatedColumnFormula>
    </tableColumn>
    <tableColumn id="11" xr3:uid="{E538925C-4D63-4A7C-BE3C-6C88E2AF555A}" name="Toelichting wens (indien geen 'standaard')" dataDxfId="72"/>
  </tableColumns>
  <tableStyleInfo name="Huisstijl"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3B598FE-4678-47A7-AC36-93DED6FBB550}" name="Tabel38910" displayName="Tabel38910" ref="A3:J34" totalsRowShown="0" headerRowDxfId="71" dataDxfId="70">
  <autoFilter ref="A3:J34" xr:uid="{B6B2DE3A-5E9E-43B9-9449-F7A06A371992}"/>
  <tableColumns count="10">
    <tableColumn id="1" xr3:uid="{450AC195-E7C0-4660-A584-247B52B07624}" name="Kenmerk" dataDxfId="69"/>
    <tableColumn id="2" xr3:uid="{8FBFC309-3D37-409F-A767-7C1122D98C32}" name="Nr. " dataDxfId="68"/>
    <tableColumn id="12" xr3:uid="{F3EE4DF8-EFF2-4D27-A72E-EBC35F25896F}" name="Subcategorie" dataDxfId="67"/>
    <tableColumn id="4" xr3:uid="{B7C32EBB-8FB2-46F9-A10F-01C27186D754}" name="Omschrijving" dataDxfId="66"/>
    <tableColumn id="5" xr3:uid="{0E650301-540F-4125-BFAA-BEB50B8081F5}" name="Eis/_x000a_Wens" dataDxfId="65"/>
    <tableColumn id="9" xr3:uid="{0E948009-CCB7-4527-991E-3F9CC18BD77D}" name="Wens_x000a_Aantal punten" dataDxfId="64"/>
    <tableColumn id="10" xr3:uid="{40E53D67-ABB6-4D7A-87F8-7E151E1991DC}" name="Wens_x000a_Beantwoording " dataDxfId="63"/>
    <tableColumn id="8" xr3:uid="{3C3553E3-FC40-49EC-AF9A-594F6EB5DE31}" name="Wens beantwoording_x000a_cijfer (verborgen)" dataDxfId="62">
      <calculatedColumnFormula>IF(AND(G4="Standaard (8 punten)"),8,IF(AND(G4="Roadmap (5 punten)"),5,IF(AND(G4="Interface (2 punten)"),2,IF(AND(G4="Nee (0 punten)"),0,""))))</calculatedColumnFormula>
    </tableColumn>
    <tableColumn id="7" xr3:uid="{141E06AE-7734-4E4C-84DC-E196CD4AFF21}" name="Wens beantwoording_x000a_score (verborgen)" dataDxfId="61">
      <calculatedColumnFormula>Tabel38910[[#This Row],[Wens
Aantal punten]]*Tabel38910[[#This Row],[Wens beantwoording
cijfer (verborgen)]]</calculatedColumnFormula>
    </tableColumn>
    <tableColumn id="11" xr3:uid="{C0F261F6-D9D5-4C9B-A91E-164BBC7A044A}" name="Toelichting wens (indien geen 'standaard')" dataDxfId="60"/>
  </tableColumns>
  <tableStyleInfo name="Huisstijl"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F13E-0E06-4EA4-BDEA-39B24735E582}">
  <sheetPr>
    <tabColor rgb="FFC00000"/>
  </sheetPr>
  <dimension ref="A3:C18"/>
  <sheetViews>
    <sheetView workbookViewId="0"/>
  </sheetViews>
  <sheetFormatPr defaultRowHeight="15" x14ac:dyDescent="0.25"/>
  <cols>
    <col min="1" max="1" width="11.140625" bestFit="1" customWidth="1"/>
    <col min="2" max="2" width="22.85546875" bestFit="1" customWidth="1"/>
    <col min="3" max="3" width="6" customWidth="1"/>
    <col min="4" max="5" width="2" bestFit="1" customWidth="1"/>
    <col min="6" max="10" width="3" bestFit="1" customWidth="1"/>
    <col min="11" max="11" width="6.42578125" bestFit="1" customWidth="1"/>
    <col min="12" max="12" width="10.140625" bestFit="1" customWidth="1"/>
  </cols>
  <sheetData>
    <row r="3" spans="1:3" x14ac:dyDescent="0.25">
      <c r="A3" s="1" t="s">
        <v>0</v>
      </c>
      <c r="B3" t="s">
        <v>1</v>
      </c>
    </row>
    <row r="4" spans="1:3" x14ac:dyDescent="0.25">
      <c r="A4" s="2" t="s">
        <v>2</v>
      </c>
      <c r="B4">
        <v>144</v>
      </c>
    </row>
    <row r="5" spans="1:3" x14ac:dyDescent="0.25">
      <c r="A5" s="3" t="s">
        <v>3</v>
      </c>
      <c r="B5">
        <v>144</v>
      </c>
    </row>
    <row r="6" spans="1:3" x14ac:dyDescent="0.25">
      <c r="A6" s="2" t="s">
        <v>4</v>
      </c>
      <c r="B6">
        <v>82</v>
      </c>
    </row>
    <row r="7" spans="1:3" x14ac:dyDescent="0.25">
      <c r="A7" s="3">
        <v>2</v>
      </c>
      <c r="B7">
        <v>3</v>
      </c>
      <c r="C7" s="4">
        <f>GETPIVOTDATA("Omschrijving",$A$3,"Eis/Wens","Wens","Waarde Wens",2)/GETPIVOTDATA("Omschrijving",$A$3,"Eis/Wens","Wens")</f>
        <v>3.6585365853658534E-2</v>
      </c>
    </row>
    <row r="8" spans="1:3" x14ac:dyDescent="0.25">
      <c r="A8" s="3">
        <v>3</v>
      </c>
      <c r="B8">
        <v>2</v>
      </c>
      <c r="C8" s="4">
        <f>GETPIVOTDATA("Omschrijving",$A$3,"Eis/Wens","Wens","Waarde Wens",3)/GETPIVOTDATA("Omschrijving",$A$3,"Eis/Wens","Wens")</f>
        <v>2.4390243902439025E-2</v>
      </c>
    </row>
    <row r="9" spans="1:3" x14ac:dyDescent="0.25">
      <c r="A9" s="3">
        <v>4</v>
      </c>
      <c r="B9">
        <v>1</v>
      </c>
      <c r="C9" s="4">
        <f>GETPIVOTDATA("Omschrijving",$A$3,"Eis/Wens","Wens","Waarde Wens",4)/GETPIVOTDATA("Omschrijving",$A$3,"Eis/Wens","Wens")</f>
        <v>1.2195121951219513E-2</v>
      </c>
    </row>
    <row r="10" spans="1:3" x14ac:dyDescent="0.25">
      <c r="A10" s="3">
        <v>5</v>
      </c>
      <c r="B10">
        <v>6</v>
      </c>
      <c r="C10" s="4">
        <f>GETPIVOTDATA("Omschrijving",$A$3,"Eis/Wens","Wens","Waarde Wens",5)/GETPIVOTDATA("Omschrijving",$A$3,"Eis/Wens","Wens")</f>
        <v>7.3170731707317069E-2</v>
      </c>
    </row>
    <row r="11" spans="1:3" x14ac:dyDescent="0.25">
      <c r="A11" s="3">
        <v>6</v>
      </c>
      <c r="B11">
        <v>14</v>
      </c>
      <c r="C11" s="4">
        <f>GETPIVOTDATA("Omschrijving",$A$3,"Eis/Wens","Wens","Waarde Wens",6)/GETPIVOTDATA("Omschrijving",$A$3,"Eis/Wens","Wens")</f>
        <v>0.17073170731707318</v>
      </c>
    </row>
    <row r="12" spans="1:3" x14ac:dyDescent="0.25">
      <c r="A12" s="3">
        <v>7</v>
      </c>
      <c r="B12">
        <v>17</v>
      </c>
      <c r="C12" s="4">
        <f>GETPIVOTDATA("Omschrijving",$A$3,"Eis/Wens","Wens","Waarde Wens",7)/GETPIVOTDATA("Omschrijving",$A$3,"Eis/Wens","Wens")</f>
        <v>0.2073170731707317</v>
      </c>
    </row>
    <row r="13" spans="1:3" x14ac:dyDescent="0.25">
      <c r="A13" s="3">
        <v>8</v>
      </c>
      <c r="B13">
        <v>25</v>
      </c>
      <c r="C13" s="4">
        <f>GETPIVOTDATA("Omschrijving",$A$3,"Eis/Wens","Wens","Waarde Wens",8)/GETPIVOTDATA("Omschrijving",$A$3,"Eis/Wens","Wens")</f>
        <v>0.3048780487804878</v>
      </c>
    </row>
    <row r="14" spans="1:3" x14ac:dyDescent="0.25">
      <c r="A14" s="3">
        <v>9</v>
      </c>
      <c r="B14">
        <v>10</v>
      </c>
      <c r="C14" s="4">
        <f>GETPIVOTDATA("Omschrijving",$A$3,"Eis/Wens","Wens","Waarde Wens",9)/GETPIVOTDATA("Omschrijving",$A$3,"Eis/Wens","Wens")</f>
        <v>0.12195121951219512</v>
      </c>
    </row>
    <row r="15" spans="1:3" x14ac:dyDescent="0.25">
      <c r="A15" s="3">
        <v>10</v>
      </c>
      <c r="B15">
        <v>4</v>
      </c>
      <c r="C15" s="4">
        <f>GETPIVOTDATA("Omschrijving",$A$3,"Eis/Wens","Wens","Waarde Wens",10)/GETPIVOTDATA("Omschrijving",$A$3,"Eis/Wens","Wens")</f>
        <v>4.878048780487805E-2</v>
      </c>
    </row>
    <row r="16" spans="1:3" x14ac:dyDescent="0.25">
      <c r="A16" s="2" t="s">
        <v>3</v>
      </c>
      <c r="B16">
        <v>1</v>
      </c>
    </row>
    <row r="17" spans="1:2" x14ac:dyDescent="0.25">
      <c r="A17" s="3" t="s">
        <v>3</v>
      </c>
      <c r="B17">
        <v>1</v>
      </c>
    </row>
    <row r="18" spans="1:2" x14ac:dyDescent="0.25">
      <c r="A18" s="2" t="s">
        <v>5</v>
      </c>
      <c r="B18">
        <v>227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D60C0-68AD-4044-B524-07EF78B8E3E9}">
  <sheetPr>
    <tabColor rgb="FFF8C0D1"/>
  </sheetPr>
  <dimension ref="A1:J10"/>
  <sheetViews>
    <sheetView zoomScaleNormal="100" workbookViewId="0">
      <pane ySplit="3" topLeftCell="A4" activePane="bottomLeft" state="frozen"/>
      <selection pane="bottomLeft" activeCell="A4" sqref="A4"/>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664</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s="23" customFormat="1" ht="300" x14ac:dyDescent="0.25">
      <c r="A4" s="23" t="s">
        <v>665</v>
      </c>
      <c r="B4" s="23">
        <v>1</v>
      </c>
      <c r="C4" s="23" t="s">
        <v>115</v>
      </c>
      <c r="D4" s="23" t="s">
        <v>729</v>
      </c>
      <c r="E4" s="23" t="s">
        <v>2</v>
      </c>
    </row>
    <row r="5" spans="1:10" s="23" customFormat="1" ht="45" x14ac:dyDescent="0.25">
      <c r="A5" s="23" t="s">
        <v>665</v>
      </c>
      <c r="B5" s="23">
        <v>2</v>
      </c>
      <c r="C5" s="23" t="s">
        <v>115</v>
      </c>
      <c r="D5" s="23" t="s">
        <v>725</v>
      </c>
      <c r="E5" s="23" t="s">
        <v>2</v>
      </c>
    </row>
    <row r="6" spans="1:10" s="23" customFormat="1" ht="90" x14ac:dyDescent="0.25">
      <c r="A6" s="23" t="s">
        <v>665</v>
      </c>
      <c r="B6" s="23">
        <v>3</v>
      </c>
      <c r="C6" s="23" t="s">
        <v>115</v>
      </c>
      <c r="D6" s="23" t="s">
        <v>634</v>
      </c>
      <c r="E6" s="23" t="s">
        <v>2</v>
      </c>
    </row>
    <row r="7" spans="1:10" s="23" customFormat="1" ht="135" x14ac:dyDescent="0.25">
      <c r="A7" s="23" t="s">
        <v>665</v>
      </c>
      <c r="B7" s="23">
        <v>4</v>
      </c>
      <c r="C7" s="23" t="s">
        <v>115</v>
      </c>
      <c r="D7" s="23" t="s">
        <v>538</v>
      </c>
      <c r="E7" s="23" t="s">
        <v>2</v>
      </c>
    </row>
    <row r="8" spans="1:10" s="23" customFormat="1" ht="135" x14ac:dyDescent="0.25">
      <c r="A8" s="23" t="s">
        <v>665</v>
      </c>
      <c r="B8" s="23">
        <v>5</v>
      </c>
      <c r="C8" s="23" t="s">
        <v>115</v>
      </c>
      <c r="D8" s="23" t="s">
        <v>539</v>
      </c>
      <c r="E8" s="23" t="s">
        <v>2</v>
      </c>
    </row>
    <row r="9" spans="1:10" s="23" customFormat="1" ht="45" x14ac:dyDescent="0.25">
      <c r="A9" s="23" t="s">
        <v>665</v>
      </c>
      <c r="B9" s="23">
        <v>6</v>
      </c>
      <c r="C9" s="23" t="s">
        <v>115</v>
      </c>
      <c r="D9" s="23" t="s">
        <v>540</v>
      </c>
      <c r="E9" s="23" t="s">
        <v>4</v>
      </c>
      <c r="F9" s="23">
        <v>2</v>
      </c>
      <c r="G9" s="6"/>
      <c r="H9" s="23" t="str">
        <f>IF(AND(G9="Standaard (8 punten)"),8,IF(AND(G9="Roadmap (5 punten)"),5,IF(AND(G9="Interface (2 punten)"),2,IF(AND(G9="Nee (0 punten)"),0,""))))</f>
        <v/>
      </c>
      <c r="I9" s="23" t="e">
        <f>Tabel389[[#This Row],[Wens
Aantal punten]]*Tabel389[[#This Row],[Wens beantwoording
cijfer (verborgen)]]</f>
        <v>#VALUE!</v>
      </c>
      <c r="J9" s="6"/>
    </row>
    <row r="10" spans="1:10" s="23" customFormat="1" ht="60" x14ac:dyDescent="0.25">
      <c r="A10" s="23" t="s">
        <v>665</v>
      </c>
      <c r="B10" s="23">
        <v>7</v>
      </c>
      <c r="C10" s="23" t="s">
        <v>115</v>
      </c>
      <c r="D10" s="23" t="s">
        <v>653</v>
      </c>
      <c r="E10" s="23" t="s">
        <v>2</v>
      </c>
    </row>
  </sheetData>
  <sheetProtection algorithmName="SHA-512" hashValue="0YGuGYF4wM+LIurY9HJIVk/WTwrjJ8spn8wjtW17gbYJ0h8EgA2ug8QDUosp5+yhsicTpKsQKLO7YToZg90Sog==" saltValue="KGnP7WzqdJcBiS+CJ541tw==" spinCount="100000" sheet="1" objects="1" scenarios="1" autoFilter="0"/>
  <phoneticPr fontId="3" type="noConversion"/>
  <dataValidations count="3">
    <dataValidation type="list" allowBlank="1" showInputMessage="1" showErrorMessage="1" sqref="E4:E10" xr:uid="{4E9AD2F0-A88E-40A2-9420-D9ECC35E4AF4}">
      <formula1>"Eis,Wens,Ja-Nee wens"</formula1>
    </dataValidation>
    <dataValidation type="textLength" operator="lessThan" allowBlank="1" showInputMessage="1" showErrorMessage="1" sqref="J4:J10" xr:uid="{F2949C18-C192-4B72-9AB2-3FEE2CCA293A}">
      <formula1>200</formula1>
    </dataValidation>
    <dataValidation type="list" allowBlank="1" showInputMessage="1" showErrorMessage="1" sqref="G4:G10" xr:uid="{5D3C9415-F5F0-4980-A3F0-78103ED858E4}">
      <formula1>"Standaard (8 punten),Roadmap (5 punten), Interface (2 punten), Nee (0 punten)"</formula1>
    </dataValidation>
  </dataValidations>
  <pageMargins left="0.7" right="0.7" top="0.75" bottom="0.75" header="0.3" footer="0.3"/>
  <pageSetup paperSize="9" orientation="portrait"/>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2E5D-5DB5-42FB-8B87-983A3E7C2032}">
  <sheetPr>
    <tabColor rgb="FFF8C0D1"/>
  </sheetPr>
  <dimension ref="A1:J34"/>
  <sheetViews>
    <sheetView zoomScaleNormal="100" workbookViewId="0">
      <pane ySplit="3" topLeftCell="A4" activePane="bottomLeft" state="frozen"/>
      <selection pane="bottomLeft" activeCell="A4" sqref="A4"/>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666</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s="23" customFormat="1" ht="90" x14ac:dyDescent="0.25">
      <c r="A4" s="23" t="s">
        <v>667</v>
      </c>
      <c r="B4" s="23">
        <v>1</v>
      </c>
      <c r="C4" s="23" t="s">
        <v>129</v>
      </c>
      <c r="D4" s="23" t="s">
        <v>710</v>
      </c>
      <c r="E4" s="23" t="s">
        <v>2</v>
      </c>
    </row>
    <row r="5" spans="1:10" s="23" customFormat="1" ht="135" x14ac:dyDescent="0.25">
      <c r="A5" s="23" t="s">
        <v>667</v>
      </c>
      <c r="B5" s="23">
        <v>2</v>
      </c>
      <c r="C5" s="23" t="s">
        <v>129</v>
      </c>
      <c r="D5" s="23" t="s">
        <v>547</v>
      </c>
      <c r="E5" s="23" t="s">
        <v>2</v>
      </c>
    </row>
    <row r="6" spans="1:10" s="23" customFormat="1" ht="60" x14ac:dyDescent="0.25">
      <c r="A6" s="23" t="s">
        <v>667</v>
      </c>
      <c r="B6" s="23">
        <v>3</v>
      </c>
      <c r="C6" s="23" t="s">
        <v>129</v>
      </c>
      <c r="D6" s="23" t="s">
        <v>654</v>
      </c>
      <c r="E6" s="23" t="s">
        <v>2</v>
      </c>
    </row>
    <row r="7" spans="1:10" s="23" customFormat="1" ht="75" x14ac:dyDescent="0.25">
      <c r="A7" s="23" t="s">
        <v>667</v>
      </c>
      <c r="B7" s="23">
        <v>4</v>
      </c>
      <c r="C7" s="23" t="s">
        <v>129</v>
      </c>
      <c r="D7" s="23" t="s">
        <v>548</v>
      </c>
      <c r="E7" s="23" t="s">
        <v>2</v>
      </c>
    </row>
    <row r="8" spans="1:10" s="23" customFormat="1" ht="30" x14ac:dyDescent="0.25">
      <c r="A8" s="23" t="s">
        <v>667</v>
      </c>
      <c r="B8" s="23">
        <v>5</v>
      </c>
      <c r="C8" s="23" t="s">
        <v>129</v>
      </c>
      <c r="D8" s="23" t="s">
        <v>549</v>
      </c>
      <c r="E8" s="23" t="s">
        <v>2</v>
      </c>
    </row>
    <row r="9" spans="1:10" s="23" customFormat="1" ht="30" x14ac:dyDescent="0.25">
      <c r="A9" s="23" t="s">
        <v>667</v>
      </c>
      <c r="B9" s="23">
        <v>6</v>
      </c>
      <c r="C9" s="23" t="s">
        <v>129</v>
      </c>
      <c r="D9" s="23" t="s">
        <v>130</v>
      </c>
      <c r="E9" s="23" t="s">
        <v>2</v>
      </c>
    </row>
    <row r="10" spans="1:10" s="23" customFormat="1" ht="75" x14ac:dyDescent="0.25">
      <c r="A10" s="23" t="s">
        <v>667</v>
      </c>
      <c r="B10" s="23">
        <v>7</v>
      </c>
      <c r="C10" s="23" t="s">
        <v>129</v>
      </c>
      <c r="D10" s="23" t="s">
        <v>550</v>
      </c>
      <c r="E10" s="23" t="s">
        <v>2</v>
      </c>
    </row>
    <row r="11" spans="1:10" s="23" customFormat="1" ht="60" x14ac:dyDescent="0.25">
      <c r="A11" s="23" t="s">
        <v>667</v>
      </c>
      <c r="B11" s="23">
        <v>8</v>
      </c>
      <c r="C11" s="23" t="s">
        <v>129</v>
      </c>
      <c r="D11" s="23" t="s">
        <v>551</v>
      </c>
      <c r="E11" s="23" t="s">
        <v>2</v>
      </c>
    </row>
    <row r="12" spans="1:10" s="23" customFormat="1" ht="45" x14ac:dyDescent="0.25">
      <c r="A12" s="23" t="s">
        <v>667</v>
      </c>
      <c r="B12" s="23">
        <v>9</v>
      </c>
      <c r="C12" s="23" t="s">
        <v>129</v>
      </c>
      <c r="D12" s="23" t="s">
        <v>552</v>
      </c>
      <c r="E12" s="23" t="s">
        <v>2</v>
      </c>
    </row>
    <row r="13" spans="1:10" s="23" customFormat="1" ht="75" x14ac:dyDescent="0.25">
      <c r="A13" s="23" t="s">
        <v>667</v>
      </c>
      <c r="B13" s="23">
        <v>10</v>
      </c>
      <c r="C13" s="23" t="s">
        <v>129</v>
      </c>
      <c r="D13" s="23" t="s">
        <v>553</v>
      </c>
      <c r="E13" s="23" t="s">
        <v>2</v>
      </c>
    </row>
    <row r="14" spans="1:10" s="23" customFormat="1" ht="75" x14ac:dyDescent="0.25">
      <c r="A14" s="23" t="s">
        <v>667</v>
      </c>
      <c r="B14" s="23">
        <v>11</v>
      </c>
      <c r="C14" s="23" t="s">
        <v>129</v>
      </c>
      <c r="D14" s="23" t="s">
        <v>554</v>
      </c>
      <c r="E14" s="23" t="s">
        <v>2</v>
      </c>
    </row>
    <row r="15" spans="1:10" s="23" customFormat="1" ht="60" x14ac:dyDescent="0.25">
      <c r="A15" s="23" t="s">
        <v>667</v>
      </c>
      <c r="B15" s="23">
        <v>12</v>
      </c>
      <c r="C15" s="23" t="s">
        <v>129</v>
      </c>
      <c r="D15" s="23" t="s">
        <v>555</v>
      </c>
      <c r="E15" s="23" t="s">
        <v>2</v>
      </c>
    </row>
    <row r="16" spans="1:10" s="23" customFormat="1" ht="45" x14ac:dyDescent="0.25">
      <c r="A16" s="23" t="s">
        <v>667</v>
      </c>
      <c r="B16" s="23">
        <v>13</v>
      </c>
      <c r="C16" s="23" t="s">
        <v>129</v>
      </c>
      <c r="D16" s="23" t="s">
        <v>703</v>
      </c>
      <c r="E16" s="23" t="s">
        <v>2</v>
      </c>
    </row>
    <row r="17" spans="1:5" s="23" customFormat="1" ht="60" x14ac:dyDescent="0.25">
      <c r="A17" s="23" t="s">
        <v>667</v>
      </c>
      <c r="B17" s="23">
        <v>14</v>
      </c>
      <c r="C17" s="23" t="s">
        <v>129</v>
      </c>
      <c r="D17" s="23" t="s">
        <v>556</v>
      </c>
      <c r="E17" s="23" t="s">
        <v>2</v>
      </c>
    </row>
    <row r="18" spans="1:5" s="23" customFormat="1" ht="105" x14ac:dyDescent="0.25">
      <c r="A18" s="23" t="s">
        <v>667</v>
      </c>
      <c r="B18" s="23">
        <v>15</v>
      </c>
      <c r="C18" s="23" t="s">
        <v>129</v>
      </c>
      <c r="D18" s="23" t="s">
        <v>557</v>
      </c>
      <c r="E18" s="23" t="s">
        <v>2</v>
      </c>
    </row>
    <row r="19" spans="1:5" s="23" customFormat="1" ht="45" x14ac:dyDescent="0.25">
      <c r="A19" s="23" t="s">
        <v>667</v>
      </c>
      <c r="B19" s="23">
        <v>16</v>
      </c>
      <c r="C19" s="23" t="s">
        <v>129</v>
      </c>
      <c r="D19" s="23" t="s">
        <v>711</v>
      </c>
      <c r="E19" s="23" t="s">
        <v>2</v>
      </c>
    </row>
    <row r="20" spans="1:5" s="23" customFormat="1" ht="45" x14ac:dyDescent="0.25">
      <c r="A20" s="23" t="s">
        <v>667</v>
      </c>
      <c r="B20" s="23">
        <v>17</v>
      </c>
      <c r="C20" s="23" t="s">
        <v>129</v>
      </c>
      <c r="D20" s="23" t="s">
        <v>131</v>
      </c>
      <c r="E20" s="23" t="s">
        <v>2</v>
      </c>
    </row>
    <row r="21" spans="1:5" s="23" customFormat="1" ht="105" x14ac:dyDescent="0.25">
      <c r="A21" s="23" t="s">
        <v>667</v>
      </c>
      <c r="B21" s="23">
        <v>18</v>
      </c>
      <c r="C21" s="23" t="s">
        <v>129</v>
      </c>
      <c r="D21" s="23" t="s">
        <v>558</v>
      </c>
      <c r="E21" s="23" t="s">
        <v>2</v>
      </c>
    </row>
    <row r="22" spans="1:5" s="23" customFormat="1" ht="60" x14ac:dyDescent="0.25">
      <c r="A22" s="23" t="s">
        <v>667</v>
      </c>
      <c r="B22" s="23">
        <v>19</v>
      </c>
      <c r="C22" s="23" t="s">
        <v>129</v>
      </c>
      <c r="D22" s="23" t="s">
        <v>559</v>
      </c>
      <c r="E22" s="23" t="s">
        <v>2</v>
      </c>
    </row>
    <row r="23" spans="1:5" s="23" customFormat="1" ht="105" x14ac:dyDescent="0.25">
      <c r="A23" s="23" t="s">
        <v>667</v>
      </c>
      <c r="B23" s="23">
        <v>20</v>
      </c>
      <c r="C23" s="23" t="s">
        <v>129</v>
      </c>
      <c r="D23" s="23" t="s">
        <v>560</v>
      </c>
      <c r="E23" s="23" t="s">
        <v>2</v>
      </c>
    </row>
    <row r="24" spans="1:5" s="23" customFormat="1" ht="45" x14ac:dyDescent="0.25">
      <c r="A24" s="23" t="s">
        <v>667</v>
      </c>
      <c r="B24" s="23">
        <v>21</v>
      </c>
      <c r="C24" s="23" t="s">
        <v>129</v>
      </c>
      <c r="D24" s="23" t="s">
        <v>561</v>
      </c>
      <c r="E24" s="23" t="s">
        <v>2</v>
      </c>
    </row>
    <row r="25" spans="1:5" s="23" customFormat="1" ht="45" x14ac:dyDescent="0.25">
      <c r="A25" s="23" t="s">
        <v>667</v>
      </c>
      <c r="B25" s="23">
        <v>22</v>
      </c>
      <c r="C25" s="23" t="s">
        <v>129</v>
      </c>
      <c r="D25" s="23" t="s">
        <v>562</v>
      </c>
      <c r="E25" s="23" t="s">
        <v>2</v>
      </c>
    </row>
    <row r="26" spans="1:5" s="23" customFormat="1" ht="45" x14ac:dyDescent="0.25">
      <c r="A26" s="23" t="s">
        <v>667</v>
      </c>
      <c r="B26" s="23">
        <v>23</v>
      </c>
      <c r="C26" s="23" t="s">
        <v>129</v>
      </c>
      <c r="D26" s="23" t="s">
        <v>704</v>
      </c>
      <c r="E26" s="23" t="s">
        <v>2</v>
      </c>
    </row>
    <row r="27" spans="1:5" s="23" customFormat="1" ht="75" x14ac:dyDescent="0.25">
      <c r="A27" s="23" t="s">
        <v>667</v>
      </c>
      <c r="B27" s="23">
        <v>24</v>
      </c>
      <c r="C27" s="23" t="s">
        <v>129</v>
      </c>
      <c r="D27" s="23" t="s">
        <v>694</v>
      </c>
      <c r="E27" s="23" t="s">
        <v>2</v>
      </c>
    </row>
    <row r="28" spans="1:5" s="23" customFormat="1" ht="45" x14ac:dyDescent="0.25">
      <c r="A28" s="23" t="s">
        <v>667</v>
      </c>
      <c r="B28" s="23">
        <v>25</v>
      </c>
      <c r="C28" s="23" t="s">
        <v>129</v>
      </c>
      <c r="D28" s="23" t="s">
        <v>635</v>
      </c>
      <c r="E28" s="23" t="s">
        <v>2</v>
      </c>
    </row>
    <row r="29" spans="1:5" s="23" customFormat="1" ht="30" x14ac:dyDescent="0.25">
      <c r="A29" s="23" t="s">
        <v>667</v>
      </c>
      <c r="B29" s="23">
        <v>26</v>
      </c>
      <c r="C29" s="23" t="s">
        <v>129</v>
      </c>
      <c r="D29" s="23" t="s">
        <v>563</v>
      </c>
      <c r="E29" s="23" t="s">
        <v>2</v>
      </c>
    </row>
    <row r="30" spans="1:5" s="23" customFormat="1" ht="45" x14ac:dyDescent="0.25">
      <c r="A30" s="23" t="s">
        <v>667</v>
      </c>
      <c r="B30" s="23">
        <v>27</v>
      </c>
      <c r="C30" s="23" t="s">
        <v>129</v>
      </c>
      <c r="D30" s="23" t="s">
        <v>564</v>
      </c>
      <c r="E30" s="23" t="s">
        <v>2</v>
      </c>
    </row>
    <row r="31" spans="1:5" s="23" customFormat="1" ht="240" x14ac:dyDescent="0.25">
      <c r="A31" s="23" t="s">
        <v>667</v>
      </c>
      <c r="B31" s="23">
        <v>28</v>
      </c>
      <c r="C31" s="23" t="s">
        <v>129</v>
      </c>
      <c r="D31" s="23" t="s">
        <v>649</v>
      </c>
      <c r="E31" s="23" t="s">
        <v>2</v>
      </c>
    </row>
    <row r="32" spans="1:5" s="23" customFormat="1" ht="135" x14ac:dyDescent="0.25">
      <c r="A32" s="23" t="s">
        <v>667</v>
      </c>
      <c r="B32" s="23">
        <v>29</v>
      </c>
      <c r="C32" s="23" t="s">
        <v>129</v>
      </c>
      <c r="D32" s="23" t="s">
        <v>132</v>
      </c>
      <c r="E32" s="23" t="s">
        <v>2</v>
      </c>
    </row>
    <row r="33" spans="1:5" s="23" customFormat="1" ht="75" x14ac:dyDescent="0.25">
      <c r="A33" s="23" t="s">
        <v>667</v>
      </c>
      <c r="B33" s="23">
        <v>30</v>
      </c>
      <c r="C33" s="23" t="s">
        <v>129</v>
      </c>
      <c r="D33" s="23" t="s">
        <v>566</v>
      </c>
      <c r="E33" s="23" t="s">
        <v>2</v>
      </c>
    </row>
    <row r="34" spans="1:5" s="23" customFormat="1" ht="60" x14ac:dyDescent="0.25">
      <c r="A34" s="23" t="s">
        <v>667</v>
      </c>
      <c r="B34" s="23">
        <v>31</v>
      </c>
      <c r="C34" s="23" t="s">
        <v>129</v>
      </c>
      <c r="D34" s="23" t="s">
        <v>133</v>
      </c>
      <c r="E34" s="23" t="s">
        <v>2</v>
      </c>
    </row>
  </sheetData>
  <sheetProtection algorithmName="SHA-512" hashValue="AVy65aivvodZa28X+3S+KzNGNHl5iSth38Wdon4tMGVXp2wR57Q+zBkHObdAto4vk+wHFiCYbQRwjGR+SFN5qA==" saltValue="xlg0uattfLwhVQ6DP4j+Xw==" spinCount="100000" sheet="1" objects="1" scenarios="1" autoFilter="0"/>
  <dataValidations count="3">
    <dataValidation type="list" allowBlank="1" showInputMessage="1" showErrorMessage="1" sqref="G4:G34" xr:uid="{7F0EAB99-7B00-4DB2-9757-8E714E23F3E0}">
      <formula1>"Standaard (8 punten),Roadmap (5 punten), Interface (2 punten), Nee (0 punten)"</formula1>
    </dataValidation>
    <dataValidation type="textLength" operator="lessThan" allowBlank="1" showInputMessage="1" showErrorMessage="1" sqref="J4:J34" xr:uid="{E1580E7D-F715-4EA6-9635-40622318283B}">
      <formula1>200</formula1>
    </dataValidation>
    <dataValidation type="list" allowBlank="1" showInputMessage="1" showErrorMessage="1" sqref="E4:E34" xr:uid="{0C36CBB8-1B4B-4C74-B5D3-0A36E7069D2C}">
      <formula1>"Eis,Wens,Ja-Nee wens"</formula1>
    </dataValidation>
  </dataValidations>
  <pageMargins left="0.7" right="0.7" top="0.75" bottom="0.75" header="0.3" footer="0.3"/>
  <pageSetup paperSize="9" orientation="portrait"/>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6EEC-7811-4182-B86D-304D635FC467}">
  <sheetPr>
    <tabColor rgb="FFF8C0D1"/>
  </sheetPr>
  <dimension ref="A1:J17"/>
  <sheetViews>
    <sheetView zoomScaleNormal="100" workbookViewId="0">
      <pane ySplit="3" topLeftCell="A4" activePane="bottomLeft" state="frozen"/>
      <selection pane="bottomLeft" activeCell="A4" sqref="A4"/>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683</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s="23" customFormat="1" ht="30" x14ac:dyDescent="0.25">
      <c r="A4" s="23" t="s">
        <v>668</v>
      </c>
      <c r="B4" s="23">
        <v>1</v>
      </c>
      <c r="C4" s="23" t="s">
        <v>124</v>
      </c>
      <c r="D4" s="23" t="s">
        <v>125</v>
      </c>
      <c r="E4" s="23" t="s">
        <v>2</v>
      </c>
    </row>
    <row r="5" spans="1:10" s="23" customFormat="1" ht="45" x14ac:dyDescent="0.25">
      <c r="A5" s="23" t="s">
        <v>668</v>
      </c>
      <c r="B5" s="23">
        <v>2</v>
      </c>
      <c r="C5" s="23" t="s">
        <v>124</v>
      </c>
      <c r="D5" s="23" t="s">
        <v>565</v>
      </c>
      <c r="E5" s="23" t="s">
        <v>2</v>
      </c>
    </row>
    <row r="6" spans="1:10" s="23" customFormat="1" ht="75" x14ac:dyDescent="0.25">
      <c r="A6" s="23" t="s">
        <v>668</v>
      </c>
      <c r="B6" s="23">
        <v>3</v>
      </c>
      <c r="C6" s="23" t="s">
        <v>124</v>
      </c>
      <c r="D6" s="23" t="s">
        <v>567</v>
      </c>
      <c r="E6" s="23" t="s">
        <v>2</v>
      </c>
    </row>
    <row r="7" spans="1:10" s="23" customFormat="1" ht="60" x14ac:dyDescent="0.25">
      <c r="A7" s="23" t="s">
        <v>668</v>
      </c>
      <c r="B7" s="23">
        <v>4</v>
      </c>
      <c r="C7" s="23" t="s">
        <v>124</v>
      </c>
      <c r="D7" s="23" t="s">
        <v>568</v>
      </c>
      <c r="E7" s="23" t="s">
        <v>2</v>
      </c>
    </row>
    <row r="8" spans="1:10" s="23" customFormat="1" ht="45" x14ac:dyDescent="0.25">
      <c r="A8" s="23" t="s">
        <v>668</v>
      </c>
      <c r="B8" s="23">
        <v>5</v>
      </c>
      <c r="C8" s="23" t="s">
        <v>124</v>
      </c>
      <c r="D8" s="23" t="s">
        <v>569</v>
      </c>
      <c r="E8" s="23" t="s">
        <v>2</v>
      </c>
    </row>
    <row r="9" spans="1:10" s="23" customFormat="1" ht="180" x14ac:dyDescent="0.25">
      <c r="A9" s="23" t="s">
        <v>668</v>
      </c>
      <c r="B9" s="23">
        <v>6</v>
      </c>
      <c r="C9" s="23" t="s">
        <v>124</v>
      </c>
      <c r="D9" s="23" t="s">
        <v>570</v>
      </c>
      <c r="E9" s="23" t="s">
        <v>2</v>
      </c>
    </row>
    <row r="10" spans="1:10" s="23" customFormat="1" ht="195" x14ac:dyDescent="0.25">
      <c r="A10" s="23" t="s">
        <v>668</v>
      </c>
      <c r="B10" s="23">
        <v>7</v>
      </c>
      <c r="C10" s="23" t="s">
        <v>124</v>
      </c>
      <c r="D10" s="23" t="s">
        <v>571</v>
      </c>
      <c r="E10" s="23" t="s">
        <v>2</v>
      </c>
    </row>
    <row r="11" spans="1:10" s="23" customFormat="1" ht="90" x14ac:dyDescent="0.25">
      <c r="A11" s="23" t="s">
        <v>668</v>
      </c>
      <c r="B11" s="23">
        <v>8</v>
      </c>
      <c r="C11" s="23" t="s">
        <v>124</v>
      </c>
      <c r="D11" s="23" t="s">
        <v>572</v>
      </c>
      <c r="E11" s="23" t="s">
        <v>2</v>
      </c>
    </row>
    <row r="12" spans="1:10" s="23" customFormat="1" ht="120" x14ac:dyDescent="0.25">
      <c r="A12" s="23" t="s">
        <v>668</v>
      </c>
      <c r="B12" s="23">
        <v>9</v>
      </c>
      <c r="C12" s="23" t="s">
        <v>124</v>
      </c>
      <c r="D12" s="23" t="s">
        <v>647</v>
      </c>
      <c r="E12" s="23" t="s">
        <v>2</v>
      </c>
    </row>
    <row r="13" spans="1:10" s="23" customFormat="1" ht="60" x14ac:dyDescent="0.25">
      <c r="A13" s="23" t="s">
        <v>668</v>
      </c>
      <c r="B13" s="23">
        <v>10</v>
      </c>
      <c r="C13" s="23" t="s">
        <v>124</v>
      </c>
      <c r="D13" s="23" t="s">
        <v>573</v>
      </c>
      <c r="E13" s="23" t="s">
        <v>2</v>
      </c>
    </row>
    <row r="14" spans="1:10" s="23" customFormat="1" ht="90" x14ac:dyDescent="0.25">
      <c r="A14" s="23" t="s">
        <v>668</v>
      </c>
      <c r="B14" s="23">
        <v>11</v>
      </c>
      <c r="C14" s="23" t="s">
        <v>124</v>
      </c>
      <c r="D14" s="23" t="s">
        <v>636</v>
      </c>
      <c r="E14" s="23" t="s">
        <v>2</v>
      </c>
    </row>
    <row r="15" spans="1:10" s="23" customFormat="1" ht="45" x14ac:dyDescent="0.25">
      <c r="A15" s="23" t="s">
        <v>668</v>
      </c>
      <c r="B15" s="23">
        <v>12</v>
      </c>
      <c r="C15" s="23" t="s">
        <v>124</v>
      </c>
      <c r="D15" s="23" t="s">
        <v>574</v>
      </c>
      <c r="E15" s="23" t="s">
        <v>2</v>
      </c>
    </row>
    <row r="16" spans="1:10" s="23" customFormat="1" ht="105" x14ac:dyDescent="0.25">
      <c r="A16" s="23" t="s">
        <v>668</v>
      </c>
      <c r="B16" s="23">
        <v>13</v>
      </c>
      <c r="C16" s="23" t="s">
        <v>124</v>
      </c>
      <c r="D16" s="23" t="s">
        <v>659</v>
      </c>
      <c r="E16" s="23" t="s">
        <v>2</v>
      </c>
    </row>
    <row r="17" spans="1:5" s="23" customFormat="1" ht="75" x14ac:dyDescent="0.25">
      <c r="A17" s="23" t="s">
        <v>668</v>
      </c>
      <c r="B17" s="23">
        <v>14</v>
      </c>
      <c r="C17" s="23" t="s">
        <v>124</v>
      </c>
      <c r="D17" s="23" t="s">
        <v>657</v>
      </c>
      <c r="E17" s="23" t="s">
        <v>2</v>
      </c>
    </row>
  </sheetData>
  <sheetProtection algorithmName="SHA-512" hashValue="D6Hxe93KIsvdXcKbx8jJ5d1Tvs/fYa/hbLIhfmGIMgLUCriNWPeehf/Ne+MRC52pTngHU2H0TP6gbZmnT5uQOQ==" saltValue="4iVERixXmyDUstrR5rTf0w==" spinCount="100000" sheet="1" objects="1" scenarios="1" autoFilter="0"/>
  <dataValidations count="3">
    <dataValidation type="list" allowBlank="1" showInputMessage="1" showErrorMessage="1" sqref="E4:E17" xr:uid="{C4C31698-D59B-4C56-BDED-8D7C38DA5C5E}">
      <formula1>"Eis,Wens,Ja-Nee wens"</formula1>
    </dataValidation>
    <dataValidation type="textLength" operator="lessThan" allowBlank="1" showInputMessage="1" showErrorMessage="1" sqref="J4:J17" xr:uid="{A71F773C-B01A-490A-B9A3-D32F57BA19E9}">
      <formula1>200</formula1>
    </dataValidation>
    <dataValidation type="list" allowBlank="1" showInputMessage="1" showErrorMessage="1" sqref="G4:G17" xr:uid="{8CFDC320-1A1A-493F-9F7F-E8AA544CACB6}">
      <formula1>"Standaard (8 punten),Roadmap (5 punten), Interface (2 punten), Nee (0 punten)"</formula1>
    </dataValidation>
  </dataValidations>
  <pageMargins left="0.7" right="0.7" top="0.75" bottom="0.75" header="0.3" footer="0.3"/>
  <pageSetup paperSize="9" orientation="portrait"/>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12E26-A5C9-454C-94A4-069392B5E6A4}">
  <sheetPr>
    <tabColor rgb="FFF8C0D1"/>
  </sheetPr>
  <dimension ref="A1:J52"/>
  <sheetViews>
    <sheetView zoomScaleNormal="100" workbookViewId="0">
      <pane ySplit="3" topLeftCell="A4" activePane="bottomLeft" state="frozen"/>
      <selection pane="bottomLeft" activeCell="A4" sqref="A4"/>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669</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s="23" customFormat="1" ht="45" x14ac:dyDescent="0.25">
      <c r="A4" s="23" t="s">
        <v>670</v>
      </c>
      <c r="B4" s="23">
        <v>1</v>
      </c>
      <c r="C4" s="23" t="s">
        <v>126</v>
      </c>
      <c r="D4" s="23" t="s">
        <v>575</v>
      </c>
      <c r="E4" s="23" t="s">
        <v>2</v>
      </c>
    </row>
    <row r="5" spans="1:10" s="23" customFormat="1" ht="45" x14ac:dyDescent="0.25">
      <c r="A5" s="23" t="s">
        <v>670</v>
      </c>
      <c r="B5" s="23">
        <v>2</v>
      </c>
      <c r="C5" s="23" t="s">
        <v>126</v>
      </c>
      <c r="D5" s="23" t="s">
        <v>576</v>
      </c>
      <c r="E5" s="23" t="s">
        <v>2</v>
      </c>
    </row>
    <row r="6" spans="1:10" s="23" customFormat="1" ht="45" x14ac:dyDescent="0.25">
      <c r="A6" s="23" t="s">
        <v>670</v>
      </c>
      <c r="B6" s="23">
        <v>3</v>
      </c>
      <c r="C6" s="23" t="s">
        <v>126</v>
      </c>
      <c r="D6" s="23" t="s">
        <v>577</v>
      </c>
      <c r="E6" s="23" t="s">
        <v>2</v>
      </c>
    </row>
    <row r="7" spans="1:10" s="23" customFormat="1" ht="75" x14ac:dyDescent="0.25">
      <c r="A7" s="23" t="s">
        <v>670</v>
      </c>
      <c r="B7" s="23">
        <v>4</v>
      </c>
      <c r="C7" s="23" t="s">
        <v>126</v>
      </c>
      <c r="D7" s="23" t="s">
        <v>578</v>
      </c>
      <c r="E7" s="23" t="s">
        <v>2</v>
      </c>
    </row>
    <row r="8" spans="1:10" s="23" customFormat="1" ht="45" x14ac:dyDescent="0.25">
      <c r="A8" s="23" t="s">
        <v>670</v>
      </c>
      <c r="B8" s="23">
        <v>5</v>
      </c>
      <c r="C8" s="23" t="s">
        <v>126</v>
      </c>
      <c r="D8" s="23" t="s">
        <v>637</v>
      </c>
      <c r="E8" s="23" t="s">
        <v>2</v>
      </c>
    </row>
    <row r="9" spans="1:10" s="23" customFormat="1" ht="45" x14ac:dyDescent="0.25">
      <c r="A9" s="23" t="s">
        <v>670</v>
      </c>
      <c r="B9" s="23">
        <v>6</v>
      </c>
      <c r="C9" s="23" t="s">
        <v>126</v>
      </c>
      <c r="D9" s="23" t="s">
        <v>579</v>
      </c>
      <c r="E9" s="23" t="s">
        <v>2</v>
      </c>
    </row>
    <row r="10" spans="1:10" s="23" customFormat="1" ht="60" x14ac:dyDescent="0.25">
      <c r="A10" s="23" t="s">
        <v>670</v>
      </c>
      <c r="B10" s="23">
        <v>7</v>
      </c>
      <c r="C10" s="23" t="s">
        <v>126</v>
      </c>
      <c r="D10" s="23" t="s">
        <v>127</v>
      </c>
      <c r="E10" s="23" t="s">
        <v>2</v>
      </c>
    </row>
    <row r="11" spans="1:10" s="23" customFormat="1" ht="45" x14ac:dyDescent="0.25">
      <c r="A11" s="23" t="s">
        <v>670</v>
      </c>
      <c r="B11" s="23">
        <v>8</v>
      </c>
      <c r="C11" s="23" t="s">
        <v>126</v>
      </c>
      <c r="D11" s="23" t="s">
        <v>580</v>
      </c>
      <c r="E11" s="23" t="s">
        <v>2</v>
      </c>
    </row>
    <row r="12" spans="1:10" s="23" customFormat="1" ht="45" x14ac:dyDescent="0.25">
      <c r="A12" s="23" t="s">
        <v>670</v>
      </c>
      <c r="B12" s="23">
        <v>9</v>
      </c>
      <c r="C12" s="23" t="s">
        <v>126</v>
      </c>
      <c r="D12" s="23" t="s">
        <v>581</v>
      </c>
      <c r="E12" s="23" t="s">
        <v>2</v>
      </c>
    </row>
    <row r="13" spans="1:10" s="23" customFormat="1" ht="45" x14ac:dyDescent="0.25">
      <c r="A13" s="23" t="s">
        <v>670</v>
      </c>
      <c r="B13" s="23">
        <v>10</v>
      </c>
      <c r="C13" s="23" t="s">
        <v>126</v>
      </c>
      <c r="D13" s="23" t="s">
        <v>582</v>
      </c>
      <c r="E13" s="23" t="s">
        <v>2</v>
      </c>
    </row>
    <row r="14" spans="1:10" s="23" customFormat="1" ht="45" x14ac:dyDescent="0.25">
      <c r="A14" s="23" t="s">
        <v>670</v>
      </c>
      <c r="B14" s="23">
        <v>11</v>
      </c>
      <c r="C14" s="23" t="s">
        <v>126</v>
      </c>
      <c r="D14" s="23" t="s">
        <v>583</v>
      </c>
      <c r="E14" s="23" t="s">
        <v>2</v>
      </c>
    </row>
    <row r="15" spans="1:10" s="23" customFormat="1" ht="45" x14ac:dyDescent="0.25">
      <c r="A15" s="23" t="s">
        <v>670</v>
      </c>
      <c r="B15" s="23">
        <v>12</v>
      </c>
      <c r="C15" s="23" t="s">
        <v>126</v>
      </c>
      <c r="D15" s="23" t="s">
        <v>655</v>
      </c>
      <c r="E15" s="23" t="s">
        <v>2</v>
      </c>
    </row>
    <row r="16" spans="1:10" s="23" customFormat="1" ht="45" x14ac:dyDescent="0.25">
      <c r="A16" s="23" t="s">
        <v>670</v>
      </c>
      <c r="B16" s="23">
        <v>13</v>
      </c>
      <c r="C16" s="23" t="s">
        <v>126</v>
      </c>
      <c r="D16" s="23" t="s">
        <v>638</v>
      </c>
      <c r="E16" s="23" t="s">
        <v>2</v>
      </c>
    </row>
    <row r="17" spans="1:5" s="23" customFormat="1" ht="60" x14ac:dyDescent="0.25">
      <c r="A17" s="23" t="s">
        <v>670</v>
      </c>
      <c r="B17" s="23">
        <v>14</v>
      </c>
      <c r="C17" s="23" t="s">
        <v>126</v>
      </c>
      <c r="D17" s="23" t="s">
        <v>660</v>
      </c>
      <c r="E17" s="23" t="s">
        <v>2</v>
      </c>
    </row>
    <row r="18" spans="1:5" s="23" customFormat="1" ht="45" x14ac:dyDescent="0.25">
      <c r="A18" s="23" t="s">
        <v>670</v>
      </c>
      <c r="B18" s="23">
        <v>15</v>
      </c>
      <c r="C18" s="23" t="s">
        <v>126</v>
      </c>
      <c r="D18" s="23" t="s">
        <v>584</v>
      </c>
      <c r="E18" s="23" t="s">
        <v>2</v>
      </c>
    </row>
    <row r="19" spans="1:5" s="23" customFormat="1" ht="60" x14ac:dyDescent="0.25">
      <c r="A19" s="23" t="s">
        <v>670</v>
      </c>
      <c r="B19" s="23">
        <v>16</v>
      </c>
      <c r="C19" s="23" t="s">
        <v>126</v>
      </c>
      <c r="D19" s="23" t="s">
        <v>585</v>
      </c>
      <c r="E19" s="23" t="s">
        <v>2</v>
      </c>
    </row>
    <row r="20" spans="1:5" s="23" customFormat="1" ht="45" x14ac:dyDescent="0.25">
      <c r="A20" s="23" t="s">
        <v>670</v>
      </c>
      <c r="B20" s="23">
        <v>17</v>
      </c>
      <c r="C20" s="23" t="s">
        <v>126</v>
      </c>
      <c r="D20" s="23" t="s">
        <v>661</v>
      </c>
      <c r="E20" s="23" t="s">
        <v>2</v>
      </c>
    </row>
    <row r="21" spans="1:5" s="23" customFormat="1" ht="75" x14ac:dyDescent="0.25">
      <c r="A21" s="23" t="s">
        <v>670</v>
      </c>
      <c r="B21" s="23">
        <v>18</v>
      </c>
      <c r="C21" s="23" t="s">
        <v>126</v>
      </c>
      <c r="D21" s="23" t="s">
        <v>586</v>
      </c>
      <c r="E21" s="23" t="s">
        <v>2</v>
      </c>
    </row>
    <row r="22" spans="1:5" s="23" customFormat="1" ht="60" x14ac:dyDescent="0.25">
      <c r="A22" s="23" t="s">
        <v>670</v>
      </c>
      <c r="B22" s="23">
        <v>19</v>
      </c>
      <c r="C22" s="23" t="s">
        <v>126</v>
      </c>
      <c r="D22" s="23" t="s">
        <v>587</v>
      </c>
      <c r="E22" s="23" t="s">
        <v>2</v>
      </c>
    </row>
    <row r="23" spans="1:5" s="23" customFormat="1" ht="45" x14ac:dyDescent="0.25">
      <c r="A23" s="23" t="s">
        <v>670</v>
      </c>
      <c r="B23" s="23">
        <v>20</v>
      </c>
      <c r="C23" s="23" t="s">
        <v>126</v>
      </c>
      <c r="D23" s="23" t="s">
        <v>588</v>
      </c>
      <c r="E23" s="23" t="s">
        <v>2</v>
      </c>
    </row>
    <row r="24" spans="1:5" s="23" customFormat="1" ht="90" x14ac:dyDescent="0.25">
      <c r="A24" s="23" t="s">
        <v>670</v>
      </c>
      <c r="B24" s="23">
        <v>21</v>
      </c>
      <c r="C24" s="23" t="s">
        <v>126</v>
      </c>
      <c r="D24" s="23" t="s">
        <v>589</v>
      </c>
      <c r="E24" s="23" t="s">
        <v>2</v>
      </c>
    </row>
    <row r="25" spans="1:5" s="23" customFormat="1" ht="30" x14ac:dyDescent="0.25">
      <c r="A25" s="23" t="s">
        <v>670</v>
      </c>
      <c r="B25" s="23">
        <v>22</v>
      </c>
      <c r="C25" s="23" t="s">
        <v>126</v>
      </c>
      <c r="D25" s="23" t="s">
        <v>590</v>
      </c>
      <c r="E25" s="23" t="s">
        <v>2</v>
      </c>
    </row>
    <row r="26" spans="1:5" s="23" customFormat="1" ht="30" x14ac:dyDescent="0.25">
      <c r="A26" s="23" t="s">
        <v>670</v>
      </c>
      <c r="B26" s="23">
        <v>23</v>
      </c>
      <c r="C26" s="23" t="s">
        <v>126</v>
      </c>
      <c r="D26" s="23" t="s">
        <v>591</v>
      </c>
      <c r="E26" s="23" t="s">
        <v>2</v>
      </c>
    </row>
    <row r="27" spans="1:5" s="23" customFormat="1" ht="30" x14ac:dyDescent="0.25">
      <c r="A27" s="23" t="s">
        <v>670</v>
      </c>
      <c r="B27" s="23">
        <v>24</v>
      </c>
      <c r="C27" s="23" t="s">
        <v>126</v>
      </c>
      <c r="D27" s="23" t="s">
        <v>640</v>
      </c>
      <c r="E27" s="23" t="s">
        <v>2</v>
      </c>
    </row>
    <row r="28" spans="1:5" s="23" customFormat="1" ht="30" x14ac:dyDescent="0.25">
      <c r="A28" s="23" t="s">
        <v>670</v>
      </c>
      <c r="B28" s="23">
        <v>25</v>
      </c>
      <c r="C28" s="23" t="s">
        <v>126</v>
      </c>
      <c r="D28" s="23" t="s">
        <v>641</v>
      </c>
      <c r="E28" s="23" t="s">
        <v>2</v>
      </c>
    </row>
    <row r="29" spans="1:5" s="23" customFormat="1" ht="30" x14ac:dyDescent="0.25">
      <c r="A29" s="23" t="s">
        <v>670</v>
      </c>
      <c r="B29" s="23">
        <v>26</v>
      </c>
      <c r="C29" s="23" t="s">
        <v>126</v>
      </c>
      <c r="D29" s="23" t="s">
        <v>642</v>
      </c>
      <c r="E29" s="23" t="s">
        <v>2</v>
      </c>
    </row>
    <row r="30" spans="1:5" s="23" customFormat="1" ht="45" x14ac:dyDescent="0.25">
      <c r="A30" s="23" t="s">
        <v>670</v>
      </c>
      <c r="B30" s="23">
        <v>27</v>
      </c>
      <c r="C30" s="23" t="s">
        <v>126</v>
      </c>
      <c r="D30" s="23" t="s">
        <v>592</v>
      </c>
      <c r="E30" s="23" t="s">
        <v>2</v>
      </c>
    </row>
    <row r="31" spans="1:5" s="23" customFormat="1" ht="75" x14ac:dyDescent="0.25">
      <c r="A31" s="23" t="s">
        <v>670</v>
      </c>
      <c r="B31" s="23">
        <v>28</v>
      </c>
      <c r="C31" s="23" t="s">
        <v>126</v>
      </c>
      <c r="D31" s="23" t="s">
        <v>593</v>
      </c>
      <c r="E31" s="23" t="s">
        <v>2</v>
      </c>
    </row>
    <row r="32" spans="1:5" s="23" customFormat="1" ht="60" x14ac:dyDescent="0.25">
      <c r="A32" s="23" t="s">
        <v>670</v>
      </c>
      <c r="B32" s="23">
        <v>29</v>
      </c>
      <c r="C32" s="23" t="s">
        <v>126</v>
      </c>
      <c r="D32" s="23" t="s">
        <v>594</v>
      </c>
      <c r="E32" s="23" t="s">
        <v>2</v>
      </c>
    </row>
    <row r="33" spans="1:5" s="23" customFormat="1" ht="45" x14ac:dyDescent="0.25">
      <c r="A33" s="23" t="s">
        <v>670</v>
      </c>
      <c r="B33" s="23">
        <v>30</v>
      </c>
      <c r="C33" s="23" t="s">
        <v>126</v>
      </c>
      <c r="D33" s="23" t="s">
        <v>658</v>
      </c>
      <c r="E33" s="23" t="s">
        <v>2</v>
      </c>
    </row>
    <row r="34" spans="1:5" s="23" customFormat="1" ht="45" x14ac:dyDescent="0.25">
      <c r="A34" s="23" t="s">
        <v>670</v>
      </c>
      <c r="B34" s="23">
        <v>31</v>
      </c>
      <c r="C34" s="23" t="s">
        <v>126</v>
      </c>
      <c r="D34" s="23" t="s">
        <v>639</v>
      </c>
      <c r="E34" s="23" t="s">
        <v>2</v>
      </c>
    </row>
    <row r="35" spans="1:5" s="23" customFormat="1" ht="30" x14ac:dyDescent="0.25">
      <c r="A35" s="23" t="s">
        <v>670</v>
      </c>
      <c r="B35" s="23">
        <v>32</v>
      </c>
      <c r="C35" s="23" t="s">
        <v>126</v>
      </c>
      <c r="D35" s="23" t="s">
        <v>595</v>
      </c>
      <c r="E35" s="23" t="s">
        <v>2</v>
      </c>
    </row>
    <row r="36" spans="1:5" s="23" customFormat="1" ht="30" x14ac:dyDescent="0.25">
      <c r="A36" s="23" t="s">
        <v>670</v>
      </c>
      <c r="B36" s="23">
        <v>33</v>
      </c>
      <c r="C36" s="23" t="s">
        <v>126</v>
      </c>
      <c r="D36" s="23" t="s">
        <v>596</v>
      </c>
      <c r="E36" s="23" t="s">
        <v>2</v>
      </c>
    </row>
    <row r="37" spans="1:5" s="23" customFormat="1" ht="45" x14ac:dyDescent="0.25">
      <c r="A37" s="23" t="s">
        <v>670</v>
      </c>
      <c r="B37" s="23">
        <v>34</v>
      </c>
      <c r="C37" s="23" t="s">
        <v>126</v>
      </c>
      <c r="D37" s="23" t="s">
        <v>643</v>
      </c>
      <c r="E37" s="23" t="s">
        <v>2</v>
      </c>
    </row>
    <row r="38" spans="1:5" s="23" customFormat="1" ht="45" x14ac:dyDescent="0.25">
      <c r="A38" s="23" t="s">
        <v>670</v>
      </c>
      <c r="B38" s="23">
        <v>35</v>
      </c>
      <c r="C38" s="23" t="s">
        <v>126</v>
      </c>
      <c r="D38" s="23" t="s">
        <v>597</v>
      </c>
      <c r="E38" s="23" t="s">
        <v>2</v>
      </c>
    </row>
    <row r="39" spans="1:5" s="23" customFormat="1" ht="105" x14ac:dyDescent="0.25">
      <c r="A39" s="23" t="s">
        <v>670</v>
      </c>
      <c r="B39" s="23">
        <v>36</v>
      </c>
      <c r="C39" s="23" t="s">
        <v>126</v>
      </c>
      <c r="D39" s="23" t="s">
        <v>650</v>
      </c>
      <c r="E39" s="23" t="s">
        <v>2</v>
      </c>
    </row>
    <row r="40" spans="1:5" s="23" customFormat="1" ht="45" x14ac:dyDescent="0.25">
      <c r="A40" s="23" t="s">
        <v>670</v>
      </c>
      <c r="B40" s="23">
        <v>37</v>
      </c>
      <c r="C40" s="23" t="s">
        <v>126</v>
      </c>
      <c r="D40" s="23" t="s">
        <v>598</v>
      </c>
      <c r="E40" s="23" t="s">
        <v>2</v>
      </c>
    </row>
    <row r="41" spans="1:5" s="23" customFormat="1" ht="45" x14ac:dyDescent="0.25">
      <c r="A41" s="23" t="s">
        <v>670</v>
      </c>
      <c r="B41" s="23">
        <v>38</v>
      </c>
      <c r="C41" s="23" t="s">
        <v>126</v>
      </c>
      <c r="D41" s="23" t="s">
        <v>599</v>
      </c>
      <c r="E41" s="23" t="s">
        <v>2</v>
      </c>
    </row>
    <row r="42" spans="1:5" s="23" customFormat="1" ht="30" x14ac:dyDescent="0.25">
      <c r="A42" s="23" t="s">
        <v>670</v>
      </c>
      <c r="B42" s="23">
        <v>39</v>
      </c>
      <c r="C42" s="23" t="s">
        <v>126</v>
      </c>
      <c r="D42" s="23" t="s">
        <v>600</v>
      </c>
      <c r="E42" s="23" t="s">
        <v>2</v>
      </c>
    </row>
    <row r="43" spans="1:5" s="23" customFormat="1" ht="30" x14ac:dyDescent="0.25">
      <c r="A43" s="23" t="s">
        <v>670</v>
      </c>
      <c r="B43" s="23">
        <v>40</v>
      </c>
      <c r="C43" s="23" t="s">
        <v>126</v>
      </c>
      <c r="D43" s="23" t="s">
        <v>601</v>
      </c>
      <c r="E43" s="23" t="s">
        <v>2</v>
      </c>
    </row>
    <row r="44" spans="1:5" s="23" customFormat="1" ht="45" x14ac:dyDescent="0.25">
      <c r="A44" s="23" t="s">
        <v>670</v>
      </c>
      <c r="B44" s="23">
        <v>41</v>
      </c>
      <c r="C44" s="23" t="s">
        <v>126</v>
      </c>
      <c r="D44" s="23" t="s">
        <v>706</v>
      </c>
      <c r="E44" s="23" t="s">
        <v>2</v>
      </c>
    </row>
    <row r="45" spans="1:5" s="23" customFormat="1" ht="45" x14ac:dyDescent="0.25">
      <c r="A45" s="23" t="s">
        <v>670</v>
      </c>
      <c r="B45" s="23">
        <v>42</v>
      </c>
      <c r="C45" s="23" t="s">
        <v>126</v>
      </c>
      <c r="D45" s="23" t="s">
        <v>602</v>
      </c>
      <c r="E45" s="23" t="s">
        <v>2</v>
      </c>
    </row>
    <row r="46" spans="1:5" s="23" customFormat="1" ht="90" x14ac:dyDescent="0.25">
      <c r="A46" s="23" t="s">
        <v>670</v>
      </c>
      <c r="B46" s="23">
        <v>43</v>
      </c>
      <c r="C46" s="23" t="s">
        <v>126</v>
      </c>
      <c r="D46" s="23" t="s">
        <v>603</v>
      </c>
      <c r="E46" s="23" t="s">
        <v>2</v>
      </c>
    </row>
    <row r="47" spans="1:5" s="23" customFormat="1" ht="120" x14ac:dyDescent="0.25">
      <c r="A47" s="23" t="s">
        <v>670</v>
      </c>
      <c r="B47" s="23">
        <v>44</v>
      </c>
      <c r="C47" s="23" t="s">
        <v>126</v>
      </c>
      <c r="D47" s="23" t="s">
        <v>604</v>
      </c>
      <c r="E47" s="23" t="s">
        <v>2</v>
      </c>
    </row>
    <row r="48" spans="1:5" s="23" customFormat="1" ht="165" x14ac:dyDescent="0.25">
      <c r="A48" s="23" t="s">
        <v>670</v>
      </c>
      <c r="B48" s="23">
        <v>45</v>
      </c>
      <c r="C48" s="23" t="s">
        <v>126</v>
      </c>
      <c r="D48" s="23" t="s">
        <v>605</v>
      </c>
      <c r="E48" s="23" t="s">
        <v>2</v>
      </c>
    </row>
    <row r="49" spans="1:5" s="23" customFormat="1" ht="60" x14ac:dyDescent="0.25">
      <c r="A49" s="23" t="s">
        <v>670</v>
      </c>
      <c r="B49" s="23">
        <v>46</v>
      </c>
      <c r="C49" s="23" t="s">
        <v>126</v>
      </c>
      <c r="D49" s="23" t="s">
        <v>606</v>
      </c>
      <c r="E49" s="23" t="s">
        <v>2</v>
      </c>
    </row>
    <row r="50" spans="1:5" s="23" customFormat="1" ht="45" x14ac:dyDescent="0.25">
      <c r="A50" s="23" t="s">
        <v>670</v>
      </c>
      <c r="B50" s="23">
        <v>47</v>
      </c>
      <c r="C50" s="23" t="s">
        <v>126</v>
      </c>
      <c r="D50" s="23" t="s">
        <v>607</v>
      </c>
      <c r="E50" s="23" t="s">
        <v>2</v>
      </c>
    </row>
    <row r="51" spans="1:5" s="23" customFormat="1" ht="30" x14ac:dyDescent="0.25">
      <c r="A51" s="23" t="s">
        <v>670</v>
      </c>
      <c r="B51" s="23">
        <v>48</v>
      </c>
      <c r="C51" s="23" t="s">
        <v>126</v>
      </c>
      <c r="D51" s="23" t="s">
        <v>128</v>
      </c>
      <c r="E51" s="23" t="s">
        <v>2</v>
      </c>
    </row>
    <row r="52" spans="1:5" s="23" customFormat="1" ht="45" x14ac:dyDescent="0.25">
      <c r="A52" s="23" t="s">
        <v>670</v>
      </c>
      <c r="B52" s="23">
        <v>49</v>
      </c>
      <c r="C52" s="23" t="s">
        <v>126</v>
      </c>
      <c r="D52" s="23" t="s">
        <v>608</v>
      </c>
      <c r="E52" s="23" t="s">
        <v>2</v>
      </c>
    </row>
  </sheetData>
  <sheetProtection algorithmName="SHA-512" hashValue="CdNzhTOflMHrHtOfZHMFHUdsUiv9vt35dVlQqT1ayBg7dJ3DkBK2RNznqToaq2CJTFCyFlEuRDgqSG+S41HN3A==" saltValue="3ztDEQ1ikHQuTWSlQ+yeWA==" spinCount="100000" sheet="1" objects="1" scenarios="1" autoFilter="0"/>
  <protectedRanges>
    <protectedRange algorithmName="SHA-512" hashValue="miWRS8Y6HhfVblJ3ogMvbr+Upqmli9iYeoAFhjQ679MQmtszOLLD3MvAwN9JbgqBe+aJYSteBS7HAgaK0uAuXg==" saltValue="+/yDax4ph72cq78Jvmmf0Q==" spinCount="100000" sqref="D25" name="Bereik1_4" securityDescriptor="O:WDG:WDD:(A;;CC;;;S-1-5-21-3375578930-2109804867-3483147165-3750)(A;;CC;;;S-1-5-21-3375578930-2109804867-3483147165-45061)(A;;CC;;;S-1-5-21-3375578930-2109804867-3483147165-76885)(A;;CC;;;S-1-5-21-3375578930-2109804867-3483147165-88749)(A;;CC;;;S-1-5-21-3375578930-2109804867-3483147165-85285)(A;;CC;;;S-1-5-21-3375578930-2109804867-3483147165-76883)(A;;CC;;;S-1-5-21-3375578930-2109804867-3483147165-75635)(A;;CC;;;S-1-5-21-3375578930-2109804867-3483147165-58252)(A;;CC;;;S-1-5-21-3375578930-2109804867-3483147165-3685)(A;;CC;;;S-1-5-21-3375578930-2109804867-3483147165-78962)"/>
  </protectedRanges>
  <dataValidations count="3">
    <dataValidation type="list" allowBlank="1" showInputMessage="1" showErrorMessage="1" sqref="G4:G52" xr:uid="{5026000B-7695-455E-8683-6C6D80554E91}">
      <formula1>"Standaard (8 punten),Roadmap (5 punten), Interface (2 punten), Nee (0 punten)"</formula1>
    </dataValidation>
    <dataValidation type="textLength" operator="lessThan" allowBlank="1" showInputMessage="1" showErrorMessage="1" sqref="J4:J52" xr:uid="{4574822E-7066-49A6-A3E8-7D00A4B41A76}">
      <formula1>200</formula1>
    </dataValidation>
    <dataValidation type="list" allowBlank="1" showInputMessage="1" showErrorMessage="1" sqref="E4:E52" xr:uid="{82FE8625-9CBD-42F0-86C9-53C041E6DCDA}">
      <formula1>"Eis,Wens,Ja-Nee wens"</formula1>
    </dataValidation>
  </dataValidations>
  <pageMargins left="0.7" right="0.7" top="0.75" bottom="0.75" header="0.3" footer="0.3"/>
  <pageSetup paperSize="9" orientation="portrait"/>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A5D01-EED2-4F1A-A6C9-FFAF7D0B0B0E}">
  <sheetPr>
    <tabColor rgb="FFF8C0D1"/>
  </sheetPr>
  <dimension ref="A1:J8"/>
  <sheetViews>
    <sheetView zoomScaleNormal="100" workbookViewId="0">
      <pane ySplit="3" topLeftCell="A4" activePane="bottomLeft" state="frozen"/>
      <selection pane="bottomLeft" sqref="A1:XFD1048576"/>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672</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s="23" customFormat="1" ht="60" x14ac:dyDescent="0.25">
      <c r="A4" s="23" t="s">
        <v>671</v>
      </c>
      <c r="B4" s="23">
        <v>1</v>
      </c>
      <c r="C4" s="23" t="s">
        <v>134</v>
      </c>
      <c r="D4" s="23" t="s">
        <v>609</v>
      </c>
      <c r="E4" s="23" t="s">
        <v>2</v>
      </c>
    </row>
    <row r="5" spans="1:10" s="23" customFormat="1" ht="105" x14ac:dyDescent="0.25">
      <c r="A5" s="23" t="s">
        <v>671</v>
      </c>
      <c r="B5" s="23">
        <v>2</v>
      </c>
      <c r="C5" s="23" t="s">
        <v>134</v>
      </c>
      <c r="D5" s="23" t="s">
        <v>610</v>
      </c>
      <c r="E5" s="23" t="s">
        <v>2</v>
      </c>
    </row>
    <row r="6" spans="1:10" s="23" customFormat="1" ht="45" x14ac:dyDescent="0.25">
      <c r="A6" s="23" t="s">
        <v>671</v>
      </c>
      <c r="B6" s="23">
        <v>3</v>
      </c>
      <c r="C6" s="23" t="s">
        <v>134</v>
      </c>
      <c r="D6" s="23" t="s">
        <v>611</v>
      </c>
      <c r="E6" s="23" t="s">
        <v>2</v>
      </c>
    </row>
    <row r="7" spans="1:10" s="23" customFormat="1" ht="105" x14ac:dyDescent="0.25">
      <c r="A7" s="23" t="s">
        <v>671</v>
      </c>
      <c r="B7" s="23">
        <v>4</v>
      </c>
      <c r="C7" s="23" t="s">
        <v>134</v>
      </c>
      <c r="D7" s="23" t="s">
        <v>656</v>
      </c>
      <c r="E7" s="23" t="s">
        <v>2</v>
      </c>
    </row>
    <row r="8" spans="1:10" s="23" customFormat="1" ht="105" x14ac:dyDescent="0.25">
      <c r="A8" s="23" t="s">
        <v>671</v>
      </c>
      <c r="B8" s="23">
        <v>5</v>
      </c>
      <c r="C8" s="23" t="s">
        <v>134</v>
      </c>
      <c r="D8" s="23" t="s">
        <v>724</v>
      </c>
      <c r="E8" s="23" t="s">
        <v>2</v>
      </c>
    </row>
  </sheetData>
  <sheetProtection algorithmName="SHA-512" hashValue="HcApWURMKNxbGnENW7VPx79l9x4Hk6+wyqUi+t/cBOBUilr+D2whrpykGOpsuzS25Mz6m0+zuc1MuzAkOTWxHQ==" saltValue="1lAzN2snOVieTyW1R6aBoQ==" spinCount="100000" sheet="1" objects="1" scenarios="1" autoFilter="0"/>
  <dataValidations count="3">
    <dataValidation type="list" allowBlank="1" showInputMessage="1" showErrorMessage="1" sqref="E4:E8" xr:uid="{F9A4CCE0-5AA5-4298-B2A9-6B4E9425658C}">
      <formula1>"Eis,Wens,Ja-Nee wens"</formula1>
    </dataValidation>
    <dataValidation type="textLength" operator="lessThan" allowBlank="1" showInputMessage="1" showErrorMessage="1" sqref="J4:J8" xr:uid="{445F1452-C5FB-44C5-AA05-2153E12309D0}">
      <formula1>200</formula1>
    </dataValidation>
    <dataValidation type="list" allowBlank="1" showInputMessage="1" showErrorMessage="1" sqref="G4:G8" xr:uid="{2D5292C9-EB6E-4665-8FB8-8709BEB4613A}">
      <formula1>"Standaard (8 punten),Roadmap (5 punten), Interface (2 punten), Nee (0 punten)"</formula1>
    </dataValidation>
  </dataValidations>
  <pageMargins left="0.7" right="0.7" top="0.75" bottom="0.75" header="0.3" footer="0.3"/>
  <pageSetup paperSize="9" orientation="portrait"/>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5C5AA-CDB3-44E4-B3E4-88F5469D5526}">
  <sheetPr>
    <tabColor rgb="FFF8C0D1"/>
  </sheetPr>
  <dimension ref="A1:J14"/>
  <sheetViews>
    <sheetView zoomScaleNormal="100" workbookViewId="0">
      <pane ySplit="3" topLeftCell="A4" activePane="bottomLeft" state="frozen"/>
      <selection pane="bottomLeft" activeCell="A4" sqref="A4"/>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674</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s="23" customFormat="1" ht="30" x14ac:dyDescent="0.25">
      <c r="A4" s="23" t="s">
        <v>673</v>
      </c>
      <c r="B4" s="23">
        <v>1</v>
      </c>
      <c r="C4" s="23" t="s">
        <v>136</v>
      </c>
      <c r="D4" s="23" t="s">
        <v>612</v>
      </c>
      <c r="E4" s="23" t="s">
        <v>2</v>
      </c>
    </row>
    <row r="5" spans="1:10" s="23" customFormat="1" ht="45" x14ac:dyDescent="0.25">
      <c r="A5" s="23" t="s">
        <v>673</v>
      </c>
      <c r="B5" s="23">
        <v>2</v>
      </c>
      <c r="C5" s="23" t="s">
        <v>136</v>
      </c>
      <c r="D5" s="23" t="s">
        <v>613</v>
      </c>
      <c r="E5" s="23" t="s">
        <v>4</v>
      </c>
      <c r="F5" s="23">
        <v>3</v>
      </c>
      <c r="G5" s="6"/>
      <c r="H5" s="23" t="str">
        <f>IF(AND(G5="Standaard (8 punten)"),8,IF(AND(G5="Roadmap (5 punten)"),5,IF(AND(G5="Interface (2 punten)"),2,IF(AND(G5="Nee (0 punten)"),0,""))))</f>
        <v/>
      </c>
      <c r="I5" s="23" t="e">
        <f>Tabel3891011121314[[#This Row],[Wens
Aantal punten]]*Tabel3891011121314[[#This Row],[Wens beantwoording
cijfer (verborgen)]]</f>
        <v>#VALUE!</v>
      </c>
      <c r="J5" s="6"/>
    </row>
    <row r="6" spans="1:10" s="23" customFormat="1" ht="45" x14ac:dyDescent="0.25">
      <c r="A6" s="23" t="s">
        <v>673</v>
      </c>
      <c r="B6" s="23">
        <v>3</v>
      </c>
      <c r="C6" s="23" t="s">
        <v>136</v>
      </c>
      <c r="D6" s="23" t="s">
        <v>614</v>
      </c>
      <c r="E6" s="23" t="s">
        <v>2</v>
      </c>
    </row>
    <row r="7" spans="1:10" s="23" customFormat="1" ht="45" x14ac:dyDescent="0.25">
      <c r="A7" s="23" t="s">
        <v>673</v>
      </c>
      <c r="B7" s="23">
        <v>4</v>
      </c>
      <c r="C7" s="23" t="s">
        <v>136</v>
      </c>
      <c r="D7" s="23" t="s">
        <v>615</v>
      </c>
      <c r="E7" s="23" t="s">
        <v>2</v>
      </c>
    </row>
    <row r="8" spans="1:10" s="23" customFormat="1" ht="45" x14ac:dyDescent="0.25">
      <c r="A8" s="23" t="s">
        <v>673</v>
      </c>
      <c r="B8" s="23">
        <v>5</v>
      </c>
      <c r="C8" s="23" t="s">
        <v>136</v>
      </c>
      <c r="D8" s="23" t="s">
        <v>616</v>
      </c>
      <c r="E8" s="23" t="s">
        <v>2</v>
      </c>
    </row>
    <row r="9" spans="1:10" s="23" customFormat="1" ht="45" x14ac:dyDescent="0.25">
      <c r="A9" s="23" t="s">
        <v>673</v>
      </c>
      <c r="B9" s="23">
        <v>6</v>
      </c>
      <c r="C9" s="23" t="s">
        <v>136</v>
      </c>
      <c r="D9" s="23" t="s">
        <v>617</v>
      </c>
      <c r="E9" s="23" t="s">
        <v>2</v>
      </c>
    </row>
    <row r="10" spans="1:10" s="23" customFormat="1" ht="45" x14ac:dyDescent="0.25">
      <c r="A10" s="23" t="s">
        <v>673</v>
      </c>
      <c r="B10" s="23">
        <v>7</v>
      </c>
      <c r="C10" s="23" t="s">
        <v>136</v>
      </c>
      <c r="D10" s="23" t="s">
        <v>618</v>
      </c>
      <c r="E10" s="23" t="s">
        <v>2</v>
      </c>
    </row>
    <row r="11" spans="1:10" s="23" customFormat="1" ht="45" x14ac:dyDescent="0.25">
      <c r="A11" s="23" t="s">
        <v>673</v>
      </c>
      <c r="B11" s="23">
        <v>8</v>
      </c>
      <c r="C11" s="23" t="s">
        <v>136</v>
      </c>
      <c r="D11" s="23" t="s">
        <v>619</v>
      </c>
      <c r="E11" s="23" t="s">
        <v>2</v>
      </c>
    </row>
    <row r="12" spans="1:10" s="23" customFormat="1" ht="30" x14ac:dyDescent="0.25">
      <c r="A12" s="23" t="s">
        <v>673</v>
      </c>
      <c r="B12" s="23">
        <v>9</v>
      </c>
      <c r="C12" s="23" t="s">
        <v>136</v>
      </c>
      <c r="D12" s="23" t="s">
        <v>644</v>
      </c>
      <c r="E12" s="23" t="s">
        <v>2</v>
      </c>
    </row>
    <row r="13" spans="1:10" s="23" customFormat="1" ht="60" x14ac:dyDescent="0.25">
      <c r="A13" s="23" t="s">
        <v>673</v>
      </c>
      <c r="B13" s="23">
        <v>10</v>
      </c>
      <c r="C13" s="23" t="s">
        <v>136</v>
      </c>
      <c r="D13" s="23" t="s">
        <v>620</v>
      </c>
      <c r="E13" s="23" t="s">
        <v>2</v>
      </c>
    </row>
    <row r="14" spans="1:10" s="23" customFormat="1" ht="30" x14ac:dyDescent="0.25">
      <c r="A14" s="23" t="s">
        <v>673</v>
      </c>
      <c r="B14" s="23">
        <v>11</v>
      </c>
      <c r="C14" s="23" t="s">
        <v>136</v>
      </c>
      <c r="D14" s="23" t="s">
        <v>645</v>
      </c>
      <c r="E14" s="23" t="s">
        <v>2</v>
      </c>
    </row>
  </sheetData>
  <sheetProtection algorithmName="SHA-512" hashValue="waE41FfG8JlmUbDDAK5N5Mj0z0utIe+2hTYhqXGnSFybfx5mBvm3jomWBSxuYe/ZMZRapKQsFucxdbGxJ6zJBg==" saltValue="XuHM3l6AYl4d+kzlKMty6Q==" spinCount="100000" sheet="1" objects="1" scenarios="1" autoFilter="0"/>
  <protectedRanges>
    <protectedRange algorithmName="SHA-512" hashValue="miWRS8Y6HhfVblJ3ogMvbr+Upqmli9iYeoAFhjQ679MQmtszOLLD3MvAwN9JbgqBe+aJYSteBS7HAgaK0uAuXg==" saltValue="+/yDax4ph72cq78Jvmmf0Q==" spinCount="100000" sqref="D7" name="Bereik1_6" securityDescriptor="O:WDG:WDD:(A;;CC;;;S-1-5-21-3375578930-2109804867-3483147165-3750)(A;;CC;;;S-1-5-21-3375578930-2109804867-3483147165-45061)(A;;CC;;;S-1-5-21-3375578930-2109804867-3483147165-76885)(A;;CC;;;S-1-5-21-3375578930-2109804867-3483147165-88749)(A;;CC;;;S-1-5-21-3375578930-2109804867-3483147165-85285)(A;;CC;;;S-1-5-21-3375578930-2109804867-3483147165-76883)(A;;CC;;;S-1-5-21-3375578930-2109804867-3483147165-75635)(A;;CC;;;S-1-5-21-3375578930-2109804867-3483147165-58252)(A;;CC;;;S-1-5-21-3375578930-2109804867-3483147165-3685)(A;;CC;;;S-1-5-21-3375578930-2109804867-3483147165-78962)"/>
    <protectedRange algorithmName="SHA-512" hashValue="miWRS8Y6HhfVblJ3ogMvbr+Upqmli9iYeoAFhjQ679MQmtszOLLD3MvAwN9JbgqBe+aJYSteBS7HAgaK0uAuXg==" saltValue="+/yDax4ph72cq78Jvmmf0Q==" spinCount="100000" sqref="C13:E14" name="Bereik1_21" securityDescriptor="O:WDG:WDD:(A;;CC;;;S-1-5-21-3375578930-2109804867-3483147165-3750)(A;;CC;;;S-1-5-21-3375578930-2109804867-3483147165-45061)(A;;CC;;;S-1-5-21-3375578930-2109804867-3483147165-76885)(A;;CC;;;S-1-5-21-3375578930-2109804867-3483147165-88749)(A;;CC;;;S-1-5-21-3375578930-2109804867-3483147165-85285)(A;;CC;;;S-1-5-21-3375578930-2109804867-3483147165-76883)(A;;CC;;;S-1-5-21-3375578930-2109804867-3483147165-75635)(A;;CC;;;S-1-5-21-3375578930-2109804867-3483147165-58252)(A;;CC;;;S-1-5-21-3375578930-2109804867-3483147165-3685)(A;;CC;;;S-1-5-21-3375578930-2109804867-3483147165-78962)"/>
  </protectedRanges>
  <dataValidations count="3">
    <dataValidation type="list" allowBlank="1" showInputMessage="1" showErrorMessage="1" sqref="G4:G14" xr:uid="{C4F33CFD-3AF9-4C63-8552-AB8AD94C3B62}">
      <formula1>"Standaard (8 punten),Roadmap (5 punten), Interface (2 punten), Nee (0 punten)"</formula1>
    </dataValidation>
    <dataValidation type="textLength" operator="lessThan" allowBlank="1" showInputMessage="1" showErrorMessage="1" sqref="J4:J14" xr:uid="{74376930-7DB8-408F-945C-E207F50561E5}">
      <formula1>200</formula1>
    </dataValidation>
    <dataValidation type="list" allowBlank="1" showInputMessage="1" showErrorMessage="1" sqref="E4:E14" xr:uid="{A0A6A78C-E293-4D97-ABC2-C54B463B3894}">
      <formula1>"Eis,Wens,Ja-Nee wens"</formula1>
    </dataValidation>
  </dataValidations>
  <pageMargins left="0.7" right="0.7" top="0.75" bottom="0.75" header="0.3" footer="0.3"/>
  <pageSetup paperSize="9"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E1A13-9F66-42E5-9245-DD414856DEB9}">
  <sheetPr>
    <tabColor rgb="FFF8C0D1"/>
  </sheetPr>
  <dimension ref="A1:J9"/>
  <sheetViews>
    <sheetView zoomScaleNormal="100" workbookViewId="0">
      <pane ySplit="3" topLeftCell="A4" activePane="bottomLeft" state="frozen"/>
      <selection pane="bottomLeft" activeCell="A4" sqref="A4"/>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675</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s="23" customFormat="1" ht="135" x14ac:dyDescent="0.25">
      <c r="A4" s="23" t="s">
        <v>676</v>
      </c>
      <c r="B4" s="23">
        <v>1</v>
      </c>
      <c r="C4" s="23" t="s">
        <v>135</v>
      </c>
      <c r="D4" s="23" t="s">
        <v>691</v>
      </c>
      <c r="E4" s="23" t="s">
        <v>2</v>
      </c>
    </row>
    <row r="5" spans="1:10" s="23" customFormat="1" ht="45" x14ac:dyDescent="0.25">
      <c r="A5" s="23" t="s">
        <v>676</v>
      </c>
      <c r="B5" s="23">
        <v>2</v>
      </c>
      <c r="C5" s="23" t="s">
        <v>135</v>
      </c>
      <c r="D5" s="23" t="s">
        <v>621</v>
      </c>
      <c r="E5" s="23" t="s">
        <v>2</v>
      </c>
    </row>
    <row r="6" spans="1:10" s="23" customFormat="1" ht="60" x14ac:dyDescent="0.25">
      <c r="A6" s="23" t="s">
        <v>676</v>
      </c>
      <c r="B6" s="23">
        <v>3</v>
      </c>
      <c r="C6" s="23" t="s">
        <v>135</v>
      </c>
      <c r="D6" s="23" t="s">
        <v>622</v>
      </c>
      <c r="E6" s="23" t="s">
        <v>2</v>
      </c>
    </row>
    <row r="7" spans="1:10" s="23" customFormat="1" ht="30" x14ac:dyDescent="0.25">
      <c r="A7" s="23" t="s">
        <v>676</v>
      </c>
      <c r="B7" s="23">
        <v>4</v>
      </c>
      <c r="C7" s="23" t="s">
        <v>135</v>
      </c>
      <c r="D7" s="23" t="s">
        <v>651</v>
      </c>
      <c r="E7" s="23" t="s">
        <v>2</v>
      </c>
    </row>
    <row r="8" spans="1:10" s="23" customFormat="1" ht="75" x14ac:dyDescent="0.25">
      <c r="A8" s="23" t="s">
        <v>676</v>
      </c>
      <c r="B8" s="23">
        <v>5</v>
      </c>
      <c r="C8" s="23" t="s">
        <v>135</v>
      </c>
      <c r="D8" s="23" t="s">
        <v>623</v>
      </c>
      <c r="E8" s="23" t="s">
        <v>2</v>
      </c>
    </row>
    <row r="9" spans="1:10" s="23" customFormat="1" ht="60" x14ac:dyDescent="0.25">
      <c r="A9" s="23" t="s">
        <v>676</v>
      </c>
      <c r="B9" s="23">
        <v>6</v>
      </c>
      <c r="C9" s="23" t="s">
        <v>135</v>
      </c>
      <c r="D9" s="23" t="s">
        <v>624</v>
      </c>
      <c r="E9" s="23" t="s">
        <v>2</v>
      </c>
    </row>
  </sheetData>
  <sheetProtection algorithmName="SHA-512" hashValue="lNbn540Le1Mu+qOx6dfEcduMKBQw9Bzlta8Ldoonr5MxIpx+7V8AhnIvUhmrBJwrJ5FRvgUmNwUKDhncSL9pfQ==" saltValue="dgtCJqtJKK0k6AaEWMS3JA==" spinCount="100000" sheet="1" objects="1" scenarios="1" autoFilter="0"/>
  <dataValidations count="3">
    <dataValidation type="list" allowBlank="1" showInputMessage="1" showErrorMessage="1" sqref="E4:E9" xr:uid="{3E98678E-3F31-49DA-AA2F-7B12B13DE2EA}">
      <formula1>"Eis,Wens,Ja-Nee wens"</formula1>
    </dataValidation>
    <dataValidation type="textLength" operator="lessThan" allowBlank="1" showInputMessage="1" showErrorMessage="1" sqref="J4:J9" xr:uid="{2D6F2A91-1226-46EF-980B-B1A8B1F1426B}">
      <formula1>200</formula1>
    </dataValidation>
    <dataValidation type="list" allowBlank="1" showInputMessage="1" showErrorMessage="1" sqref="G4:G9" xr:uid="{75E2913D-14AA-420E-A83F-E9195C443A08}">
      <formula1>"Standaard (8 punten),Roadmap (5 punten), Interface (2 punten), Nee (0 punten)"</formula1>
    </dataValidation>
  </dataValidations>
  <pageMargins left="0.7" right="0.7" top="0.75" bottom="0.75" header="0.3" footer="0.3"/>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5F45C-B821-4BAF-BD8A-9759C377B433}">
  <sheetPr>
    <tabColor rgb="FFC0164B"/>
  </sheetPr>
  <dimension ref="A1:AG66"/>
  <sheetViews>
    <sheetView tabSelected="1" workbookViewId="0">
      <selection activeCell="A6" sqref="A6"/>
    </sheetView>
  </sheetViews>
  <sheetFormatPr defaultColWidth="9.140625" defaultRowHeight="15" x14ac:dyDescent="0.25"/>
  <cols>
    <col min="1" max="1" width="4" style="9" customWidth="1"/>
  </cols>
  <sheetData>
    <row r="1" spans="2:33" ht="21" x14ac:dyDescent="0.35">
      <c r="B1" s="10" t="s">
        <v>6</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2"/>
      <c r="AF1" s="13"/>
      <c r="AG1" s="13"/>
    </row>
    <row r="2" spans="2:33" ht="15.75" customHeight="1" x14ac:dyDescent="0.25">
      <c r="B2" s="14" t="s">
        <v>7</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5"/>
      <c r="AF2" s="16"/>
      <c r="AG2" s="16"/>
    </row>
    <row r="3" spans="2:33" ht="15.75" customHeight="1" x14ac:dyDescent="0.25">
      <c r="B3" s="14" t="s">
        <v>8</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5"/>
      <c r="AF3" s="16"/>
      <c r="AG3" s="16"/>
    </row>
    <row r="4" spans="2:33" x14ac:dyDescent="0.2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5"/>
      <c r="AF4" s="16"/>
      <c r="AG4" s="16"/>
    </row>
    <row r="5" spans="2:33" x14ac:dyDescent="0.25">
      <c r="B5" s="16" t="s">
        <v>9</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5"/>
      <c r="AF5" s="16"/>
      <c r="AG5" s="16"/>
    </row>
    <row r="6" spans="2:33" x14ac:dyDescent="0.25">
      <c r="B6" s="16" t="s">
        <v>138</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5"/>
      <c r="AF6" s="16"/>
      <c r="AG6" s="16"/>
    </row>
    <row r="7" spans="2:33" x14ac:dyDescent="0.25">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5"/>
      <c r="AF7" s="16"/>
      <c r="AG7" s="16"/>
    </row>
    <row r="8" spans="2:33" x14ac:dyDescent="0.25">
      <c r="B8" s="16" t="s">
        <v>137</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5"/>
      <c r="AF8" s="16"/>
      <c r="AG8" s="16"/>
    </row>
    <row r="9" spans="2:33" x14ac:dyDescent="0.25">
      <c r="B9" s="16" t="s">
        <v>10</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5"/>
      <c r="AF9" s="16"/>
      <c r="AG9" s="16"/>
    </row>
    <row r="10" spans="2:33" x14ac:dyDescent="0.2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5"/>
      <c r="AF10" s="16"/>
      <c r="AG10" s="16"/>
    </row>
    <row r="11" spans="2:33" x14ac:dyDescent="0.25">
      <c r="B11" s="16" t="s">
        <v>11</v>
      </c>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5"/>
      <c r="AF11" s="16"/>
      <c r="AG11" s="16"/>
    </row>
    <row r="12" spans="2:33" x14ac:dyDescent="0.25">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7"/>
      <c r="AE12" s="16"/>
      <c r="AF12" s="16"/>
      <c r="AG12" s="16"/>
    </row>
    <row r="13" spans="2:33" x14ac:dyDescent="0.25">
      <c r="B13" s="16" t="s">
        <v>12</v>
      </c>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7"/>
      <c r="AE13" s="16"/>
      <c r="AF13" s="16"/>
      <c r="AG13" s="16"/>
    </row>
    <row r="14" spans="2:33" x14ac:dyDescent="0.25">
      <c r="B14" s="16" t="s">
        <v>13</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7"/>
      <c r="AE14" s="16"/>
      <c r="AF14" s="16"/>
      <c r="AG14" s="16"/>
    </row>
    <row r="15" spans="2:33" x14ac:dyDescent="0.25">
      <c r="B15" s="16" t="s">
        <v>14</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7"/>
      <c r="AE15" s="16"/>
      <c r="AF15" s="16"/>
      <c r="AG15" s="16"/>
    </row>
    <row r="16" spans="2:33" x14ac:dyDescent="0.25">
      <c r="B16" s="16" t="s">
        <v>15</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7"/>
      <c r="AE16" s="16"/>
      <c r="AF16" s="16"/>
      <c r="AG16" s="16"/>
    </row>
    <row r="17" spans="2:33" x14ac:dyDescent="0.25">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7"/>
      <c r="AE17" s="16"/>
      <c r="AF17" s="16"/>
      <c r="AG17" s="16"/>
    </row>
    <row r="18" spans="2:33" x14ac:dyDescent="0.25">
      <c r="B18" s="16" t="s">
        <v>16</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7"/>
      <c r="AE18" s="16"/>
      <c r="AF18" s="16"/>
      <c r="AG18" s="16"/>
    </row>
    <row r="19" spans="2:33" x14ac:dyDescent="0.2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7"/>
      <c r="AE19" s="16"/>
      <c r="AF19" s="16"/>
      <c r="AG19" s="16"/>
    </row>
    <row r="20" spans="2:33" x14ac:dyDescent="0.25">
      <c r="B20" s="18" t="s">
        <v>281</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7"/>
      <c r="AE20" s="16"/>
      <c r="AF20" s="16"/>
      <c r="AG20" s="16"/>
    </row>
    <row r="21" spans="2:33" x14ac:dyDescent="0.25">
      <c r="B21" s="16" t="s">
        <v>17</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7"/>
      <c r="AE21" s="16"/>
      <c r="AF21" s="16"/>
      <c r="AG21" s="16"/>
    </row>
    <row r="22" spans="2:33" x14ac:dyDescent="0.25">
      <c r="B22" s="16" t="s">
        <v>282</v>
      </c>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7"/>
      <c r="AE22" s="16"/>
      <c r="AF22" s="16"/>
      <c r="AG22" s="16"/>
    </row>
    <row r="23" spans="2:33" x14ac:dyDescent="0.25">
      <c r="B23" s="16" t="s">
        <v>283</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7"/>
      <c r="AE23" s="16"/>
      <c r="AF23" s="16"/>
      <c r="AG23" s="16"/>
    </row>
    <row r="24" spans="2:33" x14ac:dyDescent="0.2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7"/>
      <c r="AE24" s="16"/>
      <c r="AF24" s="16"/>
      <c r="AG24" s="16"/>
    </row>
    <row r="25" spans="2:33" x14ac:dyDescent="0.25">
      <c r="B25" s="16" t="s">
        <v>18</v>
      </c>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7"/>
      <c r="AE25" s="16"/>
      <c r="AF25" s="16"/>
      <c r="AG25" s="16"/>
    </row>
    <row r="26" spans="2:33" x14ac:dyDescent="0.25">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7"/>
      <c r="AE26" s="16"/>
      <c r="AF26" s="16"/>
      <c r="AG26" s="16"/>
    </row>
    <row r="27" spans="2:33" x14ac:dyDescent="0.25">
      <c r="B27" s="16" t="s">
        <v>19</v>
      </c>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7"/>
      <c r="AE27" s="16"/>
      <c r="AF27" s="16"/>
      <c r="AG27" s="16"/>
    </row>
    <row r="28" spans="2:33" x14ac:dyDescent="0.25">
      <c r="B28" s="16" t="s">
        <v>20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7"/>
      <c r="AE28" s="16"/>
      <c r="AF28" s="16"/>
      <c r="AG28" s="16"/>
    </row>
    <row r="29" spans="2:33" x14ac:dyDescent="0.2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7"/>
      <c r="AE29" s="16"/>
      <c r="AF29" s="16"/>
      <c r="AG29" s="16"/>
    </row>
    <row r="30" spans="2:33" x14ac:dyDescent="0.25">
      <c r="B30" s="16" t="s">
        <v>685</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7"/>
      <c r="AE30" s="16"/>
      <c r="AF30" s="16"/>
      <c r="AG30" s="16"/>
    </row>
    <row r="31" spans="2:33" x14ac:dyDescent="0.25">
      <c r="B31" s="16" t="s">
        <v>139</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7"/>
      <c r="AE31" s="16"/>
      <c r="AF31" s="16"/>
      <c r="AG31" s="16"/>
    </row>
    <row r="32" spans="2:33" x14ac:dyDescent="0.25">
      <c r="B32" s="19"/>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1"/>
      <c r="AE32" s="20"/>
      <c r="AF32" s="20"/>
      <c r="AG32" s="20"/>
    </row>
    <row r="33" spans="2:33" x14ac:dyDescent="0.25">
      <c r="B33" s="35" t="s">
        <v>21</v>
      </c>
      <c r="C33" s="35"/>
      <c r="D33" s="35"/>
      <c r="E33" s="35" t="s">
        <v>22</v>
      </c>
      <c r="F33" s="35"/>
      <c r="G33" s="35" t="s">
        <v>23</v>
      </c>
      <c r="H33" s="35"/>
      <c r="I33" s="35"/>
      <c r="J33" s="35"/>
      <c r="K33" s="35" t="s">
        <v>24</v>
      </c>
      <c r="L33" s="35"/>
      <c r="M33" s="35"/>
      <c r="N33" s="35"/>
      <c r="O33" s="15"/>
      <c r="P33" s="16"/>
      <c r="Q33" s="16"/>
      <c r="R33" s="16"/>
      <c r="S33" s="16"/>
      <c r="T33" s="16"/>
      <c r="U33" s="16"/>
      <c r="V33" s="16"/>
      <c r="W33" s="16"/>
      <c r="X33" s="16"/>
      <c r="Y33" s="16"/>
      <c r="Z33" s="16"/>
      <c r="AA33" s="16"/>
      <c r="AB33" s="16"/>
      <c r="AC33" s="16"/>
      <c r="AD33" s="16"/>
      <c r="AE33" s="16"/>
      <c r="AF33" s="16"/>
      <c r="AG33" s="16"/>
    </row>
    <row r="34" spans="2:33" x14ac:dyDescent="0.25">
      <c r="B34" s="34" t="s">
        <v>25</v>
      </c>
      <c r="C34" s="34"/>
      <c r="D34" s="34"/>
      <c r="E34" s="33" t="s">
        <v>26</v>
      </c>
      <c r="F34" s="33"/>
      <c r="G34" s="36">
        <v>24</v>
      </c>
      <c r="H34" s="37"/>
      <c r="I34" s="37"/>
      <c r="J34" s="38"/>
      <c r="K34" s="33" t="e">
        <f>SUM('1. Algemeen'!I4:I14)</f>
        <v>#VALUE!</v>
      </c>
      <c r="L34" s="33"/>
      <c r="M34" s="33"/>
      <c r="N34" s="33"/>
      <c r="O34" s="15"/>
      <c r="P34" s="16"/>
      <c r="Q34" s="16"/>
      <c r="R34" s="16"/>
      <c r="S34" s="16"/>
      <c r="T34" s="16"/>
      <c r="U34" s="16"/>
      <c r="V34" s="16"/>
      <c r="W34" s="16"/>
      <c r="X34" s="16"/>
      <c r="Y34" s="16"/>
      <c r="Z34" s="16"/>
      <c r="AA34" s="16"/>
      <c r="AB34" s="16"/>
      <c r="AC34" s="16"/>
      <c r="AD34" s="16"/>
      <c r="AE34" s="16"/>
      <c r="AF34" s="16"/>
      <c r="AG34" s="16"/>
    </row>
    <row r="35" spans="2:33" x14ac:dyDescent="0.25">
      <c r="B35" s="34" t="s">
        <v>27</v>
      </c>
      <c r="C35" s="34"/>
      <c r="D35" s="34"/>
      <c r="E35" s="33" t="s">
        <v>26</v>
      </c>
      <c r="F35" s="33"/>
      <c r="G35" s="33">
        <v>1040</v>
      </c>
      <c r="H35" s="33"/>
      <c r="I35" s="33"/>
      <c r="J35" s="33"/>
      <c r="K35" s="33" t="e">
        <f>SUM('2. Dossiervoering'!I4:I234)</f>
        <v>#VALUE!</v>
      </c>
      <c r="L35" s="33"/>
      <c r="M35" s="33"/>
      <c r="N35" s="33"/>
      <c r="O35" s="15"/>
      <c r="P35" s="16"/>
      <c r="Q35" s="16"/>
      <c r="R35" s="16"/>
      <c r="S35" s="16"/>
      <c r="T35" s="16"/>
      <c r="U35" s="16"/>
      <c r="V35" s="16"/>
      <c r="W35" s="16"/>
      <c r="X35" s="16"/>
      <c r="Y35" s="16"/>
      <c r="Z35" s="16"/>
      <c r="AA35" s="16"/>
      <c r="AB35" s="16"/>
      <c r="AC35" s="16"/>
      <c r="AD35" s="16"/>
      <c r="AE35" s="16"/>
      <c r="AF35" s="16"/>
      <c r="AG35" s="16"/>
    </row>
    <row r="36" spans="2:33" x14ac:dyDescent="0.25">
      <c r="B36" s="34" t="s">
        <v>28</v>
      </c>
      <c r="C36" s="34"/>
      <c r="D36" s="34"/>
      <c r="E36" s="33" t="s">
        <v>26</v>
      </c>
      <c r="F36" s="33"/>
      <c r="G36" s="33">
        <v>368</v>
      </c>
      <c r="H36" s="33"/>
      <c r="I36" s="33"/>
      <c r="J36" s="33"/>
      <c r="K36" s="33" t="e">
        <f>SUM('3. Activiteitenplanning'!I4:I94)</f>
        <v>#VALUE!</v>
      </c>
      <c r="L36" s="33"/>
      <c r="M36" s="33"/>
      <c r="N36" s="33"/>
      <c r="O36" s="15"/>
      <c r="P36" s="16"/>
      <c r="Q36" s="16"/>
      <c r="R36" s="16"/>
      <c r="S36" s="16"/>
      <c r="T36" s="16"/>
      <c r="U36" s="16"/>
      <c r="V36" s="16"/>
      <c r="W36" s="16"/>
      <c r="X36" s="16"/>
      <c r="Y36" s="16"/>
      <c r="Z36" s="16"/>
      <c r="AA36" s="16"/>
      <c r="AB36" s="16"/>
      <c r="AC36" s="16"/>
      <c r="AD36" s="16"/>
      <c r="AE36" s="16"/>
      <c r="AF36" s="16"/>
      <c r="AG36" s="16"/>
    </row>
    <row r="37" spans="2:33" x14ac:dyDescent="0.25">
      <c r="B37" s="34" t="s">
        <v>29</v>
      </c>
      <c r="C37" s="34"/>
      <c r="D37" s="34"/>
      <c r="E37" s="33" t="s">
        <v>26</v>
      </c>
      <c r="F37" s="33"/>
      <c r="G37" s="33">
        <v>96</v>
      </c>
      <c r="H37" s="33"/>
      <c r="I37" s="33"/>
      <c r="J37" s="33"/>
      <c r="K37" s="33" t="e">
        <f>SUM('4. Gezondheidsonderzoek'!I4:I19)</f>
        <v>#VALUE!</v>
      </c>
      <c r="L37" s="33"/>
      <c r="M37" s="33"/>
      <c r="N37" s="33"/>
      <c r="O37" s="15"/>
      <c r="P37" s="16"/>
      <c r="Q37" s="16"/>
      <c r="R37" s="16"/>
      <c r="S37" s="16"/>
      <c r="T37" s="16"/>
      <c r="U37" s="16"/>
      <c r="V37" s="16"/>
      <c r="W37" s="16"/>
      <c r="X37" s="16"/>
      <c r="Y37" s="16"/>
      <c r="Z37" s="16"/>
      <c r="AA37" s="16"/>
      <c r="AB37" s="16"/>
      <c r="AC37" s="16"/>
      <c r="AD37" s="16"/>
      <c r="AE37" s="16"/>
      <c r="AF37" s="16"/>
      <c r="AG37" s="16"/>
    </row>
    <row r="38" spans="2:33" x14ac:dyDescent="0.25">
      <c r="B38" s="34" t="s">
        <v>30</v>
      </c>
      <c r="C38" s="34"/>
      <c r="D38" s="34"/>
      <c r="E38" s="33" t="s">
        <v>26</v>
      </c>
      <c r="F38" s="33"/>
      <c r="G38" s="33">
        <v>120</v>
      </c>
      <c r="H38" s="33"/>
      <c r="I38" s="33"/>
      <c r="J38" s="33"/>
      <c r="K38" s="33" t="e">
        <f>SUM('5. Online portaal'!I4:I46)</f>
        <v>#VALUE!</v>
      </c>
      <c r="L38" s="33"/>
      <c r="M38" s="33"/>
      <c r="N38" s="33"/>
      <c r="O38" s="15"/>
      <c r="P38" s="16"/>
      <c r="Q38" s="16"/>
      <c r="R38" s="16"/>
      <c r="S38" s="16"/>
      <c r="T38" s="16"/>
      <c r="U38" s="16"/>
      <c r="V38" s="16"/>
      <c r="W38" s="16"/>
      <c r="X38" s="16"/>
      <c r="Y38" s="16"/>
      <c r="Z38" s="16"/>
      <c r="AA38" s="16"/>
      <c r="AB38" s="16"/>
      <c r="AC38" s="16"/>
      <c r="AD38" s="16"/>
      <c r="AE38" s="16"/>
      <c r="AF38" s="16"/>
      <c r="AG38" s="16"/>
    </row>
    <row r="39" spans="2:33" x14ac:dyDescent="0.25">
      <c r="B39" s="34" t="s">
        <v>31</v>
      </c>
      <c r="C39" s="34"/>
      <c r="D39" s="34"/>
      <c r="E39" s="33" t="s">
        <v>26</v>
      </c>
      <c r="F39" s="33"/>
      <c r="G39" s="33">
        <v>264</v>
      </c>
      <c r="H39" s="33"/>
      <c r="I39" s="33"/>
      <c r="J39" s="33"/>
      <c r="K39" s="33" t="e">
        <f>SUM('6. Functioneel beheer'!I4:I67)</f>
        <v>#VALUE!</v>
      </c>
      <c r="L39" s="33"/>
      <c r="M39" s="33"/>
      <c r="N39" s="33"/>
      <c r="O39" s="15"/>
      <c r="P39" s="16"/>
      <c r="Q39" s="16"/>
      <c r="R39" s="16"/>
      <c r="S39" s="16"/>
      <c r="T39" s="16"/>
      <c r="U39" s="16"/>
      <c r="V39" s="16"/>
      <c r="W39" s="16"/>
      <c r="X39" s="16"/>
      <c r="Y39" s="16"/>
      <c r="Z39" s="16"/>
      <c r="AA39" s="16"/>
      <c r="AB39" s="16"/>
      <c r="AC39" s="16"/>
      <c r="AD39" s="16"/>
      <c r="AE39" s="16"/>
      <c r="AF39" s="16"/>
      <c r="AG39" s="16"/>
    </row>
    <row r="40" spans="2:33" x14ac:dyDescent="0.25">
      <c r="B40" s="34" t="s">
        <v>113</v>
      </c>
      <c r="C40" s="34"/>
      <c r="D40" s="34"/>
      <c r="E40" s="33" t="s">
        <v>26</v>
      </c>
      <c r="F40" s="33"/>
      <c r="G40" s="33">
        <v>24</v>
      </c>
      <c r="H40" s="33"/>
      <c r="I40" s="33"/>
      <c r="J40" s="33"/>
      <c r="K40" s="33" t="e">
        <f>SUM('7. Architectuur'!I4:I20)</f>
        <v>#VALUE!</v>
      </c>
      <c r="L40" s="33"/>
      <c r="M40" s="33"/>
      <c r="N40" s="33"/>
      <c r="O40" s="15"/>
      <c r="P40" s="16"/>
      <c r="Q40" s="16"/>
      <c r="R40" s="16"/>
      <c r="S40" s="16"/>
      <c r="T40" s="16"/>
      <c r="U40" s="16"/>
      <c r="V40" s="16"/>
      <c r="W40" s="16"/>
      <c r="X40" s="16"/>
      <c r="Y40" s="16"/>
      <c r="Z40" s="16"/>
      <c r="AA40" s="16"/>
      <c r="AB40" s="16"/>
      <c r="AC40" s="16"/>
      <c r="AD40" s="16"/>
      <c r="AE40" s="16"/>
      <c r="AF40" s="16"/>
      <c r="AG40" s="16"/>
    </row>
    <row r="41" spans="2:33" x14ac:dyDescent="0.25">
      <c r="B41" s="34" t="s">
        <v>115</v>
      </c>
      <c r="C41" s="34"/>
      <c r="D41" s="34"/>
      <c r="E41" s="33" t="s">
        <v>26</v>
      </c>
      <c r="F41" s="33"/>
      <c r="G41" s="33">
        <v>16</v>
      </c>
      <c r="H41" s="33"/>
      <c r="I41" s="33"/>
      <c r="J41" s="33"/>
      <c r="K41" s="33" t="e">
        <f>SUM('8. Data Intelligence'!I4:I10)</f>
        <v>#VALUE!</v>
      </c>
      <c r="L41" s="33"/>
      <c r="M41" s="33"/>
      <c r="N41" s="33"/>
      <c r="O41" s="15"/>
      <c r="P41" s="16"/>
      <c r="Q41" s="16"/>
      <c r="R41" s="16"/>
      <c r="S41" s="16"/>
      <c r="T41" s="16"/>
      <c r="U41" s="16"/>
      <c r="V41" s="16"/>
      <c r="W41" s="16"/>
      <c r="X41" s="16"/>
      <c r="Y41" s="16"/>
      <c r="Z41" s="16"/>
      <c r="AA41" s="16"/>
      <c r="AB41" s="16"/>
      <c r="AC41" s="16"/>
      <c r="AD41" s="16"/>
      <c r="AE41" s="16"/>
      <c r="AF41" s="16"/>
      <c r="AG41" s="16"/>
    </row>
    <row r="42" spans="2:33" x14ac:dyDescent="0.25">
      <c r="B42" s="34" t="s">
        <v>677</v>
      </c>
      <c r="C42" s="34"/>
      <c r="D42" s="34"/>
      <c r="E42" s="33" t="s">
        <v>32</v>
      </c>
      <c r="F42" s="33"/>
      <c r="G42" s="33" t="s">
        <v>684</v>
      </c>
      <c r="H42" s="33"/>
      <c r="I42" s="33"/>
      <c r="J42" s="33"/>
      <c r="K42" s="33" t="s">
        <v>33</v>
      </c>
      <c r="L42" s="33"/>
      <c r="M42" s="33"/>
      <c r="N42" s="33"/>
      <c r="O42" s="15"/>
      <c r="P42" s="16"/>
      <c r="Q42" s="16"/>
      <c r="R42" s="16"/>
      <c r="S42" s="16"/>
      <c r="T42" s="16"/>
      <c r="U42" s="16"/>
      <c r="V42" s="16"/>
      <c r="W42" s="16"/>
      <c r="X42" s="16"/>
      <c r="Y42" s="16"/>
      <c r="Z42" s="16"/>
      <c r="AA42" s="16"/>
      <c r="AB42" s="16"/>
      <c r="AC42" s="16"/>
      <c r="AD42" s="16"/>
      <c r="AE42" s="16"/>
      <c r="AF42" s="16"/>
      <c r="AG42" s="16"/>
    </row>
    <row r="43" spans="2:33" x14ac:dyDescent="0.25">
      <c r="B43" s="34" t="s">
        <v>678</v>
      </c>
      <c r="C43" s="34"/>
      <c r="D43" s="34"/>
      <c r="E43" s="33" t="s">
        <v>32</v>
      </c>
      <c r="F43" s="33"/>
      <c r="G43" s="33" t="s">
        <v>684</v>
      </c>
      <c r="H43" s="33"/>
      <c r="I43" s="33"/>
      <c r="J43" s="33"/>
      <c r="K43" s="33" t="s">
        <v>33</v>
      </c>
      <c r="L43" s="33"/>
      <c r="M43" s="33"/>
      <c r="N43" s="33"/>
      <c r="O43" s="15"/>
      <c r="P43" s="16"/>
      <c r="Q43" s="16"/>
      <c r="R43" s="16"/>
      <c r="S43" s="16"/>
      <c r="T43" s="16"/>
      <c r="U43" s="16"/>
      <c r="V43" s="16"/>
      <c r="W43" s="16"/>
      <c r="X43" s="16"/>
      <c r="Y43" s="16"/>
      <c r="Z43" s="16"/>
      <c r="AA43" s="16"/>
      <c r="AB43" s="16"/>
      <c r="AC43" s="16"/>
      <c r="AD43" s="16"/>
      <c r="AE43" s="16"/>
      <c r="AF43" s="16"/>
      <c r="AG43" s="16"/>
    </row>
    <row r="44" spans="2:33" x14ac:dyDescent="0.25">
      <c r="B44" s="34" t="s">
        <v>126</v>
      </c>
      <c r="C44" s="34"/>
      <c r="D44" s="34"/>
      <c r="E44" s="33" t="s">
        <v>32</v>
      </c>
      <c r="F44" s="33"/>
      <c r="G44" s="33" t="s">
        <v>684</v>
      </c>
      <c r="H44" s="33"/>
      <c r="I44" s="33"/>
      <c r="J44" s="33"/>
      <c r="K44" s="33" t="s">
        <v>33</v>
      </c>
      <c r="L44" s="33"/>
      <c r="M44" s="33"/>
      <c r="N44" s="33"/>
      <c r="O44" s="15"/>
      <c r="P44" s="16"/>
      <c r="Q44" s="16"/>
      <c r="R44" s="16"/>
      <c r="S44" s="16"/>
      <c r="T44" s="16"/>
      <c r="U44" s="16"/>
      <c r="V44" s="16"/>
      <c r="W44" s="16"/>
      <c r="X44" s="16"/>
      <c r="Y44" s="16"/>
      <c r="Z44" s="16"/>
      <c r="AA44" s="16"/>
      <c r="AB44" s="16"/>
      <c r="AC44" s="16"/>
      <c r="AD44" s="16"/>
      <c r="AE44" s="16"/>
      <c r="AF44" s="16"/>
      <c r="AG44" s="16"/>
    </row>
    <row r="45" spans="2:33" x14ac:dyDescent="0.25">
      <c r="B45" s="34" t="s">
        <v>134</v>
      </c>
      <c r="C45" s="34"/>
      <c r="D45" s="34"/>
      <c r="E45" s="33" t="s">
        <v>32</v>
      </c>
      <c r="F45" s="33"/>
      <c r="G45" s="33" t="s">
        <v>684</v>
      </c>
      <c r="H45" s="33"/>
      <c r="I45" s="33"/>
      <c r="J45" s="33"/>
      <c r="K45" s="33" t="s">
        <v>33</v>
      </c>
      <c r="L45" s="33"/>
      <c r="M45" s="33"/>
      <c r="N45" s="33"/>
      <c r="O45" s="15"/>
      <c r="P45" s="16"/>
      <c r="Q45" s="16"/>
      <c r="R45" s="16"/>
      <c r="S45" s="16"/>
      <c r="T45" s="16"/>
      <c r="U45" s="16"/>
      <c r="V45" s="16"/>
      <c r="W45" s="16"/>
      <c r="X45" s="16"/>
      <c r="Y45" s="16"/>
      <c r="Z45" s="16"/>
      <c r="AA45" s="16"/>
      <c r="AB45" s="16"/>
      <c r="AC45" s="16"/>
      <c r="AD45" s="16"/>
      <c r="AE45" s="16"/>
      <c r="AF45" s="16"/>
      <c r="AG45" s="16"/>
    </row>
    <row r="46" spans="2:33" x14ac:dyDescent="0.25">
      <c r="B46" s="34" t="s">
        <v>136</v>
      </c>
      <c r="C46" s="34"/>
      <c r="D46" s="34"/>
      <c r="E46" s="33" t="s">
        <v>26</v>
      </c>
      <c r="F46" s="33"/>
      <c r="G46" s="33">
        <v>24</v>
      </c>
      <c r="H46" s="33"/>
      <c r="I46" s="33"/>
      <c r="J46" s="33"/>
      <c r="K46" s="33" t="e">
        <f>SUM('13. Privacy'!I4:I14)</f>
        <v>#VALUE!</v>
      </c>
      <c r="L46" s="33"/>
      <c r="M46" s="33"/>
      <c r="N46" s="33"/>
      <c r="O46" s="15"/>
      <c r="P46" s="16"/>
      <c r="Q46" s="16"/>
      <c r="R46" s="16"/>
      <c r="S46" s="16"/>
      <c r="T46" s="16"/>
      <c r="U46" s="16"/>
      <c r="V46" s="16"/>
      <c r="W46" s="16"/>
      <c r="X46" s="16"/>
      <c r="Y46" s="16"/>
      <c r="Z46" s="16"/>
      <c r="AA46" s="16"/>
      <c r="AB46" s="16"/>
      <c r="AC46" s="16"/>
      <c r="AD46" s="16"/>
      <c r="AE46" s="16"/>
      <c r="AF46" s="16"/>
      <c r="AG46" s="16"/>
    </row>
    <row r="47" spans="2:33" x14ac:dyDescent="0.25">
      <c r="B47" s="34" t="s">
        <v>135</v>
      </c>
      <c r="C47" s="34"/>
      <c r="D47" s="34"/>
      <c r="E47" s="33" t="s">
        <v>32</v>
      </c>
      <c r="F47" s="33"/>
      <c r="G47" s="33" t="s">
        <v>684</v>
      </c>
      <c r="H47" s="33"/>
      <c r="I47" s="33"/>
      <c r="J47" s="33"/>
      <c r="K47" s="33" t="s">
        <v>33</v>
      </c>
      <c r="L47" s="33"/>
      <c r="M47" s="33"/>
      <c r="N47" s="33"/>
      <c r="O47" s="15"/>
      <c r="P47" s="16"/>
      <c r="Q47" s="16"/>
      <c r="R47" s="16"/>
      <c r="S47" s="16"/>
      <c r="T47" s="16"/>
      <c r="U47" s="16"/>
      <c r="V47" s="16"/>
      <c r="W47" s="16"/>
      <c r="X47" s="16"/>
      <c r="Y47" s="16"/>
      <c r="Z47" s="16"/>
      <c r="AA47" s="16"/>
      <c r="AB47" s="16"/>
      <c r="AC47" s="16"/>
      <c r="AD47" s="16"/>
      <c r="AE47" s="16"/>
      <c r="AF47" s="16"/>
      <c r="AG47" s="16"/>
    </row>
    <row r="48" spans="2:33" x14ac:dyDescent="0.25">
      <c r="B48" s="15"/>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row>
    <row r="49" spans="2:33" x14ac:dyDescent="0.25">
      <c r="B49" s="15"/>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row>
    <row r="50" spans="2:33" x14ac:dyDescent="0.25">
      <c r="B50" s="15"/>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row>
    <row r="51" spans="2:33" x14ac:dyDescent="0.25">
      <c r="B51" s="15"/>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row>
    <row r="52" spans="2:33" x14ac:dyDescent="0.25">
      <c r="B52" s="15"/>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row>
    <row r="53" spans="2:33" x14ac:dyDescent="0.25">
      <c r="B53" s="15"/>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row>
    <row r="54" spans="2:33" x14ac:dyDescent="0.25">
      <c r="B54" s="15"/>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row>
    <row r="55" spans="2:33" x14ac:dyDescent="0.25">
      <c r="B55" s="15"/>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row>
    <row r="56" spans="2:33" x14ac:dyDescent="0.25">
      <c r="B56" s="15"/>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row>
    <row r="57" spans="2:33" x14ac:dyDescent="0.25">
      <c r="B57" s="15"/>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row>
    <row r="58" spans="2:33" x14ac:dyDescent="0.25">
      <c r="B58" s="15"/>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row>
    <row r="59" spans="2:33" x14ac:dyDescent="0.25">
      <c r="B59" s="15"/>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row>
    <row r="60" spans="2:33" x14ac:dyDescent="0.25">
      <c r="B60" s="15"/>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row>
    <row r="61" spans="2:33" x14ac:dyDescent="0.25">
      <c r="B61" s="15"/>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row>
    <row r="62" spans="2:33" x14ac:dyDescent="0.25">
      <c r="B62" s="15"/>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row>
    <row r="63" spans="2:33" x14ac:dyDescent="0.25">
      <c r="B63" s="15"/>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row>
    <row r="64" spans="2:33" x14ac:dyDescent="0.25">
      <c r="B64" s="15"/>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row>
    <row r="65" spans="2:33" x14ac:dyDescent="0.25">
      <c r="B65" s="15"/>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row>
    <row r="66" spans="2:33" x14ac:dyDescent="0.25">
      <c r="B66" s="19"/>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row>
  </sheetData>
  <sheetProtection algorithmName="SHA-512" hashValue="04qS8EHvDSqPA4HMgaDXBQ4p//srOoShm4nHyEfP/xRA6SOJH0+3XbTQNx8xrOTQx9d6FYJYdVWMnysvuiPFiA==" saltValue="0OB9/TM7SQkijG+FR4uZ9w==" spinCount="100000" sheet="1" objects="1" scenarios="1"/>
  <mergeCells count="60">
    <mergeCell ref="B47:D47"/>
    <mergeCell ref="E47:F47"/>
    <mergeCell ref="G47:J47"/>
    <mergeCell ref="K47:N47"/>
    <mergeCell ref="B35:D35"/>
    <mergeCell ref="B36:D36"/>
    <mergeCell ref="B37:D37"/>
    <mergeCell ref="B38:D38"/>
    <mergeCell ref="B39:D39"/>
    <mergeCell ref="B46:D46"/>
    <mergeCell ref="E35:F35"/>
    <mergeCell ref="E36:F36"/>
    <mergeCell ref="E37:F37"/>
    <mergeCell ref="E38:F38"/>
    <mergeCell ref="E39:F39"/>
    <mergeCell ref="E40:F40"/>
    <mergeCell ref="G33:J33"/>
    <mergeCell ref="K33:N33"/>
    <mergeCell ref="B34:D34"/>
    <mergeCell ref="G34:J34"/>
    <mergeCell ref="E34:F34"/>
    <mergeCell ref="K34:N34"/>
    <mergeCell ref="B40:D40"/>
    <mergeCell ref="B41:D41"/>
    <mergeCell ref="B42:D42"/>
    <mergeCell ref="B33:D33"/>
    <mergeCell ref="E33:F33"/>
    <mergeCell ref="B43:D43"/>
    <mergeCell ref="B44:D44"/>
    <mergeCell ref="B45:D45"/>
    <mergeCell ref="E45:F45"/>
    <mergeCell ref="E46:F46"/>
    <mergeCell ref="G35:J35"/>
    <mergeCell ref="G36:J36"/>
    <mergeCell ref="G37:J37"/>
    <mergeCell ref="G38:J38"/>
    <mergeCell ref="G39:J39"/>
    <mergeCell ref="G40:J40"/>
    <mergeCell ref="G41:J41"/>
    <mergeCell ref="G42:J42"/>
    <mergeCell ref="E43:F43"/>
    <mergeCell ref="E44:F44"/>
    <mergeCell ref="E41:F41"/>
    <mergeCell ref="E42:F42"/>
    <mergeCell ref="K35:N35"/>
    <mergeCell ref="K36:N36"/>
    <mergeCell ref="K37:N37"/>
    <mergeCell ref="K38:N38"/>
    <mergeCell ref="K43:N43"/>
    <mergeCell ref="K39:N39"/>
    <mergeCell ref="K40:N40"/>
    <mergeCell ref="K41:N41"/>
    <mergeCell ref="K42:N42"/>
    <mergeCell ref="K44:N44"/>
    <mergeCell ref="K45:N45"/>
    <mergeCell ref="K46:N46"/>
    <mergeCell ref="G46:J46"/>
    <mergeCell ref="G43:J43"/>
    <mergeCell ref="G44:J44"/>
    <mergeCell ref="G45:J45"/>
  </mergeCells>
  <pageMargins left="0.7" right="0.7" top="0.75" bottom="0.75" header="0.3" footer="0.3"/>
  <ignoredErrors>
    <ignoredError sqref="K34 K39:N40 K41 K46 K35:K38"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E3C40-2B91-444E-BFC7-F055BEB3BC6C}">
  <sheetPr>
    <tabColor rgb="FFF8C0D1"/>
  </sheetPr>
  <dimension ref="A1:J15"/>
  <sheetViews>
    <sheetView zoomScaleNormal="100" workbookViewId="0">
      <selection activeCell="A4" sqref="A4"/>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34</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ht="60" x14ac:dyDescent="0.25">
      <c r="A4" s="28" t="s">
        <v>45</v>
      </c>
      <c r="B4" s="28">
        <v>1</v>
      </c>
      <c r="C4" s="23" t="s">
        <v>25</v>
      </c>
      <c r="D4" s="23" t="s">
        <v>140</v>
      </c>
      <c r="E4" s="23" t="s">
        <v>2</v>
      </c>
      <c r="F4" s="28"/>
      <c r="G4" s="28"/>
      <c r="H4" s="28"/>
      <c r="I4" s="28"/>
      <c r="J4" s="28"/>
    </row>
    <row r="5" spans="1:10" ht="90" x14ac:dyDescent="0.25">
      <c r="A5" s="28" t="s">
        <v>45</v>
      </c>
      <c r="B5" s="28">
        <v>2</v>
      </c>
      <c r="C5" s="23" t="s">
        <v>25</v>
      </c>
      <c r="D5" s="23" t="s">
        <v>161</v>
      </c>
      <c r="E5" s="23" t="s">
        <v>2</v>
      </c>
      <c r="F5" s="28"/>
      <c r="G5" s="28"/>
      <c r="H5" s="28"/>
      <c r="I5" s="28"/>
      <c r="J5" s="28"/>
    </row>
    <row r="6" spans="1:10" ht="45" x14ac:dyDescent="0.25">
      <c r="A6" s="28" t="s">
        <v>45</v>
      </c>
      <c r="B6" s="28">
        <v>3</v>
      </c>
      <c r="C6" s="23" t="s">
        <v>46</v>
      </c>
      <c r="D6" s="23" t="s">
        <v>705</v>
      </c>
      <c r="E6" s="23" t="s">
        <v>2</v>
      </c>
      <c r="F6" s="28"/>
      <c r="G6" s="28"/>
      <c r="H6" s="28"/>
      <c r="I6" s="28"/>
      <c r="J6" s="28"/>
    </row>
    <row r="7" spans="1:10" ht="45" x14ac:dyDescent="0.25">
      <c r="A7" s="28" t="s">
        <v>45</v>
      </c>
      <c r="B7" s="28">
        <v>4</v>
      </c>
      <c r="C7" s="23" t="s">
        <v>47</v>
      </c>
      <c r="D7" s="23" t="s">
        <v>143</v>
      </c>
      <c r="E7" s="23" t="s">
        <v>2</v>
      </c>
      <c r="F7" s="28"/>
      <c r="G7" s="28"/>
      <c r="H7" s="28"/>
      <c r="I7" s="28"/>
      <c r="J7" s="28"/>
    </row>
    <row r="8" spans="1:10" ht="45" x14ac:dyDescent="0.25">
      <c r="A8" s="28" t="s">
        <v>45</v>
      </c>
      <c r="B8" s="28">
        <v>5</v>
      </c>
      <c r="C8" s="23" t="s">
        <v>47</v>
      </c>
      <c r="D8" s="23" t="s">
        <v>162</v>
      </c>
      <c r="E8" s="23" t="s">
        <v>2</v>
      </c>
      <c r="F8" s="28"/>
      <c r="G8" s="28"/>
      <c r="H8" s="28"/>
      <c r="I8" s="28"/>
      <c r="J8" s="28"/>
    </row>
    <row r="9" spans="1:10" ht="30" x14ac:dyDescent="0.25">
      <c r="A9" s="28" t="s">
        <v>45</v>
      </c>
      <c r="B9" s="28">
        <v>6</v>
      </c>
      <c r="C9" s="23" t="s">
        <v>47</v>
      </c>
      <c r="D9" s="23" t="s">
        <v>144</v>
      </c>
      <c r="E9" s="23" t="s">
        <v>4</v>
      </c>
      <c r="F9" s="28">
        <v>1</v>
      </c>
      <c r="G9" s="5"/>
      <c r="H9" s="28" t="str">
        <f>IF(AND(G9="Standaard (8 punten)"),8,IF(AND(G9="Roadmap (5 punten)"),5,IF(AND(G9="Interface (2 punten)"),2,IF(AND(G9="Nee (0 punten)"),0,""))))</f>
        <v/>
      </c>
      <c r="I9" s="28" t="e">
        <f>Tabel2[[#This Row],[Wens
Aantal punten]]*Tabel2[[#This Row],[Wens beantwoording
cijfer (verborgen)]]</f>
        <v>#VALUE!</v>
      </c>
      <c r="J9" s="5"/>
    </row>
    <row r="10" spans="1:10" ht="60" x14ac:dyDescent="0.25">
      <c r="A10" s="28" t="s">
        <v>45</v>
      </c>
      <c r="B10" s="28">
        <v>7</v>
      </c>
      <c r="C10" s="23" t="s">
        <v>47</v>
      </c>
      <c r="D10" s="23" t="s">
        <v>158</v>
      </c>
      <c r="E10" s="23" t="s">
        <v>2</v>
      </c>
      <c r="F10" s="28"/>
      <c r="G10" s="28"/>
      <c r="H10" s="28"/>
      <c r="I10" s="28"/>
      <c r="J10" s="28"/>
    </row>
    <row r="11" spans="1:10" ht="45" x14ac:dyDescent="0.25">
      <c r="A11" s="28" t="s">
        <v>45</v>
      </c>
      <c r="B11" s="28">
        <v>8</v>
      </c>
      <c r="C11" s="23" t="s">
        <v>47</v>
      </c>
      <c r="D11" s="23" t="s">
        <v>141</v>
      </c>
      <c r="E11" s="23" t="s">
        <v>2</v>
      </c>
      <c r="F11" s="28"/>
      <c r="G11" s="28"/>
      <c r="H11" s="28"/>
      <c r="I11" s="28"/>
      <c r="J11" s="28"/>
    </row>
    <row r="12" spans="1:10" ht="45" x14ac:dyDescent="0.25">
      <c r="A12" s="28" t="s">
        <v>45</v>
      </c>
      <c r="B12" s="28">
        <v>9</v>
      </c>
      <c r="C12" s="23" t="s">
        <v>47</v>
      </c>
      <c r="D12" s="23" t="s">
        <v>142</v>
      </c>
      <c r="E12" s="23" t="s">
        <v>2</v>
      </c>
      <c r="F12" s="28"/>
      <c r="G12" s="28"/>
      <c r="H12" s="28"/>
      <c r="I12" s="28"/>
      <c r="J12" s="28"/>
    </row>
    <row r="13" spans="1:10" ht="60" x14ac:dyDescent="0.25">
      <c r="A13" s="28" t="s">
        <v>45</v>
      </c>
      <c r="B13" s="28">
        <v>10</v>
      </c>
      <c r="C13" s="23" t="s">
        <v>47</v>
      </c>
      <c r="D13" s="23" t="s">
        <v>159</v>
      </c>
      <c r="E13" s="23" t="s">
        <v>2</v>
      </c>
      <c r="F13" s="28"/>
      <c r="G13" s="28"/>
      <c r="H13" s="28"/>
      <c r="I13" s="28"/>
      <c r="J13" s="28"/>
    </row>
    <row r="14" spans="1:10" ht="120" x14ac:dyDescent="0.25">
      <c r="A14" s="28" t="s">
        <v>45</v>
      </c>
      <c r="B14" s="28">
        <v>11</v>
      </c>
      <c r="C14" s="23" t="s">
        <v>47</v>
      </c>
      <c r="D14" s="23" t="s">
        <v>160</v>
      </c>
      <c r="E14" s="23" t="s">
        <v>4</v>
      </c>
      <c r="F14" s="28">
        <v>2</v>
      </c>
      <c r="G14" s="5"/>
      <c r="H14" s="28" t="str">
        <f>IF(AND(G14="Standaard (8 punten)"),8,IF(AND(G14="Roadmap (5 punten)"),5,IF(AND(G14="Interface (2 punten)"),2,IF(AND(G14="Nee (0 punten)"),0,""))))</f>
        <v/>
      </c>
      <c r="I14" s="28" t="e">
        <f>Tabel2[[#This Row],[Wens
Aantal punten]]*Tabel2[[#This Row],[Wens beantwoording
cijfer (verborgen)]]</f>
        <v>#VALUE!</v>
      </c>
      <c r="J14" s="5"/>
    </row>
    <row r="15" spans="1:10" x14ac:dyDescent="0.25">
      <c r="I15" s="27"/>
    </row>
  </sheetData>
  <sheetProtection algorithmName="SHA-512" hashValue="lhE2z5fWjDplM1ppEzXKq8wQNJPH9laNuKILLwQ4NgXDjLWpbuLs04os+ABe5/bZ4RKw6kWZieFNcsYTWw+GHw==" saltValue="GelCf6orB4qkfHQiQBqKhQ==" spinCount="100000" sheet="1" objects="1" scenarios="1" autoFilter="0"/>
  <phoneticPr fontId="3" type="noConversion"/>
  <dataValidations count="4">
    <dataValidation type="list" allowBlank="1" showInputMessage="1" showErrorMessage="1" sqref="E15" xr:uid="{25AC1589-A0E5-4AFB-B1E6-F503B9370FB4}">
      <formula1>"Eis,Wens"</formula1>
    </dataValidation>
    <dataValidation type="list" allowBlank="1" showInputMessage="1" showErrorMessage="1" sqref="G15:H15" xr:uid="{0FBD202F-F42D-42D1-A187-6C2BEFEFDA5C}">
      <formula1>"Ja,Op roadmap,Nee"</formula1>
    </dataValidation>
    <dataValidation type="textLength" operator="lessThan" allowBlank="1" showInputMessage="1" showErrorMessage="1" sqref="J4:J15" xr:uid="{8FA5DBB2-D309-4271-B9BB-0A684CA5162D}">
      <formula1>200</formula1>
    </dataValidation>
    <dataValidation type="list" allowBlank="1" showInputMessage="1" showErrorMessage="1" sqref="G4:G14" xr:uid="{12EF451D-1424-4B9D-B6A9-3BDD2C41C668}">
      <formula1>"Standaard (8 punten),Roadmap (5 punten), Interface (2 punten), Nee (0 punten)"</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6A45-C3CE-48A4-B247-BC1DBAAD4D3E}">
  <sheetPr>
    <tabColor rgb="FFF8C0D1"/>
  </sheetPr>
  <dimension ref="A1:J247"/>
  <sheetViews>
    <sheetView zoomScaleNormal="100" workbookViewId="0">
      <selection activeCell="D5" sqref="D5"/>
    </sheetView>
  </sheetViews>
  <sheetFormatPr defaultColWidth="9.140625" defaultRowHeight="14.25" x14ac:dyDescent="0.25"/>
  <cols>
    <col min="1" max="2" width="5.57031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48</v>
      </c>
      <c r="B1" s="25"/>
      <c r="C1" s="25"/>
    </row>
    <row r="3" spans="1:10" s="26" customFormat="1" ht="36.6" customHeight="1" x14ac:dyDescent="0.25">
      <c r="A3" s="8" t="s">
        <v>35</v>
      </c>
      <c r="B3" s="8" t="s">
        <v>36</v>
      </c>
      <c r="C3" s="8" t="s">
        <v>37</v>
      </c>
      <c r="D3" s="8" t="s">
        <v>38</v>
      </c>
      <c r="E3" s="8" t="s">
        <v>39</v>
      </c>
      <c r="F3" s="8" t="s">
        <v>40</v>
      </c>
      <c r="G3" s="8" t="s">
        <v>41</v>
      </c>
      <c r="H3" s="8" t="s">
        <v>42</v>
      </c>
      <c r="I3" s="8" t="s">
        <v>43</v>
      </c>
      <c r="J3" s="8" t="s">
        <v>44</v>
      </c>
    </row>
    <row r="4" spans="1:10" ht="60" x14ac:dyDescent="0.25">
      <c r="A4" s="28" t="s">
        <v>49</v>
      </c>
      <c r="B4" s="28">
        <v>1</v>
      </c>
      <c r="C4" s="23" t="s">
        <v>50</v>
      </c>
      <c r="D4" s="23" t="s">
        <v>284</v>
      </c>
      <c r="E4" s="23" t="s">
        <v>2</v>
      </c>
      <c r="F4" s="28"/>
      <c r="G4" s="28"/>
      <c r="H4" s="28"/>
      <c r="I4" s="28"/>
      <c r="J4" s="28"/>
    </row>
    <row r="5" spans="1:10" ht="45" x14ac:dyDescent="0.25">
      <c r="A5" s="28" t="s">
        <v>49</v>
      </c>
      <c r="B5" s="28">
        <v>2</v>
      </c>
      <c r="C5" s="23" t="s">
        <v>50</v>
      </c>
      <c r="D5" s="23" t="s">
        <v>285</v>
      </c>
      <c r="E5" s="23" t="s">
        <v>2</v>
      </c>
      <c r="F5" s="28"/>
      <c r="G5" s="28"/>
      <c r="H5" s="28"/>
      <c r="I5" s="28"/>
      <c r="J5" s="28"/>
    </row>
    <row r="6" spans="1:10" ht="45" x14ac:dyDescent="0.25">
      <c r="A6" s="28" t="s">
        <v>49</v>
      </c>
      <c r="B6" s="28">
        <v>3</v>
      </c>
      <c r="C6" s="23" t="s">
        <v>50</v>
      </c>
      <c r="D6" s="23" t="s">
        <v>51</v>
      </c>
      <c r="E6" s="23" t="s">
        <v>2</v>
      </c>
      <c r="F6" s="28"/>
      <c r="G6" s="28"/>
      <c r="H6" s="28"/>
      <c r="I6" s="28"/>
      <c r="J6" s="28"/>
    </row>
    <row r="7" spans="1:10" ht="60" x14ac:dyDescent="0.25">
      <c r="A7" s="28" t="s">
        <v>49</v>
      </c>
      <c r="B7" s="28">
        <v>4</v>
      </c>
      <c r="C7" s="23" t="s">
        <v>50</v>
      </c>
      <c r="D7" s="23" t="s">
        <v>286</v>
      </c>
      <c r="E7" s="23" t="s">
        <v>2</v>
      </c>
      <c r="F7" s="28"/>
      <c r="G7" s="28"/>
      <c r="H7" s="28"/>
      <c r="I7" s="28"/>
      <c r="J7" s="28"/>
    </row>
    <row r="8" spans="1:10" ht="30" x14ac:dyDescent="0.25">
      <c r="A8" s="28" t="s">
        <v>49</v>
      </c>
      <c r="B8" s="28">
        <v>5</v>
      </c>
      <c r="C8" s="23" t="s">
        <v>50</v>
      </c>
      <c r="D8" s="23" t="s">
        <v>287</v>
      </c>
      <c r="E8" s="23" t="s">
        <v>2</v>
      </c>
      <c r="F8" s="28"/>
      <c r="G8" s="28"/>
      <c r="H8" s="28"/>
      <c r="I8" s="28"/>
      <c r="J8" s="28"/>
    </row>
    <row r="9" spans="1:10" ht="45" x14ac:dyDescent="0.25">
      <c r="A9" s="28" t="s">
        <v>49</v>
      </c>
      <c r="B9" s="28">
        <v>6</v>
      </c>
      <c r="C9" s="23" t="s">
        <v>50</v>
      </c>
      <c r="D9" s="23" t="s">
        <v>487</v>
      </c>
      <c r="E9" s="23" t="s">
        <v>4</v>
      </c>
      <c r="F9" s="28">
        <v>3</v>
      </c>
      <c r="G9" s="5"/>
      <c r="H9" s="28" t="str">
        <f>IF(AND(G9="Standaard (8 punten)"),8,IF(AND(G9="Roadmap (5 punten)"),5,IF(AND(G9="Interface (2 punten)"),2,IF(AND(G9="Nee (0 punten)"),0,""))))</f>
        <v/>
      </c>
      <c r="I9" s="28" t="e">
        <f>Tabel1[[#This Row],[Wens
Aantal punten]]*Tabel1[[#This Row],[Wens beantwoording
cijfer (verborgen)]]</f>
        <v>#VALUE!</v>
      </c>
      <c r="J9" s="5"/>
    </row>
    <row r="10" spans="1:10" ht="60" x14ac:dyDescent="0.25">
      <c r="A10" s="28" t="s">
        <v>49</v>
      </c>
      <c r="B10" s="28">
        <v>7</v>
      </c>
      <c r="C10" s="23" t="s">
        <v>50</v>
      </c>
      <c r="D10" s="23" t="s">
        <v>488</v>
      </c>
      <c r="E10" s="23" t="s">
        <v>2</v>
      </c>
      <c r="F10" s="28"/>
      <c r="G10" s="28"/>
      <c r="H10" s="28"/>
      <c r="I10" s="28"/>
      <c r="J10" s="28"/>
    </row>
    <row r="11" spans="1:10" ht="30" x14ac:dyDescent="0.25">
      <c r="A11" s="28" t="s">
        <v>49</v>
      </c>
      <c r="B11" s="28">
        <v>8</v>
      </c>
      <c r="C11" s="23" t="s">
        <v>25</v>
      </c>
      <c r="D11" s="23" t="s">
        <v>288</v>
      </c>
      <c r="E11" s="23" t="s">
        <v>2</v>
      </c>
      <c r="F11" s="28"/>
      <c r="G11" s="28"/>
      <c r="H11" s="28"/>
      <c r="I11" s="28"/>
      <c r="J11" s="28"/>
    </row>
    <row r="12" spans="1:10" ht="60" x14ac:dyDescent="0.25">
      <c r="A12" s="28" t="s">
        <v>49</v>
      </c>
      <c r="B12" s="28">
        <v>9</v>
      </c>
      <c r="C12" s="23" t="s">
        <v>46</v>
      </c>
      <c r="D12" s="23" t="s">
        <v>289</v>
      </c>
      <c r="E12" s="23" t="s">
        <v>2</v>
      </c>
      <c r="F12" s="28"/>
      <c r="G12" s="28"/>
      <c r="H12" s="28"/>
      <c r="I12" s="28"/>
      <c r="J12" s="28"/>
    </row>
    <row r="13" spans="1:10" ht="45" x14ac:dyDescent="0.25">
      <c r="A13" s="28" t="s">
        <v>49</v>
      </c>
      <c r="B13" s="28">
        <v>10</v>
      </c>
      <c r="C13" s="23" t="s">
        <v>52</v>
      </c>
      <c r="D13" s="23" t="s">
        <v>290</v>
      </c>
      <c r="E13" s="23" t="s">
        <v>2</v>
      </c>
      <c r="F13" s="28"/>
      <c r="G13" s="28"/>
      <c r="H13" s="28"/>
      <c r="I13" s="28"/>
      <c r="J13" s="28"/>
    </row>
    <row r="14" spans="1:10" ht="60" x14ac:dyDescent="0.25">
      <c r="A14" s="28" t="s">
        <v>49</v>
      </c>
      <c r="B14" s="28">
        <v>11</v>
      </c>
      <c r="C14" s="23" t="s">
        <v>52</v>
      </c>
      <c r="D14" s="23" t="s">
        <v>291</v>
      </c>
      <c r="E14" s="23" t="s">
        <v>2</v>
      </c>
      <c r="F14" s="28"/>
      <c r="G14" s="28"/>
      <c r="H14" s="28"/>
      <c r="I14" s="28"/>
      <c r="J14" s="28"/>
    </row>
    <row r="15" spans="1:10" ht="75" x14ac:dyDescent="0.25">
      <c r="A15" s="28" t="s">
        <v>49</v>
      </c>
      <c r="B15" s="28">
        <v>12</v>
      </c>
      <c r="C15" s="23" t="s">
        <v>52</v>
      </c>
      <c r="D15" s="23" t="s">
        <v>292</v>
      </c>
      <c r="E15" s="23" t="s">
        <v>2</v>
      </c>
      <c r="F15" s="28"/>
      <c r="G15" s="28"/>
      <c r="H15" s="28"/>
      <c r="I15" s="28"/>
      <c r="J15" s="28"/>
    </row>
    <row r="16" spans="1:10" ht="60" x14ac:dyDescent="0.25">
      <c r="A16" s="28" t="s">
        <v>49</v>
      </c>
      <c r="B16" s="28">
        <v>13</v>
      </c>
      <c r="C16" s="23" t="s">
        <v>52</v>
      </c>
      <c r="D16" s="23" t="s">
        <v>293</v>
      </c>
      <c r="E16" s="23" t="s">
        <v>2</v>
      </c>
      <c r="F16" s="28"/>
      <c r="G16" s="28"/>
      <c r="H16" s="28"/>
      <c r="I16" s="28"/>
      <c r="J16" s="28"/>
    </row>
    <row r="17" spans="1:10" ht="60" x14ac:dyDescent="0.25">
      <c r="A17" s="28" t="s">
        <v>49</v>
      </c>
      <c r="B17" s="28">
        <v>14</v>
      </c>
      <c r="C17" s="23" t="s">
        <v>52</v>
      </c>
      <c r="D17" s="23" t="s">
        <v>55</v>
      </c>
      <c r="E17" s="23" t="s">
        <v>2</v>
      </c>
      <c r="F17" s="28"/>
      <c r="G17" s="28"/>
      <c r="H17" s="28"/>
      <c r="I17" s="28"/>
      <c r="J17" s="28"/>
    </row>
    <row r="18" spans="1:10" ht="45" x14ac:dyDescent="0.25">
      <c r="A18" s="28" t="s">
        <v>49</v>
      </c>
      <c r="B18" s="28">
        <v>15</v>
      </c>
      <c r="C18" s="23" t="s">
        <v>52</v>
      </c>
      <c r="D18" s="23" t="s">
        <v>294</v>
      </c>
      <c r="E18" s="23" t="s">
        <v>2</v>
      </c>
      <c r="F18" s="28"/>
      <c r="G18" s="28"/>
      <c r="H18" s="28"/>
      <c r="I18" s="28"/>
      <c r="J18" s="28"/>
    </row>
    <row r="19" spans="1:10" ht="45" x14ac:dyDescent="0.25">
      <c r="A19" s="28" t="s">
        <v>49</v>
      </c>
      <c r="B19" s="28">
        <v>16</v>
      </c>
      <c r="C19" s="23" t="s">
        <v>77</v>
      </c>
      <c r="D19" s="23" t="s">
        <v>295</v>
      </c>
      <c r="E19" s="23" t="s">
        <v>2</v>
      </c>
      <c r="F19" s="28"/>
      <c r="G19" s="28"/>
      <c r="H19" s="28"/>
      <c r="I19" s="28"/>
      <c r="J19" s="28"/>
    </row>
    <row r="20" spans="1:10" ht="30" x14ac:dyDescent="0.25">
      <c r="A20" s="28" t="s">
        <v>49</v>
      </c>
      <c r="B20" s="28">
        <v>17</v>
      </c>
      <c r="C20" s="23" t="s">
        <v>53</v>
      </c>
      <c r="D20" s="23" t="s">
        <v>296</v>
      </c>
      <c r="E20" s="23" t="s">
        <v>2</v>
      </c>
      <c r="F20" s="28"/>
      <c r="G20" s="28"/>
      <c r="H20" s="28"/>
      <c r="I20" s="28"/>
      <c r="J20" s="28"/>
    </row>
    <row r="21" spans="1:10" ht="30" x14ac:dyDescent="0.25">
      <c r="A21" s="28" t="s">
        <v>49</v>
      </c>
      <c r="B21" s="28">
        <v>18</v>
      </c>
      <c r="C21" s="23" t="s">
        <v>53</v>
      </c>
      <c r="D21" s="23" t="s">
        <v>297</v>
      </c>
      <c r="E21" s="23" t="s">
        <v>2</v>
      </c>
      <c r="F21" s="28"/>
      <c r="G21" s="28"/>
      <c r="H21" s="28"/>
      <c r="I21" s="28"/>
      <c r="J21" s="28"/>
    </row>
    <row r="22" spans="1:10" ht="75" x14ac:dyDescent="0.25">
      <c r="A22" s="28" t="s">
        <v>49</v>
      </c>
      <c r="B22" s="28">
        <v>19</v>
      </c>
      <c r="C22" s="23" t="s">
        <v>53</v>
      </c>
      <c r="D22" s="23" t="s">
        <v>702</v>
      </c>
      <c r="E22" s="23" t="s">
        <v>4</v>
      </c>
      <c r="F22" s="28">
        <v>3</v>
      </c>
      <c r="G22" s="5"/>
      <c r="H22" s="5" t="str">
        <f>IF(AND(G22="Standaard (8 punten)"),8,IF(AND(G22="Roadmap (5 punten)"),5,IF(AND(G22="Interface (2 punten)"),2,IF(AND(G22="Nee (0 punten)"),0,""))))</f>
        <v/>
      </c>
      <c r="I22" s="5" t="e">
        <f>Tabel1[[#This Row],[Wens
Aantal punten]]*Tabel1[[#This Row],[Wens beantwoording
cijfer (verborgen)]]</f>
        <v>#VALUE!</v>
      </c>
      <c r="J22" s="5"/>
    </row>
    <row r="23" spans="1:10" ht="45" x14ac:dyDescent="0.25">
      <c r="A23" s="28" t="s">
        <v>49</v>
      </c>
      <c r="B23" s="28">
        <v>20</v>
      </c>
      <c r="C23" s="23" t="s">
        <v>79</v>
      </c>
      <c r="D23" s="23" t="s">
        <v>453</v>
      </c>
      <c r="E23" s="23" t="s">
        <v>4</v>
      </c>
      <c r="F23" s="28">
        <v>2</v>
      </c>
      <c r="G23" s="5"/>
      <c r="H23" s="5" t="str">
        <f>IF(AND(G23="Standaard (8 punten)"),8,IF(AND(G23="Roadmap (5 punten)"),5,IF(AND(G23="Interface (2 punten)"),2,IF(AND(G23="Nee (0 punten)"),0,""))))</f>
        <v/>
      </c>
      <c r="I23" s="5" t="e">
        <f>Tabel1[[#This Row],[Wens
Aantal punten]]*Tabel1[[#This Row],[Wens beantwoording
cijfer (verborgen)]]</f>
        <v>#VALUE!</v>
      </c>
      <c r="J23" s="5"/>
    </row>
    <row r="24" spans="1:10" ht="30" x14ac:dyDescent="0.25">
      <c r="A24" s="28" t="s">
        <v>49</v>
      </c>
      <c r="B24" s="28">
        <v>21</v>
      </c>
      <c r="C24" s="23" t="s">
        <v>79</v>
      </c>
      <c r="D24" s="23" t="s">
        <v>298</v>
      </c>
      <c r="E24" s="23" t="s">
        <v>4</v>
      </c>
      <c r="F24" s="28">
        <v>3</v>
      </c>
      <c r="G24" s="5"/>
      <c r="H24" s="5" t="str">
        <f>IF(AND(G24="Standaard (8 punten)"),8,IF(AND(G24="Roadmap (5 punten)"),5,IF(AND(G24="Interface (2 punten)"),2,IF(AND(G24="Nee (0 punten)"),0,""))))</f>
        <v/>
      </c>
      <c r="I24" s="5" t="e">
        <f>Tabel1[[#This Row],[Wens
Aantal punten]]*Tabel1[[#This Row],[Wens beantwoording
cijfer (verborgen)]]</f>
        <v>#VALUE!</v>
      </c>
      <c r="J24" s="5"/>
    </row>
    <row r="25" spans="1:10" ht="45" x14ac:dyDescent="0.25">
      <c r="A25" s="28" t="s">
        <v>49</v>
      </c>
      <c r="B25" s="28">
        <v>22</v>
      </c>
      <c r="C25" s="23" t="s">
        <v>79</v>
      </c>
      <c r="D25" s="23" t="s">
        <v>454</v>
      </c>
      <c r="E25" s="23" t="s">
        <v>2</v>
      </c>
      <c r="F25" s="28"/>
      <c r="G25" s="28"/>
      <c r="H25" s="28"/>
      <c r="I25" s="28"/>
      <c r="J25" s="28"/>
    </row>
    <row r="26" spans="1:10" ht="45" x14ac:dyDescent="0.25">
      <c r="A26" s="28" t="s">
        <v>49</v>
      </c>
      <c r="B26" s="28">
        <v>23</v>
      </c>
      <c r="C26" s="23" t="s">
        <v>79</v>
      </c>
      <c r="D26" s="23" t="s">
        <v>299</v>
      </c>
      <c r="E26" s="23" t="s">
        <v>2</v>
      </c>
      <c r="F26" s="28"/>
      <c r="G26" s="28"/>
      <c r="H26" s="28"/>
      <c r="I26" s="28"/>
      <c r="J26" s="28"/>
    </row>
    <row r="27" spans="1:10" ht="90" x14ac:dyDescent="0.25">
      <c r="A27" s="28" t="s">
        <v>49</v>
      </c>
      <c r="B27" s="28">
        <v>24</v>
      </c>
      <c r="C27" s="23" t="s">
        <v>79</v>
      </c>
      <c r="D27" s="23" t="s">
        <v>721</v>
      </c>
      <c r="E27" s="23" t="s">
        <v>2</v>
      </c>
      <c r="F27" s="28"/>
      <c r="G27" s="28"/>
      <c r="H27" s="28"/>
      <c r="I27" s="28"/>
      <c r="J27" s="28"/>
    </row>
    <row r="28" spans="1:10" ht="105" x14ac:dyDescent="0.25">
      <c r="A28" s="28" t="s">
        <v>49</v>
      </c>
      <c r="B28" s="28">
        <v>25</v>
      </c>
      <c r="C28" s="23" t="s">
        <v>79</v>
      </c>
      <c r="D28" s="23" t="s">
        <v>722</v>
      </c>
      <c r="E28" s="23" t="s">
        <v>2</v>
      </c>
      <c r="F28" s="28"/>
      <c r="G28" s="28"/>
      <c r="H28" s="28"/>
      <c r="I28" s="28"/>
      <c r="J28" s="28"/>
    </row>
    <row r="29" spans="1:10" ht="30" x14ac:dyDescent="0.25">
      <c r="A29" s="28" t="s">
        <v>49</v>
      </c>
      <c r="B29" s="28">
        <v>26</v>
      </c>
      <c r="C29" s="23" t="s">
        <v>79</v>
      </c>
      <c r="D29" s="23" t="s">
        <v>300</v>
      </c>
      <c r="E29" s="23" t="s">
        <v>2</v>
      </c>
      <c r="F29" s="28"/>
      <c r="G29" s="28"/>
      <c r="H29" s="28"/>
      <c r="I29" s="28"/>
      <c r="J29" s="28"/>
    </row>
    <row r="30" spans="1:10" ht="30" x14ac:dyDescent="0.25">
      <c r="A30" s="28" t="s">
        <v>49</v>
      </c>
      <c r="B30" s="28">
        <v>27</v>
      </c>
      <c r="C30" s="23" t="s">
        <v>79</v>
      </c>
      <c r="D30" s="23" t="s">
        <v>301</v>
      </c>
      <c r="E30" s="23" t="s">
        <v>2</v>
      </c>
      <c r="F30" s="28"/>
      <c r="G30" s="28"/>
      <c r="H30" s="28"/>
      <c r="I30" s="28"/>
      <c r="J30" s="28"/>
    </row>
    <row r="31" spans="1:10" ht="45" x14ac:dyDescent="0.25">
      <c r="A31" s="28" t="s">
        <v>49</v>
      </c>
      <c r="B31" s="28">
        <v>28</v>
      </c>
      <c r="C31" s="23" t="s">
        <v>79</v>
      </c>
      <c r="D31" s="23" t="s">
        <v>302</v>
      </c>
      <c r="E31" s="23" t="s">
        <v>2</v>
      </c>
      <c r="F31" s="28"/>
      <c r="G31" s="28"/>
      <c r="H31" s="28"/>
      <c r="I31" s="28"/>
      <c r="J31" s="28"/>
    </row>
    <row r="32" spans="1:10" ht="45" x14ac:dyDescent="0.25">
      <c r="A32" s="28" t="s">
        <v>49</v>
      </c>
      <c r="B32" s="28">
        <v>29</v>
      </c>
      <c r="C32" s="23" t="s">
        <v>79</v>
      </c>
      <c r="D32" s="23" t="s">
        <v>303</v>
      </c>
      <c r="E32" s="23" t="s">
        <v>2</v>
      </c>
      <c r="F32" s="28"/>
      <c r="G32" s="28"/>
      <c r="H32" s="28"/>
      <c r="I32" s="28"/>
      <c r="J32" s="28"/>
    </row>
    <row r="33" spans="1:10" ht="30" x14ac:dyDescent="0.25">
      <c r="A33" s="28" t="s">
        <v>49</v>
      </c>
      <c r="B33" s="28">
        <v>30</v>
      </c>
      <c r="C33" s="23" t="s">
        <v>79</v>
      </c>
      <c r="D33" s="23" t="s">
        <v>304</v>
      </c>
      <c r="E33" s="23" t="s">
        <v>2</v>
      </c>
      <c r="F33" s="28"/>
      <c r="G33" s="28"/>
      <c r="H33" s="28"/>
      <c r="I33" s="28"/>
      <c r="J33" s="28"/>
    </row>
    <row r="34" spans="1:10" ht="60" x14ac:dyDescent="0.25">
      <c r="A34" s="28" t="s">
        <v>49</v>
      </c>
      <c r="B34" s="28">
        <v>31</v>
      </c>
      <c r="C34" s="23" t="s">
        <v>54</v>
      </c>
      <c r="D34" s="23" t="s">
        <v>455</v>
      </c>
      <c r="E34" s="23" t="s">
        <v>2</v>
      </c>
      <c r="F34" s="28"/>
      <c r="G34" s="28"/>
      <c r="H34" s="28"/>
      <c r="I34" s="28"/>
      <c r="J34" s="28"/>
    </row>
    <row r="35" spans="1:10" ht="30" x14ac:dyDescent="0.25">
      <c r="A35" s="28" t="s">
        <v>49</v>
      </c>
      <c r="B35" s="28">
        <v>32</v>
      </c>
      <c r="C35" s="23" t="s">
        <v>54</v>
      </c>
      <c r="D35" s="23" t="s">
        <v>305</v>
      </c>
      <c r="E35" s="23" t="s">
        <v>2</v>
      </c>
      <c r="F35" s="28"/>
      <c r="G35" s="28"/>
      <c r="H35" s="28"/>
      <c r="I35" s="28"/>
      <c r="J35" s="28"/>
    </row>
    <row r="36" spans="1:10" ht="30" x14ac:dyDescent="0.25">
      <c r="A36" s="28" t="s">
        <v>49</v>
      </c>
      <c r="B36" s="28">
        <v>33</v>
      </c>
      <c r="C36" s="23" t="s">
        <v>54</v>
      </c>
      <c r="D36" s="23" t="s">
        <v>306</v>
      </c>
      <c r="E36" s="23" t="s">
        <v>2</v>
      </c>
      <c r="F36" s="28"/>
      <c r="G36" s="28"/>
      <c r="H36" s="28"/>
      <c r="I36" s="28"/>
      <c r="J36" s="28"/>
    </row>
    <row r="37" spans="1:10" ht="45" x14ac:dyDescent="0.25">
      <c r="A37" s="28" t="s">
        <v>49</v>
      </c>
      <c r="B37" s="28">
        <v>34</v>
      </c>
      <c r="C37" s="23" t="s">
        <v>54</v>
      </c>
      <c r="D37" s="23" t="s">
        <v>307</v>
      </c>
      <c r="E37" s="23" t="s">
        <v>2</v>
      </c>
      <c r="F37" s="28"/>
      <c r="G37" s="28"/>
      <c r="H37" s="28"/>
      <c r="I37" s="28"/>
      <c r="J37" s="28"/>
    </row>
    <row r="38" spans="1:10" ht="45" x14ac:dyDescent="0.25">
      <c r="A38" s="28" t="s">
        <v>49</v>
      </c>
      <c r="B38" s="28">
        <v>35</v>
      </c>
      <c r="C38" s="23" t="s">
        <v>54</v>
      </c>
      <c r="D38" s="23" t="s">
        <v>456</v>
      </c>
      <c r="E38" s="23" t="s">
        <v>4</v>
      </c>
      <c r="F38" s="28">
        <v>1</v>
      </c>
      <c r="G38" s="5"/>
      <c r="H38" s="5" t="str">
        <f>IF(AND(G38="Standaard (8 punten)"),8,IF(AND(G38="Roadmap (5 punten)"),5,IF(AND(G38="Interface (2 punten)"),2,IF(AND(G38="Nee (0 punten)"),0,""))))</f>
        <v/>
      </c>
      <c r="I38" s="5" t="e">
        <f>Tabel1[[#This Row],[Wens
Aantal punten]]*Tabel1[[#This Row],[Wens beantwoording
cijfer (verborgen)]]</f>
        <v>#VALUE!</v>
      </c>
      <c r="J38" s="5"/>
    </row>
    <row r="39" spans="1:10" ht="45" x14ac:dyDescent="0.25">
      <c r="A39" s="28" t="s">
        <v>49</v>
      </c>
      <c r="B39" s="28">
        <v>36</v>
      </c>
      <c r="C39" s="23" t="s">
        <v>54</v>
      </c>
      <c r="D39" s="23" t="s">
        <v>308</v>
      </c>
      <c r="E39" s="23" t="s">
        <v>2</v>
      </c>
      <c r="F39" s="28"/>
      <c r="G39" s="28"/>
      <c r="H39" s="28"/>
      <c r="I39" s="28"/>
      <c r="J39" s="28"/>
    </row>
    <row r="40" spans="1:10" ht="30" x14ac:dyDescent="0.25">
      <c r="A40" s="28" t="s">
        <v>49</v>
      </c>
      <c r="B40" s="28">
        <v>37</v>
      </c>
      <c r="C40" s="23" t="s">
        <v>54</v>
      </c>
      <c r="D40" s="23" t="s">
        <v>309</v>
      </c>
      <c r="E40" s="23" t="s">
        <v>2</v>
      </c>
      <c r="F40" s="28"/>
      <c r="G40" s="28"/>
      <c r="H40" s="28"/>
      <c r="I40" s="28"/>
      <c r="J40" s="28"/>
    </row>
    <row r="41" spans="1:10" ht="45" x14ac:dyDescent="0.25">
      <c r="A41" s="28" t="s">
        <v>49</v>
      </c>
      <c r="B41" s="28">
        <v>38</v>
      </c>
      <c r="C41" s="23" t="s">
        <v>54</v>
      </c>
      <c r="D41" s="23" t="s">
        <v>457</v>
      </c>
      <c r="E41" s="23" t="s">
        <v>4</v>
      </c>
      <c r="F41" s="28">
        <v>3</v>
      </c>
      <c r="G41" s="5"/>
      <c r="H41" s="5" t="str">
        <f>IF(AND(G41="Standaard (8 punten)"),8,IF(AND(G41="Roadmap (5 punten)"),5,IF(AND(G41="Interface (2 punten)"),2,IF(AND(G41="Nee (0 punten)"),0,""))))</f>
        <v/>
      </c>
      <c r="I41" s="5" t="e">
        <f>Tabel1[[#This Row],[Wens
Aantal punten]]*Tabel1[[#This Row],[Wens beantwoording
cijfer (verborgen)]]</f>
        <v>#VALUE!</v>
      </c>
      <c r="J41" s="5"/>
    </row>
    <row r="42" spans="1:10" ht="45" x14ac:dyDescent="0.25">
      <c r="A42" s="28" t="s">
        <v>49</v>
      </c>
      <c r="B42" s="28">
        <v>39</v>
      </c>
      <c r="C42" s="23" t="s">
        <v>54</v>
      </c>
      <c r="D42" s="23" t="s">
        <v>458</v>
      </c>
      <c r="E42" s="23" t="s">
        <v>2</v>
      </c>
      <c r="F42" s="28"/>
      <c r="G42" s="28"/>
      <c r="H42" s="28"/>
      <c r="I42" s="28"/>
      <c r="J42" s="28"/>
    </row>
    <row r="43" spans="1:10" ht="30" x14ac:dyDescent="0.25">
      <c r="A43" s="28" t="s">
        <v>49</v>
      </c>
      <c r="B43" s="28">
        <v>40</v>
      </c>
      <c r="C43" s="23" t="s">
        <v>54</v>
      </c>
      <c r="D43" s="23" t="s">
        <v>310</v>
      </c>
      <c r="E43" s="23" t="s">
        <v>2</v>
      </c>
      <c r="F43" s="28"/>
      <c r="G43" s="28"/>
      <c r="H43" s="28"/>
      <c r="I43" s="28"/>
      <c r="J43" s="28"/>
    </row>
    <row r="44" spans="1:10" ht="30" x14ac:dyDescent="0.25">
      <c r="A44" s="28" t="s">
        <v>49</v>
      </c>
      <c r="B44" s="28">
        <v>41</v>
      </c>
      <c r="C44" s="23" t="s">
        <v>54</v>
      </c>
      <c r="D44" s="23" t="s">
        <v>311</v>
      </c>
      <c r="E44" s="23" t="s">
        <v>4</v>
      </c>
      <c r="F44" s="28">
        <v>1</v>
      </c>
      <c r="G44" s="5"/>
      <c r="H44" s="5" t="str">
        <f>IF(AND(G44="Standaard (8 punten)"),8,IF(AND(G44="Roadmap (5 punten)"),5,IF(AND(G44="Interface (2 punten)"),2,IF(AND(G44="Nee (0 punten)"),0,""))))</f>
        <v/>
      </c>
      <c r="I44" s="5" t="e">
        <f>Tabel1[[#This Row],[Wens
Aantal punten]]*Tabel1[[#This Row],[Wens beantwoording
cijfer (verborgen)]]</f>
        <v>#VALUE!</v>
      </c>
      <c r="J44" s="5"/>
    </row>
    <row r="45" spans="1:10" ht="45" x14ac:dyDescent="0.25">
      <c r="A45" s="28" t="s">
        <v>49</v>
      </c>
      <c r="B45" s="28">
        <v>42</v>
      </c>
      <c r="C45" s="23" t="s">
        <v>54</v>
      </c>
      <c r="D45" s="23" t="s">
        <v>459</v>
      </c>
      <c r="E45" s="23" t="s">
        <v>4</v>
      </c>
      <c r="F45" s="28">
        <v>3</v>
      </c>
      <c r="G45" s="5"/>
      <c r="H45" s="5" t="str">
        <f>IF(AND(G45="Standaard (8 punten)"),8,IF(AND(G45="Roadmap (5 punten)"),5,IF(AND(G45="Interface (2 punten)"),2,IF(AND(G45="Nee (0 punten)"),0,""))))</f>
        <v/>
      </c>
      <c r="I45" s="5" t="e">
        <f>Tabel1[[#This Row],[Wens
Aantal punten]]*Tabel1[[#This Row],[Wens beantwoording
cijfer (verborgen)]]</f>
        <v>#VALUE!</v>
      </c>
      <c r="J45" s="5"/>
    </row>
    <row r="46" spans="1:10" ht="60" x14ac:dyDescent="0.25">
      <c r="A46" s="28" t="s">
        <v>49</v>
      </c>
      <c r="B46" s="28">
        <v>43</v>
      </c>
      <c r="C46" s="23" t="s">
        <v>54</v>
      </c>
      <c r="D46" s="23" t="s">
        <v>312</v>
      </c>
      <c r="E46" s="23" t="s">
        <v>2</v>
      </c>
      <c r="F46" s="28"/>
      <c r="G46" s="28"/>
      <c r="H46" s="28"/>
      <c r="I46" s="28"/>
      <c r="J46" s="28"/>
    </row>
    <row r="47" spans="1:10" ht="30" x14ac:dyDescent="0.25">
      <c r="A47" s="28" t="s">
        <v>49</v>
      </c>
      <c r="B47" s="28">
        <v>44</v>
      </c>
      <c r="C47" s="23" t="s">
        <v>54</v>
      </c>
      <c r="D47" s="23" t="s">
        <v>313</v>
      </c>
      <c r="E47" s="23" t="s">
        <v>4</v>
      </c>
      <c r="F47" s="28">
        <v>3</v>
      </c>
      <c r="G47" s="5"/>
      <c r="H47" s="5" t="str">
        <f>IF(AND(G47="Standaard (8 punten)"),8,IF(AND(G47="Roadmap (5 punten)"),5,IF(AND(G47="Interface (2 punten)"),2,IF(AND(G47="Nee (0 punten)"),0,""))))</f>
        <v/>
      </c>
      <c r="I47" s="5" t="e">
        <f>Tabel1[[#This Row],[Wens
Aantal punten]]*Tabel1[[#This Row],[Wens beantwoording
cijfer (verborgen)]]</f>
        <v>#VALUE!</v>
      </c>
      <c r="J47" s="5"/>
    </row>
    <row r="48" spans="1:10" ht="30" x14ac:dyDescent="0.25">
      <c r="A48" s="28" t="s">
        <v>49</v>
      </c>
      <c r="B48" s="28">
        <v>45</v>
      </c>
      <c r="C48" s="23" t="s">
        <v>54</v>
      </c>
      <c r="D48" s="23" t="s">
        <v>314</v>
      </c>
      <c r="E48" s="23" t="s">
        <v>2</v>
      </c>
      <c r="F48" s="28"/>
      <c r="G48" s="28"/>
      <c r="H48" s="28"/>
      <c r="I48" s="28"/>
      <c r="J48" s="28"/>
    </row>
    <row r="49" spans="1:10" ht="60" x14ac:dyDescent="0.25">
      <c r="A49" s="28" t="s">
        <v>49</v>
      </c>
      <c r="B49" s="28">
        <v>46</v>
      </c>
      <c r="C49" s="23" t="s">
        <v>54</v>
      </c>
      <c r="D49" s="23" t="s">
        <v>315</v>
      </c>
      <c r="E49" s="23" t="s">
        <v>4</v>
      </c>
      <c r="F49" s="28">
        <v>3</v>
      </c>
      <c r="G49" s="5"/>
      <c r="H49" s="5" t="str">
        <f>IF(AND(G49="Standaard (8 punten)"),8,IF(AND(G49="Roadmap (5 punten)"),5,IF(AND(G49="Interface (2 punten)"),2,IF(AND(G49="Nee (0 punten)"),0,""))))</f>
        <v/>
      </c>
      <c r="I49" s="5" t="e">
        <f>Tabel1[[#This Row],[Wens
Aantal punten]]*Tabel1[[#This Row],[Wens beantwoording
cijfer (verborgen)]]</f>
        <v>#VALUE!</v>
      </c>
      <c r="J49" s="5"/>
    </row>
    <row r="50" spans="1:10" ht="45" x14ac:dyDescent="0.25">
      <c r="A50" s="28" t="s">
        <v>49</v>
      </c>
      <c r="B50" s="28">
        <v>47</v>
      </c>
      <c r="C50" s="23" t="s">
        <v>54</v>
      </c>
      <c r="D50" s="23" t="s">
        <v>460</v>
      </c>
      <c r="E50" s="23" t="s">
        <v>2</v>
      </c>
      <c r="F50" s="28"/>
      <c r="G50" s="28"/>
      <c r="H50" s="28"/>
      <c r="I50" s="28"/>
      <c r="J50" s="28"/>
    </row>
    <row r="51" spans="1:10" ht="60" x14ac:dyDescent="0.25">
      <c r="A51" s="28" t="s">
        <v>49</v>
      </c>
      <c r="B51" s="28">
        <v>48</v>
      </c>
      <c r="C51" s="23" t="s">
        <v>54</v>
      </c>
      <c r="D51" s="23" t="s">
        <v>461</v>
      </c>
      <c r="E51" s="23" t="s">
        <v>4</v>
      </c>
      <c r="F51" s="28">
        <v>2</v>
      </c>
      <c r="G51" s="5"/>
      <c r="H51" s="5" t="str">
        <f t="shared" ref="H51:H57" si="0">IF(AND(G51="Standaard (8 punten)"),8,IF(AND(G51="Roadmap (5 punten)"),5,IF(AND(G51="Interface (2 punten)"),2,IF(AND(G51="Nee (0 punten)"),0,""))))</f>
        <v/>
      </c>
      <c r="I51" s="5" t="e">
        <f>Tabel1[[#This Row],[Wens
Aantal punten]]*Tabel1[[#This Row],[Wens beantwoording
cijfer (verborgen)]]</f>
        <v>#VALUE!</v>
      </c>
      <c r="J51" s="5"/>
    </row>
    <row r="52" spans="1:10" ht="60" x14ac:dyDescent="0.25">
      <c r="A52" s="28" t="s">
        <v>49</v>
      </c>
      <c r="B52" s="28">
        <v>49</v>
      </c>
      <c r="C52" s="23" t="s">
        <v>54</v>
      </c>
      <c r="D52" s="23" t="s">
        <v>462</v>
      </c>
      <c r="E52" s="23" t="s">
        <v>4</v>
      </c>
      <c r="F52" s="28">
        <v>3</v>
      </c>
      <c r="G52" s="5"/>
      <c r="H52" s="5" t="str">
        <f t="shared" si="0"/>
        <v/>
      </c>
      <c r="I52" s="5" t="e">
        <f>Tabel1[[#This Row],[Wens
Aantal punten]]*Tabel1[[#This Row],[Wens beantwoording
cijfer (verborgen)]]</f>
        <v>#VALUE!</v>
      </c>
      <c r="J52" s="5"/>
    </row>
    <row r="53" spans="1:10" ht="30" x14ac:dyDescent="0.25">
      <c r="A53" s="28" t="s">
        <v>49</v>
      </c>
      <c r="B53" s="28">
        <v>50</v>
      </c>
      <c r="C53" s="23" t="s">
        <v>54</v>
      </c>
      <c r="D53" s="23" t="s">
        <v>316</v>
      </c>
      <c r="E53" s="23" t="s">
        <v>4</v>
      </c>
      <c r="F53" s="28">
        <v>2</v>
      </c>
      <c r="G53" s="5"/>
      <c r="H53" s="5" t="str">
        <f t="shared" si="0"/>
        <v/>
      </c>
      <c r="I53" s="5" t="e">
        <f>Tabel1[[#This Row],[Wens
Aantal punten]]*Tabel1[[#This Row],[Wens beantwoording
cijfer (verborgen)]]</f>
        <v>#VALUE!</v>
      </c>
      <c r="J53" s="5"/>
    </row>
    <row r="54" spans="1:10" ht="45" x14ac:dyDescent="0.25">
      <c r="A54" s="28" t="s">
        <v>49</v>
      </c>
      <c r="B54" s="28">
        <v>51</v>
      </c>
      <c r="C54" s="23" t="s">
        <v>54</v>
      </c>
      <c r="D54" s="23" t="s">
        <v>317</v>
      </c>
      <c r="E54" s="23" t="s">
        <v>4</v>
      </c>
      <c r="F54" s="28">
        <v>3</v>
      </c>
      <c r="G54" s="5"/>
      <c r="H54" s="5" t="str">
        <f t="shared" si="0"/>
        <v/>
      </c>
      <c r="I54" s="5" t="e">
        <f>Tabel1[[#This Row],[Wens
Aantal punten]]*Tabel1[[#This Row],[Wens beantwoording
cijfer (verborgen)]]</f>
        <v>#VALUE!</v>
      </c>
      <c r="J54" s="5"/>
    </row>
    <row r="55" spans="1:10" ht="30" x14ac:dyDescent="0.25">
      <c r="A55" s="28" t="s">
        <v>49</v>
      </c>
      <c r="B55" s="28">
        <v>52</v>
      </c>
      <c r="C55" s="23" t="s">
        <v>80</v>
      </c>
      <c r="D55" s="23" t="s">
        <v>318</v>
      </c>
      <c r="E55" s="23" t="s">
        <v>4</v>
      </c>
      <c r="F55" s="28">
        <v>1</v>
      </c>
      <c r="G55" s="5"/>
      <c r="H55" s="5" t="str">
        <f t="shared" si="0"/>
        <v/>
      </c>
      <c r="I55" s="5" t="e">
        <f>Tabel1[[#This Row],[Wens
Aantal punten]]*Tabel1[[#This Row],[Wens beantwoording
cijfer (verborgen)]]</f>
        <v>#VALUE!</v>
      </c>
      <c r="J55" s="5"/>
    </row>
    <row r="56" spans="1:10" ht="30" x14ac:dyDescent="0.25">
      <c r="A56" s="28" t="s">
        <v>49</v>
      </c>
      <c r="B56" s="28">
        <v>53</v>
      </c>
      <c r="C56" s="23" t="s">
        <v>80</v>
      </c>
      <c r="D56" s="23" t="s">
        <v>319</v>
      </c>
      <c r="E56" s="23" t="s">
        <v>4</v>
      </c>
      <c r="F56" s="28">
        <v>3</v>
      </c>
      <c r="G56" s="5"/>
      <c r="H56" s="5" t="str">
        <f t="shared" si="0"/>
        <v/>
      </c>
      <c r="I56" s="5" t="e">
        <f>Tabel1[[#This Row],[Wens
Aantal punten]]*Tabel1[[#This Row],[Wens beantwoording
cijfer (verborgen)]]</f>
        <v>#VALUE!</v>
      </c>
      <c r="J56" s="5"/>
    </row>
    <row r="57" spans="1:10" ht="45" x14ac:dyDescent="0.25">
      <c r="A57" s="28" t="s">
        <v>49</v>
      </c>
      <c r="B57" s="28">
        <v>54</v>
      </c>
      <c r="C57" s="23" t="s">
        <v>80</v>
      </c>
      <c r="D57" s="23" t="s">
        <v>320</v>
      </c>
      <c r="E57" s="23" t="s">
        <v>4</v>
      </c>
      <c r="F57" s="28">
        <v>3</v>
      </c>
      <c r="G57" s="5"/>
      <c r="H57" s="5" t="str">
        <f t="shared" si="0"/>
        <v/>
      </c>
      <c r="I57" s="5" t="e">
        <f>Tabel1[[#This Row],[Wens
Aantal punten]]*Tabel1[[#This Row],[Wens beantwoording
cijfer (verborgen)]]</f>
        <v>#VALUE!</v>
      </c>
      <c r="J57" s="5"/>
    </row>
    <row r="58" spans="1:10" ht="60" x14ac:dyDescent="0.25">
      <c r="A58" s="28" t="s">
        <v>49</v>
      </c>
      <c r="B58" s="28">
        <v>55</v>
      </c>
      <c r="C58" s="23" t="s">
        <v>80</v>
      </c>
      <c r="D58" s="23" t="s">
        <v>321</v>
      </c>
      <c r="E58" s="23" t="s">
        <v>2</v>
      </c>
      <c r="F58" s="28"/>
      <c r="G58" s="28"/>
      <c r="H58" s="28"/>
      <c r="I58" s="28"/>
      <c r="J58" s="28"/>
    </row>
    <row r="59" spans="1:10" ht="45" x14ac:dyDescent="0.25">
      <c r="A59" s="28" t="s">
        <v>49</v>
      </c>
      <c r="B59" s="28">
        <v>56</v>
      </c>
      <c r="C59" s="23" t="s">
        <v>80</v>
      </c>
      <c r="D59" s="23" t="s">
        <v>322</v>
      </c>
      <c r="E59" s="23" t="s">
        <v>2</v>
      </c>
      <c r="F59" s="28"/>
      <c r="G59" s="28"/>
      <c r="H59" s="28"/>
      <c r="I59" s="28"/>
      <c r="J59" s="28"/>
    </row>
    <row r="60" spans="1:10" ht="60" x14ac:dyDescent="0.25">
      <c r="A60" s="28" t="s">
        <v>49</v>
      </c>
      <c r="B60" s="28">
        <v>57</v>
      </c>
      <c r="C60" s="23" t="s">
        <v>80</v>
      </c>
      <c r="D60" s="23" t="s">
        <v>323</v>
      </c>
      <c r="E60" s="23" t="s">
        <v>2</v>
      </c>
      <c r="F60" s="28"/>
      <c r="G60" s="28"/>
      <c r="H60" s="28"/>
      <c r="I60" s="28"/>
      <c r="J60" s="28"/>
    </row>
    <row r="61" spans="1:10" ht="60" x14ac:dyDescent="0.25">
      <c r="A61" s="28" t="s">
        <v>49</v>
      </c>
      <c r="B61" s="28">
        <v>58</v>
      </c>
      <c r="C61" s="23" t="s">
        <v>80</v>
      </c>
      <c r="D61" s="23" t="s">
        <v>324</v>
      </c>
      <c r="E61" s="23" t="s">
        <v>2</v>
      </c>
      <c r="F61" s="28"/>
      <c r="G61" s="28"/>
      <c r="H61" s="28"/>
      <c r="I61" s="28"/>
      <c r="J61" s="28"/>
    </row>
    <row r="62" spans="1:10" ht="60" x14ac:dyDescent="0.25">
      <c r="A62" s="28" t="s">
        <v>49</v>
      </c>
      <c r="B62" s="28">
        <v>59</v>
      </c>
      <c r="C62" s="23" t="s">
        <v>80</v>
      </c>
      <c r="D62" s="23" t="s">
        <v>325</v>
      </c>
      <c r="E62" s="23" t="s">
        <v>2</v>
      </c>
      <c r="F62" s="28"/>
      <c r="G62" s="28"/>
      <c r="H62" s="28"/>
      <c r="I62" s="28"/>
      <c r="J62" s="28"/>
    </row>
    <row r="63" spans="1:10" ht="45" x14ac:dyDescent="0.25">
      <c r="A63" s="28" t="s">
        <v>49</v>
      </c>
      <c r="B63" s="28">
        <v>60</v>
      </c>
      <c r="C63" s="23" t="s">
        <v>80</v>
      </c>
      <c r="D63" s="23" t="s">
        <v>463</v>
      </c>
      <c r="E63" s="23" t="s">
        <v>2</v>
      </c>
      <c r="F63" s="28"/>
      <c r="G63" s="28"/>
      <c r="H63" s="28"/>
      <c r="I63" s="28"/>
      <c r="J63" s="28"/>
    </row>
    <row r="64" spans="1:10" ht="30" x14ac:dyDescent="0.25">
      <c r="A64" s="28" t="s">
        <v>49</v>
      </c>
      <c r="B64" s="28">
        <v>61</v>
      </c>
      <c r="C64" s="23" t="s">
        <v>80</v>
      </c>
      <c r="D64" s="23" t="s">
        <v>326</v>
      </c>
      <c r="E64" s="23" t="s">
        <v>2</v>
      </c>
      <c r="F64" s="28"/>
      <c r="G64" s="28"/>
      <c r="H64" s="28"/>
      <c r="I64" s="28"/>
      <c r="J64" s="28"/>
    </row>
    <row r="65" spans="1:10" ht="30" x14ac:dyDescent="0.25">
      <c r="A65" s="28" t="s">
        <v>49</v>
      </c>
      <c r="B65" s="28">
        <v>62</v>
      </c>
      <c r="C65" s="23" t="s">
        <v>80</v>
      </c>
      <c r="D65" s="23" t="s">
        <v>327</v>
      </c>
      <c r="E65" s="23" t="s">
        <v>2</v>
      </c>
      <c r="F65" s="28"/>
      <c r="G65" s="28"/>
      <c r="H65" s="28"/>
      <c r="I65" s="28"/>
      <c r="J65" s="28"/>
    </row>
    <row r="66" spans="1:10" ht="45" x14ac:dyDescent="0.25">
      <c r="A66" s="28" t="s">
        <v>49</v>
      </c>
      <c r="B66" s="28">
        <v>63</v>
      </c>
      <c r="C66" s="23" t="s">
        <v>80</v>
      </c>
      <c r="D66" s="23" t="s">
        <v>328</v>
      </c>
      <c r="E66" s="23" t="s">
        <v>2</v>
      </c>
      <c r="F66" s="28"/>
      <c r="G66" s="28"/>
      <c r="H66" s="28"/>
      <c r="I66" s="28"/>
      <c r="J66" s="28"/>
    </row>
    <row r="67" spans="1:10" ht="45" x14ac:dyDescent="0.25">
      <c r="A67" s="28" t="s">
        <v>49</v>
      </c>
      <c r="B67" s="28">
        <v>64</v>
      </c>
      <c r="C67" s="23" t="s">
        <v>80</v>
      </c>
      <c r="D67" s="23" t="s">
        <v>464</v>
      </c>
      <c r="E67" s="23" t="s">
        <v>2</v>
      </c>
      <c r="F67" s="28"/>
      <c r="G67" s="28"/>
      <c r="H67" s="28"/>
      <c r="I67" s="28"/>
      <c r="J67" s="28"/>
    </row>
    <row r="68" spans="1:10" ht="30" x14ac:dyDescent="0.25">
      <c r="A68" s="28" t="s">
        <v>49</v>
      </c>
      <c r="B68" s="28">
        <v>65</v>
      </c>
      <c r="C68" s="23" t="s">
        <v>80</v>
      </c>
      <c r="D68" s="23" t="s">
        <v>329</v>
      </c>
      <c r="E68" s="23" t="s">
        <v>2</v>
      </c>
      <c r="F68" s="28"/>
      <c r="G68" s="28"/>
      <c r="H68" s="28"/>
      <c r="I68" s="28"/>
      <c r="J68" s="28"/>
    </row>
    <row r="69" spans="1:10" ht="45" x14ac:dyDescent="0.25">
      <c r="A69" s="28" t="s">
        <v>49</v>
      </c>
      <c r="B69" s="28">
        <v>66</v>
      </c>
      <c r="C69" s="23" t="s">
        <v>80</v>
      </c>
      <c r="D69" s="23" t="s">
        <v>465</v>
      </c>
      <c r="E69" s="23" t="s">
        <v>2</v>
      </c>
      <c r="F69" s="28"/>
      <c r="G69" s="28"/>
      <c r="H69" s="28"/>
      <c r="I69" s="28"/>
      <c r="J69" s="28"/>
    </row>
    <row r="70" spans="1:10" ht="60" x14ac:dyDescent="0.25">
      <c r="A70" s="28" t="s">
        <v>49</v>
      </c>
      <c r="B70" s="28">
        <v>67</v>
      </c>
      <c r="C70" s="23" t="s">
        <v>80</v>
      </c>
      <c r="D70" s="23" t="s">
        <v>330</v>
      </c>
      <c r="E70" s="23" t="s">
        <v>2</v>
      </c>
      <c r="F70" s="28"/>
      <c r="G70" s="28"/>
      <c r="H70" s="28"/>
      <c r="I70" s="28"/>
      <c r="J70" s="28"/>
    </row>
    <row r="71" spans="1:10" ht="45" x14ac:dyDescent="0.25">
      <c r="A71" s="28" t="s">
        <v>49</v>
      </c>
      <c r="B71" s="28">
        <v>68</v>
      </c>
      <c r="C71" s="23" t="s">
        <v>80</v>
      </c>
      <c r="D71" s="23" t="s">
        <v>331</v>
      </c>
      <c r="E71" s="23" t="s">
        <v>2</v>
      </c>
      <c r="F71" s="28"/>
      <c r="G71" s="28"/>
      <c r="H71" s="28"/>
      <c r="I71" s="28"/>
      <c r="J71" s="28"/>
    </row>
    <row r="72" spans="1:10" ht="45" x14ac:dyDescent="0.25">
      <c r="A72" s="28" t="s">
        <v>49</v>
      </c>
      <c r="B72" s="28">
        <v>69</v>
      </c>
      <c r="C72" s="23" t="s">
        <v>80</v>
      </c>
      <c r="D72" s="23" t="s">
        <v>332</v>
      </c>
      <c r="E72" s="23" t="s">
        <v>2</v>
      </c>
      <c r="F72" s="28"/>
      <c r="G72" s="28"/>
      <c r="H72" s="28"/>
      <c r="I72" s="28"/>
      <c r="J72" s="28"/>
    </row>
    <row r="73" spans="1:10" ht="60" x14ac:dyDescent="0.25">
      <c r="A73" s="28" t="s">
        <v>49</v>
      </c>
      <c r="B73" s="28">
        <v>70</v>
      </c>
      <c r="C73" s="23" t="s">
        <v>80</v>
      </c>
      <c r="D73" s="23" t="s">
        <v>333</v>
      </c>
      <c r="E73" s="23" t="s">
        <v>2</v>
      </c>
      <c r="F73" s="28"/>
      <c r="G73" s="28"/>
      <c r="H73" s="28"/>
      <c r="I73" s="28"/>
      <c r="J73" s="28"/>
    </row>
    <row r="74" spans="1:10" ht="60" x14ac:dyDescent="0.25">
      <c r="A74" s="28" t="s">
        <v>49</v>
      </c>
      <c r="B74" s="28">
        <v>71</v>
      </c>
      <c r="C74" s="23" t="s">
        <v>80</v>
      </c>
      <c r="D74" s="23" t="s">
        <v>334</v>
      </c>
      <c r="E74" s="23" t="s">
        <v>2</v>
      </c>
      <c r="F74" s="28"/>
      <c r="G74" s="28"/>
      <c r="H74" s="28"/>
      <c r="I74" s="28"/>
      <c r="J74" s="28"/>
    </row>
    <row r="75" spans="1:10" ht="45" x14ac:dyDescent="0.25">
      <c r="A75" s="28" t="s">
        <v>49</v>
      </c>
      <c r="B75" s="28">
        <v>72</v>
      </c>
      <c r="C75" s="23" t="s">
        <v>80</v>
      </c>
      <c r="D75" s="23" t="s">
        <v>335</v>
      </c>
      <c r="E75" s="23" t="s">
        <v>2</v>
      </c>
      <c r="F75" s="28"/>
      <c r="G75" s="28"/>
      <c r="H75" s="28"/>
      <c r="I75" s="28"/>
      <c r="J75" s="28"/>
    </row>
    <row r="76" spans="1:10" ht="45" x14ac:dyDescent="0.25">
      <c r="A76" s="28" t="s">
        <v>49</v>
      </c>
      <c r="B76" s="28">
        <v>73</v>
      </c>
      <c r="C76" s="23" t="s">
        <v>80</v>
      </c>
      <c r="D76" s="23" t="s">
        <v>336</v>
      </c>
      <c r="E76" s="23" t="s">
        <v>2</v>
      </c>
      <c r="F76" s="28"/>
      <c r="G76" s="28"/>
      <c r="H76" s="28"/>
      <c r="I76" s="28"/>
      <c r="J76" s="28"/>
    </row>
    <row r="77" spans="1:10" ht="60" x14ac:dyDescent="0.25">
      <c r="A77" s="28" t="s">
        <v>49</v>
      </c>
      <c r="B77" s="28">
        <v>74</v>
      </c>
      <c r="C77" s="23" t="s">
        <v>80</v>
      </c>
      <c r="D77" s="23" t="s">
        <v>337</v>
      </c>
      <c r="E77" s="23" t="s">
        <v>2</v>
      </c>
      <c r="F77" s="28"/>
      <c r="G77" s="28"/>
      <c r="H77" s="28"/>
      <c r="I77" s="28"/>
      <c r="J77" s="28"/>
    </row>
    <row r="78" spans="1:10" ht="45" x14ac:dyDescent="0.25">
      <c r="A78" s="28" t="s">
        <v>49</v>
      </c>
      <c r="B78" s="28">
        <v>75</v>
      </c>
      <c r="C78" s="23" t="s">
        <v>80</v>
      </c>
      <c r="D78" s="23" t="s">
        <v>338</v>
      </c>
      <c r="E78" s="23" t="s">
        <v>2</v>
      </c>
      <c r="F78" s="28"/>
      <c r="G78" s="28"/>
      <c r="H78" s="28"/>
      <c r="I78" s="28"/>
      <c r="J78" s="28"/>
    </row>
    <row r="79" spans="1:10" ht="45" x14ac:dyDescent="0.25">
      <c r="A79" s="28" t="s">
        <v>49</v>
      </c>
      <c r="B79" s="28">
        <v>76</v>
      </c>
      <c r="C79" s="23" t="s">
        <v>80</v>
      </c>
      <c r="D79" s="23" t="s">
        <v>339</v>
      </c>
      <c r="E79" s="23" t="s">
        <v>2</v>
      </c>
      <c r="F79" s="28"/>
      <c r="G79" s="28"/>
      <c r="H79" s="28"/>
      <c r="I79" s="28"/>
      <c r="J79" s="28"/>
    </row>
    <row r="80" spans="1:10" ht="45" x14ac:dyDescent="0.25">
      <c r="A80" s="28" t="s">
        <v>49</v>
      </c>
      <c r="B80" s="28">
        <v>77</v>
      </c>
      <c r="C80" s="23" t="s">
        <v>80</v>
      </c>
      <c r="D80" s="23" t="s">
        <v>340</v>
      </c>
      <c r="E80" s="23" t="s">
        <v>2</v>
      </c>
      <c r="F80" s="28"/>
      <c r="G80" s="28"/>
      <c r="H80" s="28"/>
      <c r="I80" s="28"/>
      <c r="J80" s="28"/>
    </row>
    <row r="81" spans="1:10" ht="75" x14ac:dyDescent="0.25">
      <c r="A81" s="28" t="s">
        <v>49</v>
      </c>
      <c r="B81" s="28">
        <v>78</v>
      </c>
      <c r="C81" s="23" t="s">
        <v>80</v>
      </c>
      <c r="D81" s="23" t="s">
        <v>341</v>
      </c>
      <c r="E81" s="23" t="s">
        <v>2</v>
      </c>
      <c r="F81" s="28"/>
      <c r="G81" s="28"/>
      <c r="H81" s="28"/>
      <c r="I81" s="28"/>
      <c r="J81" s="28"/>
    </row>
    <row r="82" spans="1:10" ht="30" x14ac:dyDescent="0.25">
      <c r="A82" s="28" t="s">
        <v>49</v>
      </c>
      <c r="B82" s="28">
        <v>79</v>
      </c>
      <c r="C82" s="23" t="s">
        <v>80</v>
      </c>
      <c r="D82" s="23" t="s">
        <v>342</v>
      </c>
      <c r="E82" s="23" t="s">
        <v>2</v>
      </c>
      <c r="F82" s="28"/>
      <c r="G82" s="28"/>
      <c r="H82" s="28"/>
      <c r="I82" s="28"/>
      <c r="J82" s="28"/>
    </row>
    <row r="83" spans="1:10" ht="30" x14ac:dyDescent="0.25">
      <c r="A83" s="28" t="s">
        <v>49</v>
      </c>
      <c r="B83" s="28">
        <v>80</v>
      </c>
      <c r="C83" s="23" t="s">
        <v>80</v>
      </c>
      <c r="D83" s="23" t="s">
        <v>343</v>
      </c>
      <c r="E83" s="23" t="s">
        <v>2</v>
      </c>
      <c r="F83" s="28"/>
      <c r="G83" s="28"/>
      <c r="H83" s="28"/>
      <c r="I83" s="28"/>
      <c r="J83" s="28"/>
    </row>
    <row r="84" spans="1:10" ht="45" x14ac:dyDescent="0.25">
      <c r="A84" s="28" t="s">
        <v>49</v>
      </c>
      <c r="B84" s="28">
        <v>81</v>
      </c>
      <c r="C84" s="23" t="s">
        <v>80</v>
      </c>
      <c r="D84" s="23" t="s">
        <v>344</v>
      </c>
      <c r="E84" s="23" t="s">
        <v>2</v>
      </c>
      <c r="F84" s="28"/>
      <c r="G84" s="28"/>
      <c r="H84" s="28"/>
      <c r="I84" s="28"/>
      <c r="J84" s="28"/>
    </row>
    <row r="85" spans="1:10" ht="45" x14ac:dyDescent="0.25">
      <c r="A85" s="28" t="s">
        <v>49</v>
      </c>
      <c r="B85" s="28">
        <v>82</v>
      </c>
      <c r="C85" s="23" t="s">
        <v>80</v>
      </c>
      <c r="D85" s="23" t="s">
        <v>452</v>
      </c>
      <c r="E85" s="23" t="s">
        <v>2</v>
      </c>
      <c r="F85" s="28"/>
      <c r="G85" s="28"/>
      <c r="H85" s="28"/>
      <c r="I85" s="28"/>
      <c r="J85" s="28"/>
    </row>
    <row r="86" spans="1:10" ht="75" x14ac:dyDescent="0.25">
      <c r="A86" s="28" t="s">
        <v>49</v>
      </c>
      <c r="B86" s="28">
        <v>83</v>
      </c>
      <c r="C86" s="23" t="s">
        <v>80</v>
      </c>
      <c r="D86" s="23" t="s">
        <v>345</v>
      </c>
      <c r="E86" s="23" t="s">
        <v>2</v>
      </c>
      <c r="F86" s="28"/>
      <c r="G86" s="28"/>
      <c r="H86" s="28"/>
      <c r="I86" s="28"/>
      <c r="J86" s="28"/>
    </row>
    <row r="87" spans="1:10" ht="60" x14ac:dyDescent="0.25">
      <c r="A87" s="28" t="s">
        <v>49</v>
      </c>
      <c r="B87" s="28">
        <v>84</v>
      </c>
      <c r="C87" s="23" t="s">
        <v>56</v>
      </c>
      <c r="D87" s="23" t="s">
        <v>346</v>
      </c>
      <c r="E87" s="23" t="s">
        <v>2</v>
      </c>
      <c r="F87" s="28"/>
      <c r="G87" s="28"/>
      <c r="H87" s="28"/>
      <c r="I87" s="28"/>
      <c r="J87" s="28"/>
    </row>
    <row r="88" spans="1:10" ht="30" x14ac:dyDescent="0.25">
      <c r="A88" s="28" t="s">
        <v>49</v>
      </c>
      <c r="B88" s="28">
        <v>85</v>
      </c>
      <c r="C88" s="23" t="s">
        <v>56</v>
      </c>
      <c r="D88" s="23" t="s">
        <v>466</v>
      </c>
      <c r="E88" s="23" t="s">
        <v>2</v>
      </c>
      <c r="F88" s="28"/>
      <c r="G88" s="28"/>
      <c r="H88" s="28"/>
      <c r="I88" s="28"/>
      <c r="J88" s="28"/>
    </row>
    <row r="89" spans="1:10" ht="45" x14ac:dyDescent="0.25">
      <c r="A89" s="28" t="s">
        <v>49</v>
      </c>
      <c r="B89" s="28">
        <v>86</v>
      </c>
      <c r="C89" s="23" t="s">
        <v>56</v>
      </c>
      <c r="D89" s="23" t="s">
        <v>347</v>
      </c>
      <c r="E89" s="23" t="s">
        <v>2</v>
      </c>
      <c r="F89" s="28"/>
      <c r="G89" s="28"/>
      <c r="H89" s="28"/>
      <c r="I89" s="28"/>
      <c r="J89" s="28"/>
    </row>
    <row r="90" spans="1:10" ht="60" x14ac:dyDescent="0.25">
      <c r="A90" s="28" t="s">
        <v>49</v>
      </c>
      <c r="B90" s="28">
        <v>87</v>
      </c>
      <c r="C90" s="23" t="s">
        <v>56</v>
      </c>
      <c r="D90" s="23" t="s">
        <v>467</v>
      </c>
      <c r="E90" s="23" t="s">
        <v>2</v>
      </c>
      <c r="F90" s="28"/>
      <c r="G90" s="28"/>
      <c r="H90" s="28"/>
      <c r="I90" s="28"/>
      <c r="J90" s="28"/>
    </row>
    <row r="91" spans="1:10" ht="30" x14ac:dyDescent="0.25">
      <c r="A91" s="28" t="s">
        <v>49</v>
      </c>
      <c r="B91" s="28">
        <v>88</v>
      </c>
      <c r="C91" s="23" t="s">
        <v>56</v>
      </c>
      <c r="D91" s="23" t="s">
        <v>348</v>
      </c>
      <c r="E91" s="23" t="s">
        <v>2</v>
      </c>
      <c r="F91" s="28"/>
      <c r="G91" s="28"/>
      <c r="H91" s="28"/>
      <c r="I91" s="28"/>
      <c r="J91" s="28"/>
    </row>
    <row r="92" spans="1:10" ht="45" x14ac:dyDescent="0.25">
      <c r="A92" s="29" t="s">
        <v>49</v>
      </c>
      <c r="B92" s="29">
        <v>89</v>
      </c>
      <c r="C92" s="30" t="s">
        <v>56</v>
      </c>
      <c r="D92" s="30" t="s">
        <v>720</v>
      </c>
      <c r="E92" s="30" t="s">
        <v>4</v>
      </c>
      <c r="F92" s="29">
        <v>2</v>
      </c>
      <c r="G92" s="28"/>
      <c r="H92" s="28"/>
      <c r="I92" s="28"/>
      <c r="J92" s="28"/>
    </row>
    <row r="93" spans="1:10" ht="60" x14ac:dyDescent="0.25">
      <c r="A93" s="28" t="s">
        <v>49</v>
      </c>
      <c r="B93" s="28">
        <v>90</v>
      </c>
      <c r="C93" s="23" t="s">
        <v>56</v>
      </c>
      <c r="D93" s="23" t="s">
        <v>349</v>
      </c>
      <c r="E93" s="23" t="s">
        <v>2</v>
      </c>
      <c r="F93" s="28"/>
      <c r="G93" s="28"/>
      <c r="H93" s="28"/>
      <c r="I93" s="28"/>
      <c r="J93" s="28"/>
    </row>
    <row r="94" spans="1:10" ht="45" x14ac:dyDescent="0.25">
      <c r="A94" s="28" t="s">
        <v>49</v>
      </c>
      <c r="B94" s="28">
        <v>91</v>
      </c>
      <c r="C94" s="23" t="s">
        <v>56</v>
      </c>
      <c r="D94" s="23" t="s">
        <v>350</v>
      </c>
      <c r="E94" s="23" t="s">
        <v>2</v>
      </c>
      <c r="F94" s="28"/>
      <c r="G94" s="28"/>
      <c r="H94" s="28"/>
      <c r="I94" s="28"/>
      <c r="J94" s="28"/>
    </row>
    <row r="95" spans="1:10" ht="30" x14ac:dyDescent="0.25">
      <c r="A95" s="28" t="s">
        <v>49</v>
      </c>
      <c r="B95" s="28">
        <v>92</v>
      </c>
      <c r="C95" s="23" t="s">
        <v>56</v>
      </c>
      <c r="D95" s="23" t="s">
        <v>351</v>
      </c>
      <c r="E95" s="23" t="s">
        <v>2</v>
      </c>
      <c r="F95" s="28"/>
      <c r="G95" s="28"/>
      <c r="H95" s="28"/>
      <c r="I95" s="28"/>
      <c r="J95" s="28"/>
    </row>
    <row r="96" spans="1:10" ht="30" x14ac:dyDescent="0.25">
      <c r="A96" s="28" t="s">
        <v>49</v>
      </c>
      <c r="B96" s="28">
        <v>93</v>
      </c>
      <c r="C96" s="23" t="s">
        <v>56</v>
      </c>
      <c r="D96" s="23" t="s">
        <v>352</v>
      </c>
      <c r="E96" s="23" t="s">
        <v>2</v>
      </c>
      <c r="F96" s="28"/>
      <c r="G96" s="28"/>
      <c r="H96" s="28"/>
      <c r="I96" s="28"/>
      <c r="J96" s="28"/>
    </row>
    <row r="97" spans="1:10" ht="45" x14ac:dyDescent="0.25">
      <c r="A97" s="28" t="s">
        <v>49</v>
      </c>
      <c r="B97" s="28">
        <v>94</v>
      </c>
      <c r="C97" s="23" t="s">
        <v>56</v>
      </c>
      <c r="D97" s="23" t="s">
        <v>451</v>
      </c>
      <c r="E97" s="23" t="s">
        <v>2</v>
      </c>
      <c r="F97" s="28"/>
      <c r="G97" s="28"/>
      <c r="H97" s="28"/>
      <c r="I97" s="28"/>
      <c r="J97" s="28"/>
    </row>
    <row r="98" spans="1:10" ht="75" x14ac:dyDescent="0.25">
      <c r="A98" s="28" t="s">
        <v>49</v>
      </c>
      <c r="B98" s="28">
        <v>95</v>
      </c>
      <c r="C98" s="23" t="s">
        <v>56</v>
      </c>
      <c r="D98" s="23" t="s">
        <v>353</v>
      </c>
      <c r="E98" s="23" t="s">
        <v>2</v>
      </c>
      <c r="F98" s="28"/>
      <c r="G98" s="28"/>
      <c r="H98" s="28"/>
      <c r="I98" s="28"/>
      <c r="J98" s="28"/>
    </row>
    <row r="99" spans="1:10" ht="30" x14ac:dyDescent="0.25">
      <c r="A99" s="28" t="s">
        <v>49</v>
      </c>
      <c r="B99" s="28">
        <v>96</v>
      </c>
      <c r="C99" s="23" t="s">
        <v>56</v>
      </c>
      <c r="D99" s="23" t="s">
        <v>354</v>
      </c>
      <c r="E99" s="23" t="s">
        <v>4</v>
      </c>
      <c r="F99" s="28">
        <v>2</v>
      </c>
      <c r="G99" s="5"/>
      <c r="H99" s="5" t="str">
        <f>IF(AND(G99="Standaard (8 punten)"),8,IF(AND(G99="Roadmap (5 punten)"),5,IF(AND(G99="Interface (2 punten)"),2,IF(AND(G99="Nee (0 punten)"),0,""))))</f>
        <v/>
      </c>
      <c r="I99" s="5" t="e">
        <f>Tabel1[[#This Row],[Wens
Aantal punten]]*Tabel1[[#This Row],[Wens beantwoording
cijfer (verborgen)]]</f>
        <v>#VALUE!</v>
      </c>
      <c r="J99" s="5"/>
    </row>
    <row r="100" spans="1:10" ht="45" x14ac:dyDescent="0.25">
      <c r="A100" s="28" t="s">
        <v>49</v>
      </c>
      <c r="B100" s="28">
        <v>97</v>
      </c>
      <c r="C100" s="23" t="s">
        <v>56</v>
      </c>
      <c r="D100" s="23" t="s">
        <v>355</v>
      </c>
      <c r="E100" s="23" t="s">
        <v>2</v>
      </c>
      <c r="F100" s="28"/>
      <c r="G100" s="28"/>
      <c r="H100" s="28"/>
      <c r="I100" s="28"/>
      <c r="J100" s="28"/>
    </row>
    <row r="101" spans="1:10" ht="45" x14ac:dyDescent="0.25">
      <c r="A101" s="28" t="s">
        <v>49</v>
      </c>
      <c r="B101" s="28">
        <v>98</v>
      </c>
      <c r="C101" s="23" t="s">
        <v>56</v>
      </c>
      <c r="D101" s="23" t="s">
        <v>356</v>
      </c>
      <c r="E101" s="23" t="s">
        <v>2</v>
      </c>
      <c r="F101" s="28"/>
      <c r="G101" s="28"/>
      <c r="H101" s="28"/>
      <c r="I101" s="28"/>
      <c r="J101" s="28"/>
    </row>
    <row r="102" spans="1:10" ht="30" x14ac:dyDescent="0.25">
      <c r="A102" s="28" t="s">
        <v>49</v>
      </c>
      <c r="B102" s="28">
        <v>99</v>
      </c>
      <c r="C102" s="23" t="s">
        <v>56</v>
      </c>
      <c r="D102" s="23" t="s">
        <v>57</v>
      </c>
      <c r="E102" s="23" t="s">
        <v>4</v>
      </c>
      <c r="F102" s="28">
        <v>2</v>
      </c>
      <c r="G102" s="5"/>
      <c r="H102" s="5" t="str">
        <f>IF(AND(G102="Standaard (8 punten)"),8,IF(AND(G102="Roadmap (5 punten)"),5,IF(AND(G102="Interface (2 punten)"),2,IF(AND(G102="Nee (0 punten)"),0,""))))</f>
        <v/>
      </c>
      <c r="I102" s="5" t="e">
        <f>Tabel1[[#This Row],[Wens
Aantal punten]]*Tabel1[[#This Row],[Wens beantwoording
cijfer (verborgen)]]</f>
        <v>#VALUE!</v>
      </c>
      <c r="J102" s="5"/>
    </row>
    <row r="103" spans="1:10" ht="60" x14ac:dyDescent="0.25">
      <c r="A103" s="28" t="s">
        <v>49</v>
      </c>
      <c r="B103" s="28">
        <v>100</v>
      </c>
      <c r="C103" s="23" t="s">
        <v>56</v>
      </c>
      <c r="D103" s="23" t="s">
        <v>696</v>
      </c>
      <c r="E103" s="23" t="s">
        <v>2</v>
      </c>
      <c r="F103" s="28"/>
      <c r="G103" s="28"/>
      <c r="H103" s="28"/>
      <c r="I103" s="28"/>
      <c r="J103" s="28"/>
    </row>
    <row r="104" spans="1:10" ht="30" x14ac:dyDescent="0.25">
      <c r="A104" s="28" t="s">
        <v>49</v>
      </c>
      <c r="B104" s="28">
        <v>101</v>
      </c>
      <c r="C104" s="23" t="s">
        <v>56</v>
      </c>
      <c r="D104" s="23" t="s">
        <v>468</v>
      </c>
      <c r="E104" s="23" t="s">
        <v>4</v>
      </c>
      <c r="F104" s="28">
        <v>3</v>
      </c>
      <c r="G104" s="5"/>
      <c r="H104" s="5" t="str">
        <f>IF(AND(G104="Standaard (8 punten)"),8,IF(AND(G104="Roadmap (5 punten)"),5,IF(AND(G104="Interface (2 punten)"),2,IF(AND(G104="Nee (0 punten)"),0,""))))</f>
        <v/>
      </c>
      <c r="I104" s="5" t="e">
        <f>Tabel1[[#This Row],[Wens
Aantal punten]]*Tabel1[[#This Row],[Wens beantwoording
cijfer (verborgen)]]</f>
        <v>#VALUE!</v>
      </c>
      <c r="J104" s="5"/>
    </row>
    <row r="105" spans="1:10" ht="30" x14ac:dyDescent="0.25">
      <c r="A105" s="28" t="s">
        <v>49</v>
      </c>
      <c r="B105" s="28">
        <v>102</v>
      </c>
      <c r="C105" s="23" t="s">
        <v>56</v>
      </c>
      <c r="D105" s="23" t="s">
        <v>357</v>
      </c>
      <c r="E105" s="23" t="s">
        <v>2</v>
      </c>
      <c r="F105" s="28"/>
      <c r="G105" s="28"/>
      <c r="H105" s="28"/>
      <c r="I105" s="28"/>
      <c r="J105" s="28"/>
    </row>
    <row r="106" spans="1:10" ht="45" x14ac:dyDescent="0.25">
      <c r="A106" s="28" t="s">
        <v>49</v>
      </c>
      <c r="B106" s="28">
        <v>103</v>
      </c>
      <c r="C106" s="23" t="s">
        <v>56</v>
      </c>
      <c r="D106" s="23" t="s">
        <v>469</v>
      </c>
      <c r="E106" s="23" t="s">
        <v>2</v>
      </c>
      <c r="F106" s="28"/>
      <c r="G106" s="28"/>
      <c r="H106" s="28"/>
      <c r="I106" s="28"/>
      <c r="J106" s="28"/>
    </row>
    <row r="107" spans="1:10" ht="30" x14ac:dyDescent="0.25">
      <c r="A107" s="28" t="s">
        <v>49</v>
      </c>
      <c r="B107" s="28">
        <v>104</v>
      </c>
      <c r="C107" s="23" t="s">
        <v>56</v>
      </c>
      <c r="D107" s="23" t="s">
        <v>358</v>
      </c>
      <c r="E107" s="23" t="s">
        <v>2</v>
      </c>
      <c r="F107" s="28"/>
      <c r="G107" s="28"/>
      <c r="H107" s="28"/>
      <c r="I107" s="28"/>
      <c r="J107" s="28"/>
    </row>
    <row r="108" spans="1:10" ht="45" x14ac:dyDescent="0.25">
      <c r="A108" s="28" t="s">
        <v>49</v>
      </c>
      <c r="B108" s="28">
        <v>105</v>
      </c>
      <c r="C108" s="23" t="s">
        <v>56</v>
      </c>
      <c r="D108" s="23" t="s">
        <v>359</v>
      </c>
      <c r="E108" s="23" t="s">
        <v>2</v>
      </c>
      <c r="F108" s="28"/>
      <c r="G108" s="28"/>
      <c r="H108" s="28"/>
      <c r="I108" s="28"/>
      <c r="J108" s="28"/>
    </row>
    <row r="109" spans="1:10" ht="60" x14ac:dyDescent="0.25">
      <c r="A109" s="28" t="s">
        <v>49</v>
      </c>
      <c r="B109" s="28">
        <v>106</v>
      </c>
      <c r="C109" s="23" t="s">
        <v>56</v>
      </c>
      <c r="D109" s="23" t="s">
        <v>360</v>
      </c>
      <c r="E109" s="23" t="s">
        <v>2</v>
      </c>
      <c r="F109" s="28"/>
      <c r="G109" s="28"/>
      <c r="H109" s="28"/>
      <c r="I109" s="28"/>
      <c r="J109" s="28"/>
    </row>
    <row r="110" spans="1:10" ht="45" x14ac:dyDescent="0.25">
      <c r="A110" s="28" t="s">
        <v>49</v>
      </c>
      <c r="B110" s="28">
        <v>107</v>
      </c>
      <c r="C110" s="23" t="s">
        <v>56</v>
      </c>
      <c r="D110" s="23" t="s">
        <v>361</v>
      </c>
      <c r="E110" s="23" t="s">
        <v>4</v>
      </c>
      <c r="F110" s="28">
        <v>3</v>
      </c>
      <c r="G110" s="5"/>
      <c r="H110" s="5" t="str">
        <f>IF(AND(G110="Standaard (8 punten)"),8,IF(AND(G110="Roadmap (5 punten)"),5,IF(AND(G110="Interface (2 punten)"),2,IF(AND(G110="Nee (0 punten)"),0,""))))</f>
        <v/>
      </c>
      <c r="I110" s="5" t="e">
        <f>Tabel1[[#This Row],[Wens
Aantal punten]]*Tabel1[[#This Row],[Wens beantwoording
cijfer (verborgen)]]</f>
        <v>#VALUE!</v>
      </c>
      <c r="J110" s="5"/>
    </row>
    <row r="111" spans="1:10" ht="60" x14ac:dyDescent="0.25">
      <c r="A111" s="28" t="s">
        <v>49</v>
      </c>
      <c r="B111" s="28">
        <v>108</v>
      </c>
      <c r="C111" s="23" t="s">
        <v>56</v>
      </c>
      <c r="D111" s="23" t="s">
        <v>470</v>
      </c>
      <c r="E111" s="23" t="s">
        <v>2</v>
      </c>
      <c r="F111" s="28"/>
      <c r="G111" s="28"/>
      <c r="H111" s="28"/>
      <c r="I111" s="28"/>
      <c r="J111" s="28"/>
    </row>
    <row r="112" spans="1:10" ht="45" x14ac:dyDescent="0.25">
      <c r="A112" s="28" t="s">
        <v>49</v>
      </c>
      <c r="B112" s="28">
        <v>109</v>
      </c>
      <c r="C112" s="23" t="s">
        <v>56</v>
      </c>
      <c r="D112" s="23" t="s">
        <v>471</v>
      </c>
      <c r="E112" s="23" t="s">
        <v>2</v>
      </c>
      <c r="F112" s="28"/>
      <c r="G112" s="28"/>
      <c r="H112" s="28"/>
      <c r="I112" s="28"/>
      <c r="J112" s="28"/>
    </row>
    <row r="113" spans="1:10" ht="45" x14ac:dyDescent="0.25">
      <c r="A113" s="28" t="s">
        <v>49</v>
      </c>
      <c r="B113" s="28">
        <v>110</v>
      </c>
      <c r="C113" s="23" t="s">
        <v>56</v>
      </c>
      <c r="D113" s="23" t="s">
        <v>362</v>
      </c>
      <c r="E113" s="23" t="s">
        <v>2</v>
      </c>
      <c r="F113" s="28"/>
      <c r="G113" s="28"/>
      <c r="H113" s="28"/>
      <c r="I113" s="28"/>
      <c r="J113" s="28"/>
    </row>
    <row r="114" spans="1:10" ht="30" x14ac:dyDescent="0.25">
      <c r="A114" s="28" t="s">
        <v>49</v>
      </c>
      <c r="B114" s="28">
        <v>111</v>
      </c>
      <c r="C114" s="23" t="s">
        <v>56</v>
      </c>
      <c r="D114" s="23" t="s">
        <v>363</v>
      </c>
      <c r="E114" s="23" t="s">
        <v>4</v>
      </c>
      <c r="F114" s="28">
        <v>2</v>
      </c>
      <c r="G114" s="5"/>
      <c r="H114" s="5" t="str">
        <f>IF(AND(G114="Standaard (8 punten)"),8,IF(AND(G114="Roadmap (5 punten)"),5,IF(AND(G114="Interface (2 punten)"),2,IF(AND(G114="Nee (0 punten)"),0,""))))</f>
        <v/>
      </c>
      <c r="I114" s="5" t="e">
        <f>Tabel1[[#This Row],[Wens
Aantal punten]]*Tabel1[[#This Row],[Wens beantwoording
cijfer (verborgen)]]</f>
        <v>#VALUE!</v>
      </c>
      <c r="J114" s="5"/>
    </row>
    <row r="115" spans="1:10" ht="45" x14ac:dyDescent="0.25">
      <c r="A115" s="28" t="s">
        <v>49</v>
      </c>
      <c r="B115" s="28">
        <v>112</v>
      </c>
      <c r="C115" s="23" t="s">
        <v>56</v>
      </c>
      <c r="D115" s="23" t="s">
        <v>364</v>
      </c>
      <c r="E115" s="23" t="s">
        <v>4</v>
      </c>
      <c r="F115" s="28">
        <v>2</v>
      </c>
      <c r="G115" s="5"/>
      <c r="H115" s="5" t="str">
        <f>IF(AND(G115="Standaard (8 punten)"),8,IF(AND(G115="Roadmap (5 punten)"),5,IF(AND(G115="Interface (2 punten)"),2,IF(AND(G115="Nee (0 punten)"),0,""))))</f>
        <v/>
      </c>
      <c r="I115" s="5" t="e">
        <f>Tabel1[[#This Row],[Wens
Aantal punten]]*Tabel1[[#This Row],[Wens beantwoording
cijfer (verborgen)]]</f>
        <v>#VALUE!</v>
      </c>
      <c r="J115" s="5"/>
    </row>
    <row r="116" spans="1:10" ht="45" x14ac:dyDescent="0.25">
      <c r="A116" s="28" t="s">
        <v>49</v>
      </c>
      <c r="B116" s="28">
        <v>113</v>
      </c>
      <c r="C116" s="23" t="s">
        <v>56</v>
      </c>
      <c r="D116" s="23" t="s">
        <v>365</v>
      </c>
      <c r="E116" s="23" t="s">
        <v>2</v>
      </c>
      <c r="F116" s="28"/>
      <c r="G116" s="28"/>
      <c r="H116" s="28"/>
      <c r="I116" s="28"/>
      <c r="J116" s="28"/>
    </row>
    <row r="117" spans="1:10" ht="45" x14ac:dyDescent="0.25">
      <c r="A117" s="28" t="s">
        <v>49</v>
      </c>
      <c r="B117" s="28">
        <v>114</v>
      </c>
      <c r="C117" s="23" t="s">
        <v>56</v>
      </c>
      <c r="D117" s="23" t="s">
        <v>366</v>
      </c>
      <c r="E117" s="23" t="s">
        <v>4</v>
      </c>
      <c r="F117" s="28">
        <v>3</v>
      </c>
      <c r="G117" s="5"/>
      <c r="H117" s="5" t="str">
        <f>IF(AND(G117="Standaard (8 punten)"),8,IF(AND(G117="Roadmap (5 punten)"),5,IF(AND(G117="Interface (2 punten)"),2,IF(AND(G117="Nee (0 punten)"),0,""))))</f>
        <v/>
      </c>
      <c r="I117" s="5" t="e">
        <f>Tabel1[[#This Row],[Wens
Aantal punten]]*Tabel1[[#This Row],[Wens beantwoording
cijfer (verborgen)]]</f>
        <v>#VALUE!</v>
      </c>
      <c r="J117" s="5"/>
    </row>
    <row r="118" spans="1:10" ht="45" x14ac:dyDescent="0.25">
      <c r="A118" s="28" t="s">
        <v>49</v>
      </c>
      <c r="B118" s="28">
        <v>115</v>
      </c>
      <c r="C118" s="23" t="s">
        <v>56</v>
      </c>
      <c r="D118" s="23" t="s">
        <v>472</v>
      </c>
      <c r="E118" s="23" t="s">
        <v>2</v>
      </c>
      <c r="F118" s="28"/>
      <c r="G118" s="28"/>
      <c r="H118" s="28"/>
      <c r="I118" s="28"/>
      <c r="J118" s="28"/>
    </row>
    <row r="119" spans="1:10" ht="60" x14ac:dyDescent="0.25">
      <c r="A119" s="28" t="s">
        <v>49</v>
      </c>
      <c r="B119" s="28">
        <v>116</v>
      </c>
      <c r="C119" s="23" t="s">
        <v>56</v>
      </c>
      <c r="D119" s="23" t="s">
        <v>715</v>
      </c>
      <c r="E119" s="23" t="s">
        <v>2</v>
      </c>
      <c r="F119" s="28"/>
      <c r="G119" s="28"/>
      <c r="H119" s="28"/>
      <c r="I119" s="28"/>
      <c r="J119" s="28"/>
    </row>
    <row r="120" spans="1:10" ht="60" x14ac:dyDescent="0.25">
      <c r="A120" s="28" t="s">
        <v>49</v>
      </c>
      <c r="B120" s="28">
        <v>117</v>
      </c>
      <c r="C120" s="23" t="s">
        <v>56</v>
      </c>
      <c r="D120" s="23" t="s">
        <v>719</v>
      </c>
      <c r="E120" s="23" t="s">
        <v>2</v>
      </c>
      <c r="F120" s="28"/>
      <c r="G120" s="28"/>
      <c r="H120" s="28"/>
      <c r="I120" s="28"/>
      <c r="J120" s="28"/>
    </row>
    <row r="121" spans="1:10" ht="45" x14ac:dyDescent="0.25">
      <c r="A121" s="28" t="s">
        <v>49</v>
      </c>
      <c r="B121" s="28">
        <v>118</v>
      </c>
      <c r="C121" s="23" t="s">
        <v>56</v>
      </c>
      <c r="D121" s="23" t="s">
        <v>367</v>
      </c>
      <c r="E121" s="23" t="s">
        <v>2</v>
      </c>
      <c r="F121" s="28"/>
      <c r="G121" s="28"/>
      <c r="H121" s="28"/>
      <c r="I121" s="28"/>
      <c r="J121" s="28"/>
    </row>
    <row r="122" spans="1:10" ht="60" x14ac:dyDescent="0.25">
      <c r="A122" s="28" t="s">
        <v>49</v>
      </c>
      <c r="B122" s="28">
        <v>119</v>
      </c>
      <c r="C122" s="23" t="s">
        <v>56</v>
      </c>
      <c r="D122" s="23" t="s">
        <v>368</v>
      </c>
      <c r="E122" s="23" t="s">
        <v>2</v>
      </c>
      <c r="F122" s="28"/>
      <c r="G122" s="28"/>
      <c r="H122" s="28"/>
      <c r="I122" s="28"/>
      <c r="J122" s="28"/>
    </row>
    <row r="123" spans="1:10" ht="30" x14ac:dyDescent="0.25">
      <c r="A123" s="28" t="s">
        <v>49</v>
      </c>
      <c r="B123" s="28">
        <v>120</v>
      </c>
      <c r="C123" s="23" t="s">
        <v>56</v>
      </c>
      <c r="D123" s="23" t="s">
        <v>369</v>
      </c>
      <c r="E123" s="23" t="s">
        <v>2</v>
      </c>
      <c r="F123" s="28"/>
      <c r="G123" s="28"/>
      <c r="H123" s="28"/>
      <c r="I123" s="28"/>
      <c r="J123" s="28"/>
    </row>
    <row r="124" spans="1:10" ht="45" x14ac:dyDescent="0.25">
      <c r="A124" s="28" t="s">
        <v>49</v>
      </c>
      <c r="B124" s="28">
        <v>121</v>
      </c>
      <c r="C124" s="23" t="s">
        <v>56</v>
      </c>
      <c r="D124" s="23" t="s">
        <v>370</v>
      </c>
      <c r="E124" s="23" t="s">
        <v>2</v>
      </c>
      <c r="F124" s="28"/>
      <c r="G124" s="28"/>
      <c r="H124" s="28"/>
      <c r="I124" s="28"/>
      <c r="J124" s="28"/>
    </row>
    <row r="125" spans="1:10" ht="45" x14ac:dyDescent="0.25">
      <c r="A125" s="28" t="s">
        <v>49</v>
      </c>
      <c r="B125" s="28">
        <v>122</v>
      </c>
      <c r="C125" s="23" t="s">
        <v>56</v>
      </c>
      <c r="D125" s="23" t="s">
        <v>473</v>
      </c>
      <c r="E125" s="23" t="s">
        <v>2</v>
      </c>
      <c r="F125" s="28"/>
      <c r="G125" s="28"/>
      <c r="H125" s="28"/>
      <c r="I125" s="28"/>
      <c r="J125" s="28"/>
    </row>
    <row r="126" spans="1:10" ht="30" x14ac:dyDescent="0.25">
      <c r="A126" s="28" t="s">
        <v>49</v>
      </c>
      <c r="B126" s="28">
        <v>123</v>
      </c>
      <c r="C126" s="23" t="s">
        <v>56</v>
      </c>
      <c r="D126" s="23" t="s">
        <v>474</v>
      </c>
      <c r="E126" s="23" t="s">
        <v>2</v>
      </c>
      <c r="F126" s="28"/>
      <c r="G126" s="28"/>
      <c r="H126" s="28"/>
      <c r="I126" s="28"/>
      <c r="J126" s="28"/>
    </row>
    <row r="127" spans="1:10" ht="30" x14ac:dyDescent="0.25">
      <c r="A127" s="28" t="s">
        <v>49</v>
      </c>
      <c r="B127" s="28">
        <v>124</v>
      </c>
      <c r="C127" s="23" t="s">
        <v>56</v>
      </c>
      <c r="D127" s="23" t="s">
        <v>475</v>
      </c>
      <c r="E127" s="23" t="s">
        <v>4</v>
      </c>
      <c r="F127" s="28">
        <v>2</v>
      </c>
      <c r="G127" s="5"/>
      <c r="H127" s="5" t="str">
        <f>IF(AND(G127="Standaard (8 punten)"),8,IF(AND(G127="Roadmap (5 punten)"),5,IF(AND(G127="Interface (2 punten)"),2,IF(AND(G127="Nee (0 punten)"),0,""))))</f>
        <v/>
      </c>
      <c r="I127" s="5" t="e">
        <f>Tabel1[[#This Row],[Wens
Aantal punten]]*Tabel1[[#This Row],[Wens beantwoording
cijfer (verborgen)]]</f>
        <v>#VALUE!</v>
      </c>
      <c r="J127" s="5"/>
    </row>
    <row r="128" spans="1:10" ht="45" x14ac:dyDescent="0.25">
      <c r="A128" s="28" t="s">
        <v>49</v>
      </c>
      <c r="B128" s="28">
        <v>125</v>
      </c>
      <c r="C128" s="23" t="s">
        <v>56</v>
      </c>
      <c r="D128" s="23" t="s">
        <v>371</v>
      </c>
      <c r="E128" s="23" t="s">
        <v>4</v>
      </c>
      <c r="F128" s="28">
        <v>3</v>
      </c>
      <c r="G128" s="5"/>
      <c r="H128" s="5" t="str">
        <f>IF(AND(G128="Standaard (8 punten)"),8,IF(AND(G128="Roadmap (5 punten)"),5,IF(AND(G128="Interface (2 punten)"),2,IF(AND(G128="Nee (0 punten)"),0,""))))</f>
        <v/>
      </c>
      <c r="I128" s="5" t="e">
        <f>Tabel1[[#This Row],[Wens
Aantal punten]]*Tabel1[[#This Row],[Wens beantwoording
cijfer (verborgen)]]</f>
        <v>#VALUE!</v>
      </c>
      <c r="J128" s="5"/>
    </row>
    <row r="129" spans="1:10" ht="45" x14ac:dyDescent="0.25">
      <c r="A129" s="28" t="s">
        <v>49</v>
      </c>
      <c r="B129" s="28">
        <v>126</v>
      </c>
      <c r="C129" s="23" t="s">
        <v>56</v>
      </c>
      <c r="D129" s="23" t="s">
        <v>372</v>
      </c>
      <c r="E129" s="23" t="s">
        <v>4</v>
      </c>
      <c r="F129" s="28">
        <v>1</v>
      </c>
      <c r="G129" s="5"/>
      <c r="H129" s="5" t="str">
        <f>IF(AND(G129="Standaard (8 punten)"),8,IF(AND(G129="Roadmap (5 punten)"),5,IF(AND(G129="Interface (2 punten)"),2,IF(AND(G129="Nee (0 punten)"),0,""))))</f>
        <v/>
      </c>
      <c r="I129" s="5" t="e">
        <f>Tabel1[[#This Row],[Wens
Aantal punten]]*Tabel1[[#This Row],[Wens beantwoording
cijfer (verborgen)]]</f>
        <v>#VALUE!</v>
      </c>
      <c r="J129" s="5"/>
    </row>
    <row r="130" spans="1:10" ht="30" x14ac:dyDescent="0.25">
      <c r="A130" s="28" t="s">
        <v>49</v>
      </c>
      <c r="B130" s="28">
        <v>127</v>
      </c>
      <c r="C130" s="23" t="s">
        <v>56</v>
      </c>
      <c r="D130" s="23" t="s">
        <v>373</v>
      </c>
      <c r="E130" s="23" t="s">
        <v>4</v>
      </c>
      <c r="F130" s="28">
        <v>2</v>
      </c>
      <c r="G130" s="5"/>
      <c r="H130" s="5" t="str">
        <f>IF(AND(G130="Standaard (8 punten)"),8,IF(AND(G130="Roadmap (5 punten)"),5,IF(AND(G130="Interface (2 punten)"),2,IF(AND(G130="Nee (0 punten)"),0,""))))</f>
        <v/>
      </c>
      <c r="I130" s="5" t="e">
        <f>Tabel1[[#This Row],[Wens
Aantal punten]]*Tabel1[[#This Row],[Wens beantwoording
cijfer (verborgen)]]</f>
        <v>#VALUE!</v>
      </c>
      <c r="J130" s="5"/>
    </row>
    <row r="131" spans="1:10" ht="45" x14ac:dyDescent="0.25">
      <c r="A131" s="28" t="s">
        <v>49</v>
      </c>
      <c r="B131" s="28">
        <v>128</v>
      </c>
      <c r="C131" s="23" t="s">
        <v>56</v>
      </c>
      <c r="D131" s="23" t="s">
        <v>374</v>
      </c>
      <c r="E131" s="23" t="s">
        <v>4</v>
      </c>
      <c r="F131" s="28">
        <v>2</v>
      </c>
      <c r="G131" s="5"/>
      <c r="H131" s="5" t="str">
        <f>IF(AND(G131="Standaard (8 punten)"),8,IF(AND(G131="Roadmap (5 punten)"),5,IF(AND(G131="Interface (2 punten)"),2,IF(AND(G131="Nee (0 punten)"),0,""))))</f>
        <v/>
      </c>
      <c r="I131" s="5" t="e">
        <f>Tabel1[[#This Row],[Wens
Aantal punten]]*Tabel1[[#This Row],[Wens beantwoording
cijfer (verborgen)]]</f>
        <v>#VALUE!</v>
      </c>
      <c r="J131" s="5"/>
    </row>
    <row r="132" spans="1:10" ht="45" x14ac:dyDescent="0.25">
      <c r="A132" s="28" t="s">
        <v>49</v>
      </c>
      <c r="B132" s="28">
        <v>129</v>
      </c>
      <c r="C132" s="23" t="s">
        <v>61</v>
      </c>
      <c r="D132" s="23" t="s">
        <v>375</v>
      </c>
      <c r="E132" s="23" t="s">
        <v>2</v>
      </c>
      <c r="F132" s="28"/>
      <c r="G132" s="28"/>
      <c r="H132" s="28"/>
      <c r="I132" s="28"/>
      <c r="J132" s="28"/>
    </row>
    <row r="133" spans="1:10" ht="75" x14ac:dyDescent="0.25">
      <c r="A133" s="28" t="s">
        <v>49</v>
      </c>
      <c r="B133" s="28">
        <v>130</v>
      </c>
      <c r="C133" s="23" t="s">
        <v>61</v>
      </c>
      <c r="D133" s="23" t="s">
        <v>723</v>
      </c>
      <c r="E133" s="23" t="s">
        <v>2</v>
      </c>
      <c r="F133" s="28"/>
      <c r="G133" s="28"/>
      <c r="H133" s="28"/>
      <c r="I133" s="28"/>
      <c r="J133" s="28"/>
    </row>
    <row r="134" spans="1:10" ht="45" x14ac:dyDescent="0.25">
      <c r="A134" s="28" t="s">
        <v>49</v>
      </c>
      <c r="B134" s="28">
        <v>131</v>
      </c>
      <c r="C134" s="23" t="s">
        <v>61</v>
      </c>
      <c r="D134" s="23" t="s">
        <v>376</v>
      </c>
      <c r="E134" s="23" t="s">
        <v>2</v>
      </c>
      <c r="F134" s="28"/>
      <c r="G134" s="28"/>
      <c r="H134" s="28"/>
      <c r="I134" s="28"/>
      <c r="J134" s="28"/>
    </row>
    <row r="135" spans="1:10" ht="45" x14ac:dyDescent="0.25">
      <c r="A135" s="28" t="s">
        <v>49</v>
      </c>
      <c r="B135" s="28">
        <v>132</v>
      </c>
      <c r="C135" s="23" t="s">
        <v>61</v>
      </c>
      <c r="D135" s="23" t="s">
        <v>377</v>
      </c>
      <c r="E135" s="23" t="s">
        <v>2</v>
      </c>
      <c r="F135" s="28"/>
      <c r="G135" s="28"/>
      <c r="H135" s="28"/>
      <c r="I135" s="28"/>
      <c r="J135" s="28"/>
    </row>
    <row r="136" spans="1:10" ht="60" x14ac:dyDescent="0.25">
      <c r="A136" s="28" t="s">
        <v>49</v>
      </c>
      <c r="B136" s="28">
        <v>133</v>
      </c>
      <c r="C136" s="23" t="s">
        <v>61</v>
      </c>
      <c r="D136" s="23" t="s">
        <v>378</v>
      </c>
      <c r="E136" s="23" t="s">
        <v>2</v>
      </c>
      <c r="F136" s="28"/>
      <c r="G136" s="28"/>
      <c r="H136" s="28"/>
      <c r="I136" s="28"/>
      <c r="J136" s="28"/>
    </row>
    <row r="137" spans="1:10" ht="45" x14ac:dyDescent="0.25">
      <c r="A137" s="28" t="s">
        <v>49</v>
      </c>
      <c r="B137" s="28">
        <v>134</v>
      </c>
      <c r="C137" s="23" t="s">
        <v>61</v>
      </c>
      <c r="D137" s="23" t="s">
        <v>379</v>
      </c>
      <c r="E137" s="23" t="s">
        <v>2</v>
      </c>
      <c r="F137" s="28"/>
      <c r="G137" s="28"/>
      <c r="H137" s="28"/>
      <c r="I137" s="28"/>
      <c r="J137" s="28"/>
    </row>
    <row r="138" spans="1:10" ht="30" x14ac:dyDescent="0.25">
      <c r="A138" s="28" t="s">
        <v>49</v>
      </c>
      <c r="B138" s="28">
        <v>135</v>
      </c>
      <c r="C138" s="23" t="s">
        <v>61</v>
      </c>
      <c r="D138" s="23" t="s">
        <v>380</v>
      </c>
      <c r="E138" s="23" t="s">
        <v>2</v>
      </c>
      <c r="F138" s="28"/>
      <c r="G138" s="28"/>
      <c r="H138" s="28"/>
      <c r="I138" s="28"/>
      <c r="J138" s="28"/>
    </row>
    <row r="139" spans="1:10" ht="60" x14ac:dyDescent="0.25">
      <c r="A139" s="28" t="s">
        <v>49</v>
      </c>
      <c r="B139" s="28">
        <v>136</v>
      </c>
      <c r="C139" s="23" t="s">
        <v>61</v>
      </c>
      <c r="D139" s="23" t="s">
        <v>476</v>
      </c>
      <c r="E139" s="23" t="s">
        <v>2</v>
      </c>
      <c r="F139" s="28"/>
      <c r="G139" s="28"/>
      <c r="H139" s="28"/>
      <c r="I139" s="28"/>
      <c r="J139" s="28"/>
    </row>
    <row r="140" spans="1:10" ht="60" x14ac:dyDescent="0.25">
      <c r="A140" s="28" t="s">
        <v>49</v>
      </c>
      <c r="B140" s="28">
        <v>137</v>
      </c>
      <c r="C140" s="23" t="s">
        <v>61</v>
      </c>
      <c r="D140" s="23" t="s">
        <v>477</v>
      </c>
      <c r="E140" s="23" t="s">
        <v>2</v>
      </c>
      <c r="F140" s="28"/>
      <c r="G140" s="28"/>
      <c r="H140" s="28"/>
      <c r="I140" s="28"/>
      <c r="J140" s="28"/>
    </row>
    <row r="141" spans="1:10" ht="45" x14ac:dyDescent="0.25">
      <c r="A141" s="28" t="s">
        <v>49</v>
      </c>
      <c r="B141" s="28">
        <v>138</v>
      </c>
      <c r="C141" s="23" t="s">
        <v>61</v>
      </c>
      <c r="D141" s="23" t="s">
        <v>381</v>
      </c>
      <c r="E141" s="23" t="s">
        <v>2</v>
      </c>
      <c r="F141" s="28"/>
      <c r="G141" s="28"/>
      <c r="H141" s="28"/>
      <c r="I141" s="28"/>
      <c r="J141" s="28"/>
    </row>
    <row r="142" spans="1:10" ht="45" x14ac:dyDescent="0.25">
      <c r="A142" s="28" t="s">
        <v>49</v>
      </c>
      <c r="B142" s="28">
        <v>139</v>
      </c>
      <c r="C142" s="23" t="s">
        <v>61</v>
      </c>
      <c r="D142" s="23" t="s">
        <v>382</v>
      </c>
      <c r="E142" s="23" t="s">
        <v>4</v>
      </c>
      <c r="F142" s="28">
        <v>3</v>
      </c>
      <c r="G142" s="5"/>
      <c r="H142" s="5" t="str">
        <f>IF(AND(G142="Standaard (8 punten)"),8,IF(AND(G142="Roadmap (5 punten)"),5,IF(AND(G142="Interface (2 punten)"),2,IF(AND(G142="Nee (0 punten)"),0,""))))</f>
        <v/>
      </c>
      <c r="I142" s="5" t="e">
        <f>Tabel1[[#This Row],[Wens
Aantal punten]]*Tabel1[[#This Row],[Wens beantwoording
cijfer (verborgen)]]</f>
        <v>#VALUE!</v>
      </c>
      <c r="J142" s="5"/>
    </row>
    <row r="143" spans="1:10" ht="60" x14ac:dyDescent="0.25">
      <c r="A143" s="28" t="s">
        <v>49</v>
      </c>
      <c r="B143" s="28">
        <v>140</v>
      </c>
      <c r="C143" s="23" t="s">
        <v>61</v>
      </c>
      <c r="D143" s="23" t="s">
        <v>383</v>
      </c>
      <c r="E143" s="23" t="s">
        <v>4</v>
      </c>
      <c r="F143" s="28">
        <v>3</v>
      </c>
      <c r="G143" s="5"/>
      <c r="H143" s="5" t="str">
        <f>IF(AND(G143="Standaard (8 punten)"),8,IF(AND(G143="Roadmap (5 punten)"),5,IF(AND(G143="Interface (2 punten)"),2,IF(AND(G143="Nee (0 punten)"),0,""))))</f>
        <v/>
      </c>
      <c r="I143" s="5" t="e">
        <f>Tabel1[[#This Row],[Wens
Aantal punten]]*Tabel1[[#This Row],[Wens beantwoording
cijfer (verborgen)]]</f>
        <v>#VALUE!</v>
      </c>
      <c r="J143" s="5"/>
    </row>
    <row r="144" spans="1:10" ht="45" x14ac:dyDescent="0.25">
      <c r="A144" s="28" t="s">
        <v>49</v>
      </c>
      <c r="B144" s="28">
        <v>141</v>
      </c>
      <c r="C144" s="23" t="s">
        <v>61</v>
      </c>
      <c r="D144" s="23" t="s">
        <v>384</v>
      </c>
      <c r="E144" s="23" t="s">
        <v>4</v>
      </c>
      <c r="F144" s="28">
        <v>2</v>
      </c>
      <c r="G144" s="5"/>
      <c r="H144" s="5" t="str">
        <f>IF(AND(G144="Standaard (8 punten)"),8,IF(AND(G144="Roadmap (5 punten)"),5,IF(AND(G144="Interface (2 punten)"),2,IF(AND(G144="Nee (0 punten)"),0,""))))</f>
        <v/>
      </c>
      <c r="I144" s="5" t="e">
        <f>Tabel1[[#This Row],[Wens
Aantal punten]]*Tabel1[[#This Row],[Wens beantwoording
cijfer (verborgen)]]</f>
        <v>#VALUE!</v>
      </c>
      <c r="J144" s="5"/>
    </row>
    <row r="145" spans="1:10" ht="45" x14ac:dyDescent="0.25">
      <c r="A145" s="28" t="s">
        <v>49</v>
      </c>
      <c r="B145" s="28">
        <v>142</v>
      </c>
      <c r="C145" s="23" t="s">
        <v>61</v>
      </c>
      <c r="D145" s="23" t="s">
        <v>478</v>
      </c>
      <c r="E145" s="23" t="s">
        <v>2</v>
      </c>
      <c r="F145" s="28"/>
      <c r="G145" s="28"/>
      <c r="H145" s="28"/>
      <c r="I145" s="28"/>
      <c r="J145" s="28"/>
    </row>
    <row r="146" spans="1:10" ht="30" x14ac:dyDescent="0.25">
      <c r="A146" s="28" t="s">
        <v>49</v>
      </c>
      <c r="B146" s="28">
        <v>143</v>
      </c>
      <c r="C146" s="23" t="s">
        <v>58</v>
      </c>
      <c r="D146" s="23" t="s">
        <v>385</v>
      </c>
      <c r="E146" s="23" t="s">
        <v>2</v>
      </c>
      <c r="F146" s="28"/>
      <c r="G146" s="28"/>
      <c r="H146" s="28"/>
      <c r="I146" s="28"/>
      <c r="J146" s="28"/>
    </row>
    <row r="147" spans="1:10" ht="45" x14ac:dyDescent="0.25">
      <c r="A147" s="28" t="s">
        <v>49</v>
      </c>
      <c r="B147" s="28">
        <v>144</v>
      </c>
      <c r="C147" s="23" t="s">
        <v>59</v>
      </c>
      <c r="D147" s="23" t="s">
        <v>386</v>
      </c>
      <c r="E147" s="23" t="s">
        <v>2</v>
      </c>
      <c r="F147" s="28"/>
      <c r="G147" s="28"/>
      <c r="H147" s="28"/>
      <c r="I147" s="28"/>
      <c r="J147" s="28"/>
    </row>
    <row r="148" spans="1:10" ht="45" x14ac:dyDescent="0.25">
      <c r="A148" s="28" t="s">
        <v>49</v>
      </c>
      <c r="B148" s="28">
        <v>145</v>
      </c>
      <c r="C148" s="23" t="s">
        <v>59</v>
      </c>
      <c r="D148" s="23" t="s">
        <v>387</v>
      </c>
      <c r="E148" s="23" t="s">
        <v>2</v>
      </c>
      <c r="F148" s="28"/>
      <c r="G148" s="28"/>
      <c r="H148" s="28"/>
      <c r="I148" s="28"/>
      <c r="J148" s="28"/>
    </row>
    <row r="149" spans="1:10" ht="45" x14ac:dyDescent="0.25">
      <c r="A149" s="28" t="s">
        <v>49</v>
      </c>
      <c r="B149" s="28">
        <v>146</v>
      </c>
      <c r="C149" s="23" t="s">
        <v>59</v>
      </c>
      <c r="D149" s="23" t="s">
        <v>388</v>
      </c>
      <c r="E149" s="23" t="s">
        <v>4</v>
      </c>
      <c r="F149" s="28">
        <v>2</v>
      </c>
      <c r="G149" s="5"/>
      <c r="H149" s="5" t="str">
        <f>IF(AND(G149="Standaard (8 punten)"),8,IF(AND(G149="Roadmap (5 punten)"),5,IF(AND(G149="Interface (2 punten)"),2,IF(AND(G149="Nee (0 punten)"),0,""))))</f>
        <v/>
      </c>
      <c r="I149" s="5" t="e">
        <f>Tabel1[[#This Row],[Wens
Aantal punten]]*Tabel1[[#This Row],[Wens beantwoording
cijfer (verborgen)]]</f>
        <v>#VALUE!</v>
      </c>
      <c r="J149" s="5"/>
    </row>
    <row r="150" spans="1:10" ht="45" x14ac:dyDescent="0.25">
      <c r="A150" s="28" t="s">
        <v>49</v>
      </c>
      <c r="B150" s="28">
        <v>147</v>
      </c>
      <c r="C150" s="23" t="s">
        <v>59</v>
      </c>
      <c r="D150" s="23" t="s">
        <v>389</v>
      </c>
      <c r="E150" s="23" t="s">
        <v>4</v>
      </c>
      <c r="F150" s="28">
        <v>2</v>
      </c>
      <c r="G150" s="5"/>
      <c r="H150" s="5" t="str">
        <f>IF(AND(G150="Standaard (8 punten)"),8,IF(AND(G150="Roadmap (5 punten)"),5,IF(AND(G150="Interface (2 punten)"),2,IF(AND(G150="Nee (0 punten)"),0,""))))</f>
        <v/>
      </c>
      <c r="I150" s="5" t="e">
        <f>Tabel1[[#This Row],[Wens
Aantal punten]]*Tabel1[[#This Row],[Wens beantwoording
cijfer (verborgen)]]</f>
        <v>#VALUE!</v>
      </c>
      <c r="J150" s="5"/>
    </row>
    <row r="151" spans="1:10" ht="30" x14ac:dyDescent="0.25">
      <c r="A151" s="28" t="s">
        <v>49</v>
      </c>
      <c r="B151" s="28">
        <v>148</v>
      </c>
      <c r="C151" s="23" t="s">
        <v>59</v>
      </c>
      <c r="D151" s="23" t="s">
        <v>390</v>
      </c>
      <c r="E151" s="23" t="s">
        <v>4</v>
      </c>
      <c r="F151" s="28">
        <v>3</v>
      </c>
      <c r="G151" s="5"/>
      <c r="H151" s="5" t="str">
        <f>IF(AND(G151="Standaard (8 punten)"),8,IF(AND(G151="Roadmap (5 punten)"),5,IF(AND(G151="Interface (2 punten)"),2,IF(AND(G151="Nee (0 punten)"),0,""))))</f>
        <v/>
      </c>
      <c r="I151" s="5" t="e">
        <f>Tabel1[[#This Row],[Wens
Aantal punten]]*Tabel1[[#This Row],[Wens beantwoording
cijfer (verborgen)]]</f>
        <v>#VALUE!</v>
      </c>
      <c r="J151" s="5"/>
    </row>
    <row r="152" spans="1:10" ht="30" x14ac:dyDescent="0.25">
      <c r="A152" s="28" t="s">
        <v>49</v>
      </c>
      <c r="B152" s="28">
        <v>149</v>
      </c>
      <c r="C152" s="23" t="s">
        <v>69</v>
      </c>
      <c r="D152" s="23" t="s">
        <v>70</v>
      </c>
      <c r="E152" s="23" t="s">
        <v>2</v>
      </c>
      <c r="F152" s="28"/>
      <c r="G152" s="28"/>
      <c r="H152" s="28"/>
      <c r="I152" s="28"/>
      <c r="J152" s="28"/>
    </row>
    <row r="153" spans="1:10" ht="195" x14ac:dyDescent="0.25">
      <c r="A153" s="28" t="s">
        <v>49</v>
      </c>
      <c r="B153" s="28">
        <v>150</v>
      </c>
      <c r="C153" s="23" t="s">
        <v>69</v>
      </c>
      <c r="D153" s="23" t="s">
        <v>71</v>
      </c>
      <c r="E153" s="23" t="s">
        <v>2</v>
      </c>
      <c r="F153" s="28"/>
      <c r="G153" s="28"/>
      <c r="H153" s="28"/>
      <c r="I153" s="28"/>
      <c r="J153" s="28"/>
    </row>
    <row r="154" spans="1:10" ht="45" x14ac:dyDescent="0.25">
      <c r="A154" s="28" t="s">
        <v>49</v>
      </c>
      <c r="B154" s="28">
        <v>151</v>
      </c>
      <c r="C154" s="23" t="s">
        <v>69</v>
      </c>
      <c r="D154" s="23" t="s">
        <v>391</v>
      </c>
      <c r="E154" s="23" t="s">
        <v>2</v>
      </c>
      <c r="F154" s="28"/>
      <c r="G154" s="28"/>
      <c r="H154" s="28"/>
      <c r="I154" s="28"/>
      <c r="J154" s="28"/>
    </row>
    <row r="155" spans="1:10" ht="180" x14ac:dyDescent="0.25">
      <c r="A155" s="28" t="s">
        <v>49</v>
      </c>
      <c r="B155" s="28">
        <v>152</v>
      </c>
      <c r="C155" s="23" t="s">
        <v>69</v>
      </c>
      <c r="D155" s="23" t="s">
        <v>392</v>
      </c>
      <c r="E155" s="23" t="s">
        <v>2</v>
      </c>
      <c r="F155" s="28"/>
      <c r="G155" s="28"/>
      <c r="H155" s="28"/>
      <c r="I155" s="28"/>
      <c r="J155" s="28"/>
    </row>
    <row r="156" spans="1:10" ht="75" x14ac:dyDescent="0.25">
      <c r="A156" s="28" t="s">
        <v>49</v>
      </c>
      <c r="B156" s="28">
        <v>153</v>
      </c>
      <c r="C156" s="23" t="s">
        <v>69</v>
      </c>
      <c r="D156" s="23" t="s">
        <v>393</v>
      </c>
      <c r="E156" s="23" t="s">
        <v>2</v>
      </c>
      <c r="F156" s="28"/>
      <c r="G156" s="28"/>
      <c r="H156" s="28"/>
      <c r="I156" s="28"/>
      <c r="J156" s="28"/>
    </row>
    <row r="157" spans="1:10" ht="60" x14ac:dyDescent="0.25">
      <c r="A157" s="28" t="s">
        <v>49</v>
      </c>
      <c r="B157" s="28">
        <v>154</v>
      </c>
      <c r="C157" s="23" t="s">
        <v>69</v>
      </c>
      <c r="D157" s="23" t="s">
        <v>394</v>
      </c>
      <c r="E157" s="23" t="s">
        <v>2</v>
      </c>
      <c r="F157" s="28"/>
      <c r="G157" s="28"/>
      <c r="H157" s="28"/>
      <c r="I157" s="28"/>
      <c r="J157" s="28"/>
    </row>
    <row r="158" spans="1:10" ht="60" x14ac:dyDescent="0.25">
      <c r="A158" s="28" t="s">
        <v>49</v>
      </c>
      <c r="B158" s="28">
        <v>155</v>
      </c>
      <c r="C158" s="23" t="s">
        <v>60</v>
      </c>
      <c r="D158" s="23" t="s">
        <v>395</v>
      </c>
      <c r="E158" s="23" t="s">
        <v>2</v>
      </c>
      <c r="F158" s="28"/>
      <c r="G158" s="28"/>
      <c r="H158" s="28"/>
      <c r="I158" s="28"/>
      <c r="J158" s="28"/>
    </row>
    <row r="159" spans="1:10" ht="60" x14ac:dyDescent="0.25">
      <c r="A159" s="28" t="s">
        <v>49</v>
      </c>
      <c r="B159" s="28">
        <v>156</v>
      </c>
      <c r="C159" s="23" t="s">
        <v>81</v>
      </c>
      <c r="D159" s="23" t="s">
        <v>726</v>
      </c>
      <c r="E159" s="23" t="s">
        <v>4</v>
      </c>
      <c r="F159" s="28">
        <v>2</v>
      </c>
      <c r="G159" s="5"/>
      <c r="H159" s="5" t="str">
        <f>IF(AND(G159="Standaard (8 punten)"),8,IF(AND(G159="Roadmap (5 punten)"),5,IF(AND(G159="Interface (2 punten)"),2,IF(AND(G159="Nee (0 punten)"),0,""))))</f>
        <v/>
      </c>
      <c r="I159" s="5" t="e">
        <f>Tabel1[[#This Row],[Wens
Aantal punten]]*Tabel1[[#This Row],[Wens beantwoording
cijfer (verborgen)]]</f>
        <v>#VALUE!</v>
      </c>
      <c r="J159" s="5"/>
    </row>
    <row r="160" spans="1:10" ht="60" x14ac:dyDescent="0.25">
      <c r="A160" s="28" t="s">
        <v>49</v>
      </c>
      <c r="B160" s="28">
        <v>157</v>
      </c>
      <c r="C160" s="23" t="s">
        <v>81</v>
      </c>
      <c r="D160" s="23" t="s">
        <v>712</v>
      </c>
      <c r="E160" s="23" t="s">
        <v>4</v>
      </c>
      <c r="F160" s="28">
        <v>2</v>
      </c>
      <c r="G160" s="5"/>
      <c r="H160" s="5" t="str">
        <f>IF(AND(G160="Standaard (8 punten)"),8,IF(AND(G160="Roadmap (5 punten)"),5,IF(AND(G160="Interface (2 punten)"),2,IF(AND(G160="Nee (0 punten)"),0,""))))</f>
        <v/>
      </c>
      <c r="I160" s="5" t="e">
        <f>Tabel1[[#This Row],[Wens
Aantal punten]]*Tabel1[[#This Row],[Wens beantwoording
cijfer (verborgen)]]</f>
        <v>#VALUE!</v>
      </c>
      <c r="J160" s="5"/>
    </row>
    <row r="161" spans="1:10" ht="60" x14ac:dyDescent="0.25">
      <c r="A161" s="28" t="s">
        <v>49</v>
      </c>
      <c r="B161" s="28">
        <v>158</v>
      </c>
      <c r="C161" s="23" t="s">
        <v>81</v>
      </c>
      <c r="D161" s="23" t="s">
        <v>479</v>
      </c>
      <c r="E161" s="23" t="s">
        <v>4</v>
      </c>
      <c r="F161" s="28">
        <v>2</v>
      </c>
      <c r="G161" s="5"/>
      <c r="H161" s="5" t="str">
        <f>IF(AND(G161="Standaard (8 punten)"),8,IF(AND(G161="Roadmap (5 punten)"),5,IF(AND(G161="Interface (2 punten)"),2,IF(AND(G161="Nee (0 punten)"),0,""))))</f>
        <v/>
      </c>
      <c r="I161" s="5" t="e">
        <f>Tabel1[[#This Row],[Wens
Aantal punten]]*Tabel1[[#This Row],[Wens beantwoording
cijfer (verborgen)]]</f>
        <v>#VALUE!</v>
      </c>
      <c r="J161" s="5"/>
    </row>
    <row r="162" spans="1:10" ht="30" x14ac:dyDescent="0.25">
      <c r="A162" s="28" t="s">
        <v>49</v>
      </c>
      <c r="B162" s="28">
        <v>159</v>
      </c>
      <c r="C162" s="23" t="s">
        <v>81</v>
      </c>
      <c r="D162" s="23" t="s">
        <v>480</v>
      </c>
      <c r="E162" s="23" t="s">
        <v>4</v>
      </c>
      <c r="F162" s="28">
        <v>3</v>
      </c>
      <c r="G162" s="5"/>
      <c r="H162" s="5" t="str">
        <f>IF(AND(G162="Standaard (8 punten)"),8,IF(AND(G162="Roadmap (5 punten)"),5,IF(AND(G162="Interface (2 punten)"),2,IF(AND(G162="Nee (0 punten)"),0,""))))</f>
        <v/>
      </c>
      <c r="I162" s="5" t="e">
        <f>Tabel1[[#This Row],[Wens
Aantal punten]]*Tabel1[[#This Row],[Wens beantwoording
cijfer (verborgen)]]</f>
        <v>#VALUE!</v>
      </c>
      <c r="J162" s="5"/>
    </row>
    <row r="163" spans="1:10" ht="75" x14ac:dyDescent="0.25">
      <c r="A163" s="28" t="s">
        <v>49</v>
      </c>
      <c r="B163" s="28">
        <v>160</v>
      </c>
      <c r="C163" s="23" t="s">
        <v>81</v>
      </c>
      <c r="D163" s="23" t="s">
        <v>481</v>
      </c>
      <c r="E163" s="23" t="s">
        <v>2</v>
      </c>
      <c r="F163" s="28"/>
      <c r="G163" s="28"/>
      <c r="H163" s="28"/>
      <c r="I163" s="28"/>
      <c r="J163" s="28"/>
    </row>
    <row r="164" spans="1:10" ht="45" x14ac:dyDescent="0.25">
      <c r="A164" s="28" t="s">
        <v>49</v>
      </c>
      <c r="B164" s="28">
        <v>161</v>
      </c>
      <c r="C164" s="23" t="s">
        <v>81</v>
      </c>
      <c r="D164" s="23" t="s">
        <v>396</v>
      </c>
      <c r="E164" s="23" t="s">
        <v>2</v>
      </c>
      <c r="F164" s="28"/>
      <c r="G164" s="28"/>
      <c r="H164" s="28"/>
      <c r="I164" s="28"/>
      <c r="J164" s="28"/>
    </row>
    <row r="165" spans="1:10" ht="30" x14ac:dyDescent="0.25">
      <c r="A165" s="28" t="s">
        <v>49</v>
      </c>
      <c r="B165" s="28">
        <v>162</v>
      </c>
      <c r="C165" s="23" t="s">
        <v>81</v>
      </c>
      <c r="D165" s="23" t="s">
        <v>397</v>
      </c>
      <c r="E165" s="23" t="s">
        <v>2</v>
      </c>
      <c r="F165" s="28"/>
      <c r="G165" s="28"/>
      <c r="H165" s="28"/>
      <c r="I165" s="28"/>
      <c r="J165" s="28"/>
    </row>
    <row r="166" spans="1:10" ht="30" x14ac:dyDescent="0.25">
      <c r="A166" s="28" t="s">
        <v>49</v>
      </c>
      <c r="B166" s="28">
        <v>163</v>
      </c>
      <c r="C166" s="23" t="s">
        <v>81</v>
      </c>
      <c r="D166" s="23" t="s">
        <v>398</v>
      </c>
      <c r="E166" s="23" t="s">
        <v>2</v>
      </c>
      <c r="F166" s="28"/>
      <c r="G166" s="28"/>
      <c r="H166" s="28"/>
      <c r="I166" s="28"/>
      <c r="J166" s="28"/>
    </row>
    <row r="167" spans="1:10" ht="30" x14ac:dyDescent="0.25">
      <c r="A167" s="28" t="s">
        <v>49</v>
      </c>
      <c r="B167" s="28">
        <v>164</v>
      </c>
      <c r="C167" s="23" t="s">
        <v>81</v>
      </c>
      <c r="D167" s="23" t="s">
        <v>399</v>
      </c>
      <c r="E167" s="23" t="s">
        <v>2</v>
      </c>
      <c r="F167" s="28"/>
      <c r="G167" s="28"/>
      <c r="H167" s="28"/>
      <c r="I167" s="28"/>
      <c r="J167" s="28"/>
    </row>
    <row r="168" spans="1:10" ht="30" x14ac:dyDescent="0.25">
      <c r="A168" s="28" t="s">
        <v>49</v>
      </c>
      <c r="B168" s="28">
        <v>165</v>
      </c>
      <c r="C168" s="23" t="s">
        <v>81</v>
      </c>
      <c r="D168" s="23" t="s">
        <v>400</v>
      </c>
      <c r="E168" s="23" t="s">
        <v>2</v>
      </c>
      <c r="F168" s="28"/>
      <c r="G168" s="28"/>
      <c r="H168" s="28"/>
      <c r="I168" s="28"/>
      <c r="J168" s="28"/>
    </row>
    <row r="169" spans="1:10" ht="75" x14ac:dyDescent="0.25">
      <c r="A169" s="28" t="s">
        <v>49</v>
      </c>
      <c r="B169" s="28">
        <v>166</v>
      </c>
      <c r="C169" s="23" t="s">
        <v>81</v>
      </c>
      <c r="D169" s="23" t="s">
        <v>482</v>
      </c>
      <c r="E169" s="23" t="s">
        <v>2</v>
      </c>
      <c r="F169" s="28"/>
      <c r="G169" s="28"/>
      <c r="H169" s="28"/>
      <c r="I169" s="28"/>
      <c r="J169" s="28"/>
    </row>
    <row r="170" spans="1:10" ht="60" x14ac:dyDescent="0.25">
      <c r="A170" s="28" t="s">
        <v>49</v>
      </c>
      <c r="B170" s="28">
        <v>167</v>
      </c>
      <c r="C170" s="23" t="s">
        <v>81</v>
      </c>
      <c r="D170" s="23" t="s">
        <v>401</v>
      </c>
      <c r="E170" s="23" t="s">
        <v>2</v>
      </c>
      <c r="F170" s="28"/>
      <c r="G170" s="28"/>
      <c r="H170" s="28"/>
      <c r="I170" s="28"/>
      <c r="J170" s="28"/>
    </row>
    <row r="171" spans="1:10" ht="45" x14ac:dyDescent="0.25">
      <c r="A171" s="28" t="s">
        <v>49</v>
      </c>
      <c r="B171" s="28">
        <v>168</v>
      </c>
      <c r="C171" s="23" t="s">
        <v>81</v>
      </c>
      <c r="D171" s="23" t="s">
        <v>483</v>
      </c>
      <c r="E171" s="23" t="s">
        <v>2</v>
      </c>
      <c r="F171" s="28"/>
      <c r="G171" s="28"/>
      <c r="H171" s="28"/>
      <c r="I171" s="28"/>
      <c r="J171" s="28"/>
    </row>
    <row r="172" spans="1:10" ht="45" x14ac:dyDescent="0.25">
      <c r="A172" s="28" t="s">
        <v>49</v>
      </c>
      <c r="B172" s="28">
        <v>169</v>
      </c>
      <c r="C172" s="23" t="s">
        <v>81</v>
      </c>
      <c r="D172" s="23" t="s">
        <v>402</v>
      </c>
      <c r="E172" s="23" t="s">
        <v>2</v>
      </c>
      <c r="F172" s="28"/>
      <c r="G172" s="28"/>
      <c r="H172" s="28"/>
      <c r="I172" s="28"/>
      <c r="J172" s="28"/>
    </row>
    <row r="173" spans="1:10" ht="45" x14ac:dyDescent="0.25">
      <c r="A173" s="28" t="s">
        <v>49</v>
      </c>
      <c r="B173" s="28">
        <v>170</v>
      </c>
      <c r="C173" s="23" t="s">
        <v>81</v>
      </c>
      <c r="D173" s="23" t="s">
        <v>686</v>
      </c>
      <c r="E173" s="23" t="s">
        <v>2</v>
      </c>
      <c r="F173" s="28"/>
      <c r="G173" s="28"/>
      <c r="H173" s="28"/>
      <c r="I173" s="28"/>
      <c r="J173" s="28"/>
    </row>
    <row r="174" spans="1:10" ht="30" x14ac:dyDescent="0.25">
      <c r="A174" s="28" t="s">
        <v>49</v>
      </c>
      <c r="B174" s="28">
        <v>171</v>
      </c>
      <c r="C174" s="23" t="s">
        <v>81</v>
      </c>
      <c r="D174" s="23" t="s">
        <v>403</v>
      </c>
      <c r="E174" s="23" t="s">
        <v>2</v>
      </c>
      <c r="F174" s="28"/>
      <c r="G174" s="28"/>
      <c r="H174" s="28"/>
      <c r="I174" s="28"/>
      <c r="J174" s="28"/>
    </row>
    <row r="175" spans="1:10" ht="75" x14ac:dyDescent="0.25">
      <c r="A175" s="28" t="s">
        <v>49</v>
      </c>
      <c r="B175" s="28">
        <v>172</v>
      </c>
      <c r="C175" s="23" t="s">
        <v>81</v>
      </c>
      <c r="D175" s="23" t="s">
        <v>404</v>
      </c>
      <c r="E175" s="23" t="s">
        <v>2</v>
      </c>
      <c r="F175" s="28"/>
      <c r="G175" s="28"/>
      <c r="H175" s="28"/>
      <c r="I175" s="28"/>
      <c r="J175" s="28"/>
    </row>
    <row r="176" spans="1:10" ht="75" x14ac:dyDescent="0.25">
      <c r="A176" s="28" t="s">
        <v>49</v>
      </c>
      <c r="B176" s="28">
        <v>173</v>
      </c>
      <c r="C176" s="23" t="s">
        <v>65</v>
      </c>
      <c r="D176" s="23" t="s">
        <v>690</v>
      </c>
      <c r="E176" s="23" t="s">
        <v>2</v>
      </c>
      <c r="F176" s="28"/>
      <c r="G176" s="28"/>
      <c r="H176" s="28"/>
      <c r="I176" s="28"/>
      <c r="J176" s="28"/>
    </row>
    <row r="177" spans="1:10" ht="75" x14ac:dyDescent="0.25">
      <c r="A177" s="28" t="s">
        <v>49</v>
      </c>
      <c r="B177" s="28">
        <v>174</v>
      </c>
      <c r="C177" s="23" t="s">
        <v>65</v>
      </c>
      <c r="D177" s="23" t="s">
        <v>405</v>
      </c>
      <c r="E177" s="23" t="s">
        <v>2</v>
      </c>
      <c r="F177" s="28"/>
      <c r="G177" s="28"/>
      <c r="H177" s="28"/>
      <c r="I177" s="28"/>
      <c r="J177" s="28"/>
    </row>
    <row r="178" spans="1:10" ht="45" x14ac:dyDescent="0.25">
      <c r="A178" s="28" t="s">
        <v>49</v>
      </c>
      <c r="B178" s="28">
        <v>175</v>
      </c>
      <c r="C178" s="23" t="s">
        <v>65</v>
      </c>
      <c r="D178" s="23" t="s">
        <v>406</v>
      </c>
      <c r="E178" s="23" t="s">
        <v>2</v>
      </c>
      <c r="F178" s="28"/>
      <c r="G178" s="28"/>
      <c r="H178" s="28"/>
      <c r="I178" s="28"/>
      <c r="J178" s="28"/>
    </row>
    <row r="179" spans="1:10" ht="45" x14ac:dyDescent="0.25">
      <c r="A179" s="28" t="s">
        <v>49</v>
      </c>
      <c r="B179" s="28">
        <v>176</v>
      </c>
      <c r="C179" s="23" t="s">
        <v>65</v>
      </c>
      <c r="D179" s="23" t="s">
        <v>718</v>
      </c>
      <c r="E179" s="23" t="s">
        <v>2</v>
      </c>
      <c r="F179" s="28"/>
      <c r="G179" s="28"/>
      <c r="H179" s="28"/>
      <c r="I179" s="28"/>
      <c r="J179" s="28"/>
    </row>
    <row r="180" spans="1:10" ht="45" x14ac:dyDescent="0.25">
      <c r="A180" s="29" t="s">
        <v>49</v>
      </c>
      <c r="B180" s="29">
        <v>177</v>
      </c>
      <c r="C180" s="30" t="s">
        <v>65</v>
      </c>
      <c r="D180" s="30" t="s">
        <v>717</v>
      </c>
      <c r="E180" s="23" t="s">
        <v>2</v>
      </c>
      <c r="F180" s="28"/>
      <c r="G180" s="28"/>
      <c r="H180" s="28"/>
      <c r="I180" s="28"/>
      <c r="J180" s="28"/>
    </row>
    <row r="181" spans="1:10" ht="30" x14ac:dyDescent="0.25">
      <c r="A181" s="28" t="s">
        <v>49</v>
      </c>
      <c r="B181" s="28">
        <v>178</v>
      </c>
      <c r="C181" s="23" t="s">
        <v>65</v>
      </c>
      <c r="D181" s="23" t="s">
        <v>407</v>
      </c>
      <c r="E181" s="23" t="s">
        <v>2</v>
      </c>
      <c r="F181" s="28"/>
      <c r="G181" s="28"/>
      <c r="H181" s="28"/>
      <c r="I181" s="28"/>
      <c r="J181" s="28"/>
    </row>
    <row r="182" spans="1:10" ht="45" x14ac:dyDescent="0.25">
      <c r="A182" s="28" t="s">
        <v>49</v>
      </c>
      <c r="B182" s="28">
        <v>179</v>
      </c>
      <c r="C182" s="23" t="s">
        <v>65</v>
      </c>
      <c r="D182" s="23" t="s">
        <v>408</v>
      </c>
      <c r="E182" s="23" t="s">
        <v>4</v>
      </c>
      <c r="F182" s="28">
        <v>3</v>
      </c>
      <c r="G182" s="5"/>
      <c r="H182" s="5" t="str">
        <f>IF(AND(G182="Standaard (8 punten)"),8,IF(AND(G182="Roadmap (5 punten)"),5,IF(AND(G182="Interface (2 punten)"),2,IF(AND(G182="Nee (0 punten)"),0,""))))</f>
        <v/>
      </c>
      <c r="I182" s="5" t="e">
        <f>Tabel1[[#This Row],[Wens
Aantal punten]]*Tabel1[[#This Row],[Wens beantwoording
cijfer (verborgen)]]</f>
        <v>#VALUE!</v>
      </c>
      <c r="J182" s="5"/>
    </row>
    <row r="183" spans="1:10" ht="60" x14ac:dyDescent="0.25">
      <c r="A183" s="28" t="s">
        <v>49</v>
      </c>
      <c r="B183" s="28">
        <v>180</v>
      </c>
      <c r="C183" s="23" t="s">
        <v>65</v>
      </c>
      <c r="D183" s="23" t="s">
        <v>409</v>
      </c>
      <c r="E183" s="23" t="s">
        <v>4</v>
      </c>
      <c r="F183" s="28">
        <v>3</v>
      </c>
      <c r="G183" s="5"/>
      <c r="H183" s="5" t="str">
        <f>IF(AND(G183="Standaard (8 punten)"),8,IF(AND(G183="Roadmap (5 punten)"),5,IF(AND(G183="Interface (2 punten)"),2,IF(AND(G183="Nee (0 punten)"),0,""))))</f>
        <v/>
      </c>
      <c r="I183" s="5" t="e">
        <f>Tabel1[[#This Row],[Wens
Aantal punten]]*Tabel1[[#This Row],[Wens beantwoording
cijfer (verborgen)]]</f>
        <v>#VALUE!</v>
      </c>
      <c r="J183" s="5"/>
    </row>
    <row r="184" spans="1:10" ht="60" x14ac:dyDescent="0.25">
      <c r="A184" s="28" t="s">
        <v>49</v>
      </c>
      <c r="B184" s="28">
        <v>181</v>
      </c>
      <c r="C184" s="23" t="s">
        <v>63</v>
      </c>
      <c r="D184" s="23" t="s">
        <v>410</v>
      </c>
      <c r="E184" s="23" t="s">
        <v>2</v>
      </c>
      <c r="F184" s="28"/>
      <c r="G184" s="28"/>
      <c r="H184" s="28"/>
      <c r="I184" s="28"/>
      <c r="J184" s="28"/>
    </row>
    <row r="185" spans="1:10" ht="45" x14ac:dyDescent="0.25">
      <c r="A185" s="28" t="s">
        <v>49</v>
      </c>
      <c r="B185" s="28">
        <v>182</v>
      </c>
      <c r="C185" s="23" t="s">
        <v>62</v>
      </c>
      <c r="D185" s="23" t="s">
        <v>411</v>
      </c>
      <c r="E185" s="23" t="s">
        <v>2</v>
      </c>
      <c r="F185" s="28"/>
      <c r="G185" s="28"/>
      <c r="H185" s="28"/>
      <c r="I185" s="28"/>
      <c r="J185" s="28"/>
    </row>
    <row r="186" spans="1:10" ht="60" x14ac:dyDescent="0.25">
      <c r="A186" s="28" t="s">
        <v>49</v>
      </c>
      <c r="B186" s="28">
        <v>183</v>
      </c>
      <c r="C186" s="23" t="s">
        <v>64</v>
      </c>
      <c r="D186" s="23" t="s">
        <v>412</v>
      </c>
      <c r="E186" s="23" t="s">
        <v>2</v>
      </c>
      <c r="F186" s="28"/>
      <c r="G186" s="28"/>
      <c r="H186" s="28"/>
      <c r="I186" s="28"/>
      <c r="J186" s="28"/>
    </row>
    <row r="187" spans="1:10" ht="45" x14ac:dyDescent="0.25">
      <c r="A187" s="28" t="s">
        <v>49</v>
      </c>
      <c r="B187" s="28">
        <v>184</v>
      </c>
      <c r="C187" s="23" t="s">
        <v>64</v>
      </c>
      <c r="D187" s="23" t="s">
        <v>413</v>
      </c>
      <c r="E187" s="23" t="s">
        <v>2</v>
      </c>
      <c r="F187" s="28"/>
      <c r="G187" s="28"/>
      <c r="H187" s="28"/>
      <c r="I187" s="28"/>
      <c r="J187" s="28"/>
    </row>
    <row r="188" spans="1:10" ht="45" x14ac:dyDescent="0.25">
      <c r="A188" s="31" t="s">
        <v>49</v>
      </c>
      <c r="B188" s="31">
        <v>185</v>
      </c>
      <c r="C188" s="31" t="s">
        <v>66</v>
      </c>
      <c r="D188" s="31" t="s">
        <v>695</v>
      </c>
      <c r="E188" s="31" t="s">
        <v>2</v>
      </c>
      <c r="F188" s="28"/>
      <c r="G188" s="28"/>
      <c r="H188" s="28"/>
      <c r="I188" s="28"/>
      <c r="J188" s="28"/>
    </row>
    <row r="189" spans="1:10" ht="45" x14ac:dyDescent="0.25">
      <c r="A189" s="28" t="s">
        <v>49</v>
      </c>
      <c r="B189" s="28">
        <v>186</v>
      </c>
      <c r="C189" s="23" t="s">
        <v>66</v>
      </c>
      <c r="D189" s="23" t="s">
        <v>414</v>
      </c>
      <c r="E189" s="23" t="s">
        <v>2</v>
      </c>
      <c r="F189" s="28"/>
      <c r="G189" s="28"/>
      <c r="H189" s="28"/>
      <c r="I189" s="28"/>
      <c r="J189" s="28"/>
    </row>
    <row r="190" spans="1:10" ht="45" x14ac:dyDescent="0.25">
      <c r="A190" s="28" t="s">
        <v>49</v>
      </c>
      <c r="B190" s="28">
        <v>187</v>
      </c>
      <c r="C190" s="23" t="s">
        <v>66</v>
      </c>
      <c r="D190" s="23" t="s">
        <v>415</v>
      </c>
      <c r="E190" s="23" t="s">
        <v>2</v>
      </c>
      <c r="F190" s="28"/>
      <c r="G190" s="28"/>
      <c r="H190" s="28"/>
      <c r="I190" s="28"/>
      <c r="J190" s="28"/>
    </row>
    <row r="191" spans="1:10" ht="60" x14ac:dyDescent="0.25">
      <c r="A191" s="28" t="s">
        <v>49</v>
      </c>
      <c r="B191" s="28">
        <v>188</v>
      </c>
      <c r="C191" s="23" t="s">
        <v>66</v>
      </c>
      <c r="D191" s="23" t="s">
        <v>484</v>
      </c>
      <c r="E191" s="23" t="s">
        <v>4</v>
      </c>
      <c r="F191" s="28">
        <v>2</v>
      </c>
      <c r="G191" s="5"/>
      <c r="H191" s="5" t="str">
        <f>IF(AND(G191="Standaard (8 punten)"),8,IF(AND(G191="Roadmap (5 punten)"),5,IF(AND(G191="Interface (2 punten)"),2,IF(AND(G191="Nee (0 punten)"),0,""))))</f>
        <v/>
      </c>
      <c r="I191" s="5" t="e">
        <f>Tabel1[[#This Row],[Wens
Aantal punten]]*Tabel1[[#This Row],[Wens beantwoording
cijfer (verborgen)]]</f>
        <v>#VALUE!</v>
      </c>
      <c r="J191" s="5"/>
    </row>
    <row r="192" spans="1:10" ht="45" x14ac:dyDescent="0.25">
      <c r="A192" s="28" t="s">
        <v>49</v>
      </c>
      <c r="B192" s="28">
        <v>189</v>
      </c>
      <c r="C192" s="23" t="s">
        <v>66</v>
      </c>
      <c r="D192" s="23" t="s">
        <v>416</v>
      </c>
      <c r="E192" s="23" t="s">
        <v>4</v>
      </c>
      <c r="F192" s="28">
        <v>2</v>
      </c>
      <c r="G192" s="5"/>
      <c r="H192" s="5" t="str">
        <f>IF(AND(G192="Standaard (8 punten)"),8,IF(AND(G192="Roadmap (5 punten)"),5,IF(AND(G192="Interface (2 punten)"),2,IF(AND(G192="Nee (0 punten)"),0,""))))</f>
        <v/>
      </c>
      <c r="I192" s="5" t="e">
        <f>Tabel1[[#This Row],[Wens
Aantal punten]]*Tabel1[[#This Row],[Wens beantwoording
cijfer (verborgen)]]</f>
        <v>#VALUE!</v>
      </c>
      <c r="J192" s="5"/>
    </row>
    <row r="193" spans="1:10" ht="30" x14ac:dyDescent="0.25">
      <c r="A193" s="28" t="s">
        <v>49</v>
      </c>
      <c r="B193" s="28">
        <v>190</v>
      </c>
      <c r="C193" s="23" t="s">
        <v>67</v>
      </c>
      <c r="D193" s="23" t="s">
        <v>417</v>
      </c>
      <c r="E193" s="23" t="s">
        <v>2</v>
      </c>
      <c r="F193" s="28"/>
      <c r="G193" s="28"/>
      <c r="H193" s="28"/>
      <c r="I193" s="28"/>
      <c r="J193" s="28"/>
    </row>
    <row r="194" spans="1:10" ht="30" x14ac:dyDescent="0.25">
      <c r="A194" s="28" t="s">
        <v>49</v>
      </c>
      <c r="B194" s="28">
        <v>191</v>
      </c>
      <c r="C194" s="23" t="s">
        <v>67</v>
      </c>
      <c r="D194" s="23" t="s">
        <v>68</v>
      </c>
      <c r="E194" s="23" t="s">
        <v>2</v>
      </c>
      <c r="F194" s="28"/>
      <c r="G194" s="28"/>
      <c r="H194" s="28"/>
      <c r="I194" s="28"/>
      <c r="J194" s="28"/>
    </row>
    <row r="195" spans="1:10" ht="60" x14ac:dyDescent="0.25">
      <c r="A195" s="28" t="s">
        <v>49</v>
      </c>
      <c r="B195" s="28">
        <v>192</v>
      </c>
      <c r="C195" s="23" t="s">
        <v>67</v>
      </c>
      <c r="D195" s="23" t="s">
        <v>418</v>
      </c>
      <c r="E195" s="23" t="s">
        <v>2</v>
      </c>
      <c r="F195" s="28"/>
      <c r="G195" s="28"/>
      <c r="H195" s="28"/>
      <c r="I195" s="28"/>
      <c r="J195" s="28"/>
    </row>
    <row r="196" spans="1:10" ht="45" x14ac:dyDescent="0.25">
      <c r="A196" s="28" t="s">
        <v>49</v>
      </c>
      <c r="B196" s="28">
        <v>193</v>
      </c>
      <c r="C196" s="23" t="s">
        <v>67</v>
      </c>
      <c r="D196" s="23" t="s">
        <v>419</v>
      </c>
      <c r="E196" s="23" t="s">
        <v>2</v>
      </c>
      <c r="F196" s="28"/>
      <c r="G196" s="28"/>
      <c r="H196" s="28"/>
      <c r="I196" s="28"/>
      <c r="J196" s="28"/>
    </row>
    <row r="197" spans="1:10" ht="45" x14ac:dyDescent="0.25">
      <c r="A197" s="28" t="s">
        <v>49</v>
      </c>
      <c r="B197" s="28">
        <v>194</v>
      </c>
      <c r="C197" s="23" t="s">
        <v>67</v>
      </c>
      <c r="D197" s="23" t="s">
        <v>420</v>
      </c>
      <c r="E197" s="23" t="s">
        <v>2</v>
      </c>
      <c r="F197" s="28"/>
      <c r="G197" s="28"/>
      <c r="H197" s="28"/>
      <c r="I197" s="28"/>
      <c r="J197" s="28"/>
    </row>
    <row r="198" spans="1:10" ht="45" x14ac:dyDescent="0.25">
      <c r="A198" s="28" t="s">
        <v>49</v>
      </c>
      <c r="B198" s="28">
        <v>195</v>
      </c>
      <c r="C198" s="23" t="s">
        <v>67</v>
      </c>
      <c r="D198" s="23" t="s">
        <v>421</v>
      </c>
      <c r="E198" s="23" t="s">
        <v>2</v>
      </c>
      <c r="F198" s="28"/>
      <c r="G198" s="28"/>
      <c r="H198" s="28"/>
      <c r="I198" s="28"/>
      <c r="J198" s="28"/>
    </row>
    <row r="199" spans="1:10" ht="60" x14ac:dyDescent="0.25">
      <c r="A199" s="28" t="s">
        <v>49</v>
      </c>
      <c r="B199" s="28">
        <v>196</v>
      </c>
      <c r="C199" s="23" t="s">
        <v>67</v>
      </c>
      <c r="D199" s="23" t="s">
        <v>422</v>
      </c>
      <c r="E199" s="23" t="s">
        <v>2</v>
      </c>
      <c r="F199" s="28"/>
      <c r="G199" s="28"/>
      <c r="H199" s="28"/>
      <c r="I199" s="28"/>
      <c r="J199" s="28"/>
    </row>
    <row r="200" spans="1:10" ht="45" x14ac:dyDescent="0.25">
      <c r="A200" s="28" t="s">
        <v>49</v>
      </c>
      <c r="B200" s="28">
        <v>197</v>
      </c>
      <c r="C200" s="23" t="s">
        <v>67</v>
      </c>
      <c r="D200" s="23" t="s">
        <v>423</v>
      </c>
      <c r="E200" s="23" t="s">
        <v>2</v>
      </c>
      <c r="F200" s="28"/>
      <c r="G200" s="28"/>
      <c r="H200" s="28"/>
      <c r="I200" s="28"/>
      <c r="J200" s="28"/>
    </row>
    <row r="201" spans="1:10" ht="60" x14ac:dyDescent="0.25">
      <c r="A201" s="28" t="s">
        <v>49</v>
      </c>
      <c r="B201" s="28">
        <v>198</v>
      </c>
      <c r="C201" s="23" t="s">
        <v>67</v>
      </c>
      <c r="D201" s="23" t="s">
        <v>424</v>
      </c>
      <c r="E201" s="23" t="s">
        <v>2</v>
      </c>
      <c r="F201" s="28"/>
      <c r="G201" s="28"/>
      <c r="H201" s="28"/>
      <c r="I201" s="28"/>
      <c r="J201" s="28"/>
    </row>
    <row r="202" spans="1:10" ht="45" x14ac:dyDescent="0.25">
      <c r="A202" s="28" t="s">
        <v>49</v>
      </c>
      <c r="B202" s="28">
        <v>199</v>
      </c>
      <c r="C202" s="23" t="s">
        <v>67</v>
      </c>
      <c r="D202" s="23" t="s">
        <v>485</v>
      </c>
      <c r="E202" s="23" t="s">
        <v>4</v>
      </c>
      <c r="F202" s="28">
        <v>2</v>
      </c>
      <c r="G202" s="5"/>
      <c r="H202" s="5" t="str">
        <f>IF(AND(G202="Standaard (8 punten)"),8,IF(AND(G202="Roadmap (5 punten)"),5,IF(AND(G202="Interface (2 punten)"),2,IF(AND(G202="Nee (0 punten)"),0,""))))</f>
        <v/>
      </c>
      <c r="I202" s="5" t="e">
        <f>Tabel1[[#This Row],[Wens
Aantal punten]]*Tabel1[[#This Row],[Wens beantwoording
cijfer (verborgen)]]</f>
        <v>#VALUE!</v>
      </c>
      <c r="J202" s="5"/>
    </row>
    <row r="203" spans="1:10" ht="45" x14ac:dyDescent="0.25">
      <c r="A203" s="28" t="s">
        <v>49</v>
      </c>
      <c r="B203" s="28">
        <v>200</v>
      </c>
      <c r="C203" s="23" t="s">
        <v>67</v>
      </c>
      <c r="D203" s="23" t="s">
        <v>425</v>
      </c>
      <c r="E203" s="23" t="s">
        <v>4</v>
      </c>
      <c r="F203" s="28">
        <v>3</v>
      </c>
      <c r="G203" s="5"/>
      <c r="H203" s="5" t="str">
        <f>IF(AND(G203="Standaard (8 punten)"),8,IF(AND(G203="Roadmap (5 punten)"),5,IF(AND(G203="Interface (2 punten)"),2,IF(AND(G203="Nee (0 punten)"),0,""))))</f>
        <v/>
      </c>
      <c r="I203" s="5" t="e">
        <f>Tabel1[[#This Row],[Wens
Aantal punten]]*Tabel1[[#This Row],[Wens beantwoording
cijfer (verborgen)]]</f>
        <v>#VALUE!</v>
      </c>
      <c r="J203" s="5"/>
    </row>
    <row r="204" spans="1:10" ht="45" x14ac:dyDescent="0.25">
      <c r="A204" s="28" t="s">
        <v>49</v>
      </c>
      <c r="B204" s="28">
        <v>201</v>
      </c>
      <c r="C204" s="23" t="s">
        <v>67</v>
      </c>
      <c r="D204" s="23" t="s">
        <v>426</v>
      </c>
      <c r="E204" s="23" t="s">
        <v>4</v>
      </c>
      <c r="F204" s="28">
        <v>3</v>
      </c>
      <c r="G204" s="5"/>
      <c r="H204" s="5" t="str">
        <f>IF(AND(G204="Standaard (8 punten)"),8,IF(AND(G204="Roadmap (5 punten)"),5,IF(AND(G204="Interface (2 punten)"),2,IF(AND(G204="Nee (0 punten)"),0,""))))</f>
        <v/>
      </c>
      <c r="I204" s="5" t="e">
        <f>Tabel1[[#This Row],[Wens
Aantal punten]]*Tabel1[[#This Row],[Wens beantwoording
cijfer (verborgen)]]</f>
        <v>#VALUE!</v>
      </c>
      <c r="J204" s="5"/>
    </row>
    <row r="205" spans="1:10" ht="45" x14ac:dyDescent="0.25">
      <c r="A205" s="28" t="s">
        <v>49</v>
      </c>
      <c r="B205" s="28">
        <v>202</v>
      </c>
      <c r="C205" s="23" t="s">
        <v>67</v>
      </c>
      <c r="D205" s="23" t="s">
        <v>427</v>
      </c>
      <c r="E205" s="23" t="s">
        <v>4</v>
      </c>
      <c r="F205" s="28">
        <v>3</v>
      </c>
      <c r="G205" s="5"/>
      <c r="H205" s="5" t="str">
        <f>IF(AND(G205="Standaard (8 punten)"),8,IF(AND(G205="Roadmap (5 punten)"),5,IF(AND(G205="Interface (2 punten)"),2,IF(AND(G205="Nee (0 punten)"),0,""))))</f>
        <v/>
      </c>
      <c r="I205" s="5" t="e">
        <f>Tabel1[[#This Row],[Wens
Aantal punten]]*Tabel1[[#This Row],[Wens beantwoording
cijfer (verborgen)]]</f>
        <v>#VALUE!</v>
      </c>
      <c r="J205" s="5"/>
    </row>
    <row r="206" spans="1:10" ht="60" x14ac:dyDescent="0.25">
      <c r="A206" s="28" t="s">
        <v>49</v>
      </c>
      <c r="B206" s="28">
        <v>203</v>
      </c>
      <c r="C206" s="23" t="s">
        <v>67</v>
      </c>
      <c r="D206" s="23" t="s">
        <v>428</v>
      </c>
      <c r="E206" s="23" t="s">
        <v>4</v>
      </c>
      <c r="F206" s="28">
        <v>3</v>
      </c>
      <c r="G206" s="5"/>
      <c r="H206" s="5" t="str">
        <f>IF(AND(G206="Standaard (8 punten)"),8,IF(AND(G206="Roadmap (5 punten)"),5,IF(AND(G206="Interface (2 punten)"),2,IF(AND(G206="Nee (0 punten)"),0,""))))</f>
        <v/>
      </c>
      <c r="I206" s="5" t="e">
        <f>Tabel1[[#This Row],[Wens
Aantal punten]]*Tabel1[[#This Row],[Wens beantwoording
cijfer (verborgen)]]</f>
        <v>#VALUE!</v>
      </c>
      <c r="J206" s="5"/>
    </row>
    <row r="207" spans="1:10" ht="30" x14ac:dyDescent="0.25">
      <c r="A207" s="28" t="s">
        <v>49</v>
      </c>
      <c r="B207" s="28">
        <v>204</v>
      </c>
      <c r="C207" s="23" t="s">
        <v>67</v>
      </c>
      <c r="D207" s="23" t="s">
        <v>429</v>
      </c>
      <c r="E207" s="23" t="s">
        <v>2</v>
      </c>
      <c r="F207" s="28"/>
      <c r="G207" s="28"/>
      <c r="H207" s="28"/>
      <c r="I207" s="28"/>
      <c r="J207" s="28"/>
    </row>
    <row r="208" spans="1:10" ht="60" x14ac:dyDescent="0.25">
      <c r="A208" s="28" t="s">
        <v>49</v>
      </c>
      <c r="B208" s="28">
        <v>205</v>
      </c>
      <c r="C208" s="23" t="s">
        <v>67</v>
      </c>
      <c r="D208" s="23" t="s">
        <v>430</v>
      </c>
      <c r="E208" s="23" t="s">
        <v>2</v>
      </c>
      <c r="F208" s="28"/>
      <c r="G208" s="28"/>
      <c r="H208" s="28"/>
      <c r="I208" s="28"/>
      <c r="J208" s="28"/>
    </row>
    <row r="209" spans="1:10" ht="45" x14ac:dyDescent="0.25">
      <c r="A209" s="28" t="s">
        <v>49</v>
      </c>
      <c r="B209" s="28">
        <v>206</v>
      </c>
      <c r="C209" s="23" t="s">
        <v>67</v>
      </c>
      <c r="D209" s="23" t="s">
        <v>431</v>
      </c>
      <c r="E209" s="23" t="s">
        <v>2</v>
      </c>
      <c r="F209" s="28"/>
      <c r="G209" s="28"/>
      <c r="H209" s="28"/>
      <c r="I209" s="28"/>
      <c r="J209" s="28"/>
    </row>
    <row r="210" spans="1:10" ht="60" x14ac:dyDescent="0.25">
      <c r="A210" s="28" t="s">
        <v>49</v>
      </c>
      <c r="B210" s="28">
        <v>207</v>
      </c>
      <c r="C210" s="23" t="s">
        <v>67</v>
      </c>
      <c r="D210" s="23" t="s">
        <v>432</v>
      </c>
      <c r="E210" s="23" t="s">
        <v>2</v>
      </c>
      <c r="F210" s="28"/>
      <c r="G210" s="28"/>
      <c r="H210" s="28"/>
      <c r="I210" s="28"/>
      <c r="J210" s="28"/>
    </row>
    <row r="211" spans="1:10" ht="60" x14ac:dyDescent="0.25">
      <c r="A211" s="28" t="s">
        <v>49</v>
      </c>
      <c r="B211" s="28">
        <v>208</v>
      </c>
      <c r="C211" s="23" t="s">
        <v>67</v>
      </c>
      <c r="D211" s="23" t="s">
        <v>433</v>
      </c>
      <c r="E211" s="23" t="s">
        <v>2</v>
      </c>
      <c r="F211" s="28"/>
      <c r="G211" s="28"/>
      <c r="H211" s="28"/>
      <c r="I211" s="28"/>
      <c r="J211" s="28"/>
    </row>
    <row r="212" spans="1:10" ht="60" x14ac:dyDescent="0.25">
      <c r="A212" s="28" t="s">
        <v>49</v>
      </c>
      <c r="B212" s="28">
        <v>209</v>
      </c>
      <c r="C212" s="23" t="s">
        <v>74</v>
      </c>
      <c r="D212" s="23" t="s">
        <v>434</v>
      </c>
      <c r="E212" s="23" t="s">
        <v>2</v>
      </c>
      <c r="F212" s="28"/>
      <c r="G212" s="28"/>
      <c r="H212" s="28"/>
      <c r="I212" s="28"/>
      <c r="J212" s="28"/>
    </row>
    <row r="213" spans="1:10" ht="30" x14ac:dyDescent="0.25">
      <c r="A213" s="28" t="s">
        <v>49</v>
      </c>
      <c r="B213" s="28">
        <v>210</v>
      </c>
      <c r="C213" s="23" t="s">
        <v>74</v>
      </c>
      <c r="D213" s="23" t="s">
        <v>75</v>
      </c>
      <c r="E213" s="23" t="s">
        <v>2</v>
      </c>
      <c r="F213" s="28"/>
      <c r="G213" s="28"/>
      <c r="H213" s="28"/>
      <c r="I213" s="28"/>
      <c r="J213" s="28"/>
    </row>
    <row r="214" spans="1:10" ht="45" x14ac:dyDescent="0.25">
      <c r="A214" s="28" t="s">
        <v>49</v>
      </c>
      <c r="B214" s="28">
        <v>211</v>
      </c>
      <c r="C214" s="23" t="s">
        <v>74</v>
      </c>
      <c r="D214" s="23" t="s">
        <v>435</v>
      </c>
      <c r="E214" s="23" t="s">
        <v>2</v>
      </c>
      <c r="F214" s="28"/>
      <c r="G214" s="28"/>
      <c r="H214" s="28"/>
      <c r="I214" s="28"/>
      <c r="J214" s="28"/>
    </row>
    <row r="215" spans="1:10" ht="45" x14ac:dyDescent="0.25">
      <c r="A215" s="28" t="s">
        <v>49</v>
      </c>
      <c r="B215" s="28">
        <v>212</v>
      </c>
      <c r="C215" s="23" t="s">
        <v>74</v>
      </c>
      <c r="D215" s="23" t="s">
        <v>436</v>
      </c>
      <c r="E215" s="23" t="s">
        <v>4</v>
      </c>
      <c r="F215" s="28">
        <v>3</v>
      </c>
      <c r="G215" s="5"/>
      <c r="H215" s="5" t="str">
        <f>IF(AND(G215="Standaard (8 punten)"),8,IF(AND(G215="Roadmap (5 punten)"),5,IF(AND(G215="Interface (2 punten)"),2,IF(AND(G215="Nee (0 punten)"),0,""))))</f>
        <v/>
      </c>
      <c r="I215" s="5" t="e">
        <f>Tabel1[[#This Row],[Wens
Aantal punten]]*Tabel1[[#This Row],[Wens beantwoording
cijfer (verborgen)]]</f>
        <v>#VALUE!</v>
      </c>
      <c r="J215" s="5"/>
    </row>
    <row r="216" spans="1:10" ht="45" x14ac:dyDescent="0.25">
      <c r="A216" s="28" t="s">
        <v>49</v>
      </c>
      <c r="B216" s="28">
        <v>213</v>
      </c>
      <c r="C216" s="23" t="s">
        <v>72</v>
      </c>
      <c r="D216" s="23" t="s">
        <v>437</v>
      </c>
      <c r="E216" s="23" t="s">
        <v>2</v>
      </c>
      <c r="F216" s="28"/>
      <c r="G216" s="28"/>
      <c r="H216" s="28"/>
      <c r="I216" s="28"/>
      <c r="J216" s="28"/>
    </row>
    <row r="217" spans="1:10" ht="30" x14ac:dyDescent="0.25">
      <c r="A217" s="28" t="s">
        <v>49</v>
      </c>
      <c r="B217" s="28">
        <v>214</v>
      </c>
      <c r="C217" s="23" t="s">
        <v>72</v>
      </c>
      <c r="D217" s="23" t="s">
        <v>438</v>
      </c>
      <c r="E217" s="23" t="s">
        <v>2</v>
      </c>
      <c r="F217" s="28"/>
      <c r="G217" s="28"/>
      <c r="H217" s="28"/>
      <c r="I217" s="28"/>
      <c r="J217" s="28"/>
    </row>
    <row r="218" spans="1:10" ht="30" x14ac:dyDescent="0.25">
      <c r="A218" s="28" t="s">
        <v>49</v>
      </c>
      <c r="B218" s="28">
        <v>215</v>
      </c>
      <c r="C218" s="23" t="s">
        <v>72</v>
      </c>
      <c r="D218" s="23" t="s">
        <v>439</v>
      </c>
      <c r="E218" s="23" t="s">
        <v>2</v>
      </c>
      <c r="F218" s="28"/>
      <c r="G218" s="28"/>
      <c r="H218" s="28"/>
      <c r="I218" s="28"/>
      <c r="J218" s="28"/>
    </row>
    <row r="219" spans="1:10" ht="30" x14ac:dyDescent="0.25">
      <c r="A219" s="28" t="s">
        <v>49</v>
      </c>
      <c r="B219" s="28">
        <v>216</v>
      </c>
      <c r="C219" s="23" t="s">
        <v>72</v>
      </c>
      <c r="D219" s="23" t="s">
        <v>440</v>
      </c>
      <c r="E219" s="23" t="s">
        <v>2</v>
      </c>
      <c r="F219" s="28"/>
      <c r="G219" s="28"/>
      <c r="H219" s="28"/>
      <c r="I219" s="28"/>
      <c r="J219" s="28"/>
    </row>
    <row r="220" spans="1:10" ht="45" x14ac:dyDescent="0.25">
      <c r="A220" s="28" t="s">
        <v>49</v>
      </c>
      <c r="B220" s="28">
        <v>217</v>
      </c>
      <c r="C220" s="23" t="s">
        <v>72</v>
      </c>
      <c r="D220" s="23" t="s">
        <v>441</v>
      </c>
      <c r="E220" s="23" t="s">
        <v>4</v>
      </c>
      <c r="F220" s="28">
        <v>3</v>
      </c>
      <c r="G220" s="5"/>
      <c r="H220" s="5" t="str">
        <f>IF(AND(G220="Standaard (8 punten)"),8,IF(AND(G220="Roadmap (5 punten)"),5,IF(AND(G220="Interface (2 punten)"),2,IF(AND(G220="Nee (0 punten)"),0,""))))</f>
        <v/>
      </c>
      <c r="I220" s="5" t="e">
        <f>Tabel1[[#This Row],[Wens
Aantal punten]]*Tabel1[[#This Row],[Wens beantwoording
cijfer (verborgen)]]</f>
        <v>#VALUE!</v>
      </c>
      <c r="J220" s="5"/>
    </row>
    <row r="221" spans="1:10" ht="30" x14ac:dyDescent="0.25">
      <c r="A221" s="28" t="s">
        <v>49</v>
      </c>
      <c r="B221" s="28">
        <v>218</v>
      </c>
      <c r="C221" s="23" t="s">
        <v>73</v>
      </c>
      <c r="D221" s="23" t="s">
        <v>442</v>
      </c>
      <c r="E221" s="23" t="s">
        <v>2</v>
      </c>
      <c r="F221" s="28"/>
      <c r="G221" s="28"/>
      <c r="H221" s="28"/>
      <c r="I221" s="28"/>
      <c r="J221" s="28"/>
    </row>
    <row r="222" spans="1:10" ht="45" x14ac:dyDescent="0.25">
      <c r="A222" s="28" t="s">
        <v>49</v>
      </c>
      <c r="B222" s="28">
        <v>219</v>
      </c>
      <c r="C222" s="23" t="s">
        <v>73</v>
      </c>
      <c r="D222" s="23" t="s">
        <v>443</v>
      </c>
      <c r="E222" s="23" t="s">
        <v>2</v>
      </c>
      <c r="F222" s="28"/>
      <c r="G222" s="28"/>
      <c r="H222" s="28"/>
      <c r="I222" s="28"/>
      <c r="J222" s="28"/>
    </row>
    <row r="223" spans="1:10" ht="45" x14ac:dyDescent="0.25">
      <c r="A223" s="28" t="s">
        <v>49</v>
      </c>
      <c r="B223" s="28">
        <v>220</v>
      </c>
      <c r="C223" s="23" t="s">
        <v>73</v>
      </c>
      <c r="D223" s="23" t="s">
        <v>76</v>
      </c>
      <c r="E223" s="23" t="s">
        <v>2</v>
      </c>
      <c r="F223" s="28"/>
      <c r="G223" s="28"/>
      <c r="H223" s="28"/>
      <c r="I223" s="28"/>
      <c r="J223" s="28"/>
    </row>
    <row r="224" spans="1:10" ht="90" x14ac:dyDescent="0.25">
      <c r="A224" s="28" t="s">
        <v>49</v>
      </c>
      <c r="B224" s="28">
        <v>221</v>
      </c>
      <c r="C224" s="23" t="s">
        <v>73</v>
      </c>
      <c r="D224" s="23" t="s">
        <v>444</v>
      </c>
      <c r="E224" s="23" t="s">
        <v>2</v>
      </c>
      <c r="F224" s="28"/>
      <c r="G224" s="28"/>
      <c r="H224" s="28"/>
      <c r="I224" s="28"/>
      <c r="J224" s="28"/>
    </row>
    <row r="225" spans="1:10" ht="75" x14ac:dyDescent="0.25">
      <c r="A225" s="28" t="s">
        <v>49</v>
      </c>
      <c r="B225" s="28">
        <v>222</v>
      </c>
      <c r="C225" s="23" t="s">
        <v>73</v>
      </c>
      <c r="D225" s="23" t="s">
        <v>445</v>
      </c>
      <c r="E225" s="23" t="s">
        <v>4</v>
      </c>
      <c r="F225" s="28">
        <v>3</v>
      </c>
      <c r="G225" s="5"/>
      <c r="H225" s="5" t="str">
        <f>IF(AND(G225="Standaard (8 punten)"),8,IF(AND(G225="Roadmap (5 punten)"),5,IF(AND(G225="Interface (2 punten)"),2,IF(AND(G225="Nee (0 punten)"),0,""))))</f>
        <v/>
      </c>
      <c r="I225" s="5" t="e">
        <f>Tabel1[[#This Row],[Wens
Aantal punten]]*Tabel1[[#This Row],[Wens beantwoording
cijfer (verborgen)]]</f>
        <v>#VALUE!</v>
      </c>
      <c r="J225" s="5"/>
    </row>
    <row r="226" spans="1:10" ht="30" x14ac:dyDescent="0.25">
      <c r="A226" s="28" t="s">
        <v>49</v>
      </c>
      <c r="B226" s="28">
        <v>223</v>
      </c>
      <c r="C226" s="23" t="s">
        <v>73</v>
      </c>
      <c r="D226" s="23" t="s">
        <v>446</v>
      </c>
      <c r="E226" s="23" t="s">
        <v>2</v>
      </c>
      <c r="F226" s="28"/>
      <c r="G226" s="28"/>
      <c r="H226" s="28"/>
      <c r="I226" s="28"/>
      <c r="J226" s="28"/>
    </row>
    <row r="227" spans="1:10" ht="135" x14ac:dyDescent="0.25">
      <c r="A227" s="28" t="s">
        <v>49</v>
      </c>
      <c r="B227" s="28">
        <v>224</v>
      </c>
      <c r="C227" s="23" t="s">
        <v>78</v>
      </c>
      <c r="D227" s="23" t="s">
        <v>689</v>
      </c>
      <c r="E227" s="23" t="s">
        <v>2</v>
      </c>
      <c r="F227" s="28"/>
      <c r="G227" s="28"/>
      <c r="H227" s="28"/>
      <c r="I227" s="28"/>
      <c r="J227" s="28"/>
    </row>
    <row r="228" spans="1:10" ht="45" x14ac:dyDescent="0.25">
      <c r="A228" s="28" t="s">
        <v>49</v>
      </c>
      <c r="B228" s="28">
        <v>225</v>
      </c>
      <c r="C228" s="23" t="s">
        <v>78</v>
      </c>
      <c r="D228" s="23" t="s">
        <v>447</v>
      </c>
      <c r="E228" s="23" t="s">
        <v>2</v>
      </c>
      <c r="F228" s="28"/>
      <c r="G228" s="28"/>
      <c r="H228" s="28"/>
      <c r="I228" s="28"/>
      <c r="J228" s="28"/>
    </row>
    <row r="229" spans="1:10" ht="135" x14ac:dyDescent="0.25">
      <c r="A229" s="28" t="s">
        <v>49</v>
      </c>
      <c r="B229" s="28">
        <v>226</v>
      </c>
      <c r="C229" s="23" t="s">
        <v>78</v>
      </c>
      <c r="D229" s="23" t="s">
        <v>448</v>
      </c>
      <c r="E229" s="23" t="s">
        <v>2</v>
      </c>
      <c r="F229" s="28"/>
      <c r="G229" s="28"/>
      <c r="H229" s="28"/>
      <c r="I229" s="28"/>
      <c r="J229" s="28"/>
    </row>
    <row r="230" spans="1:10" ht="45" x14ac:dyDescent="0.25">
      <c r="A230" s="28" t="s">
        <v>49</v>
      </c>
      <c r="B230" s="28">
        <v>227</v>
      </c>
      <c r="C230" s="23" t="s">
        <v>78</v>
      </c>
      <c r="D230" s="23" t="s">
        <v>449</v>
      </c>
      <c r="E230" s="23" t="s">
        <v>2</v>
      </c>
      <c r="F230" s="28"/>
      <c r="G230" s="28"/>
      <c r="H230" s="28"/>
      <c r="I230" s="28"/>
      <c r="J230" s="28"/>
    </row>
    <row r="231" spans="1:10" ht="90" x14ac:dyDescent="0.25">
      <c r="A231" s="28" t="s">
        <v>49</v>
      </c>
      <c r="B231" s="28">
        <v>228</v>
      </c>
      <c r="C231" s="23" t="s">
        <v>78</v>
      </c>
      <c r="D231" s="23" t="s">
        <v>486</v>
      </c>
      <c r="E231" s="23" t="s">
        <v>4</v>
      </c>
      <c r="F231" s="28">
        <v>2</v>
      </c>
      <c r="G231" s="5"/>
      <c r="H231" s="5" t="str">
        <f>IF(AND(G231="Standaard (8 punten)"),8,IF(AND(G231="Roadmap (5 punten)"),5,IF(AND(G231="Interface (2 punten)"),2,IF(AND(G231="Nee (0 punten)"),0,""))))</f>
        <v/>
      </c>
      <c r="I231" s="5" t="e">
        <f>Tabel1[[#This Row],[Wens
Aantal punten]]*Tabel1[[#This Row],[Wens beantwoording
cijfer (verborgen)]]</f>
        <v>#VALUE!</v>
      </c>
      <c r="J231" s="5"/>
    </row>
    <row r="232" spans="1:10" ht="30" x14ac:dyDescent="0.25">
      <c r="A232" s="28" t="s">
        <v>49</v>
      </c>
      <c r="B232" s="28">
        <v>229</v>
      </c>
      <c r="C232" s="23" t="s">
        <v>78</v>
      </c>
      <c r="D232" s="23" t="s">
        <v>450</v>
      </c>
      <c r="E232" s="23" t="s">
        <v>4</v>
      </c>
      <c r="F232" s="28">
        <v>2</v>
      </c>
      <c r="G232" s="5"/>
      <c r="H232" s="5" t="str">
        <f>IF(AND(G232="Standaard (8 punten)"),8,IF(AND(G232="Roadmap (5 punten)"),5,IF(AND(G232="Interface (2 punten)"),2,IF(AND(G232="Nee (0 punten)"),0,""))))</f>
        <v/>
      </c>
      <c r="I232" s="5" t="e">
        <f>Tabel1[[#This Row],[Wens
Aantal punten]]*Tabel1[[#This Row],[Wens beantwoording
cijfer (verborgen)]]</f>
        <v>#VALUE!</v>
      </c>
      <c r="J232" s="5"/>
    </row>
    <row r="235" spans="1:10" ht="15" x14ac:dyDescent="0.25">
      <c r="A235" s="28"/>
      <c r="B235" s="28"/>
      <c r="C235" s="23"/>
      <c r="D235" s="23"/>
      <c r="E235" s="23"/>
      <c r="F235" s="28"/>
      <c r="G235" s="28"/>
      <c r="H235" s="28"/>
      <c r="I235" s="28"/>
      <c r="J235" s="28"/>
    </row>
    <row r="236" spans="1:10" ht="15" x14ac:dyDescent="0.25">
      <c r="A236" s="28"/>
      <c r="B236" s="28"/>
      <c r="C236" s="23"/>
      <c r="D236" s="23"/>
      <c r="E236" s="23"/>
      <c r="F236" s="28"/>
      <c r="G236" s="28"/>
      <c r="H236" s="28"/>
      <c r="I236" s="28"/>
      <c r="J236" s="28"/>
    </row>
    <row r="237" spans="1:10" ht="15" x14ac:dyDescent="0.25">
      <c r="A237" s="28"/>
      <c r="B237" s="28"/>
      <c r="C237" s="23"/>
      <c r="D237" s="23"/>
      <c r="E237" s="23"/>
      <c r="F237" s="28"/>
      <c r="G237" s="28"/>
      <c r="H237" s="28"/>
      <c r="I237" s="28"/>
      <c r="J237" s="28"/>
    </row>
    <row r="238" spans="1:10" ht="15" x14ac:dyDescent="0.25">
      <c r="A238" s="28"/>
      <c r="B238" s="28"/>
      <c r="C238" s="23"/>
      <c r="D238" s="23"/>
      <c r="E238" s="23"/>
      <c r="F238" s="28"/>
      <c r="G238" s="28"/>
      <c r="H238" s="28"/>
      <c r="I238" s="28"/>
      <c r="J238" s="28"/>
    </row>
    <row r="239" spans="1:10" ht="15" x14ac:dyDescent="0.25">
      <c r="A239" s="28"/>
      <c r="B239" s="28"/>
      <c r="C239" s="23"/>
      <c r="D239" s="23"/>
      <c r="E239" s="23"/>
      <c r="F239" s="28"/>
      <c r="G239" s="28"/>
      <c r="H239" s="28"/>
      <c r="I239" s="28"/>
      <c r="J239" s="28"/>
    </row>
    <row r="240" spans="1:10" ht="15" x14ac:dyDescent="0.25">
      <c r="A240" s="28"/>
      <c r="B240" s="28"/>
      <c r="C240" s="23"/>
      <c r="D240" s="23"/>
      <c r="E240" s="23"/>
      <c r="F240" s="28"/>
      <c r="G240" s="28"/>
      <c r="H240" s="28"/>
      <c r="I240" s="28"/>
      <c r="J240" s="28"/>
    </row>
    <row r="241" spans="1:10" ht="15" x14ac:dyDescent="0.25">
      <c r="A241" s="28"/>
      <c r="B241" s="28"/>
      <c r="C241" s="23"/>
      <c r="D241" s="23"/>
      <c r="E241" s="23"/>
      <c r="F241" s="28"/>
      <c r="G241" s="28"/>
      <c r="H241" s="28"/>
      <c r="I241" s="28"/>
      <c r="J241" s="28"/>
    </row>
    <row r="242" spans="1:10" ht="15" x14ac:dyDescent="0.25">
      <c r="A242" s="28"/>
      <c r="B242" s="28"/>
      <c r="C242" s="23"/>
      <c r="D242" s="23"/>
      <c r="E242" s="23"/>
      <c r="F242" s="28"/>
      <c r="G242" s="28"/>
      <c r="H242" s="28"/>
      <c r="I242" s="28"/>
      <c r="J242" s="28"/>
    </row>
    <row r="243" spans="1:10" ht="15" x14ac:dyDescent="0.25">
      <c r="A243" s="28"/>
      <c r="B243" s="28"/>
      <c r="C243" s="23"/>
      <c r="D243" s="23"/>
      <c r="E243" s="23"/>
      <c r="F243" s="28"/>
      <c r="G243" s="28"/>
      <c r="H243" s="28"/>
      <c r="I243" s="28"/>
      <c r="J243" s="28"/>
    </row>
    <row r="244" spans="1:10" ht="15" x14ac:dyDescent="0.25">
      <c r="A244" s="28"/>
      <c r="B244" s="28"/>
      <c r="C244" s="23"/>
      <c r="D244" s="23"/>
      <c r="E244" s="23"/>
      <c r="F244" s="28"/>
      <c r="G244" s="28"/>
      <c r="H244" s="28"/>
      <c r="I244" s="28"/>
      <c r="J244" s="28"/>
    </row>
    <row r="245" spans="1:10" ht="15" x14ac:dyDescent="0.25">
      <c r="A245" s="28"/>
      <c r="B245" s="28"/>
      <c r="C245" s="23"/>
      <c r="D245" s="23"/>
      <c r="E245" s="23"/>
      <c r="F245" s="28"/>
      <c r="G245" s="28"/>
      <c r="H245" s="28"/>
      <c r="I245" s="28"/>
      <c r="J245" s="28"/>
    </row>
    <row r="246" spans="1:10" ht="15" x14ac:dyDescent="0.25">
      <c r="A246" s="28"/>
      <c r="B246" s="28"/>
      <c r="C246" s="23"/>
      <c r="D246" s="23"/>
      <c r="E246" s="23"/>
      <c r="F246" s="28"/>
      <c r="G246" s="28"/>
      <c r="H246" s="28"/>
      <c r="I246" s="28"/>
      <c r="J246" s="28"/>
    </row>
    <row r="247" spans="1:10" ht="15" x14ac:dyDescent="0.25">
      <c r="A247" s="28"/>
      <c r="B247" s="28"/>
      <c r="C247" s="23"/>
      <c r="D247" s="23"/>
      <c r="E247" s="23"/>
      <c r="F247" s="28"/>
      <c r="G247" s="28"/>
      <c r="H247" s="28"/>
      <c r="I247" s="28"/>
      <c r="J247" s="28"/>
    </row>
  </sheetData>
  <sheetProtection algorithmName="SHA-512" hashValue="vatxlSxljfMGqXCHYRuqjzotZBbJQ3rmonxLMcyeAe3lotVLs5Fy+fezTvdb1meeMSnVe6lXlP3LYW2ps5el+A==" saltValue="qKfqNV0wEfqfkGeIOtlY+Q==" spinCount="100000" sheet="1" objects="1" scenarios="1" autoFilter="0"/>
  <phoneticPr fontId="3" type="noConversion"/>
  <dataValidations count="3">
    <dataValidation type="list" allowBlank="1" showInputMessage="1" showErrorMessage="1" sqref="E215:E232 E4:E213" xr:uid="{543C5E73-123A-49CB-8B93-304C081F901B}">
      <formula1>"Eis,Wens"</formula1>
    </dataValidation>
    <dataValidation type="textLength" operator="lessThan" allowBlank="1" showInputMessage="1" showErrorMessage="1" sqref="J4:J234" xr:uid="{B1DD1994-9BAB-4994-B9C1-39FED94A52D5}">
      <formula1>200</formula1>
    </dataValidation>
    <dataValidation type="list" allowBlank="1" showInputMessage="1" showErrorMessage="1" sqref="G4:G234" xr:uid="{0CCC5EEB-5023-433D-8ACB-F19F3FDF793E}">
      <formula1>"Standaard (8 punten),Roadmap (5 punten), Interface (2 punten), Nee (0 punten)"</formula1>
    </dataValidation>
  </dataValidations>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54AA-21C8-40FF-86FF-971F6C7FBFDB}">
  <sheetPr>
    <tabColor rgb="FFF8C0D1"/>
    <pageSetUpPr fitToPage="1"/>
  </sheetPr>
  <dimension ref="A1:J94"/>
  <sheetViews>
    <sheetView zoomScaleNormal="100" workbookViewId="0">
      <selection activeCell="A4" sqref="A4"/>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82</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ht="45" x14ac:dyDescent="0.25">
      <c r="A4" s="28" t="s">
        <v>83</v>
      </c>
      <c r="B4" s="28">
        <v>1</v>
      </c>
      <c r="C4" s="23" t="s">
        <v>84</v>
      </c>
      <c r="D4" s="23" t="s">
        <v>198</v>
      </c>
      <c r="E4" s="23" t="s">
        <v>2</v>
      </c>
      <c r="F4" s="28"/>
      <c r="G4" s="28"/>
      <c r="H4" s="28"/>
      <c r="I4" s="28"/>
      <c r="J4" s="28"/>
    </row>
    <row r="5" spans="1:10" ht="45" x14ac:dyDescent="0.25">
      <c r="A5" s="28" t="s">
        <v>83</v>
      </c>
      <c r="B5" s="28">
        <v>2</v>
      </c>
      <c r="C5" s="23" t="s">
        <v>84</v>
      </c>
      <c r="D5" s="23" t="s">
        <v>199</v>
      </c>
      <c r="E5" s="23" t="s">
        <v>2</v>
      </c>
      <c r="F5" s="28"/>
      <c r="G5" s="28"/>
      <c r="H5" s="28"/>
      <c r="I5" s="28"/>
      <c r="J5" s="28"/>
    </row>
    <row r="6" spans="1:10" ht="60" x14ac:dyDescent="0.25">
      <c r="A6" s="28" t="s">
        <v>83</v>
      </c>
      <c r="B6" s="28">
        <v>3</v>
      </c>
      <c r="C6" s="23" t="s">
        <v>84</v>
      </c>
      <c r="D6" s="23" t="s">
        <v>253</v>
      </c>
      <c r="E6" s="23" t="s">
        <v>4</v>
      </c>
      <c r="F6" s="28">
        <v>2</v>
      </c>
      <c r="G6" s="5"/>
      <c r="H6" s="5" t="str">
        <f>IF(AND(G6="Standaard (8 punten)"),8,IF(AND(G6="Roadmap (5 punten)"),5,IF(AND(G6="Interface (2 punten)"),2,IF(AND(G6="Nee (0 punten)"),0,""))))</f>
        <v/>
      </c>
      <c r="I6" s="5" t="e">
        <f>Tabel4[[#This Row],[Wens
Aantal punten]]*Tabel4[[#This Row],[Wens beantwoording
cijfer (verborgen)]]</f>
        <v>#VALUE!</v>
      </c>
      <c r="J6" s="5"/>
    </row>
    <row r="7" spans="1:10" ht="45" x14ac:dyDescent="0.25">
      <c r="A7" s="28" t="s">
        <v>83</v>
      </c>
      <c r="B7" s="28">
        <v>4</v>
      </c>
      <c r="C7" s="23" t="s">
        <v>84</v>
      </c>
      <c r="D7" s="23" t="s">
        <v>254</v>
      </c>
      <c r="E7" s="23" t="s">
        <v>2</v>
      </c>
      <c r="F7" s="28"/>
      <c r="G7" s="28"/>
      <c r="H7" s="28"/>
      <c r="I7" s="28"/>
      <c r="J7" s="28"/>
    </row>
    <row r="8" spans="1:10" ht="30" x14ac:dyDescent="0.25">
      <c r="A8" s="28" t="s">
        <v>83</v>
      </c>
      <c r="B8" s="28">
        <v>5</v>
      </c>
      <c r="C8" s="23" t="s">
        <v>84</v>
      </c>
      <c r="D8" s="23" t="s">
        <v>200</v>
      </c>
      <c r="E8" s="23" t="s">
        <v>2</v>
      </c>
      <c r="F8" s="28"/>
      <c r="G8" s="28"/>
      <c r="H8" s="28"/>
      <c r="I8" s="28"/>
      <c r="J8" s="28"/>
    </row>
    <row r="9" spans="1:10" ht="45" x14ac:dyDescent="0.25">
      <c r="A9" s="28" t="s">
        <v>83</v>
      </c>
      <c r="B9" s="28">
        <v>6</v>
      </c>
      <c r="C9" s="23" t="s">
        <v>84</v>
      </c>
      <c r="D9" s="23" t="s">
        <v>201</v>
      </c>
      <c r="E9" s="23" t="s">
        <v>2</v>
      </c>
      <c r="F9" s="28"/>
      <c r="G9" s="28"/>
      <c r="H9" s="28"/>
      <c r="I9" s="28"/>
      <c r="J9" s="28"/>
    </row>
    <row r="10" spans="1:10" ht="45" x14ac:dyDescent="0.25">
      <c r="A10" s="28" t="s">
        <v>83</v>
      </c>
      <c r="B10" s="28">
        <v>7</v>
      </c>
      <c r="C10" s="23" t="s">
        <v>84</v>
      </c>
      <c r="D10" s="23" t="s">
        <v>202</v>
      </c>
      <c r="E10" s="23" t="s">
        <v>2</v>
      </c>
      <c r="F10" s="28"/>
      <c r="G10" s="28"/>
      <c r="H10" s="28"/>
      <c r="I10" s="28"/>
      <c r="J10" s="28"/>
    </row>
    <row r="11" spans="1:10" ht="45" x14ac:dyDescent="0.25">
      <c r="A11" s="28" t="s">
        <v>83</v>
      </c>
      <c r="B11" s="28">
        <v>8</v>
      </c>
      <c r="C11" s="23" t="s">
        <v>84</v>
      </c>
      <c r="D11" s="23" t="s">
        <v>203</v>
      </c>
      <c r="E11" s="23" t="s">
        <v>2</v>
      </c>
      <c r="F11" s="28"/>
      <c r="G11" s="28"/>
      <c r="H11" s="28"/>
      <c r="I11" s="28"/>
      <c r="J11" s="28"/>
    </row>
    <row r="12" spans="1:10" ht="45" x14ac:dyDescent="0.25">
      <c r="A12" s="28" t="s">
        <v>83</v>
      </c>
      <c r="B12" s="28">
        <v>9</v>
      </c>
      <c r="C12" s="23" t="s">
        <v>85</v>
      </c>
      <c r="D12" s="23" t="s">
        <v>255</v>
      </c>
      <c r="E12" s="23" t="s">
        <v>2</v>
      </c>
      <c r="F12" s="28"/>
      <c r="G12" s="28"/>
      <c r="H12" s="28"/>
      <c r="I12" s="28"/>
      <c r="J12" s="28"/>
    </row>
    <row r="13" spans="1:10" ht="45" x14ac:dyDescent="0.25">
      <c r="A13" s="28" t="s">
        <v>83</v>
      </c>
      <c r="B13" s="28">
        <v>10</v>
      </c>
      <c r="C13" s="23" t="s">
        <v>85</v>
      </c>
      <c r="D13" s="23" t="s">
        <v>256</v>
      </c>
      <c r="E13" s="23" t="s">
        <v>2</v>
      </c>
      <c r="F13" s="28"/>
      <c r="G13" s="28"/>
      <c r="H13" s="28"/>
      <c r="I13" s="28"/>
      <c r="J13" s="28"/>
    </row>
    <row r="14" spans="1:10" ht="30" x14ac:dyDescent="0.25">
      <c r="A14" s="28" t="s">
        <v>83</v>
      </c>
      <c r="B14" s="28">
        <v>11</v>
      </c>
      <c r="C14" s="23" t="s">
        <v>85</v>
      </c>
      <c r="D14" s="23" t="s">
        <v>204</v>
      </c>
      <c r="E14" s="23" t="s">
        <v>4</v>
      </c>
      <c r="F14" s="28">
        <v>3</v>
      </c>
      <c r="G14" s="5"/>
      <c r="H14" s="5" t="str">
        <f>IF(AND(G14="Standaard (8 punten)"),8,IF(AND(G14="Roadmap (5 punten)"),5,IF(AND(G14="Interface (2 punten)"),2,IF(AND(G14="Nee (0 punten)"),0,""))))</f>
        <v/>
      </c>
      <c r="I14" s="5" t="e">
        <f>Tabel4[[#This Row],[Wens
Aantal punten]]*Tabel4[[#This Row],[Wens beantwoording
cijfer (verborgen)]]</f>
        <v>#VALUE!</v>
      </c>
      <c r="J14" s="5"/>
    </row>
    <row r="15" spans="1:10" ht="45" x14ac:dyDescent="0.25">
      <c r="A15" s="23" t="s">
        <v>83</v>
      </c>
      <c r="B15" s="28">
        <v>12</v>
      </c>
      <c r="C15" s="23" t="s">
        <v>85</v>
      </c>
      <c r="D15" s="23" t="s">
        <v>257</v>
      </c>
      <c r="E15" s="23" t="s">
        <v>2</v>
      </c>
      <c r="G15" s="28"/>
      <c r="H15" s="28"/>
      <c r="I15" s="28"/>
      <c r="J15" s="28"/>
    </row>
    <row r="16" spans="1:10" ht="45" x14ac:dyDescent="0.25">
      <c r="A16" s="23" t="s">
        <v>83</v>
      </c>
      <c r="B16" s="28">
        <v>13</v>
      </c>
      <c r="C16" s="23" t="s">
        <v>85</v>
      </c>
      <c r="D16" s="23" t="s">
        <v>205</v>
      </c>
      <c r="E16" s="23" t="s">
        <v>4</v>
      </c>
      <c r="F16" s="22">
        <v>3</v>
      </c>
      <c r="G16" s="5"/>
      <c r="H16" s="28" t="str">
        <f>IF(AND(G16="Standaard (8 punten)"),8,IF(AND(G16="Roadmap (5 punten)"),5,IF(AND(G16="Interface (2 punten)"),2,IF(AND(G16="Nee (0 punten)"),0,""))))</f>
        <v/>
      </c>
      <c r="I16" s="28" t="e">
        <f>Tabel4[[#This Row],[Wens
Aantal punten]]*Tabel4[[#This Row],[Wens beantwoording
cijfer (verborgen)]]</f>
        <v>#VALUE!</v>
      </c>
      <c r="J16" s="5"/>
    </row>
    <row r="17" spans="1:10" ht="45" x14ac:dyDescent="0.25">
      <c r="A17" s="23" t="s">
        <v>83</v>
      </c>
      <c r="B17" s="28">
        <v>14</v>
      </c>
      <c r="C17" s="23" t="s">
        <v>85</v>
      </c>
      <c r="D17" s="23" t="s">
        <v>206</v>
      </c>
      <c r="E17" s="23" t="s">
        <v>4</v>
      </c>
      <c r="F17" s="22">
        <v>3</v>
      </c>
      <c r="G17" s="5"/>
      <c r="H17" s="28" t="str">
        <f>IF(AND(G17="Standaard (8 punten)"),8,IF(AND(G17="Roadmap (5 punten)"),5,IF(AND(G17="Interface (2 punten)"),2,IF(AND(G17="Nee (0 punten)"),0,""))))</f>
        <v/>
      </c>
      <c r="I17" s="28" t="e">
        <f>Tabel4[[#This Row],[Wens
Aantal punten]]*Tabel4[[#This Row],[Wens beantwoording
cijfer (verborgen)]]</f>
        <v>#VALUE!</v>
      </c>
      <c r="J17" s="5"/>
    </row>
    <row r="18" spans="1:10" ht="45" x14ac:dyDescent="0.25">
      <c r="A18" s="23" t="s">
        <v>83</v>
      </c>
      <c r="B18" s="28">
        <v>15</v>
      </c>
      <c r="C18" s="23" t="s">
        <v>85</v>
      </c>
      <c r="D18" s="23" t="s">
        <v>258</v>
      </c>
      <c r="E18" s="23" t="s">
        <v>2</v>
      </c>
      <c r="G18" s="28"/>
      <c r="H18" s="28"/>
      <c r="I18" s="28"/>
      <c r="J18" s="28"/>
    </row>
    <row r="19" spans="1:10" ht="45" x14ac:dyDescent="0.25">
      <c r="A19" s="23" t="s">
        <v>83</v>
      </c>
      <c r="B19" s="28">
        <v>16</v>
      </c>
      <c r="C19" s="23" t="s">
        <v>85</v>
      </c>
      <c r="D19" s="23" t="s">
        <v>207</v>
      </c>
      <c r="E19" s="23" t="s">
        <v>2</v>
      </c>
      <c r="G19" s="28"/>
      <c r="H19" s="28"/>
      <c r="I19" s="28"/>
      <c r="J19" s="28"/>
    </row>
    <row r="20" spans="1:10" ht="75" x14ac:dyDescent="0.25">
      <c r="A20" s="23" t="s">
        <v>83</v>
      </c>
      <c r="B20" s="28">
        <v>17</v>
      </c>
      <c r="C20" s="23" t="s">
        <v>85</v>
      </c>
      <c r="D20" s="23" t="s">
        <v>208</v>
      </c>
      <c r="E20" s="23" t="s">
        <v>2</v>
      </c>
      <c r="G20" s="28"/>
      <c r="H20" s="28"/>
      <c r="I20" s="28"/>
      <c r="J20" s="28"/>
    </row>
    <row r="21" spans="1:10" ht="60" x14ac:dyDescent="0.25">
      <c r="A21" s="23" t="s">
        <v>83</v>
      </c>
      <c r="B21" s="28">
        <v>18</v>
      </c>
      <c r="C21" s="23" t="s">
        <v>85</v>
      </c>
      <c r="D21" s="23" t="s">
        <v>209</v>
      </c>
      <c r="E21" s="23" t="s">
        <v>2</v>
      </c>
      <c r="G21" s="28"/>
      <c r="H21" s="28"/>
      <c r="I21" s="28"/>
      <c r="J21" s="28"/>
    </row>
    <row r="22" spans="1:10" ht="45" x14ac:dyDescent="0.25">
      <c r="A22" s="23" t="s">
        <v>83</v>
      </c>
      <c r="B22" s="28">
        <v>19</v>
      </c>
      <c r="C22" s="23" t="s">
        <v>85</v>
      </c>
      <c r="D22" s="23" t="s">
        <v>210</v>
      </c>
      <c r="E22" s="23" t="s">
        <v>2</v>
      </c>
      <c r="G22" s="28"/>
      <c r="H22" s="28"/>
      <c r="I22" s="28"/>
      <c r="J22" s="28"/>
    </row>
    <row r="23" spans="1:10" ht="45" x14ac:dyDescent="0.25">
      <c r="A23" s="23" t="s">
        <v>83</v>
      </c>
      <c r="B23" s="28">
        <v>20</v>
      </c>
      <c r="C23" s="23" t="s">
        <v>85</v>
      </c>
      <c r="D23" s="23" t="s">
        <v>211</v>
      </c>
      <c r="E23" s="23" t="s">
        <v>2</v>
      </c>
      <c r="G23" s="28"/>
      <c r="H23" s="28"/>
      <c r="I23" s="28"/>
      <c r="J23" s="28"/>
    </row>
    <row r="24" spans="1:10" ht="45" x14ac:dyDescent="0.25">
      <c r="A24" s="23" t="s">
        <v>83</v>
      </c>
      <c r="B24" s="28">
        <v>21</v>
      </c>
      <c r="C24" s="23" t="s">
        <v>85</v>
      </c>
      <c r="D24" s="23" t="s">
        <v>212</v>
      </c>
      <c r="E24" s="23" t="s">
        <v>2</v>
      </c>
      <c r="G24" s="28"/>
      <c r="H24" s="28"/>
      <c r="I24" s="28"/>
      <c r="J24" s="28"/>
    </row>
    <row r="25" spans="1:10" ht="45" x14ac:dyDescent="0.25">
      <c r="A25" s="23" t="s">
        <v>83</v>
      </c>
      <c r="B25" s="28">
        <v>22</v>
      </c>
      <c r="C25" s="23" t="s">
        <v>85</v>
      </c>
      <c r="D25" s="23" t="s">
        <v>213</v>
      </c>
      <c r="E25" s="23" t="s">
        <v>2</v>
      </c>
      <c r="G25" s="28"/>
      <c r="H25" s="28"/>
      <c r="I25" s="28"/>
      <c r="J25" s="28"/>
    </row>
    <row r="26" spans="1:10" ht="30" x14ac:dyDescent="0.25">
      <c r="A26" s="23" t="s">
        <v>83</v>
      </c>
      <c r="B26" s="28">
        <v>23</v>
      </c>
      <c r="C26" s="23" t="s">
        <v>85</v>
      </c>
      <c r="D26" s="23" t="s">
        <v>214</v>
      </c>
      <c r="E26" s="23" t="s">
        <v>2</v>
      </c>
      <c r="G26" s="28"/>
      <c r="H26" s="28"/>
      <c r="I26" s="28"/>
      <c r="J26" s="28"/>
    </row>
    <row r="27" spans="1:10" ht="45" x14ac:dyDescent="0.25">
      <c r="A27" s="23" t="s">
        <v>83</v>
      </c>
      <c r="B27" s="28">
        <v>24</v>
      </c>
      <c r="C27" s="23" t="s">
        <v>85</v>
      </c>
      <c r="D27" s="23" t="s">
        <v>215</v>
      </c>
      <c r="E27" s="23" t="s">
        <v>2</v>
      </c>
      <c r="G27" s="28"/>
      <c r="H27" s="28"/>
      <c r="I27" s="28"/>
      <c r="J27" s="28"/>
    </row>
    <row r="28" spans="1:10" ht="45" x14ac:dyDescent="0.25">
      <c r="A28" s="23" t="s">
        <v>83</v>
      </c>
      <c r="B28" s="28">
        <v>25</v>
      </c>
      <c r="C28" s="23" t="s">
        <v>85</v>
      </c>
      <c r="D28" s="23" t="s">
        <v>216</v>
      </c>
      <c r="E28" s="23" t="s">
        <v>2</v>
      </c>
      <c r="G28" s="28"/>
      <c r="H28" s="28"/>
      <c r="I28" s="28"/>
      <c r="J28" s="28"/>
    </row>
    <row r="29" spans="1:10" ht="75" x14ac:dyDescent="0.25">
      <c r="A29" s="23" t="s">
        <v>83</v>
      </c>
      <c r="B29" s="28">
        <v>26</v>
      </c>
      <c r="C29" s="23" t="s">
        <v>85</v>
      </c>
      <c r="D29" s="23" t="s">
        <v>217</v>
      </c>
      <c r="E29" s="23" t="s">
        <v>2</v>
      </c>
      <c r="G29" s="28"/>
      <c r="H29" s="28"/>
      <c r="I29" s="28"/>
      <c r="J29" s="28"/>
    </row>
    <row r="30" spans="1:10" ht="30" x14ac:dyDescent="0.25">
      <c r="A30" s="23" t="s">
        <v>83</v>
      </c>
      <c r="B30" s="28">
        <v>27</v>
      </c>
      <c r="C30" s="23" t="s">
        <v>85</v>
      </c>
      <c r="D30" s="23" t="s">
        <v>218</v>
      </c>
      <c r="E30" s="23" t="s">
        <v>4</v>
      </c>
      <c r="F30" s="22">
        <v>3</v>
      </c>
      <c r="G30" s="5"/>
      <c r="H30" s="28" t="str">
        <f>IF(AND(G30="Standaard (8 punten)"),8,IF(AND(G30="Roadmap (5 punten)"),5,IF(AND(G30="Interface (2 punten)"),2,IF(AND(G30="Nee (0 punten)"),0,""))))</f>
        <v/>
      </c>
      <c r="I30" s="28" t="e">
        <f>Tabel4[[#This Row],[Wens
Aantal punten]]*Tabel4[[#This Row],[Wens beantwoording
cijfer (verborgen)]]</f>
        <v>#VALUE!</v>
      </c>
      <c r="J30" s="5"/>
    </row>
    <row r="31" spans="1:10" ht="45" x14ac:dyDescent="0.25">
      <c r="A31" s="23" t="s">
        <v>83</v>
      </c>
      <c r="B31" s="28">
        <v>28</v>
      </c>
      <c r="C31" s="23" t="s">
        <v>85</v>
      </c>
      <c r="D31" s="23" t="s">
        <v>259</v>
      </c>
      <c r="E31" s="23" t="s">
        <v>2</v>
      </c>
      <c r="G31" s="28"/>
      <c r="H31" s="28"/>
      <c r="I31" s="28"/>
      <c r="J31" s="28"/>
    </row>
    <row r="32" spans="1:10" ht="75" x14ac:dyDescent="0.25">
      <c r="A32" s="23" t="s">
        <v>83</v>
      </c>
      <c r="B32" s="28">
        <v>29</v>
      </c>
      <c r="C32" s="23" t="s">
        <v>85</v>
      </c>
      <c r="D32" s="23" t="s">
        <v>260</v>
      </c>
      <c r="E32" s="23" t="s">
        <v>2</v>
      </c>
      <c r="G32" s="28"/>
      <c r="H32" s="28"/>
      <c r="I32" s="28"/>
      <c r="J32" s="28"/>
    </row>
    <row r="33" spans="1:10" ht="60" x14ac:dyDescent="0.25">
      <c r="A33" s="23" t="s">
        <v>83</v>
      </c>
      <c r="B33" s="28">
        <v>30</v>
      </c>
      <c r="C33" s="23" t="s">
        <v>85</v>
      </c>
      <c r="D33" s="23" t="s">
        <v>219</v>
      </c>
      <c r="E33" s="23" t="s">
        <v>2</v>
      </c>
      <c r="G33" s="28"/>
      <c r="H33" s="28"/>
      <c r="I33" s="28"/>
      <c r="J33" s="28"/>
    </row>
    <row r="34" spans="1:10" ht="60" x14ac:dyDescent="0.25">
      <c r="A34" s="23" t="s">
        <v>83</v>
      </c>
      <c r="B34" s="28">
        <v>31</v>
      </c>
      <c r="C34" s="23" t="s">
        <v>85</v>
      </c>
      <c r="D34" s="23" t="s">
        <v>261</v>
      </c>
      <c r="E34" s="23" t="s">
        <v>2</v>
      </c>
      <c r="G34" s="28"/>
      <c r="H34" s="28"/>
      <c r="I34" s="28"/>
      <c r="J34" s="28"/>
    </row>
    <row r="35" spans="1:10" ht="45" x14ac:dyDescent="0.25">
      <c r="A35" s="23" t="s">
        <v>83</v>
      </c>
      <c r="B35" s="28">
        <v>32</v>
      </c>
      <c r="C35" s="23" t="s">
        <v>85</v>
      </c>
      <c r="D35" s="23" t="s">
        <v>262</v>
      </c>
      <c r="E35" s="23" t="s">
        <v>4</v>
      </c>
      <c r="F35" s="22">
        <v>3</v>
      </c>
      <c r="G35" s="5"/>
      <c r="H35" s="28" t="str">
        <f>IF(AND(G35="Standaard (8 punten)"),8,IF(AND(G35="Roadmap (5 punten)"),5,IF(AND(G35="Interface (2 punten)"),2,IF(AND(G35="Nee (0 punten)"),0,""))))</f>
        <v/>
      </c>
      <c r="I35" s="28" t="e">
        <f>Tabel4[[#This Row],[Wens
Aantal punten]]*Tabel4[[#This Row],[Wens beantwoording
cijfer (verborgen)]]</f>
        <v>#VALUE!</v>
      </c>
      <c r="J35" s="5"/>
    </row>
    <row r="36" spans="1:10" ht="75" x14ac:dyDescent="0.25">
      <c r="A36" s="23" t="s">
        <v>83</v>
      </c>
      <c r="B36" s="28">
        <v>33</v>
      </c>
      <c r="C36" s="23" t="s">
        <v>85</v>
      </c>
      <c r="D36" s="23" t="s">
        <v>687</v>
      </c>
      <c r="E36" s="23" t="s">
        <v>2</v>
      </c>
      <c r="G36" s="28"/>
      <c r="H36" s="28"/>
      <c r="I36" s="28"/>
      <c r="J36" s="28"/>
    </row>
    <row r="37" spans="1:10" ht="45" x14ac:dyDescent="0.25">
      <c r="A37" s="23" t="s">
        <v>83</v>
      </c>
      <c r="B37" s="28">
        <v>34</v>
      </c>
      <c r="C37" s="23" t="s">
        <v>85</v>
      </c>
      <c r="D37" s="23" t="s">
        <v>730</v>
      </c>
      <c r="E37" s="23" t="s">
        <v>2</v>
      </c>
      <c r="G37" s="28"/>
      <c r="H37" s="28"/>
      <c r="I37" s="28"/>
      <c r="J37" s="28"/>
    </row>
    <row r="38" spans="1:10" ht="45" x14ac:dyDescent="0.25">
      <c r="A38" s="23" t="s">
        <v>83</v>
      </c>
      <c r="B38" s="28">
        <v>35</v>
      </c>
      <c r="C38" s="23" t="s">
        <v>85</v>
      </c>
      <c r="D38" s="23" t="s">
        <v>716</v>
      </c>
      <c r="E38" s="23" t="s">
        <v>2</v>
      </c>
      <c r="G38" s="28"/>
      <c r="H38" s="28"/>
      <c r="I38" s="28"/>
      <c r="J38" s="28"/>
    </row>
    <row r="39" spans="1:10" ht="30" x14ac:dyDescent="0.25">
      <c r="A39" s="23" t="s">
        <v>83</v>
      </c>
      <c r="B39" s="28">
        <v>36</v>
      </c>
      <c r="C39" s="23" t="s">
        <v>86</v>
      </c>
      <c r="D39" s="23" t="s">
        <v>220</v>
      </c>
      <c r="E39" s="23" t="s">
        <v>2</v>
      </c>
      <c r="G39" s="28"/>
      <c r="H39" s="28"/>
      <c r="I39" s="28"/>
      <c r="J39" s="28"/>
    </row>
    <row r="40" spans="1:10" ht="45" x14ac:dyDescent="0.25">
      <c r="A40" s="23" t="s">
        <v>83</v>
      </c>
      <c r="B40" s="28">
        <v>37</v>
      </c>
      <c r="C40" s="23" t="s">
        <v>86</v>
      </c>
      <c r="D40" s="23" t="s">
        <v>221</v>
      </c>
      <c r="E40" s="23" t="s">
        <v>2</v>
      </c>
      <c r="G40" s="28"/>
      <c r="H40" s="28"/>
      <c r="I40" s="28"/>
      <c r="J40" s="28"/>
    </row>
    <row r="41" spans="1:10" ht="60" x14ac:dyDescent="0.25">
      <c r="A41" s="23" t="s">
        <v>83</v>
      </c>
      <c r="B41" s="28">
        <v>38</v>
      </c>
      <c r="C41" s="23" t="s">
        <v>86</v>
      </c>
      <c r="D41" s="23" t="s">
        <v>87</v>
      </c>
      <c r="E41" s="23" t="s">
        <v>2</v>
      </c>
      <c r="G41" s="28"/>
      <c r="H41" s="28"/>
      <c r="I41" s="28"/>
      <c r="J41" s="28"/>
    </row>
    <row r="42" spans="1:10" ht="45" x14ac:dyDescent="0.25">
      <c r="A42" s="23" t="s">
        <v>83</v>
      </c>
      <c r="B42" s="28">
        <v>39</v>
      </c>
      <c r="C42" s="23" t="s">
        <v>86</v>
      </c>
      <c r="D42" s="23" t="s">
        <v>88</v>
      </c>
      <c r="E42" s="23" t="s">
        <v>2</v>
      </c>
      <c r="G42" s="28"/>
      <c r="H42" s="28"/>
      <c r="I42" s="28"/>
      <c r="J42" s="28"/>
    </row>
    <row r="43" spans="1:10" ht="30" x14ac:dyDescent="0.25">
      <c r="A43" s="23" t="s">
        <v>83</v>
      </c>
      <c r="B43" s="28">
        <v>40</v>
      </c>
      <c r="C43" s="23" t="s">
        <v>86</v>
      </c>
      <c r="D43" s="23" t="s">
        <v>222</v>
      </c>
      <c r="E43" s="23" t="s">
        <v>4</v>
      </c>
      <c r="F43" s="22">
        <v>2</v>
      </c>
      <c r="G43" s="5"/>
      <c r="H43" s="28" t="str">
        <f>IF(AND(G43="Standaard (8 punten)"),8,IF(AND(G43="Roadmap (5 punten)"),5,IF(AND(G43="Interface (2 punten)"),2,IF(AND(G43="Nee (0 punten)"),0,""))))</f>
        <v/>
      </c>
      <c r="I43" s="28" t="e">
        <f>Tabel4[[#This Row],[Wens
Aantal punten]]*Tabel4[[#This Row],[Wens beantwoording
cijfer (verborgen)]]</f>
        <v>#VALUE!</v>
      </c>
      <c r="J43" s="5"/>
    </row>
    <row r="44" spans="1:10" ht="45" x14ac:dyDescent="0.25">
      <c r="A44" s="23" t="s">
        <v>83</v>
      </c>
      <c r="B44" s="28">
        <v>41</v>
      </c>
      <c r="C44" s="23" t="s">
        <v>86</v>
      </c>
      <c r="D44" s="23" t="s">
        <v>223</v>
      </c>
      <c r="E44" s="23" t="s">
        <v>2</v>
      </c>
      <c r="G44" s="28"/>
      <c r="H44" s="28"/>
      <c r="I44" s="28"/>
      <c r="J44" s="28"/>
    </row>
    <row r="45" spans="1:10" ht="60" x14ac:dyDescent="0.25">
      <c r="A45" s="23" t="s">
        <v>83</v>
      </c>
      <c r="B45" s="28">
        <v>42</v>
      </c>
      <c r="C45" s="23" t="s">
        <v>86</v>
      </c>
      <c r="D45" s="23" t="s">
        <v>224</v>
      </c>
      <c r="E45" s="23" t="s">
        <v>4</v>
      </c>
      <c r="F45" s="22">
        <v>3</v>
      </c>
      <c r="G45" s="5"/>
      <c r="H45" s="28" t="str">
        <f>IF(AND(G45="Standaard (8 punten)"),8,IF(AND(G45="Roadmap (5 punten)"),5,IF(AND(G45="Interface (2 punten)"),2,IF(AND(G45="Nee (0 punten)"),0,""))))</f>
        <v/>
      </c>
      <c r="I45" s="28" t="e">
        <f>Tabel4[[#This Row],[Wens
Aantal punten]]*Tabel4[[#This Row],[Wens beantwoording
cijfer (verborgen)]]</f>
        <v>#VALUE!</v>
      </c>
      <c r="J45" s="5"/>
    </row>
    <row r="46" spans="1:10" ht="45" x14ac:dyDescent="0.25">
      <c r="A46" s="23" t="s">
        <v>83</v>
      </c>
      <c r="B46" s="28">
        <v>43</v>
      </c>
      <c r="C46" s="23" t="s">
        <v>86</v>
      </c>
      <c r="D46" s="23" t="s">
        <v>225</v>
      </c>
      <c r="E46" s="23" t="s">
        <v>4</v>
      </c>
      <c r="F46" s="22">
        <v>3</v>
      </c>
      <c r="G46" s="5"/>
      <c r="H46" s="28" t="str">
        <f>IF(AND(G46="Standaard (8 punten)"),8,IF(AND(G46="Roadmap (5 punten)"),5,IF(AND(G46="Interface (2 punten)"),2,IF(AND(G46="Nee (0 punten)"),0,""))))</f>
        <v/>
      </c>
      <c r="I46" s="28" t="e">
        <f>Tabel4[[#This Row],[Wens
Aantal punten]]*Tabel4[[#This Row],[Wens beantwoording
cijfer (verborgen)]]</f>
        <v>#VALUE!</v>
      </c>
      <c r="J46" s="5"/>
    </row>
    <row r="47" spans="1:10" ht="45" x14ac:dyDescent="0.25">
      <c r="A47" s="23" t="s">
        <v>83</v>
      </c>
      <c r="B47" s="28">
        <v>44</v>
      </c>
      <c r="C47" s="23" t="s">
        <v>86</v>
      </c>
      <c r="D47" s="23" t="s">
        <v>263</v>
      </c>
      <c r="E47" s="23" t="s">
        <v>2</v>
      </c>
      <c r="G47" s="28"/>
      <c r="H47" s="28"/>
      <c r="I47" s="28"/>
      <c r="J47" s="28"/>
    </row>
    <row r="48" spans="1:10" ht="60" x14ac:dyDescent="0.25">
      <c r="A48" s="23" t="s">
        <v>83</v>
      </c>
      <c r="B48" s="28">
        <v>45</v>
      </c>
      <c r="C48" s="23" t="s">
        <v>86</v>
      </c>
      <c r="D48" s="23" t="s">
        <v>226</v>
      </c>
      <c r="E48" s="23" t="s">
        <v>2</v>
      </c>
      <c r="G48" s="28"/>
      <c r="H48" s="28"/>
      <c r="I48" s="28"/>
      <c r="J48" s="28"/>
    </row>
    <row r="49" spans="1:10" ht="165" x14ac:dyDescent="0.25">
      <c r="A49" s="23" t="s">
        <v>83</v>
      </c>
      <c r="B49" s="28">
        <v>46</v>
      </c>
      <c r="C49" s="23" t="s">
        <v>86</v>
      </c>
      <c r="D49" s="23" t="s">
        <v>699</v>
      </c>
      <c r="E49" s="23" t="s">
        <v>2</v>
      </c>
      <c r="G49" s="28"/>
      <c r="H49" s="28"/>
      <c r="I49" s="28"/>
      <c r="J49" s="28"/>
    </row>
    <row r="50" spans="1:10" ht="45" x14ac:dyDescent="0.25">
      <c r="A50" s="23" t="s">
        <v>83</v>
      </c>
      <c r="B50" s="28">
        <v>47</v>
      </c>
      <c r="C50" s="23" t="s">
        <v>86</v>
      </c>
      <c r="D50" s="23" t="s">
        <v>227</v>
      </c>
      <c r="E50" s="23" t="s">
        <v>2</v>
      </c>
      <c r="G50" s="28"/>
      <c r="H50" s="28"/>
      <c r="I50" s="28"/>
      <c r="J50" s="28"/>
    </row>
    <row r="51" spans="1:10" ht="60" x14ac:dyDescent="0.25">
      <c r="A51" s="23" t="s">
        <v>83</v>
      </c>
      <c r="B51" s="28">
        <v>48</v>
      </c>
      <c r="C51" s="23" t="s">
        <v>86</v>
      </c>
      <c r="D51" s="23" t="s">
        <v>228</v>
      </c>
      <c r="E51" s="23" t="s">
        <v>2</v>
      </c>
      <c r="G51" s="28"/>
      <c r="H51" s="28"/>
      <c r="I51" s="28"/>
      <c r="J51" s="28"/>
    </row>
    <row r="52" spans="1:10" ht="60" x14ac:dyDescent="0.25">
      <c r="A52" s="23" t="s">
        <v>83</v>
      </c>
      <c r="B52" s="28">
        <v>49</v>
      </c>
      <c r="C52" s="23" t="s">
        <v>86</v>
      </c>
      <c r="D52" s="23" t="s">
        <v>229</v>
      </c>
      <c r="E52" s="23" t="s">
        <v>2</v>
      </c>
      <c r="G52" s="28"/>
      <c r="H52" s="28"/>
      <c r="I52" s="28"/>
      <c r="J52" s="28"/>
    </row>
    <row r="53" spans="1:10" ht="75" x14ac:dyDescent="0.25">
      <c r="A53" s="23" t="s">
        <v>83</v>
      </c>
      <c r="B53" s="28">
        <v>50</v>
      </c>
      <c r="C53" s="23" t="s">
        <v>86</v>
      </c>
      <c r="D53" s="23" t="s">
        <v>230</v>
      </c>
      <c r="E53" s="23" t="s">
        <v>2</v>
      </c>
      <c r="G53" s="28"/>
      <c r="H53" s="28"/>
      <c r="I53" s="28"/>
      <c r="J53" s="28"/>
    </row>
    <row r="54" spans="1:10" ht="75" x14ac:dyDescent="0.25">
      <c r="A54" s="23" t="s">
        <v>83</v>
      </c>
      <c r="B54" s="28">
        <v>51</v>
      </c>
      <c r="C54" s="23" t="s">
        <v>86</v>
      </c>
      <c r="D54" s="23" t="s">
        <v>252</v>
      </c>
      <c r="E54" s="23" t="s">
        <v>2</v>
      </c>
      <c r="G54" s="28"/>
      <c r="H54" s="28"/>
      <c r="I54" s="28"/>
      <c r="J54" s="28"/>
    </row>
    <row r="55" spans="1:10" ht="60" x14ac:dyDescent="0.25">
      <c r="A55" s="23" t="s">
        <v>83</v>
      </c>
      <c r="B55" s="28">
        <v>52</v>
      </c>
      <c r="C55" s="23" t="s">
        <v>86</v>
      </c>
      <c r="D55" s="23" t="s">
        <v>231</v>
      </c>
      <c r="E55" s="23" t="s">
        <v>4</v>
      </c>
      <c r="F55" s="22">
        <v>2</v>
      </c>
      <c r="G55" s="5"/>
      <c r="H55" s="28" t="str">
        <f>IF(AND(G55="Standaard (8 punten)"),8,IF(AND(G55="Roadmap (5 punten)"),5,IF(AND(G55="Interface (2 punten)"),2,IF(AND(G55="Nee (0 punten)"),0,""))))</f>
        <v/>
      </c>
      <c r="I55" s="28" t="e">
        <f>Tabel4[[#This Row],[Wens
Aantal punten]]*Tabel4[[#This Row],[Wens beantwoording
cijfer (verborgen)]]</f>
        <v>#VALUE!</v>
      </c>
      <c r="J55" s="5"/>
    </row>
    <row r="56" spans="1:10" ht="45" x14ac:dyDescent="0.25">
      <c r="A56" s="23" t="s">
        <v>83</v>
      </c>
      <c r="B56" s="28">
        <v>53</v>
      </c>
      <c r="C56" s="23" t="s">
        <v>89</v>
      </c>
      <c r="D56" s="23" t="s">
        <v>232</v>
      </c>
      <c r="E56" s="23" t="s">
        <v>4</v>
      </c>
      <c r="F56" s="22">
        <v>2</v>
      </c>
      <c r="G56" s="5"/>
      <c r="H56" s="28" t="str">
        <f>IF(AND(G56="Standaard (8 punten)"),8,IF(AND(G56="Roadmap (5 punten)"),5,IF(AND(G56="Interface (2 punten)"),2,IF(AND(G56="Nee (0 punten)"),0,""))))</f>
        <v/>
      </c>
      <c r="I56" s="28" t="e">
        <f>Tabel4[[#This Row],[Wens
Aantal punten]]*Tabel4[[#This Row],[Wens beantwoording
cijfer (verborgen)]]</f>
        <v>#VALUE!</v>
      </c>
      <c r="J56" s="5"/>
    </row>
    <row r="57" spans="1:10" ht="75" x14ac:dyDescent="0.25">
      <c r="A57" s="23" t="s">
        <v>83</v>
      </c>
      <c r="B57" s="28">
        <v>54</v>
      </c>
      <c r="C57" s="23" t="s">
        <v>89</v>
      </c>
      <c r="D57" s="23" t="s">
        <v>264</v>
      </c>
      <c r="E57" s="23" t="s">
        <v>2</v>
      </c>
      <c r="G57" s="28"/>
      <c r="H57" s="28"/>
      <c r="I57" s="28"/>
      <c r="J57" s="28"/>
    </row>
    <row r="58" spans="1:10" ht="120" x14ac:dyDescent="0.25">
      <c r="A58" s="23" t="s">
        <v>83</v>
      </c>
      <c r="B58" s="28">
        <v>55</v>
      </c>
      <c r="C58" s="23" t="s">
        <v>90</v>
      </c>
      <c r="D58" s="23" t="s">
        <v>233</v>
      </c>
      <c r="E58" s="23" t="s">
        <v>2</v>
      </c>
      <c r="G58" s="28"/>
      <c r="H58" s="28"/>
      <c r="I58" s="28"/>
      <c r="J58" s="28"/>
    </row>
    <row r="59" spans="1:10" ht="45" x14ac:dyDescent="0.25">
      <c r="A59" s="23" t="s">
        <v>83</v>
      </c>
      <c r="B59" s="28">
        <v>56</v>
      </c>
      <c r="C59" s="23" t="s">
        <v>90</v>
      </c>
      <c r="D59" s="23" t="s">
        <v>234</v>
      </c>
      <c r="E59" s="23" t="s">
        <v>2</v>
      </c>
      <c r="G59" s="28"/>
      <c r="H59" s="28"/>
      <c r="I59" s="28"/>
      <c r="J59" s="28"/>
    </row>
    <row r="60" spans="1:10" ht="105" x14ac:dyDescent="0.25">
      <c r="A60" s="23" t="s">
        <v>83</v>
      </c>
      <c r="B60" s="28">
        <v>57</v>
      </c>
      <c r="C60" s="23" t="s">
        <v>90</v>
      </c>
      <c r="D60" s="23" t="s">
        <v>265</v>
      </c>
      <c r="E60" s="23" t="s">
        <v>4</v>
      </c>
      <c r="F60" s="22">
        <v>3</v>
      </c>
      <c r="G60" s="5"/>
      <c r="H60" s="28" t="str">
        <f>IF(AND(G60="Standaard (8 punten)"),8,IF(AND(G60="Roadmap (5 punten)"),5,IF(AND(G60="Interface (2 punten)"),2,IF(AND(G60="Nee (0 punten)"),0,""))))</f>
        <v/>
      </c>
      <c r="I60" s="28" t="e">
        <f>Tabel4[[#This Row],[Wens
Aantal punten]]*Tabel4[[#This Row],[Wens beantwoording
cijfer (verborgen)]]</f>
        <v>#VALUE!</v>
      </c>
      <c r="J60" s="5"/>
    </row>
    <row r="61" spans="1:10" ht="60" x14ac:dyDescent="0.25">
      <c r="A61" s="23" t="s">
        <v>83</v>
      </c>
      <c r="B61" s="28">
        <v>58</v>
      </c>
      <c r="C61" s="23" t="s">
        <v>90</v>
      </c>
      <c r="D61" s="23" t="s">
        <v>266</v>
      </c>
      <c r="E61" s="23" t="s">
        <v>2</v>
      </c>
      <c r="G61" s="28"/>
      <c r="H61" s="28"/>
      <c r="I61" s="28"/>
      <c r="J61" s="28"/>
    </row>
    <row r="62" spans="1:10" ht="75" x14ac:dyDescent="0.25">
      <c r="A62" s="23" t="s">
        <v>83</v>
      </c>
      <c r="B62" s="28">
        <v>59</v>
      </c>
      <c r="C62" s="23" t="s">
        <v>90</v>
      </c>
      <c r="D62" s="23" t="s">
        <v>267</v>
      </c>
      <c r="E62" s="23" t="s">
        <v>2</v>
      </c>
      <c r="G62" s="28"/>
      <c r="H62" s="28"/>
      <c r="I62" s="28"/>
      <c r="J62" s="28"/>
    </row>
    <row r="63" spans="1:10" ht="30" x14ac:dyDescent="0.25">
      <c r="A63" s="23" t="s">
        <v>83</v>
      </c>
      <c r="B63" s="28">
        <v>60</v>
      </c>
      <c r="C63" s="23" t="s">
        <v>90</v>
      </c>
      <c r="D63" s="23" t="s">
        <v>235</v>
      </c>
      <c r="E63" s="23" t="s">
        <v>4</v>
      </c>
      <c r="F63" s="22">
        <v>3</v>
      </c>
      <c r="G63" s="5"/>
      <c r="H63" s="28" t="str">
        <f>IF(AND(G63="Standaard (8 punten)"),8,IF(AND(G63="Roadmap (5 punten)"),5,IF(AND(G63="Interface (2 punten)"),2,IF(AND(G63="Nee (0 punten)"),0,""))))</f>
        <v/>
      </c>
      <c r="I63" s="28" t="e">
        <f>Tabel4[[#This Row],[Wens
Aantal punten]]*Tabel4[[#This Row],[Wens beantwoording
cijfer (verborgen)]]</f>
        <v>#VALUE!</v>
      </c>
      <c r="J63" s="5"/>
    </row>
    <row r="64" spans="1:10" ht="45" x14ac:dyDescent="0.25">
      <c r="A64" s="23" t="s">
        <v>83</v>
      </c>
      <c r="B64" s="28">
        <v>61</v>
      </c>
      <c r="C64" s="23" t="s">
        <v>90</v>
      </c>
      <c r="D64" s="23" t="s">
        <v>268</v>
      </c>
      <c r="E64" s="23" t="s">
        <v>2</v>
      </c>
      <c r="G64" s="28"/>
      <c r="H64" s="28"/>
      <c r="I64" s="28"/>
      <c r="J64" s="28"/>
    </row>
    <row r="65" spans="1:10" ht="45" x14ac:dyDescent="0.25">
      <c r="A65" s="23" t="s">
        <v>83</v>
      </c>
      <c r="B65" s="28">
        <v>62</v>
      </c>
      <c r="C65" s="23" t="s">
        <v>90</v>
      </c>
      <c r="D65" s="23" t="s">
        <v>236</v>
      </c>
      <c r="E65" s="23" t="s">
        <v>2</v>
      </c>
      <c r="G65" s="28"/>
      <c r="H65" s="28"/>
      <c r="I65" s="28"/>
      <c r="J65" s="28"/>
    </row>
    <row r="66" spans="1:10" ht="90" x14ac:dyDescent="0.25">
      <c r="A66" s="23" t="s">
        <v>83</v>
      </c>
      <c r="B66" s="28">
        <v>63</v>
      </c>
      <c r="C66" s="23" t="s">
        <v>90</v>
      </c>
      <c r="D66" s="23" t="s">
        <v>251</v>
      </c>
      <c r="E66" s="23" t="s">
        <v>2</v>
      </c>
      <c r="G66" s="28"/>
      <c r="H66" s="28"/>
      <c r="I66" s="28"/>
      <c r="J66" s="28"/>
    </row>
    <row r="67" spans="1:10" ht="45" x14ac:dyDescent="0.25">
      <c r="A67" s="23" t="s">
        <v>83</v>
      </c>
      <c r="B67" s="28">
        <v>64</v>
      </c>
      <c r="C67" s="23" t="s">
        <v>90</v>
      </c>
      <c r="D67" s="23" t="s">
        <v>237</v>
      </c>
      <c r="E67" s="23" t="s">
        <v>2</v>
      </c>
      <c r="G67" s="28"/>
      <c r="H67" s="28"/>
      <c r="I67" s="28"/>
      <c r="J67" s="28"/>
    </row>
    <row r="68" spans="1:10" ht="30" x14ac:dyDescent="0.25">
      <c r="A68" s="23" t="s">
        <v>83</v>
      </c>
      <c r="B68" s="28">
        <v>65</v>
      </c>
      <c r="C68" s="23" t="s">
        <v>90</v>
      </c>
      <c r="D68" s="23" t="s">
        <v>238</v>
      </c>
      <c r="E68" s="23" t="s">
        <v>2</v>
      </c>
      <c r="G68" s="28"/>
      <c r="H68" s="28"/>
      <c r="I68" s="28"/>
      <c r="J68" s="28"/>
    </row>
    <row r="69" spans="1:10" ht="45" x14ac:dyDescent="0.25">
      <c r="A69" s="23" t="s">
        <v>83</v>
      </c>
      <c r="B69" s="28">
        <v>66</v>
      </c>
      <c r="C69" s="23" t="s">
        <v>90</v>
      </c>
      <c r="D69" s="23" t="s">
        <v>239</v>
      </c>
      <c r="E69" s="23" t="s">
        <v>2</v>
      </c>
      <c r="G69" s="28"/>
      <c r="H69" s="28"/>
      <c r="I69" s="28"/>
      <c r="J69" s="28"/>
    </row>
    <row r="70" spans="1:10" ht="45" x14ac:dyDescent="0.25">
      <c r="A70" s="23" t="s">
        <v>83</v>
      </c>
      <c r="B70" s="28">
        <v>67</v>
      </c>
      <c r="C70" s="23" t="s">
        <v>90</v>
      </c>
      <c r="D70" s="23" t="s">
        <v>269</v>
      </c>
      <c r="E70" s="23" t="s">
        <v>2</v>
      </c>
      <c r="G70" s="28"/>
      <c r="H70" s="28"/>
      <c r="I70" s="28"/>
      <c r="J70" s="28"/>
    </row>
    <row r="71" spans="1:10" ht="45" x14ac:dyDescent="0.25">
      <c r="A71" s="23" t="s">
        <v>83</v>
      </c>
      <c r="B71" s="28">
        <v>68</v>
      </c>
      <c r="C71" s="23" t="s">
        <v>90</v>
      </c>
      <c r="D71" s="23" t="s">
        <v>270</v>
      </c>
      <c r="E71" s="23" t="s">
        <v>2</v>
      </c>
      <c r="G71" s="28"/>
      <c r="H71" s="28"/>
      <c r="I71" s="28"/>
      <c r="J71" s="28"/>
    </row>
    <row r="72" spans="1:10" ht="75" x14ac:dyDescent="0.25">
      <c r="A72" s="23" t="s">
        <v>83</v>
      </c>
      <c r="B72" s="28">
        <v>69</v>
      </c>
      <c r="C72" s="23" t="s">
        <v>90</v>
      </c>
      <c r="D72" s="23" t="s">
        <v>240</v>
      </c>
      <c r="E72" s="23" t="s">
        <v>2</v>
      </c>
      <c r="G72" s="28"/>
      <c r="H72" s="28"/>
      <c r="I72" s="28"/>
      <c r="J72" s="28"/>
    </row>
    <row r="73" spans="1:10" ht="30" x14ac:dyDescent="0.25">
      <c r="A73" s="23" t="s">
        <v>83</v>
      </c>
      <c r="B73" s="28">
        <v>70</v>
      </c>
      <c r="C73" s="23" t="s">
        <v>90</v>
      </c>
      <c r="D73" s="23" t="s">
        <v>271</v>
      </c>
      <c r="E73" s="23" t="s">
        <v>2</v>
      </c>
      <c r="G73" s="28"/>
      <c r="H73" s="28"/>
      <c r="I73" s="28"/>
      <c r="J73" s="28"/>
    </row>
    <row r="74" spans="1:10" ht="75" x14ac:dyDescent="0.25">
      <c r="A74" s="23" t="s">
        <v>83</v>
      </c>
      <c r="B74" s="28">
        <v>71</v>
      </c>
      <c r="C74" s="23" t="s">
        <v>90</v>
      </c>
      <c r="D74" s="23" t="s">
        <v>91</v>
      </c>
      <c r="E74" s="23" t="s">
        <v>2</v>
      </c>
      <c r="G74" s="28"/>
      <c r="H74" s="28"/>
      <c r="I74" s="28"/>
      <c r="J74" s="28"/>
    </row>
    <row r="75" spans="1:10" ht="60" x14ac:dyDescent="0.25">
      <c r="A75" s="23" t="s">
        <v>83</v>
      </c>
      <c r="B75" s="28">
        <v>72</v>
      </c>
      <c r="C75" s="23" t="s">
        <v>90</v>
      </c>
      <c r="D75" s="23" t="s">
        <v>272</v>
      </c>
      <c r="E75" s="23" t="s">
        <v>2</v>
      </c>
      <c r="G75" s="28"/>
      <c r="H75" s="28"/>
      <c r="I75" s="28"/>
      <c r="J75" s="28"/>
    </row>
    <row r="76" spans="1:10" ht="30" x14ac:dyDescent="0.25">
      <c r="A76" s="23" t="s">
        <v>83</v>
      </c>
      <c r="B76" s="28">
        <v>73</v>
      </c>
      <c r="C76" s="23" t="s">
        <v>90</v>
      </c>
      <c r="D76" s="23" t="s">
        <v>241</v>
      </c>
      <c r="E76" s="23" t="s">
        <v>2</v>
      </c>
      <c r="G76" s="28"/>
      <c r="H76" s="28"/>
      <c r="I76" s="28"/>
      <c r="J76" s="28"/>
    </row>
    <row r="77" spans="1:10" ht="30" x14ac:dyDescent="0.25">
      <c r="A77" s="23" t="s">
        <v>83</v>
      </c>
      <c r="B77" s="28">
        <v>74</v>
      </c>
      <c r="C77" s="23" t="s">
        <v>90</v>
      </c>
      <c r="D77" s="23" t="s">
        <v>242</v>
      </c>
      <c r="E77" s="23" t="s">
        <v>2</v>
      </c>
      <c r="G77" s="28"/>
      <c r="H77" s="28"/>
      <c r="I77" s="28"/>
      <c r="J77" s="28"/>
    </row>
    <row r="78" spans="1:10" ht="30" x14ac:dyDescent="0.25">
      <c r="A78" s="23" t="s">
        <v>83</v>
      </c>
      <c r="B78" s="28">
        <v>75</v>
      </c>
      <c r="C78" s="23" t="s">
        <v>90</v>
      </c>
      <c r="D78" s="23" t="s">
        <v>243</v>
      </c>
      <c r="E78" s="23" t="s">
        <v>2</v>
      </c>
      <c r="G78" s="28"/>
      <c r="H78" s="28"/>
      <c r="I78" s="28"/>
      <c r="J78" s="28"/>
    </row>
    <row r="79" spans="1:10" ht="105" x14ac:dyDescent="0.25">
      <c r="A79" s="23" t="s">
        <v>83</v>
      </c>
      <c r="B79" s="28">
        <v>76</v>
      </c>
      <c r="C79" s="23" t="s">
        <v>90</v>
      </c>
      <c r="D79" s="23" t="s">
        <v>273</v>
      </c>
      <c r="E79" s="23" t="s">
        <v>4</v>
      </c>
      <c r="F79" s="22">
        <v>3</v>
      </c>
      <c r="G79" s="5"/>
      <c r="H79" s="28" t="str">
        <f>IF(AND(G79="Standaard (8 punten)"),8,IF(AND(G79="Roadmap (5 punten)"),5,IF(AND(G79="Interface (2 punten)"),2,IF(AND(G79="Nee (0 punten)"),0,""))))</f>
        <v/>
      </c>
      <c r="I79" s="28" t="e">
        <f>Tabel4[[#This Row],[Wens
Aantal punten]]*Tabel4[[#This Row],[Wens beantwoording
cijfer (verborgen)]]</f>
        <v>#VALUE!</v>
      </c>
      <c r="J79" s="5"/>
    </row>
    <row r="80" spans="1:10" ht="45" x14ac:dyDescent="0.25">
      <c r="A80" s="23" t="s">
        <v>83</v>
      </c>
      <c r="B80" s="28">
        <v>77</v>
      </c>
      <c r="C80" s="23" t="s">
        <v>90</v>
      </c>
      <c r="D80" s="23" t="s">
        <v>274</v>
      </c>
      <c r="E80" s="23" t="s">
        <v>2</v>
      </c>
      <c r="G80" s="28"/>
      <c r="H80" s="28"/>
      <c r="I80" s="28"/>
      <c r="J80" s="28"/>
    </row>
    <row r="81" spans="1:10" ht="74.25" customHeight="1" x14ac:dyDescent="0.25">
      <c r="A81" s="23" t="s">
        <v>83</v>
      </c>
      <c r="B81" s="28">
        <v>78</v>
      </c>
      <c r="C81" s="23" t="s">
        <v>90</v>
      </c>
      <c r="D81" s="23" t="s">
        <v>275</v>
      </c>
      <c r="E81" s="23" t="s">
        <v>2</v>
      </c>
      <c r="G81" s="28"/>
      <c r="H81" s="28"/>
      <c r="I81" s="28"/>
      <c r="J81" s="28"/>
    </row>
    <row r="82" spans="1:10" ht="45" x14ac:dyDescent="0.25">
      <c r="A82" s="23" t="s">
        <v>83</v>
      </c>
      <c r="B82" s="28">
        <v>79</v>
      </c>
      <c r="C82" s="23" t="s">
        <v>90</v>
      </c>
      <c r="D82" s="23" t="s">
        <v>244</v>
      </c>
      <c r="E82" s="23" t="s">
        <v>2</v>
      </c>
      <c r="G82" s="28"/>
      <c r="H82" s="28"/>
      <c r="I82" s="28"/>
      <c r="J82" s="28"/>
    </row>
    <row r="83" spans="1:10" ht="30" x14ac:dyDescent="0.25">
      <c r="A83" s="23" t="s">
        <v>83</v>
      </c>
      <c r="B83" s="28">
        <v>80</v>
      </c>
      <c r="C83" s="23" t="s">
        <v>90</v>
      </c>
      <c r="D83" s="23" t="s">
        <v>276</v>
      </c>
      <c r="E83" s="23" t="s">
        <v>92</v>
      </c>
      <c r="G83" s="28"/>
      <c r="H83" s="28"/>
      <c r="I83" s="28"/>
      <c r="J83" s="28"/>
    </row>
    <row r="84" spans="1:10" ht="60" x14ac:dyDescent="0.25">
      <c r="A84" s="23" t="s">
        <v>83</v>
      </c>
      <c r="B84" s="28">
        <v>81</v>
      </c>
      <c r="C84" s="23" t="s">
        <v>90</v>
      </c>
      <c r="D84" s="23" t="s">
        <v>277</v>
      </c>
      <c r="E84" s="23" t="s">
        <v>4</v>
      </c>
      <c r="F84" s="22">
        <v>3</v>
      </c>
      <c r="G84" s="5"/>
      <c r="H84" s="28" t="str">
        <f>IF(AND(G84="Standaard (8 punten)"),8,IF(AND(G84="Roadmap (5 punten)"),5,IF(AND(G84="Interface (2 punten)"),2,IF(AND(G84="Nee (0 punten)"),0,""))))</f>
        <v/>
      </c>
      <c r="I84" s="28" t="e">
        <f>Tabel4[[#This Row],[Wens
Aantal punten]]*Tabel4[[#This Row],[Wens beantwoording
cijfer (verborgen)]]</f>
        <v>#VALUE!</v>
      </c>
      <c r="J84" s="5"/>
    </row>
    <row r="85" spans="1:10" ht="45" x14ac:dyDescent="0.25">
      <c r="A85" s="23" t="s">
        <v>83</v>
      </c>
      <c r="B85" s="28">
        <v>82</v>
      </c>
      <c r="C85" s="23" t="s">
        <v>90</v>
      </c>
      <c r="D85" s="23" t="s">
        <v>245</v>
      </c>
      <c r="E85" s="23" t="s">
        <v>2</v>
      </c>
      <c r="G85" s="28"/>
      <c r="H85" s="28"/>
      <c r="I85" s="28"/>
      <c r="J85" s="28"/>
    </row>
    <row r="86" spans="1:10" ht="45" x14ac:dyDescent="0.25">
      <c r="A86" s="23" t="s">
        <v>83</v>
      </c>
      <c r="B86" s="28">
        <v>83</v>
      </c>
      <c r="C86" s="23" t="s">
        <v>90</v>
      </c>
      <c r="D86" s="23" t="s">
        <v>246</v>
      </c>
      <c r="E86" s="23" t="s">
        <v>2</v>
      </c>
      <c r="G86" s="28"/>
      <c r="H86" s="28"/>
      <c r="I86" s="28"/>
      <c r="J86" s="28"/>
    </row>
    <row r="87" spans="1:10" ht="45" x14ac:dyDescent="0.25">
      <c r="A87" s="23" t="s">
        <v>83</v>
      </c>
      <c r="B87" s="28">
        <v>84</v>
      </c>
      <c r="C87" s="23" t="s">
        <v>90</v>
      </c>
      <c r="D87" s="23" t="s">
        <v>278</v>
      </c>
      <c r="E87" s="23" t="s">
        <v>4</v>
      </c>
      <c r="F87" s="22">
        <v>2</v>
      </c>
      <c r="G87" s="5"/>
      <c r="H87" s="28" t="str">
        <f>IF(AND(G87="Standaard (8 punten)"),8,IF(AND(G87="Roadmap (5 punten)"),5,IF(AND(G87="Interface (2 punten)"),2,IF(AND(G87="Nee (0 punten)"),0,""))))</f>
        <v/>
      </c>
      <c r="I87" s="28" t="e">
        <f>Tabel4[[#This Row],[Wens
Aantal punten]]*Tabel4[[#This Row],[Wens beantwoording
cijfer (verborgen)]]</f>
        <v>#VALUE!</v>
      </c>
      <c r="J87" s="5"/>
    </row>
    <row r="88" spans="1:10" ht="45" x14ac:dyDescent="0.25">
      <c r="A88" s="23" t="s">
        <v>83</v>
      </c>
      <c r="B88" s="28">
        <v>85</v>
      </c>
      <c r="C88" s="23" t="s">
        <v>90</v>
      </c>
      <c r="D88" s="23" t="s">
        <v>247</v>
      </c>
      <c r="E88" s="23" t="s">
        <v>2</v>
      </c>
      <c r="G88" s="28"/>
      <c r="H88" s="28"/>
      <c r="I88" s="28"/>
      <c r="J88" s="28"/>
    </row>
    <row r="89" spans="1:10" ht="45" x14ac:dyDescent="0.25">
      <c r="A89" s="23" t="s">
        <v>83</v>
      </c>
      <c r="B89" s="28">
        <v>86</v>
      </c>
      <c r="C89" s="23" t="s">
        <v>90</v>
      </c>
      <c r="D89" s="23" t="s">
        <v>248</v>
      </c>
      <c r="E89" s="23" t="s">
        <v>2</v>
      </c>
      <c r="G89" s="28"/>
      <c r="H89" s="28"/>
      <c r="I89" s="28"/>
      <c r="J89" s="28"/>
    </row>
    <row r="90" spans="1:10" ht="45" x14ac:dyDescent="0.25">
      <c r="A90" s="23" t="s">
        <v>83</v>
      </c>
      <c r="B90" s="28">
        <v>87</v>
      </c>
      <c r="C90" s="23" t="s">
        <v>90</v>
      </c>
      <c r="D90" s="23" t="s">
        <v>249</v>
      </c>
      <c r="E90" s="23" t="s">
        <v>2</v>
      </c>
      <c r="G90" s="28"/>
      <c r="H90" s="28"/>
      <c r="I90" s="28"/>
      <c r="J90" s="28"/>
    </row>
    <row r="91" spans="1:10" ht="45" x14ac:dyDescent="0.25">
      <c r="A91" s="23" t="s">
        <v>83</v>
      </c>
      <c r="B91" s="28">
        <v>88</v>
      </c>
      <c r="C91" s="23" t="s">
        <v>93</v>
      </c>
      <c r="D91" s="23" t="s">
        <v>94</v>
      </c>
      <c r="E91" s="23" t="s">
        <v>2</v>
      </c>
      <c r="G91" s="28"/>
      <c r="H91" s="28"/>
      <c r="I91" s="28"/>
      <c r="J91" s="28"/>
    </row>
    <row r="92" spans="1:10" ht="60" x14ac:dyDescent="0.25">
      <c r="A92" s="23" t="s">
        <v>83</v>
      </c>
      <c r="B92" s="28">
        <v>89</v>
      </c>
      <c r="C92" s="23" t="s">
        <v>93</v>
      </c>
      <c r="D92" s="23" t="s">
        <v>279</v>
      </c>
      <c r="E92" s="23" t="s">
        <v>2</v>
      </c>
      <c r="G92" s="28"/>
      <c r="H92" s="28"/>
      <c r="I92" s="28"/>
      <c r="J92" s="28"/>
    </row>
    <row r="93" spans="1:10" ht="30" x14ac:dyDescent="0.25">
      <c r="A93" s="23" t="s">
        <v>83</v>
      </c>
      <c r="B93" s="28">
        <v>90</v>
      </c>
      <c r="C93" s="23" t="s">
        <v>93</v>
      </c>
      <c r="D93" s="23" t="s">
        <v>250</v>
      </c>
      <c r="E93" s="23" t="s">
        <v>2</v>
      </c>
      <c r="G93" s="28"/>
      <c r="H93" s="28"/>
      <c r="I93" s="28"/>
      <c r="J93" s="28"/>
    </row>
    <row r="94" spans="1:10" ht="45" x14ac:dyDescent="0.25">
      <c r="A94" s="23" t="s">
        <v>83</v>
      </c>
      <c r="B94" s="28">
        <v>91</v>
      </c>
      <c r="C94" s="23" t="s">
        <v>93</v>
      </c>
      <c r="D94" s="23" t="s">
        <v>280</v>
      </c>
      <c r="E94" s="23" t="s">
        <v>4</v>
      </c>
      <c r="F94" s="22">
        <v>3</v>
      </c>
      <c r="G94" s="5"/>
      <c r="H94" s="28" t="str">
        <f>IF(AND(G94="Standaard (8 punten)"),8,IF(AND(G94="Roadmap (5 punten)"),5,IF(AND(G94="Interface (2 punten)"),2,IF(AND(G94="Nee (0 punten)"),0,""))))</f>
        <v/>
      </c>
      <c r="I94" s="28" t="e">
        <f>Tabel4[[#This Row],[Wens
Aantal punten]]*Tabel4[[#This Row],[Wens beantwoording
cijfer (verborgen)]]</f>
        <v>#VALUE!</v>
      </c>
      <c r="J94" s="5"/>
    </row>
  </sheetData>
  <sheetProtection algorithmName="SHA-512" hashValue="QKMeQsQKC8M8FlqOPaxk4IsQw8ZExu0BhJdAD5mBkEs6eXxDUM8+JoniOmLoFICRBgBczhKhG2rYHwu6AeGNVA==" saltValue="aabIPl5zmtkiF2WgePcKtA==" spinCount="100000" sheet="1" objects="1" scenarios="1" autoFilter="0"/>
  <phoneticPr fontId="3" type="noConversion"/>
  <dataValidations count="3">
    <dataValidation type="textLength" operator="lessThan" allowBlank="1" showInputMessage="1" showErrorMessage="1" sqref="J44:J45 J47:J50 J52 J54:J55 J63:J65 J69:J71 J73 J90:J93 J4:J13 J58:J61 J76:J88 J15:J23 J27:J42" xr:uid="{FE8D7368-EE3B-4DE6-B3BC-E7F4197AC759}">
      <formula1>200</formula1>
    </dataValidation>
    <dataValidation type="list" allowBlank="1" showInputMessage="1" showErrorMessage="1" sqref="G44:G45 G47:G50 G52 G54:G55 G63:G65 G69:G71 G73 G90:G94 G4:G13 G58:G61 G76:G88 G15:G23 G27:G42" xr:uid="{1CCF2C63-47F1-47D5-9051-798E0D116881}">
      <formula1>"Standaard (8 punten),Roadmap (5 punten), Interface (2 punten), Nee (0 punten)"</formula1>
    </dataValidation>
    <dataValidation type="list" allowBlank="1" showInputMessage="1" showErrorMessage="1" sqref="E4:E12" xr:uid="{0BDEB4B1-0CC3-4448-86D2-8E1999B21D37}">
      <formula1>"Eis,Wens"</formula1>
    </dataValidation>
  </dataValidations>
  <pageMargins left="0.25" right="0.25" top="0.75" bottom="0.75" header="0.3" footer="0.3"/>
  <pageSetup paperSize="11" fitToHeight="0"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0419B-D26B-4722-90A4-0C21BA97EBF6}">
  <sheetPr>
    <tabColor rgb="FFF8C0D1"/>
  </sheetPr>
  <dimension ref="A1:J20"/>
  <sheetViews>
    <sheetView zoomScaleNormal="100" workbookViewId="0">
      <selection activeCell="A4" sqref="A4"/>
    </sheetView>
  </sheetViews>
  <sheetFormatPr defaultColWidth="9.140625" defaultRowHeight="14.25" x14ac:dyDescent="0.25"/>
  <cols>
    <col min="1" max="1" width="5.5703125" style="22" customWidth="1"/>
    <col min="2" max="2" width="4.140625" style="22" customWidth="1"/>
    <col min="3" max="3" width="23.140625" style="22"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95</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ht="60" x14ac:dyDescent="0.25">
      <c r="A4" s="28" t="s">
        <v>96</v>
      </c>
      <c r="B4" s="28">
        <v>1</v>
      </c>
      <c r="C4" s="23" t="s">
        <v>29</v>
      </c>
      <c r="D4" s="23" t="s">
        <v>727</v>
      </c>
      <c r="E4" s="23" t="s">
        <v>2</v>
      </c>
      <c r="F4" s="28"/>
      <c r="G4" s="28"/>
      <c r="H4" s="28"/>
      <c r="I4" s="28"/>
      <c r="J4" s="28"/>
    </row>
    <row r="5" spans="1:10" ht="45" x14ac:dyDescent="0.25">
      <c r="A5" s="29" t="s">
        <v>96</v>
      </c>
      <c r="B5" s="29">
        <v>2</v>
      </c>
      <c r="C5" s="30" t="s">
        <v>29</v>
      </c>
      <c r="D5" s="30" t="s">
        <v>728</v>
      </c>
      <c r="E5" s="30" t="s">
        <v>2</v>
      </c>
      <c r="F5" s="28"/>
      <c r="G5" s="28"/>
      <c r="H5" s="28"/>
      <c r="I5" s="28"/>
      <c r="J5" s="28"/>
    </row>
    <row r="6" spans="1:10" ht="45" x14ac:dyDescent="0.25">
      <c r="A6" s="28" t="s">
        <v>96</v>
      </c>
      <c r="B6" s="28">
        <v>3</v>
      </c>
      <c r="C6" s="23" t="s">
        <v>29</v>
      </c>
      <c r="D6" s="23" t="s">
        <v>145</v>
      </c>
      <c r="E6" s="23" t="s">
        <v>2</v>
      </c>
      <c r="F6" s="28"/>
      <c r="G6" s="28"/>
      <c r="H6" s="28"/>
      <c r="I6" s="28"/>
      <c r="J6" s="28"/>
    </row>
    <row r="7" spans="1:10" ht="45" x14ac:dyDescent="0.25">
      <c r="A7" s="28" t="s">
        <v>96</v>
      </c>
      <c r="B7" s="28">
        <v>4</v>
      </c>
      <c r="C7" s="23" t="s">
        <v>29</v>
      </c>
      <c r="D7" s="23" t="s">
        <v>146</v>
      </c>
      <c r="E7" s="23" t="s">
        <v>2</v>
      </c>
      <c r="F7" s="28"/>
      <c r="G7" s="28"/>
      <c r="H7" s="28"/>
      <c r="I7" s="28"/>
      <c r="J7" s="28"/>
    </row>
    <row r="8" spans="1:10" ht="45" x14ac:dyDescent="0.25">
      <c r="A8" s="28" t="s">
        <v>96</v>
      </c>
      <c r="B8" s="28">
        <v>5</v>
      </c>
      <c r="C8" s="23" t="s">
        <v>29</v>
      </c>
      <c r="D8" s="23" t="s">
        <v>147</v>
      </c>
      <c r="E8" s="23" t="s">
        <v>2</v>
      </c>
      <c r="F8" s="28"/>
      <c r="G8" s="28"/>
      <c r="H8" s="28"/>
      <c r="I8" s="28"/>
      <c r="J8" s="28"/>
    </row>
    <row r="9" spans="1:10" ht="45" x14ac:dyDescent="0.25">
      <c r="A9" s="28" t="s">
        <v>96</v>
      </c>
      <c r="B9" s="28">
        <v>6</v>
      </c>
      <c r="C9" s="23" t="s">
        <v>29</v>
      </c>
      <c r="D9" s="23" t="s">
        <v>148</v>
      </c>
      <c r="E9" s="23" t="s">
        <v>2</v>
      </c>
      <c r="F9" s="28"/>
      <c r="G9" s="28"/>
      <c r="H9" s="28"/>
      <c r="I9" s="28"/>
      <c r="J9" s="28"/>
    </row>
    <row r="10" spans="1:10" ht="75" x14ac:dyDescent="0.25">
      <c r="A10" s="28" t="s">
        <v>96</v>
      </c>
      <c r="B10" s="28">
        <v>7</v>
      </c>
      <c r="C10" s="23" t="s">
        <v>29</v>
      </c>
      <c r="D10" s="23" t="s">
        <v>149</v>
      </c>
      <c r="E10" s="23" t="s">
        <v>2</v>
      </c>
      <c r="F10" s="28"/>
      <c r="G10" s="28"/>
      <c r="H10" s="28"/>
      <c r="I10" s="28"/>
      <c r="J10" s="28"/>
    </row>
    <row r="11" spans="1:10" ht="45" x14ac:dyDescent="0.25">
      <c r="A11" s="28" t="s">
        <v>96</v>
      </c>
      <c r="B11" s="28">
        <v>8</v>
      </c>
      <c r="C11" s="23" t="s">
        <v>29</v>
      </c>
      <c r="D11" s="23" t="s">
        <v>150</v>
      </c>
      <c r="E11" s="23" t="s">
        <v>2</v>
      </c>
      <c r="F11" s="28"/>
      <c r="G11" s="28"/>
      <c r="H11" s="28"/>
      <c r="I11" s="28"/>
      <c r="J11" s="28"/>
    </row>
    <row r="12" spans="1:10" ht="90" x14ac:dyDescent="0.25">
      <c r="A12" s="28" t="s">
        <v>96</v>
      </c>
      <c r="B12" s="28">
        <v>9</v>
      </c>
      <c r="C12" s="23" t="s">
        <v>29</v>
      </c>
      <c r="D12" s="23" t="s">
        <v>714</v>
      </c>
      <c r="E12" s="23" t="s">
        <v>4</v>
      </c>
      <c r="F12" s="28">
        <v>2</v>
      </c>
      <c r="G12" s="6"/>
      <c r="H12" s="28" t="str">
        <f t="shared" ref="H12:H19" si="0">IF(AND(G12="Standaard (8 punten)"),8,IF(AND(G12="Roadmap (5 punten)"),5,IF(AND(G12="Interface (2 punten)"),2,IF(AND(G12="Nee (0 punten)"),0,""))))</f>
        <v/>
      </c>
      <c r="I12" s="28" t="e">
        <f>Tabel5[[#This Row],[Wens
Aantal punten]]*Tabel5[[#This Row],[Wens beantwoording
cijfer (verborgen)]]</f>
        <v>#VALUE!</v>
      </c>
      <c r="J12" s="5"/>
    </row>
    <row r="13" spans="1:10" ht="45" x14ac:dyDescent="0.25">
      <c r="A13" s="28" t="s">
        <v>96</v>
      </c>
      <c r="B13" s="28">
        <v>10</v>
      </c>
      <c r="C13" s="23" t="s">
        <v>29</v>
      </c>
      <c r="D13" s="23" t="s">
        <v>151</v>
      </c>
      <c r="E13" s="23" t="s">
        <v>4</v>
      </c>
      <c r="F13" s="23">
        <v>3</v>
      </c>
      <c r="G13" s="6"/>
      <c r="H13" s="28" t="str">
        <f t="shared" si="0"/>
        <v/>
      </c>
      <c r="I13" s="28" t="e">
        <f>Tabel5[[#This Row],[Wens
Aantal punten]]*Tabel5[[#This Row],[Wens beantwoording
cijfer (verborgen)]]</f>
        <v>#VALUE!</v>
      </c>
      <c r="J13" s="5"/>
    </row>
    <row r="14" spans="1:10" ht="45" x14ac:dyDescent="0.25">
      <c r="A14" s="28" t="s">
        <v>96</v>
      </c>
      <c r="B14" s="28">
        <v>11</v>
      </c>
      <c r="C14" s="23" t="s">
        <v>29</v>
      </c>
      <c r="D14" s="23" t="s">
        <v>152</v>
      </c>
      <c r="E14" s="23" t="s">
        <v>4</v>
      </c>
      <c r="F14" s="23">
        <v>3</v>
      </c>
      <c r="G14" s="6"/>
      <c r="H14" s="28" t="str">
        <f t="shared" si="0"/>
        <v/>
      </c>
      <c r="I14" s="28" t="e">
        <f>Tabel5[[#This Row],[Wens
Aantal punten]]*Tabel5[[#This Row],[Wens beantwoording
cijfer (verborgen)]]</f>
        <v>#VALUE!</v>
      </c>
      <c r="J14" s="5"/>
    </row>
    <row r="15" spans="1:10" ht="30" x14ac:dyDescent="0.25">
      <c r="A15" s="28" t="s">
        <v>96</v>
      </c>
      <c r="B15" s="28">
        <v>12</v>
      </c>
      <c r="C15" s="23" t="s">
        <v>29</v>
      </c>
      <c r="D15" s="23" t="s">
        <v>153</v>
      </c>
      <c r="E15" s="23" t="s">
        <v>2</v>
      </c>
      <c r="F15" s="23"/>
      <c r="G15" s="23"/>
      <c r="I15" s="27"/>
    </row>
    <row r="16" spans="1:10" ht="45" x14ac:dyDescent="0.25">
      <c r="A16" s="28" t="s">
        <v>96</v>
      </c>
      <c r="B16" s="28">
        <v>13</v>
      </c>
      <c r="C16" s="23" t="s">
        <v>29</v>
      </c>
      <c r="D16" s="23" t="s">
        <v>154</v>
      </c>
      <c r="E16" s="23" t="s">
        <v>2</v>
      </c>
      <c r="F16" s="23"/>
      <c r="G16" s="23"/>
    </row>
    <row r="17" spans="1:10" ht="45" x14ac:dyDescent="0.25">
      <c r="A17" s="28" t="s">
        <v>96</v>
      </c>
      <c r="B17" s="28">
        <v>14</v>
      </c>
      <c r="C17" s="23" t="s">
        <v>29</v>
      </c>
      <c r="D17" s="23" t="s">
        <v>155</v>
      </c>
      <c r="E17" s="23" t="s">
        <v>4</v>
      </c>
      <c r="F17" s="23">
        <v>2</v>
      </c>
      <c r="G17" s="6"/>
      <c r="H17" s="22" t="str">
        <f t="shared" si="0"/>
        <v/>
      </c>
      <c r="I17" s="23" t="e">
        <f>Tabel5[[#This Row],[Wens
Aantal punten]]*Tabel5[[#This Row],[Wens beantwoording
cijfer (verborgen)]]</f>
        <v>#VALUE!</v>
      </c>
      <c r="J17" s="7"/>
    </row>
    <row r="18" spans="1:10" ht="30" x14ac:dyDescent="0.25">
      <c r="A18" s="28" t="s">
        <v>96</v>
      </c>
      <c r="B18" s="28">
        <v>15</v>
      </c>
      <c r="C18" s="23" t="s">
        <v>29</v>
      </c>
      <c r="D18" s="23" t="s">
        <v>156</v>
      </c>
      <c r="E18" s="23" t="s">
        <v>2</v>
      </c>
      <c r="F18" s="23"/>
      <c r="G18" s="23"/>
      <c r="I18" s="23"/>
    </row>
    <row r="19" spans="1:10" ht="30" x14ac:dyDescent="0.25">
      <c r="A19" s="28" t="s">
        <v>96</v>
      </c>
      <c r="B19" s="28">
        <v>16</v>
      </c>
      <c r="C19" s="23" t="s">
        <v>29</v>
      </c>
      <c r="D19" s="23" t="s">
        <v>157</v>
      </c>
      <c r="E19" s="23" t="s">
        <v>4</v>
      </c>
      <c r="F19" s="23">
        <v>2</v>
      </c>
      <c r="G19" s="6"/>
      <c r="H19" s="22" t="str">
        <f t="shared" si="0"/>
        <v/>
      </c>
      <c r="I19" s="23" t="e">
        <f>Tabel5[[#This Row],[Wens
Aantal punten]]*Tabel5[[#This Row],[Wens beantwoording
cijfer (verborgen)]]</f>
        <v>#VALUE!</v>
      </c>
      <c r="J19" s="7"/>
    </row>
    <row r="20" spans="1:10" ht="15" x14ac:dyDescent="0.25">
      <c r="C20" s="23"/>
      <c r="D20" s="23"/>
      <c r="E20" s="23"/>
      <c r="F20" s="23"/>
    </row>
  </sheetData>
  <sheetProtection algorithmName="SHA-512" hashValue="kDmw95N1l9ikys3gydeegA4NlbPNsUk3472hoV3rFzrE9g+fgYwlKzUISnpjaIJMicif/qdXEbFFc0egjpkzTQ==" saltValue="093WNaLvajd4jjTKp/5UDw==" spinCount="100000" sheet="1" objects="1" scenarios="1" autoFilter="0"/>
  <phoneticPr fontId="3" type="noConversion"/>
  <dataValidations count="4">
    <dataValidation type="list" allowBlank="1" showInputMessage="1" showErrorMessage="1" sqref="G20:I20" xr:uid="{A37E893D-A638-42B8-BE2F-53F2B0A1A416}">
      <formula1>"Ja,Op roadmap,Nee"</formula1>
    </dataValidation>
    <dataValidation type="textLength" operator="lessThan" allowBlank="1" showInputMessage="1" showErrorMessage="1" sqref="J20 J4:J19" xr:uid="{4FEE62F5-B8AC-4B16-925D-A3CD987F93D5}">
      <formula1>200</formula1>
    </dataValidation>
    <dataValidation type="list" allowBlank="1" showInputMessage="1" showErrorMessage="1" sqref="E4:E20" xr:uid="{CACBBA05-46F7-4847-8C88-5A019F141A87}">
      <formula1>"Eis,Wens"</formula1>
    </dataValidation>
    <dataValidation type="list" allowBlank="1" showInputMessage="1" showErrorMessage="1" sqref="G4:G19" xr:uid="{3A991012-58BC-4CB6-93D8-E42E4855E465}">
      <formula1>"Standaard (8 punten),Roadmap (5 punten), Interface (2 punten), Nee (0 punten)"</formula1>
    </dataValidation>
  </dataValidations>
  <pageMargins left="0.7" right="0.7" top="0.75" bottom="0.75" header="0.3" footer="0.3"/>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376A9-B1C8-4575-80AA-5B0B6965D311}">
  <sheetPr>
    <tabColor rgb="FFF8C0D1"/>
  </sheetPr>
  <dimension ref="A1:J46"/>
  <sheetViews>
    <sheetView zoomScaleNormal="100" workbookViewId="0">
      <selection activeCell="A4" sqref="A4"/>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197</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ht="64.349999999999994" customHeight="1" x14ac:dyDescent="0.25">
      <c r="A4" s="28" t="s">
        <v>97</v>
      </c>
      <c r="B4" s="28">
        <v>1</v>
      </c>
      <c r="C4" s="23" t="s">
        <v>25</v>
      </c>
      <c r="D4" s="23" t="s">
        <v>194</v>
      </c>
      <c r="E4" s="23" t="s">
        <v>2</v>
      </c>
      <c r="F4" s="28"/>
      <c r="G4" s="28"/>
      <c r="H4" s="28"/>
      <c r="I4" s="28"/>
      <c r="J4" s="28"/>
    </row>
    <row r="5" spans="1:10" ht="30.75" customHeight="1" x14ac:dyDescent="0.25">
      <c r="A5" s="28" t="s">
        <v>97</v>
      </c>
      <c r="B5" s="28">
        <v>2</v>
      </c>
      <c r="C5" s="23" t="s">
        <v>25</v>
      </c>
      <c r="D5" s="23" t="s">
        <v>98</v>
      </c>
      <c r="E5" s="23" t="s">
        <v>2</v>
      </c>
      <c r="F5" s="28"/>
      <c r="G5" s="28"/>
      <c r="H5" s="28"/>
      <c r="I5" s="28"/>
      <c r="J5" s="28"/>
    </row>
    <row r="6" spans="1:10" ht="60" x14ac:dyDescent="0.25">
      <c r="A6" s="28" t="s">
        <v>97</v>
      </c>
      <c r="B6" s="28">
        <v>3</v>
      </c>
      <c r="C6" s="23" t="s">
        <v>25</v>
      </c>
      <c r="D6" s="23" t="s">
        <v>170</v>
      </c>
      <c r="E6" s="23" t="s">
        <v>2</v>
      </c>
      <c r="F6" s="28"/>
      <c r="G6" s="28"/>
      <c r="H6" s="28"/>
      <c r="I6" s="28"/>
      <c r="J6" s="28"/>
    </row>
    <row r="7" spans="1:10" ht="44.45" customHeight="1" x14ac:dyDescent="0.25">
      <c r="A7" s="28" t="s">
        <v>97</v>
      </c>
      <c r="B7" s="28">
        <v>4</v>
      </c>
      <c r="C7" s="23" t="s">
        <v>25</v>
      </c>
      <c r="D7" s="23" t="s">
        <v>99</v>
      </c>
      <c r="E7" s="23" t="s">
        <v>2</v>
      </c>
      <c r="F7" s="28"/>
      <c r="G7" s="28"/>
      <c r="H7" s="28"/>
      <c r="I7" s="28"/>
      <c r="J7" s="28"/>
    </row>
    <row r="8" spans="1:10" ht="48" customHeight="1" x14ac:dyDescent="0.25">
      <c r="A8" s="28" t="s">
        <v>97</v>
      </c>
      <c r="B8" s="28">
        <v>5</v>
      </c>
      <c r="C8" s="23" t="s">
        <v>25</v>
      </c>
      <c r="D8" s="23" t="s">
        <v>100</v>
      </c>
      <c r="E8" s="23" t="s">
        <v>2</v>
      </c>
      <c r="F8" s="28"/>
      <c r="G8" s="28"/>
      <c r="H8" s="28"/>
      <c r="I8" s="28"/>
      <c r="J8" s="28"/>
    </row>
    <row r="9" spans="1:10" ht="45" x14ac:dyDescent="0.25">
      <c r="A9" s="28" t="s">
        <v>97</v>
      </c>
      <c r="B9" s="28">
        <v>6</v>
      </c>
      <c r="C9" s="23" t="s">
        <v>25</v>
      </c>
      <c r="D9" s="23" t="s">
        <v>196</v>
      </c>
      <c r="E9" s="23" t="s">
        <v>2</v>
      </c>
      <c r="F9" s="28"/>
      <c r="G9" s="28"/>
      <c r="H9" s="28"/>
      <c r="I9" s="28"/>
      <c r="J9" s="28"/>
    </row>
    <row r="10" spans="1:10" ht="60" x14ac:dyDescent="0.25">
      <c r="A10" s="28" t="s">
        <v>97</v>
      </c>
      <c r="B10" s="28">
        <v>7</v>
      </c>
      <c r="C10" s="23" t="s">
        <v>86</v>
      </c>
      <c r="D10" s="23" t="s">
        <v>698</v>
      </c>
      <c r="E10" s="23" t="s">
        <v>2</v>
      </c>
      <c r="F10" s="28"/>
      <c r="G10" s="28"/>
      <c r="H10" s="28"/>
      <c r="I10" s="28"/>
      <c r="J10" s="28"/>
    </row>
    <row r="11" spans="1:10" ht="75" x14ac:dyDescent="0.25">
      <c r="A11" s="28" t="s">
        <v>97</v>
      </c>
      <c r="B11" s="28">
        <v>8</v>
      </c>
      <c r="C11" s="23" t="s">
        <v>86</v>
      </c>
      <c r="D11" s="23" t="s">
        <v>171</v>
      </c>
      <c r="E11" s="23" t="s">
        <v>2</v>
      </c>
      <c r="F11" s="28"/>
      <c r="G11" s="28"/>
      <c r="H11" s="28"/>
      <c r="I11" s="28"/>
      <c r="J11" s="28"/>
    </row>
    <row r="12" spans="1:10" ht="60" x14ac:dyDescent="0.25">
      <c r="A12" s="28" t="s">
        <v>97</v>
      </c>
      <c r="B12" s="28">
        <v>9</v>
      </c>
      <c r="C12" s="23" t="s">
        <v>86</v>
      </c>
      <c r="D12" s="23" t="s">
        <v>693</v>
      </c>
      <c r="E12" s="23" t="s">
        <v>2</v>
      </c>
      <c r="F12" s="28"/>
      <c r="G12" s="28"/>
      <c r="H12" s="28"/>
      <c r="I12" s="28"/>
      <c r="J12" s="28"/>
    </row>
    <row r="13" spans="1:10" ht="60" x14ac:dyDescent="0.25">
      <c r="A13" s="28" t="s">
        <v>97</v>
      </c>
      <c r="B13" s="28">
        <v>10</v>
      </c>
      <c r="C13" s="23" t="s">
        <v>86</v>
      </c>
      <c r="D13" s="23" t="s">
        <v>172</v>
      </c>
      <c r="E13" s="23" t="s">
        <v>2</v>
      </c>
      <c r="F13" s="28"/>
      <c r="G13" s="28"/>
      <c r="H13" s="28"/>
      <c r="I13" s="28"/>
      <c r="J13" s="28"/>
    </row>
    <row r="14" spans="1:10" ht="60" x14ac:dyDescent="0.25">
      <c r="A14" s="28" t="s">
        <v>97</v>
      </c>
      <c r="B14" s="28">
        <v>11</v>
      </c>
      <c r="C14" s="23" t="s">
        <v>86</v>
      </c>
      <c r="D14" s="23" t="s">
        <v>688</v>
      </c>
      <c r="E14" s="23" t="s">
        <v>2</v>
      </c>
      <c r="F14" s="28"/>
      <c r="G14" s="28"/>
      <c r="H14" s="28"/>
      <c r="I14" s="28"/>
      <c r="J14" s="28"/>
    </row>
    <row r="15" spans="1:10" ht="60" x14ac:dyDescent="0.25">
      <c r="A15" s="23" t="s">
        <v>97</v>
      </c>
      <c r="B15" s="28">
        <v>12</v>
      </c>
      <c r="C15" s="23" t="s">
        <v>86</v>
      </c>
      <c r="D15" s="23" t="s">
        <v>173</v>
      </c>
      <c r="E15" s="23" t="s">
        <v>2</v>
      </c>
      <c r="I15" s="27"/>
    </row>
    <row r="16" spans="1:10" ht="60" x14ac:dyDescent="0.25">
      <c r="A16" s="23" t="s">
        <v>97</v>
      </c>
      <c r="B16" s="28">
        <v>13</v>
      </c>
      <c r="C16" s="23" t="s">
        <v>86</v>
      </c>
      <c r="D16" s="23" t="s">
        <v>174</v>
      </c>
      <c r="E16" s="23" t="s">
        <v>2</v>
      </c>
    </row>
    <row r="17" spans="1:10" ht="45" x14ac:dyDescent="0.25">
      <c r="A17" s="23" t="s">
        <v>97</v>
      </c>
      <c r="B17" s="28">
        <v>14</v>
      </c>
      <c r="C17" s="23" t="s">
        <v>86</v>
      </c>
      <c r="D17" s="23" t="s">
        <v>175</v>
      </c>
      <c r="E17" s="23" t="s">
        <v>2</v>
      </c>
    </row>
    <row r="18" spans="1:10" ht="45" x14ac:dyDescent="0.25">
      <c r="A18" s="23" t="s">
        <v>97</v>
      </c>
      <c r="B18" s="28">
        <v>15</v>
      </c>
      <c r="C18" s="23" t="s">
        <v>86</v>
      </c>
      <c r="D18" s="23" t="s">
        <v>176</v>
      </c>
      <c r="E18" s="23" t="s">
        <v>2</v>
      </c>
    </row>
    <row r="19" spans="1:10" ht="45" x14ac:dyDescent="0.25">
      <c r="A19" s="23" t="s">
        <v>97</v>
      </c>
      <c r="B19" s="28">
        <v>16</v>
      </c>
      <c r="C19" s="23" t="s">
        <v>86</v>
      </c>
      <c r="D19" s="23" t="s">
        <v>177</v>
      </c>
      <c r="E19" s="23" t="s">
        <v>2</v>
      </c>
    </row>
    <row r="20" spans="1:10" ht="75" x14ac:dyDescent="0.25">
      <c r="A20" s="23" t="s">
        <v>97</v>
      </c>
      <c r="B20" s="28">
        <v>17</v>
      </c>
      <c r="C20" s="23" t="s">
        <v>86</v>
      </c>
      <c r="D20" s="23" t="s">
        <v>169</v>
      </c>
      <c r="E20" s="23" t="s">
        <v>4</v>
      </c>
      <c r="F20" s="22">
        <v>3</v>
      </c>
      <c r="G20" s="6"/>
      <c r="H20" s="23" t="str">
        <f>IF(AND(G20="Standaard (8 punten)"),8,IF(AND(G20="Roadmap (5 punten)"),5,IF(AND(G20="Interface (2 punten)"),2,IF(AND(G20="Nee (0 punten)"),0,""))))</f>
        <v/>
      </c>
      <c r="I20" s="23" t="e">
        <f>Tabel3[[#This Row],[Wens
Aantal punten]]*Tabel3[[#This Row],[Wens beantwoording
cijfer (verborgen)]]</f>
        <v>#VALUE!</v>
      </c>
      <c r="J20" s="6"/>
    </row>
    <row r="21" spans="1:10" ht="60" x14ac:dyDescent="0.25">
      <c r="A21" s="23" t="s">
        <v>97</v>
      </c>
      <c r="B21" s="28">
        <v>18</v>
      </c>
      <c r="C21" s="23" t="s">
        <v>86</v>
      </c>
      <c r="D21" s="23" t="s">
        <v>178</v>
      </c>
      <c r="E21" s="23" t="s">
        <v>4</v>
      </c>
      <c r="F21" s="22">
        <v>3</v>
      </c>
      <c r="G21" s="6"/>
      <c r="H21" s="23" t="str">
        <f>IF(AND(G21="Standaard (8 punten)"),8,IF(AND(G21="Roadmap (5 punten)"),5,IF(AND(G21="Interface (2 punten)"),2,IF(AND(G21="Nee (0 punten)"),0,""))))</f>
        <v/>
      </c>
      <c r="I21" s="23" t="e">
        <f>Tabel3[[#This Row],[Wens
Aantal punten]]*Tabel3[[#This Row],[Wens beantwoording
cijfer (verborgen)]]</f>
        <v>#VALUE!</v>
      </c>
      <c r="J21" s="6"/>
    </row>
    <row r="22" spans="1:10" ht="30" x14ac:dyDescent="0.25">
      <c r="A22" s="23" t="s">
        <v>97</v>
      </c>
      <c r="B22" s="28">
        <v>19</v>
      </c>
      <c r="C22" s="23" t="s">
        <v>80</v>
      </c>
      <c r="D22" s="23" t="s">
        <v>101</v>
      </c>
      <c r="E22" s="23" t="s">
        <v>2</v>
      </c>
      <c r="G22" s="23"/>
      <c r="H22" s="23"/>
      <c r="I22" s="23"/>
      <c r="J22" s="23"/>
    </row>
    <row r="23" spans="1:10" ht="75" x14ac:dyDescent="0.25">
      <c r="A23" s="23" t="s">
        <v>97</v>
      </c>
      <c r="B23" s="28">
        <v>20</v>
      </c>
      <c r="C23" s="23" t="s">
        <v>80</v>
      </c>
      <c r="D23" s="23" t="s">
        <v>179</v>
      </c>
      <c r="E23" s="23" t="s">
        <v>2</v>
      </c>
      <c r="G23" s="23"/>
      <c r="H23" s="23"/>
      <c r="I23" s="23"/>
      <c r="J23" s="23"/>
    </row>
    <row r="24" spans="1:10" ht="75" x14ac:dyDescent="0.25">
      <c r="A24" s="23" t="s">
        <v>97</v>
      </c>
      <c r="B24" s="28">
        <v>21</v>
      </c>
      <c r="C24" s="23" t="s">
        <v>80</v>
      </c>
      <c r="D24" s="23" t="s">
        <v>713</v>
      </c>
      <c r="E24" s="23" t="s">
        <v>2</v>
      </c>
      <c r="G24" s="23"/>
      <c r="H24" s="23"/>
      <c r="I24" s="23"/>
      <c r="J24" s="23"/>
    </row>
    <row r="25" spans="1:10" ht="45" x14ac:dyDescent="0.25">
      <c r="A25" s="23" t="s">
        <v>97</v>
      </c>
      <c r="B25" s="28">
        <v>22</v>
      </c>
      <c r="C25" s="23" t="s">
        <v>56</v>
      </c>
      <c r="D25" s="23" t="s">
        <v>180</v>
      </c>
      <c r="E25" s="23" t="s">
        <v>2</v>
      </c>
      <c r="G25" s="23"/>
      <c r="H25" s="23"/>
      <c r="I25" s="23"/>
      <c r="J25" s="23"/>
    </row>
    <row r="26" spans="1:10" ht="45" x14ac:dyDescent="0.25">
      <c r="A26" s="23" t="s">
        <v>97</v>
      </c>
      <c r="B26" s="28">
        <v>23</v>
      </c>
      <c r="C26" s="23" t="s">
        <v>56</v>
      </c>
      <c r="D26" s="23" t="s">
        <v>181</v>
      </c>
      <c r="E26" s="23" t="s">
        <v>2</v>
      </c>
      <c r="G26" s="23"/>
      <c r="H26" s="23"/>
      <c r="I26" s="23"/>
      <c r="J26" s="23"/>
    </row>
    <row r="27" spans="1:10" ht="60" x14ac:dyDescent="0.25">
      <c r="A27" s="23" t="s">
        <v>97</v>
      </c>
      <c r="B27" s="28">
        <v>24</v>
      </c>
      <c r="C27" s="23" t="s">
        <v>56</v>
      </c>
      <c r="D27" s="23" t="s">
        <v>182</v>
      </c>
      <c r="E27" s="23" t="s">
        <v>4</v>
      </c>
      <c r="F27" s="22">
        <v>3</v>
      </c>
      <c r="G27" s="6"/>
      <c r="H27" s="23" t="str">
        <f>IF(AND(G27="Standaard (8 punten)"),8,IF(AND(G27="Roadmap (5 punten)"),5,IF(AND(G27="Interface (2 punten)"),2,IF(AND(G27="Nee (0 punten)"),0,""))))</f>
        <v/>
      </c>
      <c r="I27" s="23" t="e">
        <f>Tabel3[[#This Row],[Wens
Aantal punten]]*Tabel3[[#This Row],[Wens beantwoording
cijfer (verborgen)]]</f>
        <v>#VALUE!</v>
      </c>
      <c r="J27" s="6"/>
    </row>
    <row r="28" spans="1:10" ht="45" x14ac:dyDescent="0.25">
      <c r="A28" s="23" t="s">
        <v>97</v>
      </c>
      <c r="B28" s="28">
        <v>25</v>
      </c>
      <c r="C28" s="23" t="s">
        <v>56</v>
      </c>
      <c r="D28" s="23" t="s">
        <v>183</v>
      </c>
      <c r="E28" s="23" t="s">
        <v>4</v>
      </c>
      <c r="F28" s="22">
        <v>3</v>
      </c>
      <c r="G28" s="6"/>
      <c r="H28" s="23" t="str">
        <f>IF(AND(G28="Standaard (8 punten)"),8,IF(AND(G28="Roadmap (5 punten)"),5,IF(AND(G28="Interface (2 punten)"),2,IF(AND(G28="Nee (0 punten)"),0,""))))</f>
        <v/>
      </c>
      <c r="I28" s="23" t="e">
        <f>Tabel3[[#This Row],[Wens
Aantal punten]]*Tabel3[[#This Row],[Wens beantwoording
cijfer (verborgen)]]</f>
        <v>#VALUE!</v>
      </c>
      <c r="J28" s="6"/>
    </row>
    <row r="29" spans="1:10" ht="45" x14ac:dyDescent="0.25">
      <c r="A29" s="23" t="s">
        <v>97</v>
      </c>
      <c r="B29" s="28">
        <v>26</v>
      </c>
      <c r="C29" s="23" t="s">
        <v>56</v>
      </c>
      <c r="D29" s="23" t="s">
        <v>184</v>
      </c>
      <c r="E29" s="23" t="s">
        <v>4</v>
      </c>
      <c r="F29" s="22">
        <v>3</v>
      </c>
      <c r="G29" s="6"/>
      <c r="H29" s="23" t="str">
        <f>IF(AND(G29="Standaard (8 punten)"),8,IF(AND(G29="Roadmap (5 punten)"),5,IF(AND(G29="Interface (2 punten)"),2,IF(AND(G29="Nee (0 punten)"),0,""))))</f>
        <v/>
      </c>
      <c r="I29" s="23" t="e">
        <f>Tabel3[[#This Row],[Wens
Aantal punten]]*Tabel3[[#This Row],[Wens beantwoording
cijfer (verborgen)]]</f>
        <v>#VALUE!</v>
      </c>
      <c r="J29" s="6"/>
    </row>
    <row r="30" spans="1:10" ht="60" x14ac:dyDescent="0.25">
      <c r="A30" s="23" t="s">
        <v>97</v>
      </c>
      <c r="B30" s="28">
        <v>27</v>
      </c>
      <c r="C30" s="23" t="s">
        <v>56</v>
      </c>
      <c r="D30" s="23" t="s">
        <v>185</v>
      </c>
      <c r="E30" s="23" t="s">
        <v>2</v>
      </c>
    </row>
    <row r="31" spans="1:10" ht="60" x14ac:dyDescent="0.25">
      <c r="A31" s="23" t="s">
        <v>97</v>
      </c>
      <c r="B31" s="28">
        <v>28</v>
      </c>
      <c r="C31" s="23" t="s">
        <v>56</v>
      </c>
      <c r="D31" s="23" t="s">
        <v>186</v>
      </c>
      <c r="E31" s="23" t="s">
        <v>2</v>
      </c>
    </row>
    <row r="32" spans="1:10" ht="90" x14ac:dyDescent="0.25">
      <c r="A32" s="23" t="s">
        <v>97</v>
      </c>
      <c r="B32" s="28">
        <v>29</v>
      </c>
      <c r="C32" s="23" t="s">
        <v>56</v>
      </c>
      <c r="D32" s="23" t="s">
        <v>187</v>
      </c>
      <c r="E32" s="23" t="s">
        <v>2</v>
      </c>
    </row>
    <row r="33" spans="1:5" ht="45" x14ac:dyDescent="0.25">
      <c r="A33" s="23" t="s">
        <v>97</v>
      </c>
      <c r="B33" s="28">
        <v>30</v>
      </c>
      <c r="C33" s="23" t="s">
        <v>56</v>
      </c>
      <c r="D33" s="23" t="s">
        <v>188</v>
      </c>
      <c r="E33" s="23" t="s">
        <v>2</v>
      </c>
    </row>
    <row r="34" spans="1:5" ht="90" x14ac:dyDescent="0.25">
      <c r="A34" s="23" t="s">
        <v>97</v>
      </c>
      <c r="B34" s="28">
        <v>31</v>
      </c>
      <c r="C34" s="23" t="s">
        <v>56</v>
      </c>
      <c r="D34" s="23" t="s">
        <v>189</v>
      </c>
      <c r="E34" s="23" t="s">
        <v>2</v>
      </c>
    </row>
    <row r="35" spans="1:5" ht="75" x14ac:dyDescent="0.25">
      <c r="A35" s="23" t="s">
        <v>97</v>
      </c>
      <c r="B35" s="28">
        <v>32</v>
      </c>
      <c r="C35" s="23" t="s">
        <v>56</v>
      </c>
      <c r="D35" s="23" t="s">
        <v>190</v>
      </c>
      <c r="E35" s="23" t="s">
        <v>2</v>
      </c>
    </row>
    <row r="36" spans="1:5" ht="45" x14ac:dyDescent="0.25">
      <c r="A36" s="23" t="s">
        <v>97</v>
      </c>
      <c r="B36" s="28">
        <v>33</v>
      </c>
      <c r="C36" s="23" t="s">
        <v>56</v>
      </c>
      <c r="D36" s="23" t="s">
        <v>191</v>
      </c>
      <c r="E36" s="23" t="s">
        <v>2</v>
      </c>
    </row>
    <row r="37" spans="1:5" ht="60" x14ac:dyDescent="0.25">
      <c r="A37" s="23" t="s">
        <v>97</v>
      </c>
      <c r="B37" s="28">
        <v>34</v>
      </c>
      <c r="C37" s="23" t="s">
        <v>56</v>
      </c>
      <c r="D37" s="23" t="s">
        <v>163</v>
      </c>
      <c r="E37" s="23" t="s">
        <v>2</v>
      </c>
    </row>
    <row r="38" spans="1:5" ht="60" x14ac:dyDescent="0.25">
      <c r="A38" s="23" t="s">
        <v>97</v>
      </c>
      <c r="B38" s="28">
        <v>35</v>
      </c>
      <c r="C38" s="23" t="s">
        <v>56</v>
      </c>
      <c r="D38" s="23" t="s">
        <v>164</v>
      </c>
      <c r="E38" s="23" t="s">
        <v>2</v>
      </c>
    </row>
    <row r="39" spans="1:5" ht="75" x14ac:dyDescent="0.25">
      <c r="A39" s="23" t="s">
        <v>97</v>
      </c>
      <c r="B39" s="28">
        <v>36</v>
      </c>
      <c r="C39" s="23" t="s">
        <v>56</v>
      </c>
      <c r="D39" s="23" t="s">
        <v>192</v>
      </c>
      <c r="E39" s="23" t="s">
        <v>2</v>
      </c>
    </row>
    <row r="40" spans="1:5" ht="195" x14ac:dyDescent="0.25">
      <c r="A40" s="23" t="s">
        <v>97</v>
      </c>
      <c r="B40" s="28">
        <v>37</v>
      </c>
      <c r="C40" s="23" t="s">
        <v>102</v>
      </c>
      <c r="D40" s="23" t="s">
        <v>709</v>
      </c>
      <c r="E40" s="23" t="s">
        <v>2</v>
      </c>
    </row>
    <row r="41" spans="1:5" ht="45" x14ac:dyDescent="0.25">
      <c r="A41" s="23" t="s">
        <v>97</v>
      </c>
      <c r="B41" s="28">
        <v>38</v>
      </c>
      <c r="C41" s="23" t="s">
        <v>102</v>
      </c>
      <c r="D41" s="23" t="s">
        <v>166</v>
      </c>
      <c r="E41" s="23" t="s">
        <v>2</v>
      </c>
    </row>
    <row r="42" spans="1:5" ht="45" x14ac:dyDescent="0.25">
      <c r="A42" s="23" t="s">
        <v>97</v>
      </c>
      <c r="B42" s="28">
        <v>39</v>
      </c>
      <c r="C42" s="23" t="s">
        <v>102</v>
      </c>
      <c r="D42" s="23" t="s">
        <v>195</v>
      </c>
      <c r="E42" s="23" t="s">
        <v>2</v>
      </c>
    </row>
    <row r="43" spans="1:5" ht="45" x14ac:dyDescent="0.25">
      <c r="A43" s="23" t="s">
        <v>97</v>
      </c>
      <c r="B43" s="28">
        <v>40</v>
      </c>
      <c r="C43" s="23" t="s">
        <v>102</v>
      </c>
      <c r="D43" s="23" t="s">
        <v>167</v>
      </c>
      <c r="E43" s="23" t="s">
        <v>2</v>
      </c>
    </row>
    <row r="44" spans="1:5" ht="45" x14ac:dyDescent="0.25">
      <c r="A44" s="23" t="s">
        <v>97</v>
      </c>
      <c r="B44" s="28">
        <v>41</v>
      </c>
      <c r="C44" s="23" t="s">
        <v>102</v>
      </c>
      <c r="D44" s="23" t="s">
        <v>168</v>
      </c>
      <c r="E44" s="23" t="s">
        <v>2</v>
      </c>
    </row>
    <row r="45" spans="1:5" ht="60" x14ac:dyDescent="0.25">
      <c r="A45" s="23" t="s">
        <v>97</v>
      </c>
      <c r="B45" s="28">
        <v>42</v>
      </c>
      <c r="C45" s="23" t="s">
        <v>66</v>
      </c>
      <c r="D45" s="23" t="s">
        <v>193</v>
      </c>
      <c r="E45" s="23" t="s">
        <v>2</v>
      </c>
    </row>
    <row r="46" spans="1:5" ht="60" x14ac:dyDescent="0.25">
      <c r="A46" s="23" t="s">
        <v>97</v>
      </c>
      <c r="B46" s="28">
        <v>43</v>
      </c>
      <c r="C46" s="23" t="s">
        <v>66</v>
      </c>
      <c r="D46" s="23" t="s">
        <v>165</v>
      </c>
      <c r="E46" s="23" t="s">
        <v>2</v>
      </c>
    </row>
  </sheetData>
  <sheetProtection algorithmName="SHA-512" hashValue="bribNtztbG92UPJ9qM/GxMOGp3GhPhuL2b8wpHFvgJ63S8tFPnkkZLbkeA85IGy5IyrUvuD4u0fhvs91daA1Kg==" saltValue="5gMddQi2EUaW3F18dqPWzQ==" spinCount="100000" sheet="1" objects="1" scenarios="1" autoFilter="0"/>
  <phoneticPr fontId="3" type="noConversion"/>
  <dataValidations count="3">
    <dataValidation type="list" allowBlank="1" showInputMessage="1" showErrorMessage="1" sqref="E4:E46" xr:uid="{5F839594-453F-4B20-B1ED-F351F1DD75F4}">
      <formula1>"Eis,Wens"</formula1>
    </dataValidation>
    <dataValidation type="list" allowBlank="1" showInputMessage="1" showErrorMessage="1" sqref="G4:G46" xr:uid="{5F457BAE-E47E-4D23-A4C4-176FDDEA44B5}">
      <formula1>"Standaard (8 punten),Roadmap (5 punten), Interface (2 punten), Nee (0 punten)"</formula1>
    </dataValidation>
    <dataValidation type="textLength" operator="lessThan" allowBlank="1" showInputMessage="1" showErrorMessage="1" sqref="J4:J19 J21:J46 J20" xr:uid="{9EC37D08-7B45-4961-A1D0-A5F7C812B4E6}">
      <formula1>200</formula1>
    </dataValidation>
  </dataValidations>
  <pageMargins left="0.7" right="0.7" top="0.75" bottom="0.75" header="0.3" footer="0.3"/>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657D-4BE3-43F6-83D9-A458FA610760}">
  <sheetPr>
    <tabColor rgb="FFF8C0D1"/>
  </sheetPr>
  <dimension ref="A1:J67"/>
  <sheetViews>
    <sheetView zoomScaleNormal="100" workbookViewId="0">
      <selection activeCell="A4" sqref="A4"/>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103</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s="23" customFormat="1" ht="45" x14ac:dyDescent="0.25">
      <c r="A4" s="23" t="s">
        <v>104</v>
      </c>
      <c r="B4" s="23">
        <v>1</v>
      </c>
      <c r="C4" s="23" t="s">
        <v>25</v>
      </c>
      <c r="D4" s="23" t="s">
        <v>489</v>
      </c>
      <c r="E4" s="23" t="s">
        <v>2</v>
      </c>
    </row>
    <row r="5" spans="1:10" ht="75" x14ac:dyDescent="0.25">
      <c r="A5" s="28" t="s">
        <v>104</v>
      </c>
      <c r="B5" s="28">
        <v>2</v>
      </c>
      <c r="C5" s="23" t="s">
        <v>105</v>
      </c>
      <c r="D5" s="23" t="s">
        <v>490</v>
      </c>
      <c r="E5" s="23" t="s">
        <v>2</v>
      </c>
      <c r="F5" s="28"/>
      <c r="G5" s="28"/>
      <c r="H5" s="28"/>
      <c r="I5" s="28"/>
      <c r="J5" s="28"/>
    </row>
    <row r="6" spans="1:10" ht="45" x14ac:dyDescent="0.25">
      <c r="A6" s="28" t="s">
        <v>104</v>
      </c>
      <c r="B6" s="28">
        <v>3</v>
      </c>
      <c r="C6" s="23" t="s">
        <v>105</v>
      </c>
      <c r="D6" s="23" t="s">
        <v>528</v>
      </c>
      <c r="E6" s="23" t="s">
        <v>2</v>
      </c>
      <c r="F6" s="28"/>
      <c r="G6" s="28"/>
      <c r="H6" s="28"/>
      <c r="I6" s="28"/>
      <c r="J6" s="28"/>
    </row>
    <row r="7" spans="1:10" ht="90" x14ac:dyDescent="0.25">
      <c r="A7" s="28" t="s">
        <v>104</v>
      </c>
      <c r="B7" s="28">
        <v>4</v>
      </c>
      <c r="C7" s="23" t="s">
        <v>105</v>
      </c>
      <c r="D7" s="23" t="s">
        <v>529</v>
      </c>
      <c r="E7" s="23" t="s">
        <v>2</v>
      </c>
      <c r="F7" s="28"/>
      <c r="G7" s="28"/>
      <c r="H7" s="28"/>
      <c r="I7" s="28"/>
      <c r="J7" s="28"/>
    </row>
    <row r="8" spans="1:10" ht="45" x14ac:dyDescent="0.25">
      <c r="A8" s="28" t="s">
        <v>104</v>
      </c>
      <c r="B8" s="23">
        <v>5</v>
      </c>
      <c r="C8" s="23" t="s">
        <v>105</v>
      </c>
      <c r="D8" s="23" t="s">
        <v>491</v>
      </c>
      <c r="E8" s="23" t="s">
        <v>2</v>
      </c>
      <c r="F8" s="28"/>
      <c r="G8" s="28"/>
      <c r="H8" s="28"/>
      <c r="I8" s="28"/>
      <c r="J8" s="28"/>
    </row>
    <row r="9" spans="1:10" ht="30" x14ac:dyDescent="0.25">
      <c r="A9" s="28" t="s">
        <v>104</v>
      </c>
      <c r="B9" s="28">
        <v>6</v>
      </c>
      <c r="C9" s="23" t="s">
        <v>105</v>
      </c>
      <c r="D9" s="23" t="s">
        <v>492</v>
      </c>
      <c r="E9" s="23" t="s">
        <v>4</v>
      </c>
      <c r="F9" s="28">
        <v>2</v>
      </c>
      <c r="G9" s="5"/>
      <c r="H9" s="28" t="str">
        <f>IF(AND(G9="Standaard (8 punten)"),8,IF(AND(G9="Roadmap (5 punten)"),5,IF(AND(G9="Interface (2 punten)"),2,IF(AND(G9="Nee (0 punten)"),0,""))))</f>
        <v/>
      </c>
      <c r="I9" s="28" t="e">
        <f>Tabel6[[#This Row],[Wens
Aantal punten]]*Tabel6[[#This Row],[Wens beantwoording
cijfer (verborgen)]]</f>
        <v>#VALUE!</v>
      </c>
      <c r="J9" s="5"/>
    </row>
    <row r="10" spans="1:10" ht="46.5" customHeight="1" x14ac:dyDescent="0.25">
      <c r="A10" s="28" t="s">
        <v>104</v>
      </c>
      <c r="B10" s="28">
        <v>7</v>
      </c>
      <c r="C10" s="23" t="s">
        <v>105</v>
      </c>
      <c r="D10" s="23" t="s">
        <v>106</v>
      </c>
      <c r="E10" s="23" t="s">
        <v>2</v>
      </c>
      <c r="F10" s="28"/>
      <c r="G10" s="28"/>
      <c r="H10" s="28"/>
      <c r="I10" s="28"/>
      <c r="J10" s="28"/>
    </row>
    <row r="11" spans="1:10" ht="45" x14ac:dyDescent="0.25">
      <c r="A11" s="28" t="s">
        <v>104</v>
      </c>
      <c r="B11" s="28">
        <v>8</v>
      </c>
      <c r="C11" s="23" t="s">
        <v>105</v>
      </c>
      <c r="D11" s="23" t="s">
        <v>493</v>
      </c>
      <c r="E11" s="23" t="s">
        <v>4</v>
      </c>
      <c r="F11" s="28">
        <v>2</v>
      </c>
      <c r="G11" s="5"/>
      <c r="H11" s="28" t="str">
        <f>IF(AND(G11="Standaard (8 punten)"),8,IF(AND(G11="Roadmap (5 punten)"),5,IF(AND(G11="Interface (2 punten)"),2,IF(AND(G11="Nee (0 punten)"),0,""))))</f>
        <v/>
      </c>
      <c r="I11" s="28" t="e">
        <f>Tabel6[[#This Row],[Wens
Aantal punten]]*Tabel6[[#This Row],[Wens beantwoording
cijfer (verborgen)]]</f>
        <v>#VALUE!</v>
      </c>
      <c r="J11" s="5"/>
    </row>
    <row r="12" spans="1:10" ht="45" x14ac:dyDescent="0.25">
      <c r="A12" s="28" t="s">
        <v>104</v>
      </c>
      <c r="B12" s="23">
        <v>9</v>
      </c>
      <c r="C12" s="23" t="s">
        <v>105</v>
      </c>
      <c r="D12" s="23" t="s">
        <v>530</v>
      </c>
      <c r="E12" s="23" t="s">
        <v>2</v>
      </c>
      <c r="F12" s="28"/>
      <c r="G12" s="28"/>
      <c r="H12" s="28"/>
      <c r="I12" s="28"/>
      <c r="J12" s="28"/>
    </row>
    <row r="13" spans="1:10" ht="45" x14ac:dyDescent="0.25">
      <c r="A13" s="28" t="s">
        <v>104</v>
      </c>
      <c r="B13" s="28">
        <v>10</v>
      </c>
      <c r="C13" s="23" t="s">
        <v>105</v>
      </c>
      <c r="D13" s="23" t="s">
        <v>531</v>
      </c>
      <c r="E13" s="23" t="s">
        <v>2</v>
      </c>
      <c r="F13" s="28"/>
      <c r="G13" s="28"/>
      <c r="H13" s="28"/>
      <c r="I13" s="28"/>
      <c r="J13" s="28"/>
    </row>
    <row r="14" spans="1:10" ht="60" x14ac:dyDescent="0.25">
      <c r="A14" s="28" t="s">
        <v>104</v>
      </c>
      <c r="B14" s="28">
        <v>11</v>
      </c>
      <c r="C14" s="23" t="s">
        <v>46</v>
      </c>
      <c r="D14" s="23" t="s">
        <v>532</v>
      </c>
      <c r="E14" s="23" t="s">
        <v>2</v>
      </c>
      <c r="F14" s="28"/>
      <c r="G14" s="28"/>
      <c r="H14" s="28"/>
      <c r="I14" s="28"/>
      <c r="J14" s="28"/>
    </row>
    <row r="15" spans="1:10" ht="45" x14ac:dyDescent="0.25">
      <c r="A15" s="28" t="s">
        <v>104</v>
      </c>
      <c r="B15" s="28">
        <v>12</v>
      </c>
      <c r="C15" s="23" t="s">
        <v>46</v>
      </c>
      <c r="D15" s="23" t="s">
        <v>494</v>
      </c>
      <c r="E15" s="23" t="s">
        <v>2</v>
      </c>
      <c r="F15" s="28"/>
      <c r="G15" s="28"/>
      <c r="H15" s="28"/>
      <c r="I15" s="28"/>
      <c r="J15" s="28"/>
    </row>
    <row r="16" spans="1:10" ht="30" x14ac:dyDescent="0.25">
      <c r="A16" s="23" t="s">
        <v>104</v>
      </c>
      <c r="B16" s="23">
        <v>13</v>
      </c>
      <c r="C16" s="23" t="s">
        <v>46</v>
      </c>
      <c r="D16" s="23" t="s">
        <v>495</v>
      </c>
      <c r="E16" s="23" t="s">
        <v>4</v>
      </c>
      <c r="F16" s="22">
        <v>3</v>
      </c>
      <c r="G16" s="5"/>
      <c r="H16" s="28" t="str">
        <f>IF(AND(G16="Standaard (8 punten)"),8,IF(AND(G16="Roadmap (5 punten)"),5,IF(AND(G16="Interface (2 punten)"),2,IF(AND(G16="Nee (0 punten)"),0,""))))</f>
        <v/>
      </c>
      <c r="I16" s="28" t="e">
        <f>Tabel6[[#This Row],[Wens
Aantal punten]]*Tabel6[[#This Row],[Wens beantwoording
cijfer (verborgen)]]</f>
        <v>#VALUE!</v>
      </c>
      <c r="J16" s="5"/>
    </row>
    <row r="17" spans="1:10" ht="45" x14ac:dyDescent="0.25">
      <c r="A17" s="23" t="s">
        <v>104</v>
      </c>
      <c r="B17" s="28">
        <v>14</v>
      </c>
      <c r="C17" s="23" t="s">
        <v>46</v>
      </c>
      <c r="D17" s="23" t="s">
        <v>496</v>
      </c>
      <c r="E17" s="23" t="s">
        <v>2</v>
      </c>
      <c r="G17" s="28"/>
      <c r="H17" s="28"/>
      <c r="I17" s="28"/>
      <c r="J17" s="28"/>
    </row>
    <row r="18" spans="1:10" ht="60" x14ac:dyDescent="0.25">
      <c r="A18" s="23" t="s">
        <v>104</v>
      </c>
      <c r="B18" s="28">
        <v>15</v>
      </c>
      <c r="C18" s="23" t="s">
        <v>116</v>
      </c>
      <c r="D18" s="23" t="s">
        <v>546</v>
      </c>
      <c r="E18" s="23" t="s">
        <v>2</v>
      </c>
      <c r="G18" s="28"/>
      <c r="H18" s="28"/>
      <c r="I18" s="28"/>
      <c r="J18" s="28"/>
    </row>
    <row r="19" spans="1:10" ht="45" x14ac:dyDescent="0.25">
      <c r="A19" s="23" t="s">
        <v>104</v>
      </c>
      <c r="B19" s="28">
        <v>16</v>
      </c>
      <c r="C19" s="23" t="s">
        <v>107</v>
      </c>
      <c r="D19" s="23" t="s">
        <v>519</v>
      </c>
      <c r="E19" s="23" t="s">
        <v>2</v>
      </c>
      <c r="G19" s="28"/>
      <c r="H19" s="28"/>
      <c r="I19" s="28"/>
      <c r="J19" s="28"/>
    </row>
    <row r="20" spans="1:10" ht="45" x14ac:dyDescent="0.25">
      <c r="A20" s="23" t="s">
        <v>104</v>
      </c>
      <c r="B20" s="23">
        <v>17</v>
      </c>
      <c r="C20" s="23" t="s">
        <v>107</v>
      </c>
      <c r="D20" s="23" t="s">
        <v>497</v>
      </c>
      <c r="E20" s="23" t="s">
        <v>2</v>
      </c>
      <c r="G20" s="28"/>
      <c r="H20" s="28"/>
      <c r="I20" s="28"/>
      <c r="J20" s="28"/>
    </row>
    <row r="21" spans="1:10" ht="75" x14ac:dyDescent="0.25">
      <c r="A21" s="23" t="s">
        <v>104</v>
      </c>
      <c r="B21" s="28">
        <v>18</v>
      </c>
      <c r="C21" s="23" t="s">
        <v>107</v>
      </c>
      <c r="D21" s="23" t="s">
        <v>498</v>
      </c>
      <c r="E21" s="23" t="s">
        <v>2</v>
      </c>
      <c r="G21" s="28"/>
      <c r="H21" s="28"/>
      <c r="I21" s="28"/>
      <c r="J21" s="28"/>
    </row>
    <row r="22" spans="1:10" ht="60" x14ac:dyDescent="0.25">
      <c r="A22" s="23" t="s">
        <v>104</v>
      </c>
      <c r="B22" s="28">
        <v>19</v>
      </c>
      <c r="C22" s="23" t="s">
        <v>107</v>
      </c>
      <c r="D22" s="23" t="s">
        <v>499</v>
      </c>
      <c r="E22" s="23" t="s">
        <v>4</v>
      </c>
      <c r="F22" s="22">
        <v>3</v>
      </c>
      <c r="G22" s="5"/>
      <c r="H22" s="28" t="str">
        <f>IF(AND(G22="Standaard (8 punten)"),8,IF(AND(G22="Roadmap (5 punten)"),5,IF(AND(G22="Interface (2 punten)"),2,IF(AND(G22="Nee (0 punten)"),0,""))))</f>
        <v/>
      </c>
      <c r="I22" s="28" t="e">
        <f>Tabel6[[#This Row],[Wens
Aantal punten]]*Tabel6[[#This Row],[Wens beantwoording
cijfer (verborgen)]]</f>
        <v>#VALUE!</v>
      </c>
      <c r="J22" s="5"/>
    </row>
    <row r="23" spans="1:10" ht="41.1" customHeight="1" x14ac:dyDescent="0.25">
      <c r="A23" s="23" t="s">
        <v>104</v>
      </c>
      <c r="B23" s="28">
        <v>20</v>
      </c>
      <c r="C23" s="23" t="s">
        <v>107</v>
      </c>
      <c r="D23" s="23" t="s">
        <v>500</v>
      </c>
      <c r="E23" s="23" t="s">
        <v>4</v>
      </c>
      <c r="F23" s="22">
        <v>3</v>
      </c>
      <c r="G23" s="5"/>
      <c r="H23" s="28" t="str">
        <f>IF(AND(G23="Standaard (8 punten)"),8,IF(AND(G23="Roadmap (5 punten)"),5,IF(AND(G23="Interface (2 punten)"),2,IF(AND(G23="Nee (0 punten)"),0,""))))</f>
        <v/>
      </c>
      <c r="I23" s="28" t="e">
        <f>Tabel6[[#This Row],[Wens
Aantal punten]]*Tabel6[[#This Row],[Wens beantwoording
cijfer (verborgen)]]</f>
        <v>#VALUE!</v>
      </c>
      <c r="J23" s="5"/>
    </row>
    <row r="24" spans="1:10" ht="45" x14ac:dyDescent="0.25">
      <c r="A24" s="23" t="s">
        <v>104</v>
      </c>
      <c r="B24" s="23">
        <v>21</v>
      </c>
      <c r="C24" s="23" t="s">
        <v>107</v>
      </c>
      <c r="D24" s="23" t="s">
        <v>629</v>
      </c>
      <c r="E24" s="23" t="s">
        <v>2</v>
      </c>
      <c r="G24" s="28"/>
      <c r="H24" s="28"/>
      <c r="I24" s="28"/>
      <c r="J24" s="28"/>
    </row>
    <row r="25" spans="1:10" ht="45" x14ac:dyDescent="0.25">
      <c r="A25" s="23" t="s">
        <v>104</v>
      </c>
      <c r="B25" s="28">
        <v>22</v>
      </c>
      <c r="C25" s="23" t="s">
        <v>107</v>
      </c>
      <c r="D25" s="23" t="s">
        <v>501</v>
      </c>
      <c r="E25" s="23" t="s">
        <v>2</v>
      </c>
      <c r="G25" s="28"/>
      <c r="H25" s="28"/>
      <c r="I25" s="28"/>
      <c r="J25" s="28"/>
    </row>
    <row r="26" spans="1:10" ht="30" x14ac:dyDescent="0.25">
      <c r="A26" s="23" t="s">
        <v>104</v>
      </c>
      <c r="B26" s="28">
        <v>23</v>
      </c>
      <c r="C26" s="23" t="s">
        <v>107</v>
      </c>
      <c r="D26" s="23" t="s">
        <v>502</v>
      </c>
      <c r="E26" s="23" t="s">
        <v>2</v>
      </c>
      <c r="G26" s="28"/>
      <c r="H26" s="28"/>
      <c r="I26" s="28"/>
      <c r="J26" s="28"/>
    </row>
    <row r="27" spans="1:10" ht="30" x14ac:dyDescent="0.25">
      <c r="A27" s="23" t="s">
        <v>104</v>
      </c>
      <c r="B27" s="28">
        <v>24</v>
      </c>
      <c r="C27" s="23" t="s">
        <v>107</v>
      </c>
      <c r="D27" s="23" t="s">
        <v>503</v>
      </c>
      <c r="E27" s="23" t="s">
        <v>2</v>
      </c>
      <c r="G27" s="28"/>
      <c r="H27" s="28"/>
      <c r="I27" s="28"/>
      <c r="J27" s="28"/>
    </row>
    <row r="28" spans="1:10" ht="45" x14ac:dyDescent="0.25">
      <c r="A28" s="23" t="s">
        <v>104</v>
      </c>
      <c r="B28" s="23">
        <v>25</v>
      </c>
      <c r="C28" s="23" t="s">
        <v>107</v>
      </c>
      <c r="D28" s="23" t="s">
        <v>521</v>
      </c>
      <c r="E28" s="23" t="s">
        <v>2</v>
      </c>
      <c r="G28" s="28"/>
      <c r="H28" s="28"/>
      <c r="I28" s="28"/>
      <c r="J28" s="28"/>
    </row>
    <row r="29" spans="1:10" ht="105" x14ac:dyDescent="0.25">
      <c r="A29" s="23" t="s">
        <v>104</v>
      </c>
      <c r="B29" s="28">
        <v>26</v>
      </c>
      <c r="C29" s="23" t="s">
        <v>107</v>
      </c>
      <c r="D29" s="23" t="s">
        <v>630</v>
      </c>
      <c r="E29" s="23" t="s">
        <v>4</v>
      </c>
      <c r="F29" s="22">
        <v>2</v>
      </c>
      <c r="G29" s="5"/>
      <c r="H29" s="28" t="str">
        <f>IF(AND(G29="Standaard (8 punten)"),8,IF(AND(G29="Roadmap (5 punten)"),5,IF(AND(G29="Interface (2 punten)"),2,IF(AND(G29="Nee (0 punten)"),0,""))))</f>
        <v/>
      </c>
      <c r="I29" s="28" t="e">
        <f>Tabel6[[#This Row],[Wens
Aantal punten]]*Tabel6[[#This Row],[Wens beantwoording
cijfer (verborgen)]]</f>
        <v>#VALUE!</v>
      </c>
      <c r="J29" s="5"/>
    </row>
    <row r="30" spans="1:10" ht="45" x14ac:dyDescent="0.25">
      <c r="A30" s="23" t="s">
        <v>104</v>
      </c>
      <c r="B30" s="28">
        <v>27</v>
      </c>
      <c r="C30" s="23" t="s">
        <v>108</v>
      </c>
      <c r="D30" s="23" t="s">
        <v>504</v>
      </c>
      <c r="E30" s="23" t="s">
        <v>2</v>
      </c>
      <c r="G30" s="28"/>
      <c r="H30" s="28"/>
      <c r="I30" s="28"/>
      <c r="J30" s="28"/>
    </row>
    <row r="31" spans="1:10" ht="45" x14ac:dyDescent="0.25">
      <c r="A31" s="23" t="s">
        <v>104</v>
      </c>
      <c r="B31" s="28">
        <v>28</v>
      </c>
      <c r="C31" s="23" t="s">
        <v>108</v>
      </c>
      <c r="D31" s="23" t="s">
        <v>522</v>
      </c>
      <c r="E31" s="23" t="s">
        <v>2</v>
      </c>
      <c r="G31" s="28"/>
      <c r="H31" s="28"/>
      <c r="I31" s="28"/>
      <c r="J31" s="28"/>
    </row>
    <row r="32" spans="1:10" ht="45" x14ac:dyDescent="0.25">
      <c r="A32" s="23" t="s">
        <v>104</v>
      </c>
      <c r="B32" s="23">
        <v>29</v>
      </c>
      <c r="C32" s="23" t="s">
        <v>108</v>
      </c>
      <c r="D32" s="23" t="s">
        <v>523</v>
      </c>
      <c r="E32" s="23" t="s">
        <v>2</v>
      </c>
      <c r="G32" s="28"/>
      <c r="H32" s="28"/>
      <c r="I32" s="28"/>
      <c r="J32" s="28"/>
    </row>
    <row r="33" spans="1:10" ht="30" x14ac:dyDescent="0.25">
      <c r="A33" s="23" t="s">
        <v>104</v>
      </c>
      <c r="B33" s="28">
        <v>30</v>
      </c>
      <c r="C33" s="23" t="s">
        <v>108</v>
      </c>
      <c r="D33" s="23" t="s">
        <v>505</v>
      </c>
      <c r="E33" s="23" t="s">
        <v>2</v>
      </c>
      <c r="G33" s="28"/>
      <c r="H33" s="28"/>
      <c r="I33" s="28"/>
      <c r="J33" s="28"/>
    </row>
    <row r="34" spans="1:10" ht="45" x14ac:dyDescent="0.25">
      <c r="A34" s="23" t="s">
        <v>104</v>
      </c>
      <c r="B34" s="28">
        <v>31</v>
      </c>
      <c r="C34" s="23" t="s">
        <v>108</v>
      </c>
      <c r="D34" s="23" t="s">
        <v>524</v>
      </c>
      <c r="E34" s="23" t="s">
        <v>2</v>
      </c>
      <c r="G34" s="28"/>
      <c r="H34" s="28"/>
      <c r="I34" s="28"/>
      <c r="J34" s="28"/>
    </row>
    <row r="35" spans="1:10" ht="75" x14ac:dyDescent="0.25">
      <c r="A35" s="23" t="s">
        <v>104</v>
      </c>
      <c r="B35" s="28">
        <v>32</v>
      </c>
      <c r="C35" s="23" t="s">
        <v>118</v>
      </c>
      <c r="D35" s="23" t="s">
        <v>541</v>
      </c>
      <c r="E35" s="23" t="s">
        <v>2</v>
      </c>
      <c r="G35" s="28"/>
      <c r="H35" s="28"/>
      <c r="I35" s="28"/>
      <c r="J35" s="28"/>
    </row>
    <row r="36" spans="1:10" ht="45" x14ac:dyDescent="0.25">
      <c r="A36" s="23" t="s">
        <v>104</v>
      </c>
      <c r="B36" s="23">
        <v>33</v>
      </c>
      <c r="C36" s="23" t="s">
        <v>118</v>
      </c>
      <c r="D36" s="23" t="s">
        <v>544</v>
      </c>
      <c r="E36" s="23" t="s">
        <v>2</v>
      </c>
      <c r="G36" s="28"/>
      <c r="H36" s="28"/>
      <c r="I36" s="28"/>
      <c r="J36" s="28"/>
    </row>
    <row r="37" spans="1:10" ht="45" x14ac:dyDescent="0.25">
      <c r="A37" s="23" t="s">
        <v>104</v>
      </c>
      <c r="B37" s="28">
        <v>34</v>
      </c>
      <c r="C37" s="23" t="s">
        <v>109</v>
      </c>
      <c r="D37" s="23" t="s">
        <v>506</v>
      </c>
      <c r="E37" s="23" t="s">
        <v>2</v>
      </c>
      <c r="G37" s="28"/>
      <c r="H37" s="28"/>
      <c r="I37" s="28"/>
      <c r="J37" s="28"/>
    </row>
    <row r="38" spans="1:10" ht="45" x14ac:dyDescent="0.25">
      <c r="A38" s="23"/>
      <c r="B38" s="28">
        <v>35</v>
      </c>
      <c r="C38" s="23" t="s">
        <v>109</v>
      </c>
      <c r="D38" s="23" t="s">
        <v>507</v>
      </c>
      <c r="E38" s="23" t="s">
        <v>2</v>
      </c>
      <c r="G38" s="28"/>
      <c r="H38" s="28"/>
      <c r="I38" s="28"/>
      <c r="J38" s="28"/>
    </row>
    <row r="39" spans="1:10" ht="45" x14ac:dyDescent="0.25">
      <c r="A39" s="23" t="s">
        <v>104</v>
      </c>
      <c r="B39" s="28">
        <v>36</v>
      </c>
      <c r="C39" s="23" t="s">
        <v>114</v>
      </c>
      <c r="D39" s="23" t="s">
        <v>545</v>
      </c>
      <c r="E39" s="23" t="s">
        <v>2</v>
      </c>
      <c r="G39" s="28"/>
      <c r="H39" s="28"/>
      <c r="I39" s="28"/>
      <c r="J39" s="28"/>
    </row>
    <row r="40" spans="1:10" ht="60" x14ac:dyDescent="0.25">
      <c r="A40" s="23" t="s">
        <v>104</v>
      </c>
      <c r="B40" s="23">
        <v>37</v>
      </c>
      <c r="C40" s="23" t="s">
        <v>122</v>
      </c>
      <c r="D40" s="23" t="s">
        <v>543</v>
      </c>
      <c r="E40" s="23" t="s">
        <v>2</v>
      </c>
      <c r="G40" s="28"/>
      <c r="H40" s="28"/>
      <c r="I40" s="28"/>
      <c r="J40" s="28"/>
    </row>
    <row r="41" spans="1:10" ht="60" x14ac:dyDescent="0.25">
      <c r="A41" s="23" t="s">
        <v>104</v>
      </c>
      <c r="B41" s="28">
        <v>38</v>
      </c>
      <c r="C41" s="23" t="s">
        <v>119</v>
      </c>
      <c r="D41" s="23" t="s">
        <v>631</v>
      </c>
      <c r="E41" s="23" t="s">
        <v>2</v>
      </c>
      <c r="G41" s="28"/>
      <c r="H41" s="28"/>
      <c r="I41" s="28"/>
      <c r="J41" s="28"/>
    </row>
    <row r="42" spans="1:10" ht="105" x14ac:dyDescent="0.25">
      <c r="A42" s="23" t="s">
        <v>104</v>
      </c>
      <c r="B42" s="28">
        <v>39</v>
      </c>
      <c r="C42" s="23" t="s">
        <v>119</v>
      </c>
      <c r="D42" s="23" t="s">
        <v>542</v>
      </c>
      <c r="E42" s="23" t="s">
        <v>2</v>
      </c>
      <c r="G42" s="28"/>
      <c r="H42" s="28"/>
      <c r="I42" s="28"/>
      <c r="J42" s="28"/>
    </row>
    <row r="43" spans="1:10" ht="45" x14ac:dyDescent="0.25">
      <c r="A43" s="23" t="s">
        <v>104</v>
      </c>
      <c r="B43" s="28">
        <v>40</v>
      </c>
      <c r="C43" s="23" t="s">
        <v>119</v>
      </c>
      <c r="D43" s="23" t="s">
        <v>120</v>
      </c>
      <c r="E43" s="23" t="s">
        <v>2</v>
      </c>
      <c r="G43" s="28"/>
      <c r="H43" s="28"/>
      <c r="I43" s="28"/>
      <c r="J43" s="28"/>
    </row>
    <row r="44" spans="1:10" ht="30" x14ac:dyDescent="0.25">
      <c r="A44" s="31" t="s">
        <v>104</v>
      </c>
      <c r="B44" s="31">
        <v>41</v>
      </c>
      <c r="C44" s="31" t="s">
        <v>121</v>
      </c>
      <c r="D44" s="31" t="s">
        <v>692</v>
      </c>
      <c r="E44" s="31" t="s">
        <v>2</v>
      </c>
      <c r="G44" s="28"/>
      <c r="H44" s="28"/>
      <c r="I44" s="28"/>
      <c r="J44" s="28"/>
    </row>
    <row r="45" spans="1:10" ht="75" x14ac:dyDescent="0.25">
      <c r="A45" s="23" t="s">
        <v>104</v>
      </c>
      <c r="B45" s="28">
        <v>42</v>
      </c>
      <c r="C45" s="23" t="s">
        <v>110</v>
      </c>
      <c r="D45" s="23" t="s">
        <v>520</v>
      </c>
      <c r="E45" s="23" t="s">
        <v>2</v>
      </c>
      <c r="G45" s="28"/>
      <c r="H45" s="28"/>
      <c r="I45" s="28"/>
      <c r="J45" s="28"/>
    </row>
    <row r="46" spans="1:10" ht="30" x14ac:dyDescent="0.25">
      <c r="A46" s="23" t="s">
        <v>104</v>
      </c>
      <c r="B46" s="28">
        <v>43</v>
      </c>
      <c r="C46" s="23" t="s">
        <v>110</v>
      </c>
      <c r="D46" s="23" t="s">
        <v>508</v>
      </c>
      <c r="E46" s="23" t="s">
        <v>2</v>
      </c>
      <c r="G46" s="28"/>
      <c r="H46" s="28"/>
      <c r="I46" s="28"/>
      <c r="J46" s="28"/>
    </row>
    <row r="47" spans="1:10" ht="30" x14ac:dyDescent="0.25">
      <c r="A47" s="23" t="s">
        <v>104</v>
      </c>
      <c r="B47" s="28">
        <v>44</v>
      </c>
      <c r="C47" s="23" t="s">
        <v>110</v>
      </c>
      <c r="D47" s="23" t="s">
        <v>509</v>
      </c>
      <c r="E47" s="23" t="s">
        <v>4</v>
      </c>
      <c r="F47" s="22">
        <v>3</v>
      </c>
      <c r="G47" s="5"/>
      <c r="H47" s="28" t="str">
        <f>IF(AND(G47="Standaard (8 punten)"),8,IF(AND(G47="Roadmap (5 punten)"),5,IF(AND(G47="Interface (2 punten)"),2,IF(AND(G47="Nee (0 punten)"),0,""))))</f>
        <v/>
      </c>
      <c r="I47" s="28" t="e">
        <f>Tabel6[[#This Row],[Wens
Aantal punten]]*Tabel6[[#This Row],[Wens beantwoording
cijfer (verborgen)]]</f>
        <v>#VALUE!</v>
      </c>
      <c r="J47" s="5"/>
    </row>
    <row r="48" spans="1:10" ht="75" x14ac:dyDescent="0.25">
      <c r="A48" s="23" t="s">
        <v>104</v>
      </c>
      <c r="B48" s="23">
        <v>45</v>
      </c>
      <c r="C48" s="23" t="s">
        <v>111</v>
      </c>
      <c r="D48" s="23" t="s">
        <v>510</v>
      </c>
      <c r="E48" s="23" t="s">
        <v>2</v>
      </c>
      <c r="G48" s="28"/>
      <c r="H48" s="28"/>
      <c r="I48" s="28"/>
      <c r="J48" s="28"/>
    </row>
    <row r="49" spans="1:10" ht="45" x14ac:dyDescent="0.25">
      <c r="A49" s="23" t="s">
        <v>104</v>
      </c>
      <c r="B49" s="28">
        <v>46</v>
      </c>
      <c r="C49" s="23" t="s">
        <v>111</v>
      </c>
      <c r="D49" s="23" t="s">
        <v>511</v>
      </c>
      <c r="E49" s="23" t="s">
        <v>4</v>
      </c>
      <c r="F49" s="22">
        <v>3</v>
      </c>
      <c r="G49" s="5"/>
      <c r="H49" s="28" t="str">
        <f>IF(AND(G49="Standaard (8 punten)"),8,IF(AND(G49="Roadmap (5 punten)"),5,IF(AND(G49="Interface (2 punten)"),2,IF(AND(G49="Nee (0 punten)"),0,""))))</f>
        <v/>
      </c>
      <c r="I49" s="28" t="e">
        <f>Tabel6[[#This Row],[Wens
Aantal punten]]*Tabel6[[#This Row],[Wens beantwoording
cijfer (verborgen)]]</f>
        <v>#VALUE!</v>
      </c>
      <c r="J49" s="5"/>
    </row>
    <row r="50" spans="1:10" ht="45" x14ac:dyDescent="0.25">
      <c r="A50" s="23" t="s">
        <v>104</v>
      </c>
      <c r="B50" s="28">
        <v>47</v>
      </c>
      <c r="C50" s="23" t="s">
        <v>111</v>
      </c>
      <c r="D50" s="23" t="s">
        <v>512</v>
      </c>
      <c r="E50" s="23" t="s">
        <v>2</v>
      </c>
      <c r="G50" s="28"/>
      <c r="H50" s="28"/>
      <c r="I50" s="28"/>
      <c r="J50" s="28"/>
    </row>
    <row r="51" spans="1:10" ht="30" x14ac:dyDescent="0.25">
      <c r="A51" s="23" t="s">
        <v>104</v>
      </c>
      <c r="B51" s="28">
        <v>48</v>
      </c>
      <c r="C51" s="23" t="s">
        <v>111</v>
      </c>
      <c r="D51" s="23" t="s">
        <v>513</v>
      </c>
      <c r="E51" s="23" t="s">
        <v>2</v>
      </c>
      <c r="G51" s="28"/>
      <c r="H51" s="28"/>
      <c r="I51" s="28"/>
      <c r="J51" s="28"/>
    </row>
    <row r="52" spans="1:10" ht="45" x14ac:dyDescent="0.25">
      <c r="A52" s="23" t="s">
        <v>104</v>
      </c>
      <c r="B52" s="23">
        <v>49</v>
      </c>
      <c r="C52" s="23" t="s">
        <v>111</v>
      </c>
      <c r="D52" s="23" t="s">
        <v>514</v>
      </c>
      <c r="E52" s="23" t="s">
        <v>4</v>
      </c>
      <c r="F52" s="22">
        <v>3</v>
      </c>
      <c r="G52" s="5"/>
      <c r="H52" s="28" t="str">
        <f>IF(AND(G52="Standaard (8 punten)"),8,IF(AND(G52="Roadmap (5 punten)"),5,IF(AND(G52="Interface (2 punten)"),2,IF(AND(G52="Nee (0 punten)"),0,""))))</f>
        <v/>
      </c>
      <c r="I52" s="28" t="e">
        <f>Tabel6[[#This Row],[Wens
Aantal punten]]*Tabel6[[#This Row],[Wens beantwoording
cijfer (verborgen)]]</f>
        <v>#VALUE!</v>
      </c>
      <c r="J52" s="5"/>
    </row>
    <row r="53" spans="1:10" ht="45" x14ac:dyDescent="0.25">
      <c r="A53" s="23" t="s">
        <v>104</v>
      </c>
      <c r="B53" s="28">
        <v>50</v>
      </c>
      <c r="C53" s="23" t="s">
        <v>111</v>
      </c>
      <c r="D53" s="23" t="s">
        <v>515</v>
      </c>
      <c r="E53" s="23" t="s">
        <v>2</v>
      </c>
      <c r="G53" s="28"/>
      <c r="H53" s="28"/>
      <c r="I53" s="28"/>
      <c r="J53" s="28"/>
    </row>
    <row r="54" spans="1:10" ht="45" x14ac:dyDescent="0.25">
      <c r="A54" s="23" t="s">
        <v>104</v>
      </c>
      <c r="B54" s="28">
        <v>51</v>
      </c>
      <c r="C54" s="23" t="s">
        <v>111</v>
      </c>
      <c r="D54" s="23" t="s">
        <v>112</v>
      </c>
      <c r="E54" s="23" t="s">
        <v>4</v>
      </c>
      <c r="F54" s="22">
        <v>3</v>
      </c>
      <c r="G54" s="5"/>
      <c r="H54" s="28" t="str">
        <f>IF(AND(G54="Standaard (8 punten)"),8,IF(AND(G54="Roadmap (5 punten)"),5,IF(AND(G54="Interface (2 punten)"),2,IF(AND(G54="Nee (0 punten)"),0,""))))</f>
        <v/>
      </c>
      <c r="I54" s="28" t="e">
        <f>Tabel6[[#This Row],[Wens
Aantal punten]]*Tabel6[[#This Row],[Wens beantwoording
cijfer (verborgen)]]</f>
        <v>#VALUE!</v>
      </c>
      <c r="J54" s="5"/>
    </row>
    <row r="55" spans="1:10" ht="45" x14ac:dyDescent="0.25">
      <c r="A55" s="23" t="s">
        <v>104</v>
      </c>
      <c r="B55" s="28">
        <v>52</v>
      </c>
      <c r="C55" s="23" t="s">
        <v>111</v>
      </c>
      <c r="D55" s="23" t="s">
        <v>516</v>
      </c>
      <c r="E55" s="23" t="s">
        <v>4</v>
      </c>
      <c r="F55" s="22">
        <v>2</v>
      </c>
      <c r="G55" s="5"/>
      <c r="H55" s="28" t="str">
        <f>IF(AND(G55="Standaard (8 punten)"),8,IF(AND(G55="Roadmap (5 punten)"),5,IF(AND(G55="Interface (2 punten)"),2,IF(AND(G55="Nee (0 punten)"),0,""))))</f>
        <v/>
      </c>
      <c r="I55" s="28" t="e">
        <f>Tabel6[[#This Row],[Wens
Aantal punten]]*Tabel6[[#This Row],[Wens beantwoording
cijfer (verborgen)]]</f>
        <v>#VALUE!</v>
      </c>
      <c r="J55" s="5"/>
    </row>
    <row r="56" spans="1:10" ht="60" x14ac:dyDescent="0.25">
      <c r="A56" s="23" t="s">
        <v>104</v>
      </c>
      <c r="B56" s="23">
        <v>53</v>
      </c>
      <c r="C56" s="23" t="s">
        <v>111</v>
      </c>
      <c r="D56" s="23" t="s">
        <v>525</v>
      </c>
      <c r="E56" s="23" t="s">
        <v>4</v>
      </c>
      <c r="F56" s="22">
        <v>2</v>
      </c>
      <c r="G56" s="5"/>
      <c r="H56" s="28" t="str">
        <f>IF(AND(G56="Standaard (8 punten)"),8,IF(AND(G56="Roadmap (5 punten)"),5,IF(AND(G56="Interface (2 punten)"),2,IF(AND(G56="Nee (0 punten)"),0,""))))</f>
        <v/>
      </c>
      <c r="I56" s="28" t="e">
        <f>Tabel6[[#This Row],[Wens
Aantal punten]]*Tabel6[[#This Row],[Wens beantwoording
cijfer (verborgen)]]</f>
        <v>#VALUE!</v>
      </c>
      <c r="J56" s="5"/>
    </row>
    <row r="57" spans="1:10" ht="60" x14ac:dyDescent="0.25">
      <c r="A57" s="23" t="s">
        <v>104</v>
      </c>
      <c r="B57" s="28">
        <v>54</v>
      </c>
      <c r="C57" s="23" t="s">
        <v>111</v>
      </c>
      <c r="D57" s="23" t="s">
        <v>526</v>
      </c>
      <c r="E57" s="23" t="s">
        <v>4</v>
      </c>
      <c r="F57" s="22">
        <v>2</v>
      </c>
      <c r="G57" s="5"/>
      <c r="H57" s="28" t="str">
        <f>IF(AND(G57="Standaard (8 punten)"),8,IF(AND(G57="Roadmap (5 punten)"),5,IF(AND(G57="Interface (2 punten)"),2,IF(AND(G57="Nee (0 punten)"),0,""))))</f>
        <v/>
      </c>
      <c r="I57" s="28" t="e">
        <f>Tabel6[[#This Row],[Wens
Aantal punten]]*Tabel6[[#This Row],[Wens beantwoording
cijfer (verborgen)]]</f>
        <v>#VALUE!</v>
      </c>
      <c r="J57" s="5"/>
    </row>
    <row r="58" spans="1:10" ht="45" x14ac:dyDescent="0.25">
      <c r="A58" s="23" t="s">
        <v>104</v>
      </c>
      <c r="B58" s="28">
        <v>55</v>
      </c>
      <c r="C58" s="23" t="s">
        <v>111</v>
      </c>
      <c r="D58" s="23" t="s">
        <v>517</v>
      </c>
      <c r="E58" s="23" t="s">
        <v>2</v>
      </c>
    </row>
    <row r="59" spans="1:10" ht="90" x14ac:dyDescent="0.25">
      <c r="A59" s="23" t="s">
        <v>104</v>
      </c>
      <c r="B59" s="28">
        <v>56</v>
      </c>
      <c r="C59" s="23" t="s">
        <v>111</v>
      </c>
      <c r="D59" s="23" t="s">
        <v>632</v>
      </c>
      <c r="E59" s="23" t="s">
        <v>2</v>
      </c>
    </row>
    <row r="60" spans="1:10" ht="45" x14ac:dyDescent="0.25">
      <c r="A60" s="23" t="s">
        <v>104</v>
      </c>
      <c r="B60" s="23">
        <v>57</v>
      </c>
      <c r="C60" s="23" t="s">
        <v>111</v>
      </c>
      <c r="D60" s="23" t="s">
        <v>527</v>
      </c>
      <c r="E60" s="23" t="s">
        <v>2</v>
      </c>
    </row>
    <row r="61" spans="1:10" ht="60" x14ac:dyDescent="0.25">
      <c r="A61" s="23" t="s">
        <v>104</v>
      </c>
      <c r="B61" s="28">
        <v>58</v>
      </c>
      <c r="C61" s="23" t="s">
        <v>111</v>
      </c>
      <c r="D61" s="23" t="s">
        <v>518</v>
      </c>
      <c r="E61" s="23" t="s">
        <v>2</v>
      </c>
    </row>
    <row r="62" spans="1:10" ht="225" x14ac:dyDescent="0.25">
      <c r="A62" s="23" t="s">
        <v>104</v>
      </c>
      <c r="B62" s="28">
        <v>59</v>
      </c>
      <c r="C62" s="23" t="s">
        <v>117</v>
      </c>
      <c r="D62" s="23" t="s">
        <v>697</v>
      </c>
      <c r="E62" s="23" t="s">
        <v>2</v>
      </c>
    </row>
    <row r="63" spans="1:10" ht="45" x14ac:dyDescent="0.25">
      <c r="A63" s="23" t="s">
        <v>104</v>
      </c>
      <c r="B63" s="28">
        <v>60</v>
      </c>
      <c r="C63" s="23" t="s">
        <v>117</v>
      </c>
      <c r="D63" s="23" t="s">
        <v>626</v>
      </c>
      <c r="E63" s="23" t="s">
        <v>2</v>
      </c>
    </row>
    <row r="64" spans="1:10" ht="45" x14ac:dyDescent="0.25">
      <c r="A64" s="23" t="s">
        <v>104</v>
      </c>
      <c r="B64" s="23">
        <v>61</v>
      </c>
      <c r="C64" s="23" t="s">
        <v>117</v>
      </c>
      <c r="D64" s="23" t="s">
        <v>627</v>
      </c>
      <c r="E64" s="23" t="s">
        <v>2</v>
      </c>
    </row>
    <row r="65" spans="1:5" ht="120" x14ac:dyDescent="0.25">
      <c r="A65" s="23" t="s">
        <v>104</v>
      </c>
      <c r="B65" s="28">
        <v>62</v>
      </c>
      <c r="C65" s="23" t="s">
        <v>117</v>
      </c>
      <c r="D65" s="23" t="s">
        <v>625</v>
      </c>
      <c r="E65" s="23" t="s">
        <v>2</v>
      </c>
    </row>
    <row r="66" spans="1:5" ht="45" x14ac:dyDescent="0.25">
      <c r="A66" s="23" t="s">
        <v>104</v>
      </c>
      <c r="B66" s="28">
        <v>63</v>
      </c>
      <c r="C66" s="23" t="s">
        <v>117</v>
      </c>
      <c r="D66" s="23" t="s">
        <v>628</v>
      </c>
      <c r="E66" s="23" t="s">
        <v>2</v>
      </c>
    </row>
    <row r="67" spans="1:5" ht="45" x14ac:dyDescent="0.25">
      <c r="A67" s="23" t="s">
        <v>104</v>
      </c>
      <c r="B67" s="28">
        <v>64</v>
      </c>
      <c r="C67" s="23" t="s">
        <v>117</v>
      </c>
      <c r="D67" s="23" t="s">
        <v>123</v>
      </c>
      <c r="E67" s="23" t="s">
        <v>2</v>
      </c>
    </row>
  </sheetData>
  <sheetProtection algorithmName="SHA-512" hashValue="32uJdHtKWrPro+KQECrHcxl8+OiytfYtpTvdrGtNWhB2584oEZ5BEuzy3Ajf9wyEnwEDnbJXPKWDBXm+KKm79Q==" saltValue="raPQV55zHi6rAAlniEnj2g==" spinCount="100000" sheet="1" objects="1" scenarios="1" autoFilter="0"/>
  <protectedRanges>
    <protectedRange algorithmName="SHA-512" hashValue="miWRS8Y6HhfVblJ3ogMvbr+Upqmli9iYeoAFhjQ679MQmtszOLLD3MvAwN9JbgqBe+aJYSteBS7HAgaK0uAuXg==" saltValue="+/yDax4ph72cq78Jvmmf0Q==" spinCount="100000" sqref="D67" name="Bereik1_21_2_3_2" securityDescriptor="O:WDG:WDD:(A;;CC;;;S-1-5-21-3375578930-2109804867-3483147165-3750)(A;;CC;;;S-1-5-21-3375578930-2109804867-3483147165-45061)(A;;CC;;;S-1-5-21-3375578930-2109804867-3483147165-76885)(A;;CC;;;S-1-5-21-3375578930-2109804867-3483147165-88749)(A;;CC;;;S-1-5-21-3375578930-2109804867-3483147165-85285)(A;;CC;;;S-1-5-21-3375578930-2109804867-3483147165-76883)(A;;CC;;;S-1-5-21-3375578930-2109804867-3483147165-75635)(A;;CC;;;S-1-5-21-3375578930-2109804867-3483147165-58252)(A;;CC;;;S-1-5-21-3375578930-2109804867-3483147165-3685)(A;;CC;;;S-1-5-21-3375578930-2109804867-3483147165-78962)"/>
  </protectedRanges>
  <phoneticPr fontId="3" type="noConversion"/>
  <dataValidations count="4">
    <dataValidation type="list" allowBlank="1" showInputMessage="1" showErrorMessage="1" sqref="E4:E24 E29 E33:E42 E44:E51" xr:uid="{3C661E28-56A6-4322-8F62-08C2280977C3}">
      <formula1>"Eis,Wens"</formula1>
    </dataValidation>
    <dataValidation type="textLength" operator="lessThan" allowBlank="1" showInputMessage="1" showErrorMessage="1" sqref="H52:H67 J4:J67" xr:uid="{CD63983A-DC02-4A5E-9AF4-5AEAD530DEC6}">
      <formula1>200</formula1>
    </dataValidation>
    <dataValidation type="list" allowBlank="1" showInputMessage="1" showErrorMessage="1" sqref="E52:E67" xr:uid="{11BD1AAF-0A67-4B5E-B44F-4C7D63FD111B}">
      <formula1>"Eis,Wens,Ja-Nee wens"</formula1>
    </dataValidation>
    <dataValidation type="list" allowBlank="1" showInputMessage="1" showErrorMessage="1" sqref="G4:G67" xr:uid="{4C8A8F2B-D70E-47B3-9040-E3EC7960FED6}">
      <formula1>"Standaard (8 punten),Roadmap (5 punten), Interface (2 punten), Nee (0 punten)"</formula1>
    </dataValidation>
  </dataValidations>
  <pageMargins left="0.7" right="0.7" top="0.75" bottom="0.75" header="0.3" footer="0.3"/>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82BC2-9F4D-47FC-A2F7-1AB617202512}">
  <sheetPr>
    <tabColor rgb="FFF8C0D1"/>
  </sheetPr>
  <dimension ref="A1:J20"/>
  <sheetViews>
    <sheetView zoomScaleNormal="100" workbookViewId="0">
      <pane ySplit="3" topLeftCell="A4" activePane="bottomLeft" state="frozen"/>
      <selection pane="bottomLeft" activeCell="A4" sqref="A4:J4"/>
    </sheetView>
  </sheetViews>
  <sheetFormatPr defaultColWidth="9.140625" defaultRowHeight="14.25" x14ac:dyDescent="0.25"/>
  <cols>
    <col min="1" max="1" width="5.5703125" style="22" customWidth="1"/>
    <col min="2" max="2" width="4.140625" style="22" customWidth="1"/>
    <col min="3" max="3" width="22.28515625" style="22" bestFit="1" customWidth="1"/>
    <col min="4" max="4" width="107.140625" style="22" customWidth="1"/>
    <col min="5" max="5" width="7.85546875" style="22" customWidth="1"/>
    <col min="6" max="6" width="15" style="22" customWidth="1"/>
    <col min="7" max="7" width="24.28515625" style="22" customWidth="1"/>
    <col min="8" max="9" width="33.5703125" style="22" hidden="1" customWidth="1"/>
    <col min="10" max="10" width="77.85546875" style="22" customWidth="1"/>
    <col min="11" max="16384" width="9.140625" style="22"/>
  </cols>
  <sheetData>
    <row r="1" spans="1:10" ht="19.5" x14ac:dyDescent="0.25">
      <c r="A1" s="24" t="s">
        <v>663</v>
      </c>
      <c r="B1" s="25"/>
      <c r="C1" s="25"/>
    </row>
    <row r="3" spans="1:10" s="26" customFormat="1" ht="45" x14ac:dyDescent="0.25">
      <c r="A3" s="8" t="s">
        <v>35</v>
      </c>
      <c r="B3" s="8" t="s">
        <v>36</v>
      </c>
      <c r="C3" s="8" t="s">
        <v>37</v>
      </c>
      <c r="D3" s="8" t="s">
        <v>38</v>
      </c>
      <c r="E3" s="8" t="s">
        <v>39</v>
      </c>
      <c r="F3" s="8" t="s">
        <v>40</v>
      </c>
      <c r="G3" s="8" t="s">
        <v>41</v>
      </c>
      <c r="H3" s="8" t="s">
        <v>42</v>
      </c>
      <c r="I3" s="8" t="s">
        <v>43</v>
      </c>
      <c r="J3" s="8" t="s">
        <v>44</v>
      </c>
    </row>
    <row r="4" spans="1:10" ht="30" x14ac:dyDescent="0.25">
      <c r="A4" s="28" t="s">
        <v>662</v>
      </c>
      <c r="B4" s="28">
        <v>1</v>
      </c>
      <c r="C4" s="23" t="s">
        <v>113</v>
      </c>
      <c r="D4" s="23" t="s">
        <v>633</v>
      </c>
      <c r="E4" s="23" t="s">
        <v>2</v>
      </c>
      <c r="F4" s="28"/>
      <c r="G4" s="28"/>
      <c r="H4" s="28"/>
      <c r="I4" s="28"/>
      <c r="J4" s="28"/>
    </row>
    <row r="5" spans="1:10" ht="409.5" x14ac:dyDescent="0.25">
      <c r="A5" s="28" t="s">
        <v>662</v>
      </c>
      <c r="B5" s="28">
        <v>2</v>
      </c>
      <c r="C5" s="23" t="s">
        <v>113</v>
      </c>
      <c r="D5" s="23" t="s">
        <v>679</v>
      </c>
      <c r="E5" s="23" t="s">
        <v>2</v>
      </c>
      <c r="F5" s="28"/>
      <c r="G5" s="28"/>
      <c r="H5" s="28"/>
      <c r="I5" s="28"/>
      <c r="J5" s="28"/>
    </row>
    <row r="6" spans="1:10" ht="120" x14ac:dyDescent="0.25">
      <c r="A6" s="28" t="s">
        <v>662</v>
      </c>
      <c r="B6" s="28">
        <v>3</v>
      </c>
      <c r="C6" s="23" t="s">
        <v>113</v>
      </c>
      <c r="D6" s="23" t="s">
        <v>707</v>
      </c>
      <c r="E6" s="23" t="s">
        <v>2</v>
      </c>
    </row>
    <row r="7" spans="1:10" s="23" customFormat="1" ht="135" x14ac:dyDescent="0.25">
      <c r="A7" s="28" t="s">
        <v>662</v>
      </c>
      <c r="B7" s="28">
        <v>4</v>
      </c>
      <c r="C7" s="23" t="s">
        <v>113</v>
      </c>
      <c r="D7" s="23" t="s">
        <v>708</v>
      </c>
      <c r="E7" s="23" t="s">
        <v>4</v>
      </c>
      <c r="F7" s="23">
        <v>3</v>
      </c>
      <c r="G7" s="6"/>
      <c r="H7" s="23" t="str">
        <f>IF(AND(G7="Standaard (8 punten)"),8,IF(AND(G7="Roadmap (5 punten)"),5,IF(AND(G7="Interface (2 punten)"),2,IF(AND(G7="Nee (0 punten)"),0,""))))</f>
        <v/>
      </c>
      <c r="I7" s="23" t="e">
        <f>Tabel38[[#This Row],[Wens
Aantal punten]]*Tabel38[[#This Row],[Wens beantwoording
cijfer (verborgen)]]</f>
        <v>#VALUE!</v>
      </c>
      <c r="J7" s="6"/>
    </row>
    <row r="8" spans="1:10" s="23" customFormat="1" ht="105" x14ac:dyDescent="0.25">
      <c r="A8" s="28" t="s">
        <v>662</v>
      </c>
      <c r="B8" s="28">
        <v>5</v>
      </c>
      <c r="C8" s="23" t="s">
        <v>113</v>
      </c>
      <c r="D8" s="23" t="s">
        <v>533</v>
      </c>
      <c r="E8" s="23" t="s">
        <v>2</v>
      </c>
    </row>
    <row r="9" spans="1:10" s="23" customFormat="1" ht="45" x14ac:dyDescent="0.25">
      <c r="A9" s="28" t="s">
        <v>662</v>
      </c>
      <c r="B9" s="28">
        <v>6</v>
      </c>
      <c r="C9" s="23" t="s">
        <v>113</v>
      </c>
      <c r="D9" s="23" t="s">
        <v>534</v>
      </c>
      <c r="E9" s="23" t="s">
        <v>2</v>
      </c>
    </row>
    <row r="10" spans="1:10" s="23" customFormat="1" ht="45" x14ac:dyDescent="0.25">
      <c r="A10" s="28" t="s">
        <v>662</v>
      </c>
      <c r="B10" s="28">
        <v>7</v>
      </c>
      <c r="C10" s="23" t="s">
        <v>113</v>
      </c>
      <c r="D10" s="23" t="s">
        <v>535</v>
      </c>
      <c r="E10" s="23" t="s">
        <v>2</v>
      </c>
    </row>
    <row r="11" spans="1:10" s="23" customFormat="1" ht="240" x14ac:dyDescent="0.25">
      <c r="A11" s="28" t="s">
        <v>662</v>
      </c>
      <c r="B11" s="28">
        <v>8</v>
      </c>
      <c r="C11" s="23" t="s">
        <v>113</v>
      </c>
      <c r="D11" s="23" t="s">
        <v>680</v>
      </c>
      <c r="E11" s="23" t="s">
        <v>2</v>
      </c>
    </row>
    <row r="12" spans="1:10" s="23" customFormat="1" ht="375" x14ac:dyDescent="0.25">
      <c r="A12" s="28" t="s">
        <v>662</v>
      </c>
      <c r="B12" s="28">
        <v>9</v>
      </c>
      <c r="C12" s="23" t="s">
        <v>113</v>
      </c>
      <c r="D12" s="23" t="s">
        <v>681</v>
      </c>
      <c r="E12" s="23" t="s">
        <v>2</v>
      </c>
      <c r="G12" s="22"/>
      <c r="H12" s="32"/>
      <c r="I12" s="32"/>
      <c r="J12" s="22"/>
    </row>
    <row r="13" spans="1:10" s="23" customFormat="1" ht="75" x14ac:dyDescent="0.25">
      <c r="A13" s="28" t="s">
        <v>662</v>
      </c>
      <c r="B13" s="28">
        <v>10</v>
      </c>
      <c r="C13" s="23" t="s">
        <v>113</v>
      </c>
      <c r="D13" s="23" t="s">
        <v>648</v>
      </c>
      <c r="E13" s="23" t="s">
        <v>2</v>
      </c>
    </row>
    <row r="14" spans="1:10" s="23" customFormat="1" ht="45" x14ac:dyDescent="0.25">
      <c r="A14" s="28" t="s">
        <v>662</v>
      </c>
      <c r="B14" s="28">
        <v>11</v>
      </c>
      <c r="C14" s="23" t="s">
        <v>113</v>
      </c>
      <c r="D14" s="23" t="s">
        <v>652</v>
      </c>
      <c r="E14" s="23" t="s">
        <v>2</v>
      </c>
    </row>
    <row r="15" spans="1:10" s="23" customFormat="1" ht="45" x14ac:dyDescent="0.25">
      <c r="A15" s="28" t="s">
        <v>662</v>
      </c>
      <c r="B15" s="28">
        <v>12</v>
      </c>
      <c r="C15" s="23" t="s">
        <v>113</v>
      </c>
      <c r="D15" s="23" t="s">
        <v>700</v>
      </c>
      <c r="E15" s="23" t="s">
        <v>2</v>
      </c>
    </row>
    <row r="16" spans="1:10" s="23" customFormat="1" ht="285" x14ac:dyDescent="0.25">
      <c r="A16" s="28" t="s">
        <v>662</v>
      </c>
      <c r="B16" s="28">
        <v>13</v>
      </c>
      <c r="C16" s="23" t="s">
        <v>113</v>
      </c>
      <c r="D16" s="23" t="s">
        <v>646</v>
      </c>
      <c r="E16" s="23" t="s">
        <v>2</v>
      </c>
    </row>
    <row r="17" spans="1:5" s="23" customFormat="1" ht="105" x14ac:dyDescent="0.25">
      <c r="A17" s="28" t="s">
        <v>662</v>
      </c>
      <c r="B17" s="28">
        <v>14</v>
      </c>
      <c r="C17" s="23" t="s">
        <v>113</v>
      </c>
      <c r="D17" s="23" t="s">
        <v>682</v>
      </c>
      <c r="E17" s="23" t="s">
        <v>2</v>
      </c>
    </row>
    <row r="18" spans="1:5" s="23" customFormat="1" ht="30" x14ac:dyDescent="0.25">
      <c r="A18" s="28" t="s">
        <v>662</v>
      </c>
      <c r="B18" s="28">
        <v>15</v>
      </c>
      <c r="C18" s="23" t="s">
        <v>113</v>
      </c>
      <c r="D18" s="23" t="s">
        <v>536</v>
      </c>
      <c r="E18" s="23" t="s">
        <v>2</v>
      </c>
    </row>
    <row r="19" spans="1:5" s="23" customFormat="1" ht="30" x14ac:dyDescent="0.25">
      <c r="A19" s="28" t="s">
        <v>662</v>
      </c>
      <c r="B19" s="28">
        <v>16</v>
      </c>
      <c r="C19" s="23" t="s">
        <v>113</v>
      </c>
      <c r="D19" s="23" t="s">
        <v>537</v>
      </c>
      <c r="E19" s="23" t="s">
        <v>2</v>
      </c>
    </row>
    <row r="20" spans="1:5" s="23" customFormat="1" ht="45" x14ac:dyDescent="0.25">
      <c r="A20" s="28" t="s">
        <v>662</v>
      </c>
      <c r="B20" s="28">
        <v>17</v>
      </c>
      <c r="C20" s="23" t="s">
        <v>113</v>
      </c>
      <c r="D20" s="23" t="s">
        <v>701</v>
      </c>
      <c r="E20" s="23" t="s">
        <v>2</v>
      </c>
    </row>
  </sheetData>
  <sheetProtection algorithmName="SHA-512" hashValue="6M0gZTNnrvrlfytGNm83XJFvuePHSiy1xcnPnYlPq/eJYRK/PLaSv/174LwzgKxKppEI5DYLz1UzEfAgc+7/qw==" saltValue="7IUjCNwFvcWYkrLUM/ebpg==" spinCount="100000" sheet="1" objects="1" scenarios="1" autoFilter="0"/>
  <dataValidations count="3">
    <dataValidation type="list" allowBlank="1" showInputMessage="1" showErrorMessage="1" sqref="H4:I6 G4:G20" xr:uid="{52148897-D71E-4658-9526-F6531D9DBFFA}">
      <formula1>"Standaard (8 punten),Roadmap (5 punten), Interface (2 punten), Nee (0 punten)"</formula1>
    </dataValidation>
    <dataValidation type="textLength" operator="lessThan" allowBlank="1" showInputMessage="1" showErrorMessage="1" sqref="J4:J20" xr:uid="{9E551366-A17C-4C26-A978-300040218BCC}">
      <formula1>200</formula1>
    </dataValidation>
    <dataValidation type="list" allowBlank="1" showInputMessage="1" showErrorMessage="1" sqref="E4:E20" xr:uid="{77F199FF-CFA0-4AF9-A2BF-6F999920E9DD}">
      <formula1>"Eis,Wens,Ja-Nee wens"</formula1>
    </dataValidation>
  </dataValidations>
  <pageMargins left="0.7" right="0.7" top="0.75" bottom="0.75" header="0.3" footer="0.3"/>
  <pageSetup paperSize="9"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059846-9b86-4e86-acdc-638ec10798b4">
      <Terms xmlns="http://schemas.microsoft.com/office/infopath/2007/PartnerControls"/>
    </lcf76f155ced4ddcb4097134ff3c332f>
    <TaxCatchAll xmlns="35d5871e-09cc-47d7-9eeb-bea58cade8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500AFC8FAFF3468BF774DB8D16CC64" ma:contentTypeVersion="11" ma:contentTypeDescription="Een nieuw document maken." ma:contentTypeScope="" ma:versionID="90fbc970a564d1c60171b25da821bb1f">
  <xsd:schema xmlns:xsd="http://www.w3.org/2001/XMLSchema" xmlns:xs="http://www.w3.org/2001/XMLSchema" xmlns:p="http://schemas.microsoft.com/office/2006/metadata/properties" xmlns:ns2="c6059846-9b86-4e86-acdc-638ec10798b4" xmlns:ns3="35d5871e-09cc-47d7-9eeb-bea58cade8c8" targetNamespace="http://schemas.microsoft.com/office/2006/metadata/properties" ma:root="true" ma:fieldsID="5a6f5d794fcc8f01433892071b7690d1" ns2:_="" ns3:_="">
    <xsd:import namespace="c6059846-9b86-4e86-acdc-638ec10798b4"/>
    <xsd:import namespace="35d5871e-09cc-47d7-9eeb-bea58cade8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059846-9b86-4e86-acdc-638ec10798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e6a23232-2ab8-47bb-a2e7-0e6af88b359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d5871e-09cc-47d7-9eeb-bea58cade8c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f13d7f5-fa19-40fd-9c6c-338298efc3a8}" ma:internalName="TaxCatchAll" ma:showField="CatchAllData" ma:web="35d5871e-09cc-47d7-9eeb-bea58cade8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35755F-9910-4060-876D-DE74DC7CA7A0}">
  <ds:schemaRef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 ds:uri="35d5871e-09cc-47d7-9eeb-bea58cade8c8"/>
    <ds:schemaRef ds:uri="c6059846-9b86-4e86-acdc-638ec10798b4"/>
    <ds:schemaRef ds:uri="http://purl.org/dc/terms/"/>
  </ds:schemaRefs>
</ds:datastoreItem>
</file>

<file path=customXml/itemProps2.xml><?xml version="1.0" encoding="utf-8"?>
<ds:datastoreItem xmlns:ds="http://schemas.openxmlformats.org/officeDocument/2006/customXml" ds:itemID="{FFD2E473-B538-4A77-9908-B86ACAFD32D9}">
  <ds:schemaRefs>
    <ds:schemaRef ds:uri="http://schemas.microsoft.com/sharepoint/v3/contenttype/forms"/>
  </ds:schemaRefs>
</ds:datastoreItem>
</file>

<file path=customXml/itemProps3.xml><?xml version="1.0" encoding="utf-8"?>
<ds:datastoreItem xmlns:ds="http://schemas.openxmlformats.org/officeDocument/2006/customXml" ds:itemID="{B28CDC79-F3BC-4A6B-8220-A1E636CEF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059846-9b86-4e86-acdc-638ec10798b4"/>
    <ds:schemaRef ds:uri="35d5871e-09cc-47d7-9eeb-bea58cade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Draaitabel</vt:lpstr>
      <vt:lpstr>Toelichting</vt:lpstr>
      <vt:lpstr>1. Algemeen</vt:lpstr>
      <vt:lpstr>2. Dossiervoering</vt:lpstr>
      <vt:lpstr>3. Activiteitenplanning</vt:lpstr>
      <vt:lpstr>4. Gezondheidsonderzoek</vt:lpstr>
      <vt:lpstr>5. Online portaal</vt:lpstr>
      <vt:lpstr>6. Functioneel beheer</vt:lpstr>
      <vt:lpstr>7. Architectuur</vt:lpstr>
      <vt:lpstr>8. Data Intelligence</vt:lpstr>
      <vt:lpstr>9. ICT-contract en SLA</vt:lpstr>
      <vt:lpstr>10. Inform.- en Archiefbeheer</vt:lpstr>
      <vt:lpstr>11. Informatiebeveiliging</vt:lpstr>
      <vt:lpstr>12. Informatiemanagement</vt:lpstr>
      <vt:lpstr>13. Privacy</vt:lpstr>
      <vt:lpstr>14. Project en Implementatie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Gerti Rijlaarsdam</cp:lastModifiedBy>
  <cp:revision/>
  <dcterms:created xsi:type="dcterms:W3CDTF">2025-06-19T11:29:43Z</dcterms:created>
  <dcterms:modified xsi:type="dcterms:W3CDTF">2025-11-20T21:24:08Z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0x01010077500AFC8FAFF3468BF774DB8D16CC64</vt:lpwstr>
  </property>
  <property fmtid="{D5CDD505-2E9C-101B-9397-08002B2CF9AE}" pid="3" name="MediaServiceImageTags">
    <vt:lpwstr/>
  </property>
</Properties>
</file>