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F-Projecten\Mobiliteitsbureau\Archief mobiliteitsbureau\6. Europese Aanbestedingen\Nieuwe aanbesteding\Aanbesteding vervoer 1-1-2027\Bijlagen\"/>
    </mc:Choice>
  </mc:AlternateContent>
  <xr:revisionPtr revIDLastSave="0" documentId="13_ncr:1_{38142EF4-38E3-40C5-B8C4-2832C1132187}" xr6:coauthVersionLast="47" xr6:coauthVersionMax="47" xr10:uidLastSave="{00000000-0000-0000-0000-000000000000}"/>
  <bookViews>
    <workbookView xWindow="-120" yWindow="-120" windowWidth="29040" windowHeight="15840" xr2:uid="{8DE59631-0AD2-4B35-83B4-76D435A74C6D}"/>
  </bookViews>
  <sheets>
    <sheet name="Inschrijfmo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C41" i="1"/>
  <c r="C23" i="1"/>
  <c r="C14" i="1"/>
  <c r="C5" i="1"/>
  <c r="C42" i="1"/>
  <c r="C40" i="1"/>
  <c r="C33" i="1"/>
  <c r="C31" i="1"/>
  <c r="C24" i="1"/>
  <c r="C22" i="1"/>
  <c r="C15" i="1"/>
  <c r="C13" i="1"/>
  <c r="C6" i="1"/>
  <c r="C4" i="1"/>
  <c r="E5" i="1" l="1"/>
  <c r="E14" i="1"/>
  <c r="E41" i="1"/>
  <c r="E32" i="1"/>
  <c r="E23" i="1"/>
  <c r="E42" i="1" l="1"/>
  <c r="E40" i="1"/>
  <c r="E33" i="1"/>
  <c r="E31" i="1"/>
  <c r="E24" i="1"/>
  <c r="E13" i="1"/>
  <c r="E6" i="1"/>
  <c r="E4" i="1"/>
  <c r="E7" i="1" s="1"/>
  <c r="D7" i="1" s="1"/>
  <c r="E22" i="1"/>
  <c r="E15" i="1"/>
  <c r="E43" i="1"/>
  <c r="D43" i="1" s="1"/>
  <c r="C43" i="1"/>
  <c r="B43" i="1"/>
  <c r="E34" i="1"/>
  <c r="D34" i="1" s="1"/>
  <c r="C34" i="1"/>
  <c r="B34" i="1"/>
  <c r="B25" i="1"/>
  <c r="B16" i="1"/>
  <c r="B7" i="1"/>
  <c r="E25" i="1" l="1"/>
  <c r="D25" i="1" s="1"/>
  <c r="E16" i="1"/>
  <c r="D16" i="1" s="1"/>
  <c r="C25" i="1"/>
  <c r="C7" i="1"/>
  <c r="C16" i="1"/>
</calcChain>
</file>

<file path=xl/sharedStrings.xml><?xml version="1.0" encoding="utf-8"?>
<sst xmlns="http://schemas.openxmlformats.org/spreadsheetml/2006/main" count="73" uniqueCount="22">
  <si>
    <t>Taxi</t>
  </si>
  <si>
    <t>Taxibus</t>
  </si>
  <si>
    <t>Rolstoelbus</t>
  </si>
  <si>
    <t>Voertuig</t>
  </si>
  <si>
    <t>Aantal</t>
  </si>
  <si>
    <t>Inzeturen per week</t>
  </si>
  <si>
    <t>Gemiddeld aantal</t>
  </si>
  <si>
    <t>Inschrijftarief</t>
  </si>
  <si>
    <t>Exc. BTW</t>
  </si>
  <si>
    <t>Weekomzet</t>
  </si>
  <si>
    <t>Excl. BTW</t>
  </si>
  <si>
    <t>Totaal</t>
  </si>
  <si>
    <t>Inschrijving gebied gemeente Achtkarspelen</t>
  </si>
  <si>
    <t>Inschrijving gebied gemeente Tytsjerksteradiel</t>
  </si>
  <si>
    <t>Inschrijving gebied gemeente Dantumadiel</t>
  </si>
  <si>
    <t>Inschrijving gebied Noardeast Fryslân West</t>
  </si>
  <si>
    <t>Minimum</t>
  </si>
  <si>
    <t>Maximum</t>
  </si>
  <si>
    <t>Uurtarieven per voertuig</t>
  </si>
  <si>
    <t>Inschrijving gebied Noardeast Fryslân East</t>
  </si>
  <si>
    <t>* Let op de mimimum en maximum tarieven zijn geïndexeerd worden met de NEA-index per 1-1-2026 van 4,1%</t>
  </si>
  <si>
    <t>**Let op alleen de blauwe velden zijn in te vullen op basis van prijspeil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</si>
</sst>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BD00"/>
        <bgColor indexed="64"/>
      </patternFill>
    </fill>
    <fill>
      <patternFill patternType="solid">
        <fgColor rgb="FF36BAC6"/>
        <bgColor indexed="64"/>
      </patternFill>
    </fill>
    <fill>
      <patternFill patternType="solid">
        <fgColor rgb="FF0066A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4" fillId="0" borderId="0" xfId="0" applyFont="1" applyProtection="1">
      <protection hidden="1"/>
    </xf>
    <xf numFmtId="8" fontId="0" fillId="4" borderId="2" xfId="0" applyNumberFormat="1" applyFill="1" applyBorder="1" applyAlignment="1" applyProtection="1">
      <alignment horizontal="right"/>
      <protection locked="0"/>
    </xf>
    <xf numFmtId="8" fontId="0" fillId="4" borderId="4" xfId="0" applyNumberFormat="1" applyFill="1" applyBorder="1" applyAlignment="1" applyProtection="1">
      <alignment horizontal="right"/>
      <protection locked="0"/>
    </xf>
    <xf numFmtId="8" fontId="0" fillId="4" borderId="3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8" fontId="1" fillId="3" borderId="1" xfId="0" applyNumberFormat="1" applyFont="1" applyFill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3" fillId="2" borderId="1" xfId="1" applyFont="1" applyFill="1" applyBorder="1" applyProtection="1"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8" fontId="1" fillId="2" borderId="1" xfId="0" applyNumberFormat="1" applyFont="1" applyFill="1" applyBorder="1" applyAlignment="1" applyProtection="1">
      <alignment horizontal="center"/>
      <protection hidden="1"/>
    </xf>
    <xf numFmtId="8" fontId="0" fillId="0" borderId="0" xfId="0" applyNumberFormat="1" applyAlignment="1" applyProtection="1">
      <alignment horizontal="right"/>
      <protection hidden="1"/>
    </xf>
    <xf numFmtId="0" fontId="0" fillId="0" borderId="2" xfId="0" applyBorder="1" applyProtection="1">
      <protection hidden="1"/>
    </xf>
    <xf numFmtId="44" fontId="0" fillId="0" borderId="2" xfId="0" applyNumberFormat="1" applyBorder="1" applyAlignment="1" applyProtection="1">
      <alignment horizontal="center"/>
      <protection hidden="1"/>
    </xf>
    <xf numFmtId="8" fontId="0" fillId="0" borderId="2" xfId="0" applyNumberFormat="1" applyBorder="1" applyAlignment="1" applyProtection="1">
      <alignment horizontal="right"/>
      <protection hidden="1"/>
    </xf>
    <xf numFmtId="0" fontId="0" fillId="0" borderId="6" xfId="0" applyBorder="1" applyProtection="1">
      <protection hidden="1"/>
    </xf>
    <xf numFmtId="44" fontId="0" fillId="0" borderId="6" xfId="0" applyNumberFormat="1" applyBorder="1" applyAlignment="1" applyProtection="1">
      <alignment horizontal="center"/>
      <protection hidden="1"/>
    </xf>
    <xf numFmtId="8" fontId="0" fillId="0" borderId="6" xfId="0" applyNumberFormat="1" applyBorder="1" applyAlignment="1" applyProtection="1">
      <alignment horizontal="right"/>
      <protection hidden="1"/>
    </xf>
    <xf numFmtId="0" fontId="0" fillId="0" borderId="7" xfId="0" applyBorder="1" applyProtection="1">
      <protection hidden="1"/>
    </xf>
    <xf numFmtId="44" fontId="0" fillId="0" borderId="7" xfId="0" applyNumberFormat="1" applyBorder="1" applyAlignment="1" applyProtection="1">
      <alignment horizontal="center"/>
      <protection hidden="1"/>
    </xf>
    <xf numFmtId="8" fontId="0" fillId="0" borderId="7" xfId="0" applyNumberFormat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8" fontId="0" fillId="0" borderId="4" xfId="0" applyNumberFormat="1" applyBorder="1" applyAlignment="1" applyProtection="1">
      <alignment horizontal="right"/>
      <protection hidden="1"/>
    </xf>
    <xf numFmtId="8" fontId="0" fillId="0" borderId="3" xfId="0" applyNumberFormat="1" applyBorder="1" applyAlignment="1" applyProtection="1">
      <alignment horizontal="right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2" borderId="2" xfId="0" applyFill="1" applyBorder="1" applyProtection="1">
      <protection hidden="1"/>
    </xf>
    <xf numFmtId="0" fontId="1" fillId="2" borderId="2" xfId="0" applyFont="1" applyFill="1" applyBorder="1" applyAlignment="1" applyProtection="1">
      <alignment horizontal="center"/>
      <protection hidden="1"/>
    </xf>
    <xf numFmtId="8" fontId="1" fillId="2" borderId="2" xfId="0" applyNumberFormat="1" applyFont="1" applyFill="1" applyBorder="1" applyAlignment="1" applyProtection="1">
      <alignment horizontal="center"/>
      <protection hidden="1"/>
    </xf>
    <xf numFmtId="0" fontId="1" fillId="2" borderId="3" xfId="0" applyFont="1" applyFill="1" applyBorder="1" applyProtection="1">
      <protection hidden="1"/>
    </xf>
    <xf numFmtId="0" fontId="1" fillId="2" borderId="3" xfId="0" applyFont="1" applyFill="1" applyBorder="1" applyAlignment="1" applyProtection="1">
      <alignment horizontal="center"/>
      <protection hidden="1"/>
    </xf>
    <xf numFmtId="8" fontId="1" fillId="2" borderId="3" xfId="0" applyNumberFormat="1" applyFont="1" applyFill="1" applyBorder="1" applyAlignment="1" applyProtection="1">
      <alignment horizontal="center"/>
      <protection hidden="1"/>
    </xf>
    <xf numFmtId="164" fontId="0" fillId="0" borderId="2" xfId="0" applyNumberFormat="1" applyBorder="1" applyAlignment="1" applyProtection="1">
      <alignment horizontal="center"/>
      <protection hidden="1"/>
    </xf>
    <xf numFmtId="164" fontId="0" fillId="0" borderId="4" xfId="0" applyNumberFormat="1" applyBorder="1" applyAlignment="1" applyProtection="1">
      <alignment horizontal="center"/>
      <protection hidden="1"/>
    </xf>
    <xf numFmtId="164" fontId="0" fillId="0" borderId="3" xfId="0" applyNumberFormat="1" applyBorder="1" applyAlignment="1" applyProtection="1">
      <alignment horizontal="center"/>
      <protection hidden="1"/>
    </xf>
    <xf numFmtId="164" fontId="1" fillId="3" borderId="1" xfId="0" applyNumberFormat="1" applyFont="1" applyFill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/>
      <protection hidden="1"/>
    </xf>
    <xf numFmtId="40" fontId="0" fillId="0" borderId="0" xfId="0" applyNumberFormat="1" applyProtection="1">
      <protection hidden="1"/>
    </xf>
  </cellXfs>
  <cellStyles count="2">
    <cellStyle name="Standaard" xfId="0" builtinId="0"/>
    <cellStyle name="Standaard 8" xfId="1" xr:uid="{519191FC-FF9F-4229-A2A4-B889E7112CA4}"/>
  </cellStyles>
  <dxfs count="0"/>
  <tableStyles count="0" defaultTableStyle="TableStyleMedium2" defaultPivotStyle="PivotStyleLight16"/>
  <colors>
    <mruColors>
      <color rgb="FF0066AC"/>
      <color rgb="FF36BAC6"/>
      <color rgb="FFF7B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7EDA-720E-4830-BBF9-1A81D8E439F6}">
  <dimension ref="A1:F53"/>
  <sheetViews>
    <sheetView tabSelected="1" topLeftCell="A27" workbookViewId="0">
      <selection activeCell="E47" sqref="E47"/>
    </sheetView>
  </sheetViews>
  <sheetFormatPr defaultColWidth="8.85546875" defaultRowHeight="15" x14ac:dyDescent="0.25"/>
  <cols>
    <col min="1" max="1" width="56.28515625" style="8" bestFit="1" customWidth="1"/>
    <col min="2" max="3" width="20.7109375" style="22" customWidth="1"/>
    <col min="4" max="5" width="20.7109375" style="12" customWidth="1"/>
    <col min="6" max="6" width="8.85546875" style="42"/>
    <col min="7" max="16384" width="8.85546875" style="8"/>
  </cols>
  <sheetData>
    <row r="1" spans="1:5" x14ac:dyDescent="0.25">
      <c r="A1" s="41" t="s">
        <v>12</v>
      </c>
      <c r="B1" s="41"/>
      <c r="C1" s="41"/>
      <c r="D1" s="41"/>
      <c r="E1" s="41"/>
    </row>
    <row r="2" spans="1:5" x14ac:dyDescent="0.25">
      <c r="A2" s="31"/>
      <c r="B2" s="32"/>
      <c r="C2" s="32" t="s">
        <v>6</v>
      </c>
      <c r="D2" s="33" t="s">
        <v>7</v>
      </c>
      <c r="E2" s="33" t="s">
        <v>9</v>
      </c>
    </row>
    <row r="3" spans="1:5" x14ac:dyDescent="0.25">
      <c r="A3" s="34" t="s">
        <v>3</v>
      </c>
      <c r="B3" s="35" t="s">
        <v>4</v>
      </c>
      <c r="C3" s="35" t="s">
        <v>5</v>
      </c>
      <c r="D3" s="36" t="s">
        <v>8</v>
      </c>
      <c r="E3" s="36" t="s">
        <v>10</v>
      </c>
    </row>
    <row r="4" spans="1:5" x14ac:dyDescent="0.25">
      <c r="A4" s="13" t="s">
        <v>0</v>
      </c>
      <c r="B4" s="26">
        <v>4</v>
      </c>
      <c r="C4" s="37">
        <f>(7*8)*0.9</f>
        <v>50.4</v>
      </c>
      <c r="D4" s="2"/>
      <c r="E4" s="15">
        <f>D4*C4*B4</f>
        <v>0</v>
      </c>
    </row>
    <row r="5" spans="1:5" x14ac:dyDescent="0.25">
      <c r="A5" s="27" t="s">
        <v>1</v>
      </c>
      <c r="B5" s="28">
        <v>37</v>
      </c>
      <c r="C5" s="38">
        <f>(10*1.48)*0.9</f>
        <v>13.32</v>
      </c>
      <c r="D5" s="3"/>
      <c r="E5" s="24">
        <f t="shared" ref="E5:E6" si="0">D5*C5*B5</f>
        <v>0</v>
      </c>
    </row>
    <row r="6" spans="1:5" x14ac:dyDescent="0.25">
      <c r="A6" s="29" t="s">
        <v>2</v>
      </c>
      <c r="B6" s="30">
        <v>5</v>
      </c>
      <c r="C6" s="39">
        <f>(7*8)*0.9</f>
        <v>50.4</v>
      </c>
      <c r="D6" s="4"/>
      <c r="E6" s="25">
        <f t="shared" si="0"/>
        <v>0</v>
      </c>
    </row>
    <row r="7" spans="1:5" x14ac:dyDescent="0.25">
      <c r="A7" s="5" t="s">
        <v>11</v>
      </c>
      <c r="B7" s="6">
        <f>SUM(B4:B6)</f>
        <v>46</v>
      </c>
      <c r="C7" s="40">
        <f>SUM(C4:C6)</f>
        <v>114.12</v>
      </c>
      <c r="D7" s="7">
        <f>E7/((B4*C4)+(B5*C5)+(B6*C6))</f>
        <v>0</v>
      </c>
      <c r="E7" s="7">
        <f>SUM(E4:E6)</f>
        <v>0</v>
      </c>
    </row>
    <row r="10" spans="1:5" x14ac:dyDescent="0.25">
      <c r="A10" s="41" t="s">
        <v>13</v>
      </c>
      <c r="B10" s="41"/>
      <c r="C10" s="41"/>
      <c r="D10" s="41"/>
      <c r="E10" s="41"/>
    </row>
    <row r="11" spans="1:5" x14ac:dyDescent="0.25">
      <c r="A11" s="31"/>
      <c r="B11" s="32"/>
      <c r="C11" s="32" t="s">
        <v>6</v>
      </c>
      <c r="D11" s="33" t="s">
        <v>7</v>
      </c>
      <c r="E11" s="33" t="s">
        <v>9</v>
      </c>
    </row>
    <row r="12" spans="1:5" x14ac:dyDescent="0.25">
      <c r="A12" s="34" t="s">
        <v>3</v>
      </c>
      <c r="B12" s="35" t="s">
        <v>4</v>
      </c>
      <c r="C12" s="35" t="s">
        <v>5</v>
      </c>
      <c r="D12" s="36" t="s">
        <v>8</v>
      </c>
      <c r="E12" s="36" t="s">
        <v>10</v>
      </c>
    </row>
    <row r="13" spans="1:5" x14ac:dyDescent="0.25">
      <c r="A13" s="13" t="s">
        <v>0</v>
      </c>
      <c r="B13" s="26">
        <v>6</v>
      </c>
      <c r="C13" s="37">
        <f>(7*8)*0.9</f>
        <v>50.4</v>
      </c>
      <c r="D13" s="2"/>
      <c r="E13" s="15">
        <f>D13*C13*B13</f>
        <v>0</v>
      </c>
    </row>
    <row r="14" spans="1:5" x14ac:dyDescent="0.25">
      <c r="A14" s="27" t="s">
        <v>1</v>
      </c>
      <c r="B14" s="28">
        <v>30</v>
      </c>
      <c r="C14" s="38">
        <f>(10*1.47)*0.9</f>
        <v>13.23</v>
      </c>
      <c r="D14" s="3"/>
      <c r="E14" s="24">
        <f t="shared" ref="E14:E15" si="1">D14*C14*B14</f>
        <v>0</v>
      </c>
    </row>
    <row r="15" spans="1:5" x14ac:dyDescent="0.25">
      <c r="A15" s="29" t="s">
        <v>2</v>
      </c>
      <c r="B15" s="30">
        <v>5</v>
      </c>
      <c r="C15" s="39">
        <f>(7*8)*0.9</f>
        <v>50.4</v>
      </c>
      <c r="D15" s="4"/>
      <c r="E15" s="25">
        <f t="shared" si="1"/>
        <v>0</v>
      </c>
    </row>
    <row r="16" spans="1:5" x14ac:dyDescent="0.25">
      <c r="A16" s="5" t="s">
        <v>11</v>
      </c>
      <c r="B16" s="6">
        <f>SUM(B13:B15)</f>
        <v>41</v>
      </c>
      <c r="C16" s="40">
        <f>SUM(C13:C15)</f>
        <v>114.03</v>
      </c>
      <c r="D16" s="7">
        <f>E16/((B13*C13)+(B14*C14)+(B15*C15))</f>
        <v>0</v>
      </c>
      <c r="E16" s="7">
        <f>SUM(E13:E15)</f>
        <v>0</v>
      </c>
    </row>
    <row r="19" spans="1:5" x14ac:dyDescent="0.25">
      <c r="A19" s="41" t="s">
        <v>14</v>
      </c>
      <c r="B19" s="41"/>
      <c r="C19" s="41"/>
      <c r="D19" s="41"/>
      <c r="E19" s="41"/>
    </row>
    <row r="20" spans="1:5" x14ac:dyDescent="0.25">
      <c r="A20" s="31"/>
      <c r="B20" s="32"/>
      <c r="C20" s="32" t="s">
        <v>6</v>
      </c>
      <c r="D20" s="33" t="s">
        <v>7</v>
      </c>
      <c r="E20" s="33" t="s">
        <v>9</v>
      </c>
    </row>
    <row r="21" spans="1:5" x14ac:dyDescent="0.25">
      <c r="A21" s="34" t="s">
        <v>3</v>
      </c>
      <c r="B21" s="35" t="s">
        <v>4</v>
      </c>
      <c r="C21" s="35" t="s">
        <v>5</v>
      </c>
      <c r="D21" s="36" t="s">
        <v>8</v>
      </c>
      <c r="E21" s="36" t="s">
        <v>10</v>
      </c>
    </row>
    <row r="22" spans="1:5" x14ac:dyDescent="0.25">
      <c r="A22" s="13" t="s">
        <v>0</v>
      </c>
      <c r="B22" s="26">
        <v>2</v>
      </c>
      <c r="C22" s="37">
        <f>(7*8)*0.9</f>
        <v>50.4</v>
      </c>
      <c r="D22" s="2"/>
      <c r="E22" s="15">
        <f>D22*C22*B22</f>
        <v>0</v>
      </c>
    </row>
    <row r="23" spans="1:5" x14ac:dyDescent="0.25">
      <c r="A23" s="27" t="s">
        <v>1</v>
      </c>
      <c r="B23" s="28">
        <v>17</v>
      </c>
      <c r="C23" s="38">
        <f>(10*1.37)*0.9</f>
        <v>12.330000000000002</v>
      </c>
      <c r="D23" s="3"/>
      <c r="E23" s="24">
        <f t="shared" ref="E23:E24" si="2">D23*C23*B23</f>
        <v>0</v>
      </c>
    </row>
    <row r="24" spans="1:5" x14ac:dyDescent="0.25">
      <c r="A24" s="29" t="s">
        <v>2</v>
      </c>
      <c r="B24" s="30">
        <v>2</v>
      </c>
      <c r="C24" s="39">
        <f>(7*8)*0.9</f>
        <v>50.4</v>
      </c>
      <c r="D24" s="4"/>
      <c r="E24" s="25">
        <f t="shared" si="2"/>
        <v>0</v>
      </c>
    </row>
    <row r="25" spans="1:5" x14ac:dyDescent="0.25">
      <c r="A25" s="5" t="s">
        <v>11</v>
      </c>
      <c r="B25" s="6">
        <f>SUM(B22:B24)</f>
        <v>21</v>
      </c>
      <c r="C25" s="40">
        <f>SUM(C22:C24)</f>
        <v>113.13</v>
      </c>
      <c r="D25" s="7">
        <f>E25/((B22*C22)+(B23*C23)+(B24*C24))</f>
        <v>0</v>
      </c>
      <c r="E25" s="7">
        <f>SUM(E22:E24)</f>
        <v>0</v>
      </c>
    </row>
    <row r="28" spans="1:5" x14ac:dyDescent="0.25">
      <c r="A28" s="41" t="s">
        <v>19</v>
      </c>
      <c r="B28" s="41"/>
      <c r="C28" s="41"/>
      <c r="D28" s="41"/>
      <c r="E28" s="41"/>
    </row>
    <row r="29" spans="1:5" x14ac:dyDescent="0.25">
      <c r="A29" s="31"/>
      <c r="B29" s="32"/>
      <c r="C29" s="32" t="s">
        <v>6</v>
      </c>
      <c r="D29" s="33" t="s">
        <v>7</v>
      </c>
      <c r="E29" s="33" t="s">
        <v>9</v>
      </c>
    </row>
    <row r="30" spans="1:5" x14ac:dyDescent="0.25">
      <c r="A30" s="34" t="s">
        <v>3</v>
      </c>
      <c r="B30" s="35" t="s">
        <v>4</v>
      </c>
      <c r="C30" s="35" t="s">
        <v>5</v>
      </c>
      <c r="D30" s="36" t="s">
        <v>8</v>
      </c>
      <c r="E30" s="36" t="s">
        <v>10</v>
      </c>
    </row>
    <row r="31" spans="1:5" x14ac:dyDescent="0.25">
      <c r="A31" s="13" t="s">
        <v>0</v>
      </c>
      <c r="B31" s="26">
        <v>1</v>
      </c>
      <c r="C31" s="37">
        <f>(7*8)*0.9</f>
        <v>50.4</v>
      </c>
      <c r="D31" s="2"/>
      <c r="E31" s="15">
        <f>D31*C31*B31</f>
        <v>0</v>
      </c>
    </row>
    <row r="32" spans="1:5" x14ac:dyDescent="0.25">
      <c r="A32" s="27" t="s">
        <v>1</v>
      </c>
      <c r="B32" s="28">
        <v>20</v>
      </c>
      <c r="C32" s="38">
        <f>(10*1.7)*0.9</f>
        <v>15.3</v>
      </c>
      <c r="D32" s="3"/>
      <c r="E32" s="24">
        <f t="shared" ref="E32:E33" si="3">D32*C32*B32</f>
        <v>0</v>
      </c>
    </row>
    <row r="33" spans="1:5" x14ac:dyDescent="0.25">
      <c r="A33" s="29" t="s">
        <v>2</v>
      </c>
      <c r="B33" s="30">
        <v>2</v>
      </c>
      <c r="C33" s="39">
        <f>(7*8)*0.9</f>
        <v>50.4</v>
      </c>
      <c r="D33" s="4"/>
      <c r="E33" s="25">
        <f t="shared" si="3"/>
        <v>0</v>
      </c>
    </row>
    <row r="34" spans="1:5" x14ac:dyDescent="0.25">
      <c r="A34" s="5" t="s">
        <v>11</v>
      </c>
      <c r="B34" s="6">
        <f>SUM(B31:B33)</f>
        <v>23</v>
      </c>
      <c r="C34" s="40">
        <f>SUM(C31:C33)</f>
        <v>116.1</v>
      </c>
      <c r="D34" s="7">
        <f>E34/((B31*C31)+(B32*C32)+(B33*C33))</f>
        <v>0</v>
      </c>
      <c r="E34" s="7">
        <f>SUM(E31:E33)</f>
        <v>0</v>
      </c>
    </row>
    <row r="37" spans="1:5" x14ac:dyDescent="0.25">
      <c r="A37" s="41" t="s">
        <v>15</v>
      </c>
      <c r="B37" s="41"/>
      <c r="C37" s="41"/>
      <c r="D37" s="41"/>
      <c r="E37" s="41"/>
    </row>
    <row r="38" spans="1:5" x14ac:dyDescent="0.25">
      <c r="A38" s="31"/>
      <c r="B38" s="32"/>
      <c r="C38" s="32" t="s">
        <v>6</v>
      </c>
      <c r="D38" s="33" t="s">
        <v>7</v>
      </c>
      <c r="E38" s="33" t="s">
        <v>9</v>
      </c>
    </row>
    <row r="39" spans="1:5" x14ac:dyDescent="0.25">
      <c r="A39" s="34" t="s">
        <v>3</v>
      </c>
      <c r="B39" s="35" t="s">
        <v>4</v>
      </c>
      <c r="C39" s="35" t="s">
        <v>5</v>
      </c>
      <c r="D39" s="36" t="s">
        <v>8</v>
      </c>
      <c r="E39" s="36" t="s">
        <v>10</v>
      </c>
    </row>
    <row r="40" spans="1:5" x14ac:dyDescent="0.25">
      <c r="A40" s="13" t="s">
        <v>0</v>
      </c>
      <c r="B40" s="26">
        <v>5</v>
      </c>
      <c r="C40" s="37">
        <f>(7*8)*0.9</f>
        <v>50.4</v>
      </c>
      <c r="D40" s="2"/>
      <c r="E40" s="15">
        <f>D40*C40*B40</f>
        <v>0</v>
      </c>
    </row>
    <row r="41" spans="1:5" x14ac:dyDescent="0.25">
      <c r="A41" s="27" t="s">
        <v>1</v>
      </c>
      <c r="B41" s="28">
        <v>32</v>
      </c>
      <c r="C41" s="38">
        <f>(10*1.62)*0.9</f>
        <v>14.580000000000004</v>
      </c>
      <c r="D41" s="3"/>
      <c r="E41" s="24">
        <f t="shared" ref="E41:E42" si="4">D41*C41*B41</f>
        <v>0</v>
      </c>
    </row>
    <row r="42" spans="1:5" x14ac:dyDescent="0.25">
      <c r="A42" s="29" t="s">
        <v>2</v>
      </c>
      <c r="B42" s="30">
        <v>4</v>
      </c>
      <c r="C42" s="39">
        <f>(7*8)*0.9</f>
        <v>50.4</v>
      </c>
      <c r="D42" s="4"/>
      <c r="E42" s="25">
        <f t="shared" si="4"/>
        <v>0</v>
      </c>
    </row>
    <row r="43" spans="1:5" x14ac:dyDescent="0.25">
      <c r="A43" s="5" t="s">
        <v>11</v>
      </c>
      <c r="B43" s="6">
        <f>SUM(B40:B42)</f>
        <v>41</v>
      </c>
      <c r="C43" s="40">
        <f>SUM(C40:C42)</f>
        <v>115.38</v>
      </c>
      <c r="D43" s="7">
        <f>E43/((B40*C40)+(B41*C41)+(B42*C42))</f>
        <v>0</v>
      </c>
      <c r="E43" s="7">
        <f>SUM(E40:E42)</f>
        <v>0</v>
      </c>
    </row>
    <row r="46" spans="1:5" ht="15.75" x14ac:dyDescent="0.25">
      <c r="A46" s="9" t="s">
        <v>18</v>
      </c>
      <c r="B46" s="10" t="s">
        <v>16</v>
      </c>
      <c r="C46" s="11" t="s">
        <v>17</v>
      </c>
      <c r="E46" s="8"/>
    </row>
    <row r="47" spans="1:5" x14ac:dyDescent="0.25">
      <c r="A47" s="13" t="s">
        <v>0</v>
      </c>
      <c r="B47" s="14">
        <v>38</v>
      </c>
      <c r="C47" s="15">
        <v>45</v>
      </c>
      <c r="E47" s="8"/>
    </row>
    <row r="48" spans="1:5" x14ac:dyDescent="0.25">
      <c r="A48" s="16" t="s">
        <v>1</v>
      </c>
      <c r="B48" s="17">
        <v>39.75</v>
      </c>
      <c r="C48" s="18">
        <v>47.25</v>
      </c>
      <c r="E48" s="8"/>
    </row>
    <row r="49" spans="1:5" x14ac:dyDescent="0.25">
      <c r="A49" s="19" t="s">
        <v>2</v>
      </c>
      <c r="B49" s="20">
        <v>40</v>
      </c>
      <c r="C49" s="21">
        <v>47.5</v>
      </c>
      <c r="E49" s="8"/>
    </row>
    <row r="50" spans="1:5" x14ac:dyDescent="0.25">
      <c r="A50" s="1" t="s">
        <v>20</v>
      </c>
    </row>
    <row r="51" spans="1:5" x14ac:dyDescent="0.25">
      <c r="A51" s="1" t="s">
        <v>21</v>
      </c>
    </row>
    <row r="53" spans="1:5" x14ac:dyDescent="0.25">
      <c r="D53" s="23"/>
    </row>
  </sheetData>
  <sheetProtection algorithmName="SHA-512" hashValue="lTuad9EoEieWhdmeCJl3cmjBU+krBRtd1yNBDKD8MELRxWmkGj8J3g+pObHIEPhiwKwKMoo2j3hefuq500Xvrw==" saltValue="zL3wWh4LzUJ/Z7EOmHNivw==" spinCount="100000" sheet="1" objects="1" scenarios="1"/>
  <mergeCells count="5">
    <mergeCell ref="A1:E1"/>
    <mergeCell ref="A10:E10"/>
    <mergeCell ref="A19:E19"/>
    <mergeCell ref="A28:E28"/>
    <mergeCell ref="A37:E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Inschrijfmodel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Dijkstra, Jacob</dc:creator>
  <cp:lastModifiedBy>Dijkstra, Jacob</cp:lastModifiedBy>
  <dcterms:created xsi:type="dcterms:W3CDTF">2025-04-25T09:59:12Z</dcterms:created>
  <dcterms:modified xsi:type="dcterms:W3CDTF">2025-11-06T10:54:58Z</dcterms:modified>
</cp:coreProperties>
</file>