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Brand\Europese Aanbestedingen\Gemeente\Gemeente Beek\NvI\"/>
    </mc:Choice>
  </mc:AlternateContent>
  <xr:revisionPtr revIDLastSave="0" documentId="13_ncr:1_{67BE2B17-4D47-4446-B778-FFB542B39098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General Info" sheetId="1" state="hidden" r:id="rId1"/>
    <sheet name="Bestand dd 1 januari 2025" sheetId="24" r:id="rId2"/>
    <sheet name="Antwoord op vraag 2  " sheetId="29" r:id="rId3"/>
    <sheet name="Antwoord op vraag 4 &amp; 7 " sheetId="28" r:id="rId4"/>
  </sheets>
  <definedNames>
    <definedName name="_xlnm.Print_Area" localSheetId="1">'Bestand dd 1 januari 2025'!$B$1:$K$76</definedName>
    <definedName name="_xlnm.Print_Titles" localSheetId="1">'Bestand dd 1 januari 2025'!$1:$5</definedName>
    <definedName name="afr">#REF!</definedName>
    <definedName name="afrind">'General Info'!$B$19</definedName>
    <definedName name="cad">'Bestand dd 1 januari 2025'!$W$76</definedName>
    <definedName name="ign">'General Info'!$B$5</definedName>
    <definedName name="igo">'General Info'!$B$6</definedName>
    <definedName name="iin">'General Info'!$B$7</definedName>
    <definedName name="iio">'General Info'!$B$8</definedName>
    <definedName name="index">'Bestand dd 1 januari 2025'!$T$76</definedName>
    <definedName name="index2002">'Bestand dd 1 januari 2025'!#REF!</definedName>
    <definedName name="premieGM">'General Info'!$B$13</definedName>
    <definedName name="premieOW">'General Info'!$B$14</definedName>
    <definedName name="vv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24" l="1"/>
  <c r="N7" i="24" l="1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54" i="24" l="1"/>
  <c r="N53" i="24"/>
  <c r="N52" i="24"/>
  <c r="N51" i="24"/>
  <c r="N50" i="24"/>
  <c r="N49" i="24"/>
  <c r="N60" i="24"/>
  <c r="N61" i="24"/>
  <c r="N62" i="24"/>
  <c r="N63" i="24"/>
  <c r="N44" i="24"/>
  <c r="N43" i="24"/>
  <c r="N42" i="24"/>
  <c r="N41" i="24"/>
  <c r="N40" i="24"/>
  <c r="N39" i="24"/>
  <c r="N38" i="24"/>
  <c r="N37" i="24"/>
  <c r="N36" i="24"/>
  <c r="N35" i="24"/>
  <c r="I72" i="24"/>
  <c r="J72" i="24"/>
  <c r="S72" i="24" s="1"/>
  <c r="O72" i="24" s="1"/>
  <c r="U72" i="24" s="1"/>
  <c r="I71" i="24"/>
  <c r="R71" i="24" s="1"/>
  <c r="J71" i="24"/>
  <c r="S71" i="24" s="1"/>
  <c r="O71" i="24" s="1"/>
  <c r="U71" i="24" s="1"/>
  <c r="I70" i="24"/>
  <c r="R70" i="24" s="1"/>
  <c r="J70" i="24"/>
  <c r="S70" i="24" s="1"/>
  <c r="O70" i="24" s="1"/>
  <c r="U70" i="24" s="1"/>
  <c r="N71" i="24"/>
  <c r="N72" i="24"/>
  <c r="N70" i="24"/>
  <c r="U69" i="24"/>
  <c r="V69" i="24"/>
  <c r="I69" i="24"/>
  <c r="R69" i="24" s="1"/>
  <c r="J69" i="24"/>
  <c r="S69" i="24" s="1"/>
  <c r="Q69" i="24"/>
  <c r="N69" i="24"/>
  <c r="U55" i="24"/>
  <c r="V55" i="24"/>
  <c r="I55" i="24"/>
  <c r="R55" i="24" s="1"/>
  <c r="J55" i="24"/>
  <c r="S55" i="24" s="1"/>
  <c r="Q55" i="24"/>
  <c r="N55" i="24"/>
  <c r="U56" i="24"/>
  <c r="V56" i="24"/>
  <c r="I56" i="24"/>
  <c r="R56" i="24" s="1"/>
  <c r="J56" i="24"/>
  <c r="S56" i="24" s="1"/>
  <c r="Q56" i="24"/>
  <c r="N56" i="24"/>
  <c r="U57" i="24"/>
  <c r="V57" i="24"/>
  <c r="I57" i="24"/>
  <c r="R57" i="24" s="1"/>
  <c r="J57" i="24"/>
  <c r="S57" i="24" s="1"/>
  <c r="Q57" i="24"/>
  <c r="N57" i="24"/>
  <c r="U58" i="24"/>
  <c r="V58" i="24"/>
  <c r="I58" i="24"/>
  <c r="J58" i="24"/>
  <c r="S58" i="24" s="1"/>
  <c r="Q58" i="24"/>
  <c r="N58" i="24"/>
  <c r="U59" i="24"/>
  <c r="V59" i="24"/>
  <c r="I59" i="24"/>
  <c r="R59" i="24" s="1"/>
  <c r="J59" i="24"/>
  <c r="S59" i="24" s="1"/>
  <c r="Q59" i="24"/>
  <c r="N59" i="24"/>
  <c r="U60" i="24"/>
  <c r="V60" i="24"/>
  <c r="I60" i="24"/>
  <c r="R60" i="24" s="1"/>
  <c r="J60" i="24"/>
  <c r="S60" i="24" s="1"/>
  <c r="Q60" i="24"/>
  <c r="U34" i="24"/>
  <c r="V34" i="24"/>
  <c r="R34" i="24"/>
  <c r="Q34" i="24"/>
  <c r="U35" i="24"/>
  <c r="V35" i="24"/>
  <c r="R35" i="24"/>
  <c r="S35" i="24"/>
  <c r="Q35" i="24"/>
  <c r="U36" i="24"/>
  <c r="V36" i="24"/>
  <c r="R36" i="24"/>
  <c r="S36" i="24"/>
  <c r="Q36" i="24"/>
  <c r="U37" i="24"/>
  <c r="V37" i="24"/>
  <c r="I37" i="24"/>
  <c r="R37" i="24" s="1"/>
  <c r="J37" i="24"/>
  <c r="S37" i="24" s="1"/>
  <c r="Q37" i="24"/>
  <c r="U41" i="24"/>
  <c r="V41" i="24"/>
  <c r="I41" i="24"/>
  <c r="R41" i="24" s="1"/>
  <c r="J41" i="24"/>
  <c r="S41" i="24" s="1"/>
  <c r="Q41" i="24"/>
  <c r="U40" i="24"/>
  <c r="V40" i="24"/>
  <c r="I40" i="24"/>
  <c r="R40" i="24" s="1"/>
  <c r="J40" i="24"/>
  <c r="S40" i="24" s="1"/>
  <c r="Q40" i="24"/>
  <c r="U39" i="24"/>
  <c r="V39" i="24"/>
  <c r="I39" i="24"/>
  <c r="R39" i="24" s="1"/>
  <c r="J39" i="24"/>
  <c r="S39" i="24" s="1"/>
  <c r="Q39" i="24"/>
  <c r="U38" i="24"/>
  <c r="V38" i="24"/>
  <c r="I38" i="24"/>
  <c r="R38" i="24" s="1"/>
  <c r="J38" i="24"/>
  <c r="S38" i="24" s="1"/>
  <c r="Q38" i="24"/>
  <c r="U33" i="24"/>
  <c r="V33" i="24"/>
  <c r="R33" i="24"/>
  <c r="S33" i="24"/>
  <c r="Q33" i="24"/>
  <c r="U32" i="24"/>
  <c r="V32" i="24"/>
  <c r="R32" i="24"/>
  <c r="S32" i="24"/>
  <c r="Q32" i="24"/>
  <c r="U31" i="24"/>
  <c r="V31" i="24"/>
  <c r="R31" i="24"/>
  <c r="S31" i="24"/>
  <c r="Q31" i="24"/>
  <c r="U30" i="24"/>
  <c r="V30" i="24"/>
  <c r="R30" i="24"/>
  <c r="Q30" i="24"/>
  <c r="U29" i="24"/>
  <c r="V29" i="24"/>
  <c r="R29" i="24"/>
  <c r="S29" i="24"/>
  <c r="Q29" i="24"/>
  <c r="U28" i="24"/>
  <c r="V28" i="24"/>
  <c r="R28" i="24"/>
  <c r="S28" i="24"/>
  <c r="Q28" i="24"/>
  <c r="U27" i="24"/>
  <c r="V27" i="24"/>
  <c r="R27" i="24"/>
  <c r="Q27" i="24"/>
  <c r="U26" i="24"/>
  <c r="V26" i="24"/>
  <c r="R26" i="24"/>
  <c r="S26" i="24"/>
  <c r="Q26" i="24"/>
  <c r="U25" i="24"/>
  <c r="V25" i="24"/>
  <c r="R25" i="24"/>
  <c r="S25" i="24"/>
  <c r="Q25" i="24"/>
  <c r="U24" i="24"/>
  <c r="V24" i="24"/>
  <c r="R24" i="24"/>
  <c r="S24" i="24"/>
  <c r="Q24" i="24"/>
  <c r="U23" i="24"/>
  <c r="V23" i="24"/>
  <c r="R23" i="24"/>
  <c r="S23" i="24"/>
  <c r="Q23" i="24"/>
  <c r="U22" i="24"/>
  <c r="V22" i="24"/>
  <c r="R22" i="24"/>
  <c r="S22" i="24"/>
  <c r="Q22" i="24"/>
  <c r="U21" i="24"/>
  <c r="V21" i="24"/>
  <c r="R21" i="24"/>
  <c r="Q21" i="24"/>
  <c r="U20" i="24"/>
  <c r="V20" i="24"/>
  <c r="R20" i="24"/>
  <c r="S20" i="24"/>
  <c r="Q20" i="24"/>
  <c r="U19" i="24"/>
  <c r="V19" i="24"/>
  <c r="R19" i="24"/>
  <c r="S19" i="24"/>
  <c r="Q19" i="24"/>
  <c r="U18" i="24"/>
  <c r="V18" i="24"/>
  <c r="R18" i="24"/>
  <c r="S18" i="24"/>
  <c r="Q18" i="24"/>
  <c r="U68" i="24"/>
  <c r="V68" i="24"/>
  <c r="U67" i="24"/>
  <c r="V67" i="24"/>
  <c r="U63" i="24"/>
  <c r="V63" i="24"/>
  <c r="U62" i="24"/>
  <c r="V62" i="24"/>
  <c r="U61" i="24"/>
  <c r="V61" i="24"/>
  <c r="U54" i="24"/>
  <c r="V54" i="24"/>
  <c r="U53" i="24"/>
  <c r="V53" i="24"/>
  <c r="U52" i="24"/>
  <c r="V52" i="24"/>
  <c r="U51" i="24"/>
  <c r="V51" i="24"/>
  <c r="U50" i="24"/>
  <c r="V50" i="24"/>
  <c r="U49" i="24"/>
  <c r="V49" i="24"/>
  <c r="U44" i="24"/>
  <c r="V44" i="24"/>
  <c r="U43" i="24"/>
  <c r="V43" i="24"/>
  <c r="U42" i="24"/>
  <c r="V42" i="24"/>
  <c r="U17" i="24"/>
  <c r="V17" i="24"/>
  <c r="U16" i="24"/>
  <c r="V16" i="24"/>
  <c r="U15" i="24"/>
  <c r="V15" i="24"/>
  <c r="U14" i="24"/>
  <c r="V14" i="24"/>
  <c r="U13" i="24"/>
  <c r="V13" i="24"/>
  <c r="U12" i="24"/>
  <c r="V12" i="24"/>
  <c r="U11" i="24"/>
  <c r="V11" i="24"/>
  <c r="U10" i="24"/>
  <c r="V10" i="24"/>
  <c r="U9" i="24"/>
  <c r="V9" i="24"/>
  <c r="U8" i="24"/>
  <c r="V8" i="24"/>
  <c r="U7" i="24"/>
  <c r="V7" i="24"/>
  <c r="R68" i="24"/>
  <c r="J68" i="24"/>
  <c r="I67" i="24"/>
  <c r="R67" i="24" s="1"/>
  <c r="J67" i="24"/>
  <c r="S67" i="24" s="1"/>
  <c r="I63" i="24"/>
  <c r="J63" i="24"/>
  <c r="S63" i="24" s="1"/>
  <c r="I62" i="24"/>
  <c r="R62" i="24" s="1"/>
  <c r="J62" i="24"/>
  <c r="S62" i="24" s="1"/>
  <c r="I61" i="24"/>
  <c r="R61" i="24" s="1"/>
  <c r="J61" i="24"/>
  <c r="S61" i="24" s="1"/>
  <c r="R54" i="24"/>
  <c r="R53" i="24"/>
  <c r="S53" i="24"/>
  <c r="R52" i="24"/>
  <c r="S52" i="24"/>
  <c r="R51" i="24"/>
  <c r="R50" i="24"/>
  <c r="S50" i="24"/>
  <c r="R49" i="24"/>
  <c r="S49" i="24"/>
  <c r="I44" i="24"/>
  <c r="R44" i="24" s="1"/>
  <c r="J44" i="24"/>
  <c r="S44" i="24" s="1"/>
  <c r="I43" i="24"/>
  <c r="R43" i="24" s="1"/>
  <c r="J43" i="24"/>
  <c r="S43" i="24" s="1"/>
  <c r="I42" i="24"/>
  <c r="R42" i="24" s="1"/>
  <c r="J42" i="24"/>
  <c r="S42" i="24" s="1"/>
  <c r="R17" i="24"/>
  <c r="S17" i="24"/>
  <c r="R16" i="24"/>
  <c r="S16" i="24"/>
  <c r="R15" i="24"/>
  <c r="S15" i="24"/>
  <c r="R14" i="24"/>
  <c r="S14" i="24"/>
  <c r="R13" i="24"/>
  <c r="R12" i="24"/>
  <c r="S12" i="24"/>
  <c r="R11" i="24"/>
  <c r="S11" i="24"/>
  <c r="R10" i="24"/>
  <c r="R9" i="24"/>
  <c r="S9" i="24"/>
  <c r="R8" i="24"/>
  <c r="S7" i="24"/>
  <c r="Q7" i="24"/>
  <c r="Q8" i="24"/>
  <c r="Q9" i="24"/>
  <c r="Q10" i="24"/>
  <c r="Q11" i="24"/>
  <c r="Q12" i="24"/>
  <c r="Q13" i="24"/>
  <c r="Q14" i="24"/>
  <c r="Q15" i="24"/>
  <c r="Q16" i="24"/>
  <c r="Q17" i="24"/>
  <c r="Q42" i="24"/>
  <c r="Q43" i="24"/>
  <c r="Q44" i="24"/>
  <c r="P46" i="24"/>
  <c r="O46" i="24"/>
  <c r="M46" i="24"/>
  <c r="L46" i="24"/>
  <c r="Q61" i="24"/>
  <c r="Q68" i="24"/>
  <c r="N68" i="24"/>
  <c r="Q67" i="24"/>
  <c r="N67" i="24"/>
  <c r="Q63" i="24"/>
  <c r="Q62" i="24"/>
  <c r="Q53" i="24"/>
  <c r="Q54" i="24"/>
  <c r="Q51" i="24"/>
  <c r="Q52" i="24"/>
  <c r="Q49" i="24"/>
  <c r="Q50" i="24"/>
  <c r="P64" i="24"/>
  <c r="O64" i="24"/>
  <c r="M64" i="24"/>
  <c r="M73" i="24"/>
  <c r="L64" i="24"/>
  <c r="L73" i="24"/>
  <c r="K63" i="24" l="1"/>
  <c r="K72" i="24"/>
  <c r="W55" i="24"/>
  <c r="X55" i="24" s="1"/>
  <c r="R72" i="24"/>
  <c r="T72" i="24" s="1"/>
  <c r="P72" i="24" s="1"/>
  <c r="V72" i="24" s="1"/>
  <c r="W72" i="24" s="1"/>
  <c r="X72" i="24" s="1"/>
  <c r="W10" i="24"/>
  <c r="X10" i="24" s="1"/>
  <c r="W25" i="24"/>
  <c r="X25" i="24" s="1"/>
  <c r="N64" i="24"/>
  <c r="W30" i="24"/>
  <c r="X30" i="24" s="1"/>
  <c r="K71" i="24"/>
  <c r="W54" i="24"/>
  <c r="X54" i="24" s="1"/>
  <c r="W39" i="24"/>
  <c r="X39" i="24" s="1"/>
  <c r="K33" i="24"/>
  <c r="W38" i="24"/>
  <c r="X38" i="24" s="1"/>
  <c r="W67" i="24"/>
  <c r="X67" i="24" s="1"/>
  <c r="W57" i="24"/>
  <c r="X57" i="24" s="1"/>
  <c r="K36" i="24"/>
  <c r="K20" i="24"/>
  <c r="K50" i="24"/>
  <c r="T28" i="24"/>
  <c r="K7" i="24"/>
  <c r="T71" i="24"/>
  <c r="P71" i="24" s="1"/>
  <c r="Q71" i="24" s="1"/>
  <c r="W37" i="24"/>
  <c r="X37" i="24" s="1"/>
  <c r="T14" i="24"/>
  <c r="K23" i="24"/>
  <c r="K52" i="24"/>
  <c r="K31" i="24"/>
  <c r="K8" i="24"/>
  <c r="W63" i="24"/>
  <c r="X63" i="24" s="1"/>
  <c r="K37" i="24"/>
  <c r="W53" i="24"/>
  <c r="X53" i="24" s="1"/>
  <c r="K17" i="24"/>
  <c r="T41" i="24"/>
  <c r="W19" i="24"/>
  <c r="X19" i="24" s="1"/>
  <c r="W27" i="24"/>
  <c r="X27" i="24" s="1"/>
  <c r="W34" i="24"/>
  <c r="X34" i="24" s="1"/>
  <c r="K49" i="24"/>
  <c r="K68" i="24"/>
  <c r="W59" i="24"/>
  <c r="X59" i="24" s="1"/>
  <c r="W69" i="24"/>
  <c r="X69" i="24" s="1"/>
  <c r="T53" i="24"/>
  <c r="K57" i="24"/>
  <c r="T69" i="24"/>
  <c r="T70" i="24"/>
  <c r="P70" i="24" s="1"/>
  <c r="Q70" i="24" s="1"/>
  <c r="K32" i="24"/>
  <c r="K59" i="24"/>
  <c r="W41" i="24"/>
  <c r="X41" i="24" s="1"/>
  <c r="T60" i="24"/>
  <c r="K18" i="24"/>
  <c r="K26" i="24"/>
  <c r="K69" i="24"/>
  <c r="T49" i="24"/>
  <c r="W44" i="24"/>
  <c r="X44" i="24" s="1"/>
  <c r="W52" i="24"/>
  <c r="X52" i="24" s="1"/>
  <c r="W40" i="24"/>
  <c r="X40" i="24" s="1"/>
  <c r="W56" i="24"/>
  <c r="X56" i="24" s="1"/>
  <c r="K43" i="24"/>
  <c r="T37" i="24"/>
  <c r="W33" i="24"/>
  <c r="X33" i="24" s="1"/>
  <c r="K40" i="24"/>
  <c r="K19" i="24"/>
  <c r="T38" i="24"/>
  <c r="W68" i="24"/>
  <c r="X68" i="24" s="1"/>
  <c r="W22" i="24"/>
  <c r="X22" i="24" s="1"/>
  <c r="K9" i="24"/>
  <c r="S54" i="24"/>
  <c r="T54" i="24" s="1"/>
  <c r="K29" i="24"/>
  <c r="T35" i="24"/>
  <c r="K13" i="24"/>
  <c r="W8" i="24"/>
  <c r="X8" i="24" s="1"/>
  <c r="W12" i="24"/>
  <c r="X12" i="24" s="1"/>
  <c r="W15" i="24"/>
  <c r="X15" i="24" s="1"/>
  <c r="W50" i="24"/>
  <c r="X50" i="24" s="1"/>
  <c r="T32" i="24"/>
  <c r="K34" i="24"/>
  <c r="K16" i="24"/>
  <c r="W31" i="24"/>
  <c r="X31" i="24" s="1"/>
  <c r="W7" i="24"/>
  <c r="X7" i="24" s="1"/>
  <c r="W11" i="24"/>
  <c r="X11" i="24" s="1"/>
  <c r="T16" i="24"/>
  <c r="K24" i="24"/>
  <c r="T12" i="24"/>
  <c r="K21" i="24"/>
  <c r="K10" i="24"/>
  <c r="W21" i="24"/>
  <c r="X21" i="24" s="1"/>
  <c r="T25" i="24"/>
  <c r="W32" i="24"/>
  <c r="X32" i="24" s="1"/>
  <c r="W9" i="24"/>
  <c r="X9" i="24" s="1"/>
  <c r="T20" i="24"/>
  <c r="W26" i="24"/>
  <c r="X26" i="24" s="1"/>
  <c r="T31" i="24"/>
  <c r="T40" i="24"/>
  <c r="T17" i="24"/>
  <c r="T43" i="24"/>
  <c r="K62" i="24"/>
  <c r="K70" i="24"/>
  <c r="K55" i="24"/>
  <c r="R7" i="24"/>
  <c r="T7" i="24" s="1"/>
  <c r="S13" i="24"/>
  <c r="T13" i="24" s="1"/>
  <c r="W23" i="24"/>
  <c r="X23" i="24" s="1"/>
  <c r="W29" i="24"/>
  <c r="X29" i="24" s="1"/>
  <c r="W60" i="24"/>
  <c r="X60" i="24" s="1"/>
  <c r="T55" i="24"/>
  <c r="K28" i="24"/>
  <c r="T15" i="24"/>
  <c r="T36" i="24"/>
  <c r="K12" i="24"/>
  <c r="S68" i="24"/>
  <c r="T68" i="24" s="1"/>
  <c r="K25" i="24"/>
  <c r="K67" i="24"/>
  <c r="W62" i="24"/>
  <c r="X62" i="24" s="1"/>
  <c r="T19" i="24"/>
  <c r="T24" i="24"/>
  <c r="K30" i="24"/>
  <c r="W35" i="24"/>
  <c r="X35" i="24" s="1"/>
  <c r="K42" i="24"/>
  <c r="K60" i="24"/>
  <c r="K41" i="24"/>
  <c r="K56" i="24"/>
  <c r="T39" i="24"/>
  <c r="J46" i="24"/>
  <c r="T11" i="24"/>
  <c r="T18" i="24"/>
  <c r="S34" i="24"/>
  <c r="T34" i="24" s="1"/>
  <c r="T42" i="24"/>
  <c r="K35" i="24"/>
  <c r="T9" i="24"/>
  <c r="I64" i="24"/>
  <c r="T22" i="24"/>
  <c r="W58" i="24"/>
  <c r="X58" i="24" s="1"/>
  <c r="U46" i="24"/>
  <c r="K39" i="24"/>
  <c r="K44" i="24"/>
  <c r="T44" i="24"/>
  <c r="W43" i="24"/>
  <c r="X43" i="24" s="1"/>
  <c r="W51" i="24"/>
  <c r="X51" i="24" s="1"/>
  <c r="W18" i="24"/>
  <c r="X18" i="24" s="1"/>
  <c r="T23" i="24"/>
  <c r="W24" i="24"/>
  <c r="X24" i="24" s="1"/>
  <c r="T67" i="24"/>
  <c r="U73" i="24"/>
  <c r="K61" i="24"/>
  <c r="K11" i="24"/>
  <c r="S30" i="24"/>
  <c r="T30" i="24" s="1"/>
  <c r="T61" i="24"/>
  <c r="W61" i="24"/>
  <c r="X61" i="24" s="1"/>
  <c r="S21" i="24"/>
  <c r="T21" i="24" s="1"/>
  <c r="T52" i="24"/>
  <c r="R58" i="24"/>
  <c r="T58" i="24" s="1"/>
  <c r="K58" i="24"/>
  <c r="R63" i="24"/>
  <c r="T63" i="24" s="1"/>
  <c r="J64" i="24"/>
  <c r="K22" i="24"/>
  <c r="T29" i="24"/>
  <c r="T59" i="24"/>
  <c r="I46" i="24"/>
  <c r="S8" i="24"/>
  <c r="T8" i="24" s="1"/>
  <c r="S10" i="24"/>
  <c r="T10" i="24" s="1"/>
  <c r="S27" i="24"/>
  <c r="T27" i="24" s="1"/>
  <c r="K27" i="24"/>
  <c r="U64" i="24"/>
  <c r="T62" i="24"/>
  <c r="T56" i="24"/>
  <c r="I73" i="24"/>
  <c r="T50" i="24"/>
  <c r="V64" i="24"/>
  <c r="K51" i="24"/>
  <c r="S51" i="24"/>
  <c r="T51" i="24" s="1"/>
  <c r="V46" i="24"/>
  <c r="T26" i="24"/>
  <c r="W28" i="24"/>
  <c r="X28" i="24" s="1"/>
  <c r="O73" i="24"/>
  <c r="O76" i="24" s="1"/>
  <c r="M76" i="24"/>
  <c r="K15" i="24"/>
  <c r="K14" i="24"/>
  <c r="T33" i="24"/>
  <c r="J73" i="24"/>
  <c r="W13" i="24"/>
  <c r="X13" i="24" s="1"/>
  <c r="W16" i="24"/>
  <c r="X16" i="24" s="1"/>
  <c r="K38" i="24"/>
  <c r="W36" i="24"/>
  <c r="X36" i="24" s="1"/>
  <c r="T57" i="24"/>
  <c r="W14" i="24"/>
  <c r="X14" i="24" s="1"/>
  <c r="W17" i="24"/>
  <c r="X17" i="24" s="1"/>
  <c r="W42" i="24"/>
  <c r="X42" i="24" s="1"/>
  <c r="W49" i="24"/>
  <c r="X49" i="24" s="1"/>
  <c r="W20" i="24"/>
  <c r="X20" i="24" s="1"/>
  <c r="L76" i="24"/>
  <c r="Q64" i="24"/>
  <c r="N73" i="24"/>
  <c r="N46" i="24"/>
  <c r="Q46" i="24"/>
  <c r="V71" i="24" l="1"/>
  <c r="W71" i="24" s="1"/>
  <c r="X71" i="24" s="1"/>
  <c r="V70" i="24"/>
  <c r="W70" i="24" s="1"/>
  <c r="S73" i="24"/>
  <c r="Q72" i="24"/>
  <c r="Q73" i="24" s="1"/>
  <c r="Q76" i="24" s="1"/>
  <c r="P73" i="24"/>
  <c r="P76" i="24" s="1"/>
  <c r="R73" i="24"/>
  <c r="T46" i="24"/>
  <c r="U76" i="24"/>
  <c r="T64" i="24"/>
  <c r="S46" i="24"/>
  <c r="K73" i="24"/>
  <c r="K46" i="24"/>
  <c r="K64" i="24"/>
  <c r="N76" i="24"/>
  <c r="X64" i="24"/>
  <c r="J76" i="24"/>
  <c r="W64" i="24"/>
  <c r="R64" i="24"/>
  <c r="S64" i="24"/>
  <c r="I76" i="24"/>
  <c r="T73" i="24"/>
  <c r="X46" i="24"/>
  <c r="W46" i="24"/>
  <c r="R46" i="24"/>
  <c r="V73" i="24" l="1"/>
  <c r="V76" i="24" s="1"/>
  <c r="T76" i="24"/>
  <c r="S76" i="24"/>
  <c r="K76" i="24"/>
  <c r="X70" i="24"/>
  <c r="X73" i="24" s="1"/>
  <c r="X76" i="24" s="1"/>
  <c r="W73" i="24"/>
  <c r="W76" i="24" s="1"/>
  <c r="R76" i="24"/>
</calcChain>
</file>

<file path=xl/sharedStrings.xml><?xml version="1.0" encoding="utf-8"?>
<sst xmlns="http://schemas.openxmlformats.org/spreadsheetml/2006/main" count="611" uniqueCount="190">
  <si>
    <t>Index-cijfers:</t>
  </si>
  <si>
    <t>Omschrijving:</t>
  </si>
  <si>
    <t>Indexcijfer:</t>
  </si>
  <si>
    <t>Index geb Troostwijk nw</t>
  </si>
  <si>
    <t>Index geb Troostwijk oud</t>
  </si>
  <si>
    <t>Index inv troostwijk nw</t>
  </si>
  <si>
    <t>Index inv troostwijk oud</t>
  </si>
  <si>
    <t>Premietarieven</t>
  </si>
  <si>
    <t>Premie o/oo:</t>
  </si>
  <si>
    <t xml:space="preserve"> </t>
  </si>
  <si>
    <t>premieGM</t>
  </si>
  <si>
    <t>premieOW</t>
  </si>
  <si>
    <t>Afronding index</t>
  </si>
  <si>
    <t>Gemeentelijk Bezit:</t>
  </si>
  <si>
    <t>Primair Onderwijs:</t>
  </si>
  <si>
    <t>Voortgezet Onderwijs:</t>
  </si>
  <si>
    <t>Attentie: Lees eerst de instructies onderaan deze lijst.</t>
  </si>
  <si>
    <t>Adres:</t>
  </si>
  <si>
    <t>No.</t>
  </si>
  <si>
    <t>Postcode</t>
  </si>
  <si>
    <t>Plaats</t>
  </si>
  <si>
    <t>Omschrijving</t>
  </si>
  <si>
    <t>Bouwaard</t>
  </si>
  <si>
    <t>Taxatiedatum:</t>
  </si>
  <si>
    <t>Gebouwen:</t>
  </si>
  <si>
    <t>Inventaris:</t>
  </si>
  <si>
    <t>Totaal</t>
  </si>
  <si>
    <t>Premieverr. 50%</t>
  </si>
  <si>
    <t>reserve</t>
  </si>
  <si>
    <t>Totaal Gemeentelijk Bezit:</t>
  </si>
  <si>
    <t>Reserve</t>
  </si>
  <si>
    <t>Totaal Primair Onderwijs:</t>
  </si>
  <si>
    <t>Totaal Voortgezet Onderwijs:</t>
  </si>
  <si>
    <t>Eindtotaal:</t>
  </si>
  <si>
    <t>Instructies voor het bijwerken van dit bestand:</t>
  </si>
  <si>
    <t>Algemeen:</t>
  </si>
  <si>
    <t>In deze spreadsheet zijn allleen die kolommen zichtbaar gemaakt die voor u voor het bijwerken van belang zijn.</t>
  </si>
  <si>
    <t>De niet zichtbare kolommen zijn verborgen omdat zich daarin rekenformules bevinden die niet mogen worden overschreven of gewist.</t>
  </si>
  <si>
    <t>Dat wordt dan uiteindelijk de stand per 31 december van dit jaar</t>
  </si>
  <si>
    <t>Wijziging van de bedragen op bestaande objecten</t>
  </si>
  <si>
    <t>Afvoering van bestaande objecten:</t>
  </si>
  <si>
    <t>Let op: Ofschoon het object moet worden afgevoerd dient de regel zelf nog te blijven staan.</t>
  </si>
  <si>
    <t>Derhalve zoals vermeld alleen het verzekerde bedrag op 0 stellen. Meer niet! De regel zelf laten staan.</t>
  </si>
  <si>
    <t>Opvoering van nieuwe objecten</t>
  </si>
  <si>
    <t>Onder bijna iedere sectie zijn een aantal regels aangemaakt die met het woord "Reserve"begint.</t>
  </si>
  <si>
    <t>Alle niet genoemde verborgen kolommen worden vanzelf op de achtergronden aangepast.</t>
  </si>
  <si>
    <t>Gemeente Beek</t>
  </si>
  <si>
    <t>Stal Schimmerterweg Schatting (WOZ waarde per 01jan18)</t>
  </si>
  <si>
    <t>Fietsbrug</t>
  </si>
  <si>
    <t>Het Columbarium</t>
  </si>
  <si>
    <t>Counebrug</t>
  </si>
  <si>
    <t>Sint Jansgeleen brug</t>
  </si>
  <si>
    <t>Markt 6</t>
  </si>
  <si>
    <t>Markt 6B</t>
  </si>
  <si>
    <t>BMV Spaubeek/Loods</t>
  </si>
  <si>
    <t>BTW</t>
  </si>
  <si>
    <t>Incl</t>
  </si>
  <si>
    <t>Excl</t>
  </si>
  <si>
    <t>1/2 Incl</t>
  </si>
  <si>
    <t xml:space="preserve">Gymlokaal Proosdijveld </t>
  </si>
  <si>
    <t xml:space="preserve">Molen St. Hubertus </t>
  </si>
  <si>
    <t>MFC Spaubeek incl. peuterspeelzaal en loods</t>
  </si>
  <si>
    <t>Berging op begraafplaats</t>
  </si>
  <si>
    <t>Brandweerkazerne + opslag + Stalling</t>
  </si>
  <si>
    <t xml:space="preserve">Muziekschool </t>
  </si>
  <si>
    <t>Sporthal incl. zwembad en  2e sporthal</t>
  </si>
  <si>
    <t>Gemeentehuis</t>
  </si>
  <si>
    <t xml:space="preserve">Gymzaal Klinkenberg </t>
  </si>
  <si>
    <t xml:space="preserve">Gymzaal in gemeenschapshuis </t>
  </si>
  <si>
    <t>Gebouw speeltuin De Kabouter</t>
  </si>
  <si>
    <t>Gebouw Speeltuin De Speeltrein</t>
  </si>
  <si>
    <t>Opslag en wedstrijdsecretariaat AV Caesar</t>
  </si>
  <si>
    <t xml:space="preserve">Schuilplaats/Opslag honk-/sofbalterrein Cheetahs </t>
  </si>
  <si>
    <t>Kleed- en clubgebouw BRZ-VV Caesar</t>
  </si>
  <si>
    <t xml:space="preserve">Tribune VV Caesar </t>
  </si>
  <si>
    <t>6176 BZ</t>
  </si>
  <si>
    <t>6191 BZ</t>
  </si>
  <si>
    <t>6191 PV</t>
  </si>
  <si>
    <t>6176 BE</t>
  </si>
  <si>
    <t>6191 HV</t>
  </si>
  <si>
    <t>6191 VP</t>
  </si>
  <si>
    <t>6191 KA</t>
  </si>
  <si>
    <t>6191 LC</t>
  </si>
  <si>
    <t>6191 NZ</t>
  </si>
  <si>
    <t>6191 JG</t>
  </si>
  <si>
    <t>6191 EM</t>
  </si>
  <si>
    <t>6191 XB</t>
  </si>
  <si>
    <t>6191 SL</t>
  </si>
  <si>
    <t>6176 BD</t>
  </si>
  <si>
    <t>6199 AE</t>
  </si>
  <si>
    <t>Olterdissenstraat 3</t>
  </si>
  <si>
    <t>Schimmerterweg 14</t>
  </si>
  <si>
    <t>Musschenberg 101</t>
  </si>
  <si>
    <t>Bosserveldlaan ongen.</t>
  </si>
  <si>
    <t>De Haamen 3</t>
  </si>
  <si>
    <t>Dr. Stassenstraat 88</t>
  </si>
  <si>
    <t>De Haamen 1-1a</t>
  </si>
  <si>
    <t>Raadhuisstraat 9</t>
  </si>
  <si>
    <t>Op de Windhaspel 2</t>
  </si>
  <si>
    <t>Pastoor Lippertsplein 3</t>
  </si>
  <si>
    <t>Markt 6A</t>
  </si>
  <si>
    <t>Rooseveltlaan (Carmelflats)</t>
  </si>
  <si>
    <t>Bloote Weg 19</t>
  </si>
  <si>
    <t>Bloote Weg 2</t>
  </si>
  <si>
    <t>Bloote Weg 11</t>
  </si>
  <si>
    <t>Schimmerterweg1</t>
  </si>
  <si>
    <t xml:space="preserve">ove de Europalaan </t>
  </si>
  <si>
    <t>Bosserveldlaan 101</t>
  </si>
  <si>
    <t>Over de Molensteeg</t>
  </si>
  <si>
    <t>Over de Geleenbeek</t>
  </si>
  <si>
    <t>Musscheberg 26</t>
  </si>
  <si>
    <t>Amerikalaan 55</t>
  </si>
  <si>
    <t>Cath. Labouchere, basisschool</t>
  </si>
  <si>
    <t xml:space="preserve">OBS De Kring, basisschool </t>
  </si>
  <si>
    <t>St. Martinus, basisschool</t>
  </si>
  <si>
    <t xml:space="preserve">Basisschool Spaubeek </t>
  </si>
  <si>
    <t>Bredeschool</t>
  </si>
  <si>
    <t>6191 BJ</t>
  </si>
  <si>
    <t>6191 PD</t>
  </si>
  <si>
    <t>6191 TR</t>
  </si>
  <si>
    <t>6191 EK</t>
  </si>
  <si>
    <t>Minkelbergstraat 5</t>
  </si>
  <si>
    <t>Hubertusstraat 70</t>
  </si>
  <si>
    <t>Op de Windhaspel 4</t>
  </si>
  <si>
    <t>Stegen 35</t>
  </si>
  <si>
    <t>Schoolstraat 3</t>
  </si>
  <si>
    <t>Beijensweide 19 Neerbeek</t>
  </si>
  <si>
    <t>Dit is een dooreen premie voor de doorberekening van de premie voor de klant</t>
  </si>
  <si>
    <t>Heilig-Hartkapel</t>
  </si>
  <si>
    <t>6191 HP</t>
  </si>
  <si>
    <t>Spaubeekerstraat 62a</t>
  </si>
  <si>
    <t>Stand per 1 januari 2024</t>
  </si>
  <si>
    <t>Stand per 31 december 2024</t>
  </si>
  <si>
    <t>Mutaties termijn 1 januari 2024/2025</t>
  </si>
  <si>
    <t>De wijzigingen van de verzekerde waarden dienen handmatig uitsluitend en alleen in de kolommen M en N te worden aangebracht.</t>
  </si>
  <si>
    <t>Het reeds vermelde bedrag in de desbestreffende regel van kolom M en N waarnodig met het nieuwe bedrag overschrijven. (Alleen het getal invoeren)</t>
  </si>
  <si>
    <t>Het reeds vermelde bedrag in de desbetreffende regel van kolom M en N waar van toepassing SVP met het getal 0 overschrijven.</t>
  </si>
  <si>
    <t>Neem zo'n regel. Vul de textuele omschrijvingen in in de kolommmen A t/m H</t>
  </si>
  <si>
    <t>En vul dan in die regel de verzekerde waarden in in de kolommen M en N waar nodig.</t>
  </si>
  <si>
    <t>Gemeenschapshuis/Asta</t>
  </si>
  <si>
    <t>6176 BB</t>
  </si>
  <si>
    <t>Burgem.Eussenlaan ongenum. 36-38</t>
  </si>
  <si>
    <t>6191 EE</t>
  </si>
  <si>
    <t>Musscheberg 28</t>
  </si>
  <si>
    <t>BMV Spaubeek</t>
  </si>
  <si>
    <t xml:space="preserve">Portakabin </t>
  </si>
  <si>
    <t xml:space="preserve">Stegen 35 </t>
  </si>
  <si>
    <t>Bedrijfsgebouw Buitendienst</t>
  </si>
  <si>
    <t>6191 ND</t>
  </si>
  <si>
    <t>Burgemeester Meeuwenstraat 11</t>
  </si>
  <si>
    <t>incl</t>
  </si>
  <si>
    <t>Stand per 1 januari 2025 (na indexering)</t>
  </si>
  <si>
    <t>Bestand d.d. 1 januari 2025</t>
  </si>
  <si>
    <t>Indexering per 1 januari  2025</t>
  </si>
  <si>
    <t xml:space="preserve">behorende bij polis nr.  </t>
  </si>
  <si>
    <t>Object</t>
  </si>
  <si>
    <t>Isolatie gevel</t>
  </si>
  <si>
    <t>Isolatie dak</t>
  </si>
  <si>
    <t>MPL</t>
  </si>
  <si>
    <t>Leegstand</t>
  </si>
  <si>
    <t>Monument</t>
  </si>
  <si>
    <t>Adres</t>
  </si>
  <si>
    <t>Goed</t>
  </si>
  <si>
    <t xml:space="preserve">Voldoende </t>
  </si>
  <si>
    <t>Onvoldoende</t>
  </si>
  <si>
    <t>ja</t>
  </si>
  <si>
    <t>nee</t>
  </si>
  <si>
    <t>Beton/steen</t>
  </si>
  <si>
    <t>Steenwol</t>
  </si>
  <si>
    <t>Beton/steen/staal</t>
  </si>
  <si>
    <t>Geen</t>
  </si>
  <si>
    <t>Hout/staal</t>
  </si>
  <si>
    <t>Staal/aluminium</t>
  </si>
  <si>
    <t>Steen/hout</t>
  </si>
  <si>
    <t>Gedeelte is monument</t>
  </si>
  <si>
    <t>Beton/steen/hout</t>
  </si>
  <si>
    <t>Staal/hout</t>
  </si>
  <si>
    <t>Steen/staal</t>
  </si>
  <si>
    <t>Verantwoordelijkheid Kindante</t>
  </si>
  <si>
    <t>Bloote weg 11</t>
  </si>
  <si>
    <t>6191 KJ</t>
  </si>
  <si>
    <t>beton/ijzer</t>
  </si>
  <si>
    <t>geen</t>
  </si>
  <si>
    <t>Beton/ijzer</t>
  </si>
  <si>
    <t>6176 RA</t>
  </si>
  <si>
    <t>Beton/metselwerk/hout</t>
  </si>
  <si>
    <t>Beton/hout/staal</t>
  </si>
  <si>
    <t>Beton/staal</t>
  </si>
  <si>
    <t>6191 AE</t>
  </si>
  <si>
    <t>Saneringsbeleid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</si>
</sst>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* #,##0.00_-;\-* #,##0.00_-;_-* &quot;-&quot;??_-;_-@_-"/>
    <numFmt numFmtId="165" formatCode="d/mmm/yyyy"/>
    <numFmt numFmtId="166" formatCode="_-* #,##0.0000_-;\-* #,##0.0000_-;_-* &quot;-&quot;??_-;_-@_-"/>
    <numFmt numFmtId="167" formatCode="_-* #,##0.00000_-;\-* #,##0.00000_-;_-* &quot;-&quot;??_-;_-@_-"/>
    <numFmt numFmtId="168" formatCode="_-[$NLG]\ * #,##0.00_-;_-[$NLG]\ * #,##0.00\-;_-[$NLG]\ * &quot;-&quot;??_-;_-@_-"/>
    <numFmt numFmtId="169" formatCode="_-[$EUR]\ * #,##0.00_-;_-[$EUR]\ * #,##0.00\-;_-[$EUR]\ * &quot;-&quot;??_-;_-@_-"/>
  </numFmts>
  <fonts count="27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Univers (W1)"/>
      <family val="2"/>
    </font>
    <font>
      <sz val="8"/>
      <name val="Univers (W1)"/>
      <family val="2"/>
    </font>
    <font>
      <b/>
      <i/>
      <sz val="10"/>
      <name val="Univers (W1)"/>
      <family val="2"/>
    </font>
    <font>
      <b/>
      <i/>
      <sz val="10"/>
      <name val="Univers (W1)"/>
    </font>
    <font>
      <sz val="8"/>
      <color indexed="8"/>
      <name val="Univers (W1)"/>
      <family val="2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sz val="12"/>
      <color indexed="8"/>
      <name val="Univers (W1)"/>
      <family val="2"/>
    </font>
    <font>
      <b/>
      <i/>
      <sz val="10"/>
      <color indexed="8"/>
      <name val="Univers (W1)"/>
      <family val="2"/>
    </font>
    <font>
      <b/>
      <i/>
      <sz val="8"/>
      <color indexed="8"/>
      <name val="Univers (W1)"/>
    </font>
    <font>
      <sz val="10"/>
      <color indexed="8"/>
      <name val="Univers (W1)"/>
      <family val="2"/>
    </font>
    <font>
      <b/>
      <i/>
      <sz val="18"/>
      <color indexed="8"/>
      <name val="Univers (W1)"/>
      <family val="2"/>
    </font>
    <font>
      <sz val="18"/>
      <color indexed="8"/>
      <name val="Univers (W1)"/>
      <family val="2"/>
    </font>
    <font>
      <b/>
      <i/>
      <sz val="8"/>
      <color indexed="8"/>
      <name val="Univers (W1)"/>
      <family val="2"/>
    </font>
    <font>
      <sz val="8"/>
      <color indexed="8"/>
      <name val="Univers (W1)"/>
    </font>
    <font>
      <b/>
      <i/>
      <sz val="10"/>
      <color indexed="8"/>
      <name val="Arial"/>
      <family val="2"/>
    </font>
    <font>
      <sz val="10"/>
      <color indexed="1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165" fontId="9" fillId="0" borderId="1" xfId="1" applyNumberFormat="1" applyFont="1" applyBorder="1" applyAlignment="1">
      <alignment horizontal="left" vertical="top"/>
    </xf>
    <xf numFmtId="164" fontId="12" fillId="0" borderId="0" xfId="1" applyFont="1" applyAlignment="1">
      <alignment horizontal="left" vertical="top"/>
    </xf>
    <xf numFmtId="164" fontId="13" fillId="0" borderId="0" xfId="1" applyFont="1" applyBorder="1" applyAlignment="1">
      <alignment horizontal="left" vertical="top"/>
    </xf>
    <xf numFmtId="164" fontId="13" fillId="0" borderId="0" xfId="1" applyFont="1" applyAlignment="1">
      <alignment horizontal="left" vertical="top"/>
    </xf>
    <xf numFmtId="164" fontId="11" fillId="0" borderId="0" xfId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8" fontId="15" fillId="0" borderId="0" xfId="1" applyNumberFormat="1" applyFont="1" applyBorder="1" applyAlignment="1">
      <alignment horizontal="left" vertical="top"/>
    </xf>
    <xf numFmtId="164" fontId="16" fillId="0" borderId="0" xfId="1" applyFont="1" applyBorder="1" applyAlignment="1">
      <alignment horizontal="left" vertical="top"/>
    </xf>
    <xf numFmtId="164" fontId="18" fillId="0" borderId="0" xfId="1" applyFont="1" applyAlignment="1">
      <alignment horizontal="left" vertical="top"/>
    </xf>
    <xf numFmtId="164" fontId="18" fillId="0" borderId="0" xfId="1" applyFont="1" applyBorder="1" applyAlignment="1">
      <alignment horizontal="left" vertical="top"/>
    </xf>
    <xf numFmtId="4" fontId="19" fillId="2" borderId="2" xfId="1" applyNumberFormat="1" applyFont="1" applyFill="1" applyBorder="1" applyAlignment="1">
      <alignment horizontal="left" vertical="top" wrapText="1"/>
    </xf>
    <xf numFmtId="1" fontId="19" fillId="2" borderId="2" xfId="1" applyNumberFormat="1" applyFont="1" applyFill="1" applyBorder="1" applyAlignment="1">
      <alignment horizontal="center" vertical="top" wrapText="1"/>
    </xf>
    <xf numFmtId="165" fontId="19" fillId="2" borderId="2" xfId="1" applyNumberFormat="1" applyFont="1" applyFill="1" applyBorder="1" applyAlignment="1">
      <alignment horizontal="left" vertical="top" wrapText="1"/>
    </xf>
    <xf numFmtId="164" fontId="19" fillId="2" borderId="3" xfId="1" applyFont="1" applyFill="1" applyBorder="1" applyAlignment="1">
      <alignment horizontal="left" vertical="top" wrapText="1"/>
    </xf>
    <xf numFmtId="164" fontId="19" fillId="2" borderId="2" xfId="1" applyFont="1" applyFill="1" applyBorder="1" applyAlignment="1">
      <alignment horizontal="left" vertical="top" wrapText="1"/>
    </xf>
    <xf numFmtId="164" fontId="19" fillId="2" borderId="4" xfId="1" applyFont="1" applyFill="1" applyBorder="1" applyAlignment="1">
      <alignment horizontal="left" vertical="top" wrapText="1"/>
    </xf>
    <xf numFmtId="164" fontId="11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left" vertical="top" wrapText="1"/>
    </xf>
    <xf numFmtId="169" fontId="20" fillId="0" borderId="5" xfId="1" applyNumberFormat="1" applyFont="1" applyBorder="1" applyAlignment="1">
      <alignment horizontal="left" vertical="top"/>
    </xf>
    <xf numFmtId="169" fontId="20" fillId="0" borderId="1" xfId="1" applyNumberFormat="1" applyFont="1" applyBorder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4" fontId="15" fillId="0" borderId="6" xfId="0" applyNumberFormat="1" applyFont="1" applyBorder="1" applyAlignment="1">
      <alignment horizontal="left" vertical="top"/>
    </xf>
    <xf numFmtId="1" fontId="9" fillId="0" borderId="6" xfId="0" applyNumberFormat="1" applyFont="1" applyBorder="1" applyAlignment="1">
      <alignment horizontal="center" vertical="top"/>
    </xf>
    <xf numFmtId="4" fontId="9" fillId="0" borderId="6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 wrapText="1"/>
    </xf>
    <xf numFmtId="4" fontId="15" fillId="0" borderId="7" xfId="0" applyNumberFormat="1" applyFont="1" applyBorder="1" applyAlignment="1">
      <alignment horizontal="left" vertical="top"/>
    </xf>
    <xf numFmtId="169" fontId="15" fillId="0" borderId="7" xfId="1" applyNumberFormat="1" applyFont="1" applyBorder="1" applyAlignment="1">
      <alignment horizontal="left" vertical="top"/>
    </xf>
    <xf numFmtId="169" fontId="15" fillId="0" borderId="6" xfId="1" applyNumberFormat="1" applyFont="1" applyBorder="1" applyAlignment="1">
      <alignment horizontal="left" vertical="top"/>
    </xf>
    <xf numFmtId="1" fontId="11" fillId="0" borderId="0" xfId="0" applyNumberFormat="1" applyFont="1" applyAlignment="1">
      <alignment horizontal="center" vertical="top"/>
    </xf>
    <xf numFmtId="169" fontId="9" fillId="0" borderId="1" xfId="1" applyNumberFormat="1" applyFont="1" applyFill="1" applyBorder="1" applyAlignment="1">
      <alignment horizontal="left" vertical="top"/>
    </xf>
    <xf numFmtId="169" fontId="9" fillId="0" borderId="8" xfId="1" applyNumberFormat="1" applyFont="1" applyFill="1" applyBorder="1" applyAlignment="1">
      <alignment horizontal="left" vertical="top"/>
    </xf>
    <xf numFmtId="169" fontId="15" fillId="0" borderId="6" xfId="1" applyNumberFormat="1" applyFont="1" applyFill="1" applyBorder="1" applyAlignment="1">
      <alignment horizontal="left" vertical="top"/>
    </xf>
    <xf numFmtId="169" fontId="15" fillId="0" borderId="9" xfId="1" applyNumberFormat="1" applyFont="1" applyFill="1" applyBorder="1" applyAlignment="1">
      <alignment horizontal="left" vertical="top"/>
    </xf>
    <xf numFmtId="4" fontId="6" fillId="0" borderId="0" xfId="0" quotePrefix="1" applyNumberFormat="1" applyFont="1" applyAlignment="1">
      <alignment horizontal="left" vertical="top"/>
    </xf>
    <xf numFmtId="164" fontId="6" fillId="0" borderId="0" xfId="1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10" xfId="0" applyFont="1" applyBorder="1" applyAlignment="1">
      <alignment horizontal="centerContinuous" vertical="top"/>
    </xf>
    <xf numFmtId="0" fontId="5" fillId="0" borderId="11" xfId="0" applyFont="1" applyBorder="1" applyAlignment="1">
      <alignment horizontal="centerContinuous"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14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166" fontId="5" fillId="0" borderId="14" xfId="1" applyNumberFormat="1" applyFont="1" applyBorder="1" applyAlignment="1">
      <alignment vertical="top"/>
    </xf>
    <xf numFmtId="0" fontId="5" fillId="0" borderId="13" xfId="0" applyFont="1" applyBorder="1" applyAlignment="1">
      <alignment horizontal="right" vertical="top"/>
    </xf>
    <xf numFmtId="167" fontId="6" fillId="0" borderId="0" xfId="1" applyNumberFormat="1" applyFont="1" applyAlignment="1">
      <alignment vertical="top"/>
    </xf>
    <xf numFmtId="164" fontId="19" fillId="2" borderId="15" xfId="1" applyFont="1" applyFill="1" applyBorder="1" applyAlignment="1">
      <alignment horizontal="left" vertical="top" wrapText="1"/>
    </xf>
    <xf numFmtId="169" fontId="9" fillId="0" borderId="14" xfId="1" applyNumberFormat="1" applyFont="1" applyFill="1" applyBorder="1" applyAlignment="1">
      <alignment horizontal="left" vertical="top"/>
    </xf>
    <xf numFmtId="169" fontId="15" fillId="0" borderId="16" xfId="1" applyNumberFormat="1" applyFont="1" applyFill="1" applyBorder="1" applyAlignment="1">
      <alignment horizontal="left" vertical="top"/>
    </xf>
    <xf numFmtId="166" fontId="16" fillId="0" borderId="0" xfId="1" applyNumberFormat="1" applyFont="1" applyAlignment="1">
      <alignment horizontal="left" vertical="top"/>
    </xf>
    <xf numFmtId="164" fontId="19" fillId="0" borderId="5" xfId="1" applyFont="1" applyFill="1" applyBorder="1" applyAlignment="1">
      <alignment horizontal="left" vertical="top" wrapText="1"/>
    </xf>
    <xf numFmtId="164" fontId="19" fillId="0" borderId="1" xfId="1" applyFont="1" applyFill="1" applyBorder="1" applyAlignment="1">
      <alignment horizontal="left" vertical="top" wrapText="1"/>
    </xf>
    <xf numFmtId="164" fontId="19" fillId="0" borderId="8" xfId="1" applyFont="1" applyFill="1" applyBorder="1" applyAlignment="1">
      <alignment horizontal="left" vertical="top" wrapText="1"/>
    </xf>
    <xf numFmtId="164" fontId="19" fillId="0" borderId="14" xfId="1" applyFont="1" applyFill="1" applyBorder="1" applyAlignment="1">
      <alignment horizontal="left" vertical="top" wrapText="1"/>
    </xf>
    <xf numFmtId="164" fontId="11" fillId="0" borderId="0" xfId="1" applyFont="1" applyFill="1" applyAlignment="1">
      <alignment horizontal="left" vertical="top" wrapText="1"/>
    </xf>
    <xf numFmtId="169" fontId="15" fillId="0" borderId="17" xfId="1" applyNumberFormat="1" applyFont="1" applyBorder="1" applyAlignment="1">
      <alignment horizontal="left" vertical="top"/>
    </xf>
    <xf numFmtId="169" fontId="15" fillId="0" borderId="18" xfId="1" applyNumberFormat="1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left" vertical="top"/>
    </xf>
    <xf numFmtId="165" fontId="9" fillId="0" borderId="9" xfId="1" applyNumberFormat="1" applyFont="1" applyBorder="1" applyAlignment="1">
      <alignment horizontal="left" vertical="top"/>
    </xf>
    <xf numFmtId="4" fontId="9" fillId="0" borderId="19" xfId="0" applyNumberFormat="1" applyFont="1" applyBorder="1" applyAlignment="1">
      <alignment horizontal="left" vertical="top" wrapText="1"/>
    </xf>
    <xf numFmtId="164" fontId="22" fillId="0" borderId="0" xfId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169" fontId="15" fillId="0" borderId="5" xfId="1" applyNumberFormat="1" applyFont="1" applyBorder="1" applyAlignment="1">
      <alignment horizontal="left" vertical="top"/>
    </xf>
    <xf numFmtId="169" fontId="15" fillId="0" borderId="0" xfId="1" applyNumberFormat="1" applyFont="1" applyBorder="1" applyAlignment="1">
      <alignment horizontal="left" vertical="top"/>
    </xf>
    <xf numFmtId="169" fontId="15" fillId="0" borderId="20" xfId="1" applyNumberFormat="1" applyFont="1" applyBorder="1" applyAlignment="1">
      <alignment horizontal="left" vertical="top"/>
    </xf>
    <xf numFmtId="169" fontId="15" fillId="0" borderId="21" xfId="1" applyNumberFormat="1" applyFont="1" applyBorder="1" applyAlignment="1">
      <alignment horizontal="left" vertical="top"/>
    </xf>
    <xf numFmtId="169" fontId="20" fillId="0" borderId="8" xfId="1" applyNumberFormat="1" applyFont="1" applyFill="1" applyBorder="1" applyAlignment="1">
      <alignment horizontal="left" vertical="top"/>
    </xf>
    <xf numFmtId="169" fontId="20" fillId="0" borderId="14" xfId="1" applyNumberFormat="1" applyFont="1" applyFill="1" applyBorder="1" applyAlignment="1">
      <alignment horizontal="left" vertical="top"/>
    </xf>
    <xf numFmtId="169" fontId="20" fillId="0" borderId="0" xfId="1" applyNumberFormat="1" applyFont="1" applyBorder="1" applyAlignment="1">
      <alignment horizontal="left" vertical="top"/>
    </xf>
    <xf numFmtId="169" fontId="20" fillId="0" borderId="0" xfId="1" applyNumberFormat="1" applyFont="1" applyFill="1" applyBorder="1" applyAlignment="1">
      <alignment horizontal="left" vertical="top"/>
    </xf>
    <xf numFmtId="169" fontId="20" fillId="0" borderId="20" xfId="1" applyNumberFormat="1" applyFont="1" applyFill="1" applyBorder="1" applyAlignment="1">
      <alignment horizontal="left" vertical="top"/>
    </xf>
    <xf numFmtId="169" fontId="20" fillId="0" borderId="21" xfId="1" applyNumberFormat="1" applyFont="1" applyFill="1" applyBorder="1" applyAlignment="1">
      <alignment horizontal="left" vertical="top"/>
    </xf>
    <xf numFmtId="4" fontId="20" fillId="0" borderId="1" xfId="0" applyNumberFormat="1" applyFont="1" applyBorder="1" applyAlignment="1" applyProtection="1">
      <alignment horizontal="left" vertical="top"/>
      <protection locked="0"/>
    </xf>
    <xf numFmtId="1" fontId="20" fillId="0" borderId="1" xfId="0" applyNumberFormat="1" applyFont="1" applyBorder="1" applyAlignment="1" applyProtection="1">
      <alignment horizontal="center" vertical="top"/>
      <protection locked="0"/>
    </xf>
    <xf numFmtId="4" fontId="20" fillId="0" borderId="1" xfId="0" applyNumberFormat="1" applyFont="1" applyBorder="1" applyAlignment="1" applyProtection="1">
      <alignment horizontal="left" vertical="top" wrapText="1"/>
      <protection locked="0"/>
    </xf>
    <xf numFmtId="4" fontId="15" fillId="0" borderId="1" xfId="0" applyNumberFormat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top"/>
      <protection locked="0"/>
    </xf>
    <xf numFmtId="4" fontId="9" fillId="0" borderId="1" xfId="0" applyNumberFormat="1" applyFont="1" applyBorder="1" applyAlignment="1" applyProtection="1">
      <alignment horizontal="left" vertical="top"/>
      <protection locked="0"/>
    </xf>
    <xf numFmtId="4" fontId="9" fillId="0" borderId="1" xfId="0" applyNumberFormat="1" applyFont="1" applyBorder="1" applyAlignment="1" applyProtection="1">
      <alignment horizontal="left" vertical="top" wrapText="1"/>
      <protection locked="0"/>
    </xf>
    <xf numFmtId="169" fontId="20" fillId="0" borderId="5" xfId="1" applyNumberFormat="1" applyFont="1" applyBorder="1" applyAlignment="1" applyProtection="1">
      <alignment horizontal="left" vertical="top"/>
      <protection locked="0"/>
    </xf>
    <xf numFmtId="169" fontId="20" fillId="0" borderId="1" xfId="1" applyNumberFormat="1" applyFont="1" applyBorder="1" applyAlignment="1" applyProtection="1">
      <alignment horizontal="left" vertical="top"/>
      <protection locked="0"/>
    </xf>
    <xf numFmtId="169" fontId="20" fillId="0" borderId="0" xfId="1" applyNumberFormat="1" applyFont="1" applyBorder="1" applyAlignment="1" applyProtection="1">
      <alignment horizontal="left" vertical="top"/>
      <protection locked="0"/>
    </xf>
    <xf numFmtId="169" fontId="20" fillId="0" borderId="0" xfId="1" applyNumberFormat="1" applyFont="1" applyFill="1" applyBorder="1" applyAlignment="1" applyProtection="1">
      <alignment horizontal="left" vertical="top"/>
      <protection locked="0"/>
    </xf>
    <xf numFmtId="169" fontId="9" fillId="0" borderId="8" xfId="1" applyNumberFormat="1" applyFont="1" applyFill="1" applyBorder="1" applyAlignment="1" applyProtection="1">
      <alignment horizontal="left" vertical="top"/>
      <protection locked="0"/>
    </xf>
    <xf numFmtId="0" fontId="23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164" fontId="26" fillId="0" borderId="0" xfId="1" applyFont="1" applyAlignment="1">
      <alignment horizontal="left" vertical="top"/>
    </xf>
    <xf numFmtId="1" fontId="19" fillId="0" borderId="1" xfId="1" applyNumberFormat="1" applyFont="1" applyFill="1" applyBorder="1" applyAlignment="1" applyProtection="1">
      <alignment horizontal="center" vertical="top" wrapText="1"/>
      <protection locked="0"/>
    </xf>
    <xf numFmtId="164" fontId="19" fillId="0" borderId="5" xfId="1" applyFont="1" applyFill="1" applyBorder="1" applyAlignment="1" applyProtection="1">
      <alignment horizontal="left" vertical="top" wrapText="1"/>
      <protection locked="0"/>
    </xf>
    <xf numFmtId="164" fontId="19" fillId="0" borderId="1" xfId="1" applyFont="1" applyFill="1" applyBorder="1" applyAlignment="1" applyProtection="1">
      <alignment horizontal="left" vertical="top" wrapText="1"/>
      <protection locked="0"/>
    </xf>
    <xf numFmtId="165" fontId="20" fillId="0" borderId="1" xfId="1" applyNumberFormat="1" applyFont="1" applyBorder="1" applyAlignment="1" applyProtection="1">
      <alignment horizontal="left" vertical="top"/>
      <protection locked="0"/>
    </xf>
    <xf numFmtId="169" fontId="20" fillId="0" borderId="1" xfId="1" applyNumberFormat="1" applyFont="1" applyFill="1" applyBorder="1" applyAlignment="1" applyProtection="1">
      <alignment horizontal="left" vertical="top"/>
      <protection locked="0"/>
    </xf>
    <xf numFmtId="165" fontId="9" fillId="0" borderId="1" xfId="1" applyNumberFormat="1" applyFont="1" applyBorder="1" applyAlignment="1" applyProtection="1">
      <alignment horizontal="left" vertical="top"/>
      <protection locked="0"/>
    </xf>
    <xf numFmtId="169" fontId="9" fillId="0" borderId="1" xfId="1" applyNumberFormat="1" applyFont="1" applyFill="1" applyBorder="1" applyAlignment="1" applyProtection="1">
      <alignment horizontal="left" vertical="top"/>
      <protection locked="0"/>
    </xf>
    <xf numFmtId="1" fontId="10" fillId="2" borderId="0" xfId="1" applyNumberFormat="1" applyFont="1" applyFill="1" applyAlignment="1">
      <alignment horizontal="left" vertical="top"/>
    </xf>
    <xf numFmtId="0" fontId="11" fillId="2" borderId="0" xfId="0" applyFont="1" applyFill="1" applyAlignment="1">
      <alignment horizontal="center" vertical="top"/>
    </xf>
    <xf numFmtId="164" fontId="12" fillId="2" borderId="0" xfId="1" applyFont="1" applyFill="1" applyAlignment="1">
      <alignment horizontal="left" vertical="top"/>
    </xf>
    <xf numFmtId="164" fontId="12" fillId="2" borderId="0" xfId="1" applyFont="1" applyFill="1" applyAlignment="1">
      <alignment horizontal="left" vertical="top" wrapText="1"/>
    </xf>
    <xf numFmtId="1" fontId="9" fillId="2" borderId="0" xfId="1" applyNumberFormat="1" applyFont="1" applyFill="1" applyAlignment="1">
      <alignment horizontal="left" vertical="top" wrapText="1"/>
    </xf>
    <xf numFmtId="165" fontId="13" fillId="2" borderId="0" xfId="1" applyNumberFormat="1" applyFont="1" applyFill="1" applyAlignment="1">
      <alignment horizontal="left" vertical="top"/>
    </xf>
    <xf numFmtId="164" fontId="13" fillId="2" borderId="0" xfId="1" applyFont="1" applyFill="1" applyBorder="1" applyAlignment="1">
      <alignment horizontal="left" vertical="top"/>
    </xf>
    <xf numFmtId="1" fontId="14" fillId="2" borderId="0" xfId="1" quotePrefix="1" applyNumberFormat="1" applyFont="1" applyFill="1" applyAlignment="1">
      <alignment horizontal="left" vertical="top"/>
    </xf>
    <xf numFmtId="1" fontId="9" fillId="2" borderId="0" xfId="1" quotePrefix="1" applyNumberFormat="1" applyFont="1" applyFill="1" applyAlignment="1">
      <alignment horizontal="left" vertical="top"/>
    </xf>
    <xf numFmtId="1" fontId="9" fillId="2" borderId="0" xfId="1" quotePrefix="1" applyNumberFormat="1" applyFont="1" applyFill="1" applyAlignment="1">
      <alignment horizontal="left" vertical="top" wrapText="1"/>
    </xf>
    <xf numFmtId="0" fontId="11" fillId="2" borderId="0" xfId="0" applyFont="1" applyFill="1" applyAlignment="1">
      <alignment horizontal="right" vertical="top" wrapText="1"/>
    </xf>
    <xf numFmtId="165" fontId="11" fillId="2" borderId="0" xfId="0" applyNumberFormat="1" applyFont="1" applyFill="1" applyAlignment="1">
      <alignment horizontal="left" vertical="top"/>
    </xf>
    <xf numFmtId="168" fontId="15" fillId="2" borderId="0" xfId="1" applyNumberFormat="1" applyFont="1" applyFill="1" applyBorder="1" applyAlignment="1">
      <alignment horizontal="left" vertical="top"/>
    </xf>
    <xf numFmtId="164" fontId="16" fillId="2" borderId="0" xfId="1" applyFont="1" applyFill="1" applyBorder="1" applyAlignment="1">
      <alignment horizontal="left" vertical="top"/>
    </xf>
    <xf numFmtId="1" fontId="17" fillId="2" borderId="0" xfId="1" applyNumberFormat="1" applyFont="1" applyFill="1" applyAlignment="1">
      <alignment horizontal="left" vertical="top"/>
    </xf>
    <xf numFmtId="165" fontId="18" fillId="2" borderId="0" xfId="1" applyNumberFormat="1" applyFont="1" applyFill="1" applyAlignment="1">
      <alignment horizontal="left" vertical="top"/>
    </xf>
    <xf numFmtId="164" fontId="18" fillId="2" borderId="0" xfId="1" applyFont="1" applyFill="1" applyAlignment="1">
      <alignment horizontal="left" vertical="top"/>
    </xf>
    <xf numFmtId="164" fontId="18" fillId="2" borderId="0" xfId="1" applyFont="1" applyFill="1" applyBorder="1" applyAlignment="1">
      <alignment horizontal="left" vertical="top"/>
    </xf>
    <xf numFmtId="0" fontId="11" fillId="3" borderId="22" xfId="0" applyFont="1" applyFill="1" applyBorder="1" applyAlignment="1">
      <alignment horizontal="left" vertical="top"/>
    </xf>
    <xf numFmtId="1" fontId="11" fillId="3" borderId="22" xfId="0" applyNumberFormat="1" applyFont="1" applyFill="1" applyBorder="1" applyAlignment="1">
      <alignment horizontal="center" vertical="top"/>
    </xf>
    <xf numFmtId="164" fontId="9" fillId="3" borderId="22" xfId="1" applyFont="1" applyFill="1" applyBorder="1" applyAlignment="1">
      <alignment horizontal="left" vertical="top"/>
    </xf>
    <xf numFmtId="164" fontId="9" fillId="3" borderId="22" xfId="1" applyFont="1" applyFill="1" applyBorder="1" applyAlignment="1">
      <alignment horizontal="left" vertical="top" wrapText="1"/>
    </xf>
    <xf numFmtId="1" fontId="9" fillId="3" borderId="22" xfId="1" applyNumberFormat="1" applyFont="1" applyFill="1" applyBorder="1" applyAlignment="1">
      <alignment horizontal="left" vertical="top" wrapText="1"/>
    </xf>
    <xf numFmtId="165" fontId="9" fillId="3" borderId="22" xfId="1" applyNumberFormat="1" applyFont="1" applyFill="1" applyBorder="1" applyAlignment="1">
      <alignment horizontal="left" vertical="top"/>
    </xf>
    <xf numFmtId="0" fontId="22" fillId="0" borderId="0" xfId="0" applyFont="1" applyAlignment="1" applyProtection="1">
      <alignment horizontal="left" vertical="top"/>
      <protection locked="0"/>
    </xf>
    <xf numFmtId="4" fontId="19" fillId="0" borderId="1" xfId="1" applyNumberFormat="1" applyFont="1" applyFill="1" applyBorder="1" applyAlignment="1" applyProtection="1">
      <alignment horizontal="left" vertical="top" wrapText="1"/>
      <protection locked="0"/>
    </xf>
    <xf numFmtId="165" fontId="19" fillId="0" borderId="1" xfId="1" applyNumberFormat="1" applyFont="1" applyFill="1" applyBorder="1" applyAlignment="1" applyProtection="1">
      <alignment horizontal="left" vertical="top" wrapText="1"/>
      <protection locked="0"/>
    </xf>
    <xf numFmtId="169" fontId="20" fillId="0" borderId="5" xfId="1" applyNumberFormat="1" applyFont="1" applyFill="1" applyBorder="1" applyAlignment="1" applyProtection="1">
      <alignment horizontal="left" vertical="top"/>
      <protection locked="0"/>
    </xf>
    <xf numFmtId="169" fontId="20" fillId="8" borderId="5" xfId="1" applyNumberFormat="1" applyFont="1" applyFill="1" applyBorder="1" applyAlignment="1" applyProtection="1">
      <alignment horizontal="left" vertical="top"/>
      <protection locked="0"/>
    </xf>
    <xf numFmtId="169" fontId="20" fillId="8" borderId="1" xfId="1" applyNumberFormat="1" applyFont="1" applyFill="1" applyBorder="1" applyAlignment="1" applyProtection="1">
      <alignment horizontal="left" vertical="top"/>
      <protection locked="0"/>
    </xf>
    <xf numFmtId="4" fontId="19" fillId="2" borderId="26" xfId="1" applyNumberFormat="1" applyFont="1" applyFill="1" applyBorder="1" applyAlignment="1">
      <alignment horizontal="left" vertical="top" wrapText="1"/>
    </xf>
    <xf numFmtId="4" fontId="19" fillId="0" borderId="14" xfId="1" applyNumberFormat="1" applyFont="1" applyFill="1" applyBorder="1" applyAlignment="1" applyProtection="1">
      <alignment horizontal="left" vertical="top" wrapText="1"/>
      <protection locked="0"/>
    </xf>
    <xf numFmtId="4" fontId="20" fillId="0" borderId="14" xfId="0" applyNumberFormat="1" applyFont="1" applyBorder="1" applyAlignment="1" applyProtection="1">
      <alignment horizontal="left" vertical="top" wrapText="1"/>
      <protection locked="0"/>
    </xf>
    <xf numFmtId="0" fontId="0" fillId="0" borderId="14" xfId="0" applyBorder="1"/>
    <xf numFmtId="4" fontId="20" fillId="0" borderId="12" xfId="0" applyNumberFormat="1" applyFont="1" applyBorder="1" applyAlignment="1" applyProtection="1">
      <alignment horizontal="left" vertical="top"/>
      <protection locked="0"/>
    </xf>
    <xf numFmtId="4" fontId="20" fillId="0" borderId="13" xfId="0" applyNumberFormat="1" applyFont="1" applyBorder="1" applyAlignment="1" applyProtection="1">
      <alignment horizontal="left" vertical="top" wrapText="1"/>
      <protection locked="0"/>
    </xf>
    <xf numFmtId="4" fontId="20" fillId="0" borderId="26" xfId="0" applyNumberFormat="1" applyFont="1" applyBorder="1" applyAlignment="1" applyProtection="1">
      <alignment horizontal="left" vertical="top"/>
      <protection locked="0"/>
    </xf>
    <xf numFmtId="4" fontId="20" fillId="0" borderId="26" xfId="0" applyNumberFormat="1" applyFont="1" applyBorder="1" applyAlignment="1" applyProtection="1">
      <alignment horizontal="left" vertical="top" wrapText="1"/>
      <protection locked="0"/>
    </xf>
    <xf numFmtId="0" fontId="0" fillId="0" borderId="26" xfId="0" applyBorder="1"/>
    <xf numFmtId="0" fontId="0" fillId="0" borderId="1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6" xfId="0" applyFont="1" applyBorder="1"/>
    <xf numFmtId="164" fontId="12" fillId="4" borderId="23" xfId="1" applyFont="1" applyFill="1" applyBorder="1" applyAlignment="1">
      <alignment horizontal="center" vertical="top"/>
    </xf>
    <xf numFmtId="164" fontId="12" fillId="4" borderId="24" xfId="1" applyFont="1" applyFill="1" applyBorder="1" applyAlignment="1">
      <alignment horizontal="center" vertical="top"/>
    </xf>
    <xf numFmtId="164" fontId="12" fillId="4" borderId="25" xfId="1" applyFont="1" applyFill="1" applyBorder="1" applyAlignment="1">
      <alignment horizontal="center" vertical="top"/>
    </xf>
    <xf numFmtId="164" fontId="12" fillId="3" borderId="23" xfId="1" applyFont="1" applyFill="1" applyBorder="1" applyAlignment="1">
      <alignment horizontal="center" vertical="top"/>
    </xf>
    <xf numFmtId="164" fontId="12" fillId="3" borderId="24" xfId="1" applyFont="1" applyFill="1" applyBorder="1" applyAlignment="1">
      <alignment horizontal="center" vertical="top"/>
    </xf>
    <xf numFmtId="164" fontId="12" fillId="5" borderId="23" xfId="1" applyFont="1" applyFill="1" applyBorder="1" applyAlignment="1">
      <alignment horizontal="center" vertical="top"/>
    </xf>
    <xf numFmtId="164" fontId="12" fillId="5" borderId="24" xfId="1" applyFont="1" applyFill="1" applyBorder="1" applyAlignment="1">
      <alignment horizontal="center" vertical="top"/>
    </xf>
    <xf numFmtId="164" fontId="12" fillId="5" borderId="25" xfId="1" applyFont="1" applyFill="1" applyBorder="1" applyAlignment="1">
      <alignment horizontal="center" vertical="top"/>
    </xf>
    <xf numFmtId="164" fontId="12" fillId="6" borderId="23" xfId="1" applyFont="1" applyFill="1" applyBorder="1" applyAlignment="1">
      <alignment horizontal="center" vertical="top"/>
    </xf>
    <xf numFmtId="164" fontId="12" fillId="6" borderId="24" xfId="1" applyFont="1" applyFill="1" applyBorder="1" applyAlignment="1">
      <alignment horizontal="center" vertical="top"/>
    </xf>
    <xf numFmtId="164" fontId="12" fillId="6" borderId="25" xfId="1" applyFont="1" applyFill="1" applyBorder="1" applyAlignment="1">
      <alignment horizontal="center" vertical="top"/>
    </xf>
    <xf numFmtId="164" fontId="12" fillId="7" borderId="23" xfId="1" applyFont="1" applyFill="1" applyBorder="1" applyAlignment="1">
      <alignment horizontal="center" vertical="top"/>
    </xf>
    <xf numFmtId="164" fontId="12" fillId="7" borderId="24" xfId="1" applyFont="1" applyFill="1" applyBorder="1" applyAlignment="1">
      <alignment horizontal="center" vertical="top"/>
    </xf>
    <xf numFmtId="164" fontId="12" fillId="7" borderId="25" xfId="1" applyFont="1" applyFill="1" applyBorder="1" applyAlignment="1">
      <alignment horizontal="center" vertical="top"/>
    </xf>
  </cellXfs>
  <cellStyles count="12">
    <cellStyle name="Comma 2" xfId="3" xr:uid="{6287DE91-B4F8-46A6-A1D4-97886814B220}"/>
    <cellStyle name="Comma 2 2" xfId="8" xr:uid="{6ACEE862-342E-4CA5-997E-E5C43697B4DA}"/>
    <cellStyle name="Comma 3" xfId="5" xr:uid="{4EE59FE0-C668-4C04-B475-63883F67CEB6}"/>
    <cellStyle name="Comma 3 2" xfId="10" xr:uid="{92CB54D0-91A8-4CB1-904B-F34CB119336C}"/>
    <cellStyle name="Komma" xfId="1" builtinId="3"/>
    <cellStyle name="Normal 2" xfId="2" xr:uid="{1E711795-8E20-45DB-B127-222F88410734}"/>
    <cellStyle name="Normal 2 2" xfId="7" xr:uid="{BC0808A4-3597-4F3B-9CE9-B5D0AFEF9712}"/>
    <cellStyle name="Normal 3" xfId="4" xr:uid="{02A68AE7-934C-4566-BF53-F60BDCE82FD8}"/>
    <cellStyle name="Normal 3 2" xfId="9" xr:uid="{4B3216A7-2A16-479A-A42F-29A13B1E4A96}"/>
    <cellStyle name="Percent 2" xfId="6" xr:uid="{A79FA666-92DB-40E5-8492-21C9D58D5EF1}"/>
    <cellStyle name="Percent 2 2" xfId="11" xr:uid="{BE276C8B-126F-4E9E-BC7A-96A49FC3B1C1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>
      <selection activeCell="E63" sqref="E63"/>
    </sheetView>
  </sheetViews>
  <sheetFormatPr defaultColWidth="9.33203125" defaultRowHeight="10.199999999999999"/>
  <cols>
    <col min="1" max="1" width="26.77734375" style="39" customWidth="1"/>
    <col min="2" max="2" width="13.6640625" style="38" customWidth="1"/>
    <col min="3" max="107" width="13.6640625" style="39" customWidth="1"/>
    <col min="108" max="16384" width="9.33203125" style="39"/>
  </cols>
  <sheetData>
    <row r="1" spans="1:5">
      <c r="A1" s="37"/>
    </row>
    <row r="2" spans="1:5">
      <c r="A2" s="37"/>
    </row>
    <row r="3" spans="1:5" ht="13.2">
      <c r="A3" s="40" t="s">
        <v>0</v>
      </c>
      <c r="B3" s="41"/>
    </row>
    <row r="4" spans="1:5" ht="13.2">
      <c r="A4" s="42" t="s">
        <v>1</v>
      </c>
      <c r="B4" s="43" t="s">
        <v>2</v>
      </c>
    </row>
    <row r="5" spans="1:5" ht="13.2">
      <c r="A5" s="44" t="s">
        <v>3</v>
      </c>
      <c r="B5" s="45">
        <v>133.4</v>
      </c>
    </row>
    <row r="6" spans="1:5" ht="13.2">
      <c r="A6" s="44" t="s">
        <v>4</v>
      </c>
      <c r="B6" s="45">
        <v>128.4</v>
      </c>
    </row>
    <row r="7" spans="1:5" ht="13.2">
      <c r="A7" s="44" t="s">
        <v>5</v>
      </c>
      <c r="B7" s="45">
        <v>129.6</v>
      </c>
    </row>
    <row r="8" spans="1:5" ht="13.2">
      <c r="A8" s="46" t="s">
        <v>6</v>
      </c>
      <c r="B8" s="47">
        <v>124.4</v>
      </c>
    </row>
    <row r="9" spans="1:5">
      <c r="A9" s="37"/>
    </row>
    <row r="11" spans="1:5" ht="13.2">
      <c r="A11" s="40" t="s">
        <v>7</v>
      </c>
      <c r="B11" s="41"/>
    </row>
    <row r="12" spans="1:5" ht="13.2">
      <c r="A12" s="42" t="s">
        <v>1</v>
      </c>
      <c r="B12" s="43" t="s">
        <v>8</v>
      </c>
      <c r="D12" s="39" t="s">
        <v>9</v>
      </c>
      <c r="E12" s="39" t="s">
        <v>9</v>
      </c>
    </row>
    <row r="13" spans="1:5" ht="13.2">
      <c r="A13" s="44" t="s">
        <v>10</v>
      </c>
      <c r="B13" s="48"/>
      <c r="C13" s="39" t="s">
        <v>127</v>
      </c>
    </row>
    <row r="14" spans="1:5" ht="13.2">
      <c r="A14" s="44" t="s">
        <v>11</v>
      </c>
      <c r="B14" s="48"/>
    </row>
    <row r="15" spans="1:5" ht="13.2">
      <c r="A15" s="46"/>
      <c r="B15" s="49"/>
    </row>
    <row r="17" spans="1:2">
      <c r="B17" s="50"/>
    </row>
    <row r="19" spans="1:2">
      <c r="A19" s="39" t="s">
        <v>12</v>
      </c>
      <c r="B19" s="38">
        <v>-3</v>
      </c>
    </row>
  </sheetData>
  <phoneticPr fontId="0" type="noConversion"/>
  <printOptions gridLines="1" gridLinesSet="0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U102"/>
  <sheetViews>
    <sheetView tabSelected="1" zoomScaleNormal="100" workbookViewId="0">
      <pane ySplit="5" topLeftCell="A22" activePane="bottomLeft" state="frozen"/>
      <selection pane="bottomLeft" activeCell="C13" sqref="C13"/>
    </sheetView>
  </sheetViews>
  <sheetFormatPr defaultColWidth="9.33203125" defaultRowHeight="13.2"/>
  <cols>
    <col min="1" max="1" width="6.6640625" style="32" customWidth="1"/>
    <col min="2" max="2" width="48.109375" style="6" customWidth="1"/>
    <col min="3" max="3" width="13.109375" style="6" bestFit="1" customWidth="1"/>
    <col min="4" max="4" width="18" style="18" customWidth="1"/>
    <col min="5" max="5" width="11.77734375" style="18" bestFit="1" customWidth="1"/>
    <col min="6" max="6" width="11.109375" style="18" bestFit="1" customWidth="1"/>
    <col min="7" max="7" width="14.44140625" style="24" customWidth="1"/>
    <col min="8" max="8" width="6.77734375" style="32" customWidth="1"/>
    <col min="9" max="9" width="20.33203125" style="5" bestFit="1" customWidth="1"/>
    <col min="10" max="10" width="18.33203125" style="5" bestFit="1" customWidth="1"/>
    <col min="11" max="11" width="20.33203125" style="5" bestFit="1" customWidth="1"/>
    <col min="12" max="24" width="21.44140625" style="5" hidden="1" customWidth="1"/>
    <col min="25" max="25" width="0" style="5" hidden="1" customWidth="1"/>
    <col min="26" max="229" width="9.33203125" style="5"/>
    <col min="230" max="16384" width="9.33203125" style="6"/>
  </cols>
  <sheetData>
    <row r="1" spans="1:229" ht="15.6">
      <c r="A1" s="102"/>
      <c r="B1" s="101" t="s">
        <v>152</v>
      </c>
      <c r="C1" s="103"/>
      <c r="D1" s="104"/>
      <c r="E1" s="105"/>
      <c r="F1" s="105"/>
      <c r="G1" s="106"/>
      <c r="H1" s="102"/>
      <c r="I1" s="103"/>
      <c r="J1" s="103"/>
      <c r="K1" s="107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4"/>
    </row>
    <row r="2" spans="1:229">
      <c r="A2" s="102"/>
      <c r="B2" s="108" t="s">
        <v>154</v>
      </c>
      <c r="C2" s="109"/>
      <c r="D2" s="110"/>
      <c r="E2" s="111"/>
      <c r="F2" s="111"/>
      <c r="G2" s="112"/>
      <c r="H2" s="102"/>
      <c r="I2" s="113"/>
      <c r="J2" s="113"/>
      <c r="K2" s="114"/>
      <c r="L2" s="7"/>
      <c r="M2" s="7"/>
      <c r="N2" s="8"/>
      <c r="O2" s="7"/>
      <c r="P2" s="7"/>
      <c r="Q2" s="8"/>
      <c r="R2" s="7"/>
      <c r="S2" s="7"/>
      <c r="T2" s="8"/>
      <c r="U2" s="7"/>
      <c r="V2" s="7"/>
      <c r="W2" s="8"/>
      <c r="X2" s="54"/>
    </row>
    <row r="3" spans="1:229" ht="23.4" thickBot="1">
      <c r="A3" s="102"/>
      <c r="B3" s="115" t="s">
        <v>46</v>
      </c>
      <c r="C3" s="109"/>
      <c r="D3" s="110"/>
      <c r="E3" s="105"/>
      <c r="F3" s="105"/>
      <c r="G3" s="116"/>
      <c r="H3" s="102"/>
      <c r="I3" s="117"/>
      <c r="J3" s="117"/>
      <c r="K3" s="118"/>
      <c r="L3" s="93" t="s">
        <v>16</v>
      </c>
      <c r="M3" s="9"/>
      <c r="N3" s="10"/>
      <c r="O3" s="9"/>
      <c r="P3" s="9"/>
      <c r="Q3" s="10"/>
      <c r="R3" s="9"/>
      <c r="S3" s="9"/>
      <c r="T3" s="10"/>
      <c r="U3" s="9"/>
      <c r="V3" s="9"/>
      <c r="W3" s="10"/>
      <c r="X3" s="9"/>
    </row>
    <row r="4" spans="1:229" ht="16.2" thickBot="1">
      <c r="A4" s="120"/>
      <c r="B4" s="119"/>
      <c r="C4" s="121"/>
      <c r="D4" s="122"/>
      <c r="E4" s="123"/>
      <c r="F4" s="123"/>
      <c r="G4" s="124"/>
      <c r="H4" s="120"/>
      <c r="I4" s="146" t="s">
        <v>151</v>
      </c>
      <c r="J4" s="147"/>
      <c r="K4" s="147"/>
      <c r="L4" s="148" t="s">
        <v>132</v>
      </c>
      <c r="M4" s="149"/>
      <c r="N4" s="150"/>
      <c r="O4" s="151" t="s">
        <v>131</v>
      </c>
      <c r="P4" s="152"/>
      <c r="Q4" s="153"/>
      <c r="R4" s="154" t="s">
        <v>153</v>
      </c>
      <c r="S4" s="155"/>
      <c r="T4" s="156"/>
      <c r="U4" s="143" t="s">
        <v>133</v>
      </c>
      <c r="V4" s="144"/>
      <c r="W4" s="144"/>
      <c r="X4" s="145"/>
    </row>
    <row r="5" spans="1:229" s="18" customFormat="1">
      <c r="A5" s="12" t="s">
        <v>18</v>
      </c>
      <c r="B5" s="11" t="s">
        <v>17</v>
      </c>
      <c r="C5" s="11" t="s">
        <v>19</v>
      </c>
      <c r="D5" s="11" t="s">
        <v>20</v>
      </c>
      <c r="E5" s="11" t="s">
        <v>21</v>
      </c>
      <c r="F5" s="11" t="s">
        <v>22</v>
      </c>
      <c r="G5" s="13" t="s">
        <v>23</v>
      </c>
      <c r="H5" s="12" t="s">
        <v>55</v>
      </c>
      <c r="I5" s="14" t="s">
        <v>24</v>
      </c>
      <c r="J5" s="15" t="s">
        <v>25</v>
      </c>
      <c r="K5" s="15" t="s">
        <v>26</v>
      </c>
      <c r="L5" s="14" t="s">
        <v>24</v>
      </c>
      <c r="M5" s="15" t="s">
        <v>25</v>
      </c>
      <c r="N5" s="16" t="s">
        <v>26</v>
      </c>
      <c r="O5" s="14" t="s">
        <v>24</v>
      </c>
      <c r="P5" s="15" t="s">
        <v>25</v>
      </c>
      <c r="Q5" s="16" t="s">
        <v>26</v>
      </c>
      <c r="R5" s="14" t="s">
        <v>24</v>
      </c>
      <c r="S5" s="15" t="s">
        <v>25</v>
      </c>
      <c r="T5" s="16" t="s">
        <v>26</v>
      </c>
      <c r="U5" s="14" t="s">
        <v>24</v>
      </c>
      <c r="V5" s="15" t="s">
        <v>25</v>
      </c>
      <c r="W5" s="51" t="s">
        <v>26</v>
      </c>
      <c r="X5" s="16" t="s">
        <v>27</v>
      </c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</row>
    <row r="6" spans="1:229" s="18" customFormat="1">
      <c r="A6" s="94"/>
      <c r="B6" s="126" t="s">
        <v>13</v>
      </c>
      <c r="C6" s="126"/>
      <c r="D6" s="126"/>
      <c r="E6" s="126"/>
      <c r="F6" s="126"/>
      <c r="G6" s="127"/>
      <c r="H6" s="94"/>
      <c r="I6" s="95"/>
      <c r="J6" s="96"/>
      <c r="K6" s="96"/>
      <c r="L6" s="95"/>
      <c r="M6" s="96"/>
      <c r="N6" s="57"/>
      <c r="O6" s="55"/>
      <c r="P6" s="56"/>
      <c r="Q6" s="57"/>
      <c r="R6" s="55"/>
      <c r="S6" s="56"/>
      <c r="T6" s="57"/>
      <c r="U6" s="55"/>
      <c r="V6" s="56"/>
      <c r="W6" s="58"/>
      <c r="X6" s="57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</row>
    <row r="7" spans="1:229" s="66" customFormat="1">
      <c r="A7" s="78">
        <v>3</v>
      </c>
      <c r="B7" s="77" t="s">
        <v>59</v>
      </c>
      <c r="C7" s="77" t="s">
        <v>76</v>
      </c>
      <c r="D7" s="79" t="s">
        <v>90</v>
      </c>
      <c r="E7" s="79"/>
      <c r="F7" s="79"/>
      <c r="G7" s="97">
        <v>45627</v>
      </c>
      <c r="H7" s="78" t="s">
        <v>58</v>
      </c>
      <c r="I7" s="84">
        <v>1167650</v>
      </c>
      <c r="J7" s="85">
        <v>0</v>
      </c>
      <c r="K7" s="98">
        <f t="shared" ref="K7:K17" si="0">SUM(I7:J7)</f>
        <v>1167650</v>
      </c>
      <c r="L7" s="129">
        <v>1167650</v>
      </c>
      <c r="M7" s="85">
        <v>0</v>
      </c>
      <c r="N7" s="88">
        <f t="shared" ref="N7:N44" si="1">SUM(L7:M7)</f>
        <v>1167650</v>
      </c>
      <c r="O7" s="22">
        <v>1401000</v>
      </c>
      <c r="P7" s="23">
        <v>0</v>
      </c>
      <c r="Q7" s="71">
        <f t="shared" ref="Q7:Q13" si="2">SUM(O7:P7)</f>
        <v>1401000</v>
      </c>
      <c r="R7" s="22">
        <f t="shared" ref="R7:R44" si="3">I7-L7</f>
        <v>0</v>
      </c>
      <c r="S7" s="23">
        <f t="shared" ref="S7:S44" si="4">J7-M7</f>
        <v>0</v>
      </c>
      <c r="T7" s="71">
        <f t="shared" ref="T7:T13" si="5">SUM(R7:S7)</f>
        <v>0</v>
      </c>
      <c r="U7" s="22">
        <f t="shared" ref="U7:U13" si="6">L7-O7</f>
        <v>-233350</v>
      </c>
      <c r="V7" s="23">
        <f t="shared" ref="V7:V33" si="7">M7-P7</f>
        <v>0</v>
      </c>
      <c r="W7" s="72">
        <f t="shared" ref="W7:W13" si="8">SUM(U7:V7)</f>
        <v>-233350</v>
      </c>
      <c r="X7" s="71">
        <f t="shared" ref="X7:X44" si="9">ROUND(W7*premieGM,2)</f>
        <v>0</v>
      </c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</row>
    <row r="8" spans="1:229" s="66" customFormat="1">
      <c r="A8" s="78">
        <v>5</v>
      </c>
      <c r="B8" s="77" t="s">
        <v>60</v>
      </c>
      <c r="C8" s="77" t="s">
        <v>77</v>
      </c>
      <c r="D8" s="79" t="s">
        <v>91</v>
      </c>
      <c r="E8" s="79"/>
      <c r="F8" s="79"/>
      <c r="G8" s="97">
        <v>45627</v>
      </c>
      <c r="H8" s="78" t="s">
        <v>57</v>
      </c>
      <c r="I8" s="84">
        <v>1975000</v>
      </c>
      <c r="J8" s="85">
        <v>0</v>
      </c>
      <c r="K8" s="98">
        <f t="shared" si="0"/>
        <v>1975000</v>
      </c>
      <c r="L8" s="129">
        <v>1975000</v>
      </c>
      <c r="M8" s="85">
        <v>0</v>
      </c>
      <c r="N8" s="88">
        <f t="shared" si="1"/>
        <v>1975000</v>
      </c>
      <c r="O8" s="22">
        <v>1705000</v>
      </c>
      <c r="P8" s="23">
        <v>0</v>
      </c>
      <c r="Q8" s="71">
        <f t="shared" si="2"/>
        <v>1705000</v>
      </c>
      <c r="R8" s="22">
        <f t="shared" si="3"/>
        <v>0</v>
      </c>
      <c r="S8" s="23">
        <f t="shared" si="4"/>
        <v>0</v>
      </c>
      <c r="T8" s="71">
        <f t="shared" si="5"/>
        <v>0</v>
      </c>
      <c r="U8" s="22">
        <f t="shared" si="6"/>
        <v>270000</v>
      </c>
      <c r="V8" s="23">
        <f t="shared" si="7"/>
        <v>0</v>
      </c>
      <c r="W8" s="72">
        <f t="shared" si="8"/>
        <v>270000</v>
      </c>
      <c r="X8" s="71">
        <f t="shared" si="9"/>
        <v>0</v>
      </c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</row>
    <row r="9" spans="1:229" s="66" customFormat="1">
      <c r="A9" s="78">
        <v>6</v>
      </c>
      <c r="B9" s="77" t="s">
        <v>61</v>
      </c>
      <c r="C9" s="77" t="s">
        <v>78</v>
      </c>
      <c r="D9" s="79" t="s">
        <v>92</v>
      </c>
      <c r="E9" s="79"/>
      <c r="F9" s="79"/>
      <c r="G9" s="97">
        <v>45627</v>
      </c>
      <c r="H9" s="78" t="s">
        <v>56</v>
      </c>
      <c r="I9" s="84">
        <v>3569500</v>
      </c>
      <c r="J9" s="85">
        <v>0</v>
      </c>
      <c r="K9" s="98">
        <f t="shared" si="0"/>
        <v>3569500</v>
      </c>
      <c r="L9" s="129">
        <v>3569500</v>
      </c>
      <c r="M9" s="85">
        <v>0</v>
      </c>
      <c r="N9" s="88">
        <f t="shared" si="1"/>
        <v>3569500</v>
      </c>
      <c r="O9" s="22">
        <v>3009000</v>
      </c>
      <c r="P9" s="23">
        <v>0</v>
      </c>
      <c r="Q9" s="71">
        <f t="shared" si="2"/>
        <v>3009000</v>
      </c>
      <c r="R9" s="22">
        <f t="shared" si="3"/>
        <v>0</v>
      </c>
      <c r="S9" s="23">
        <f t="shared" si="4"/>
        <v>0</v>
      </c>
      <c r="T9" s="71">
        <f t="shared" si="5"/>
        <v>0</v>
      </c>
      <c r="U9" s="22">
        <f t="shared" si="6"/>
        <v>560500</v>
      </c>
      <c r="V9" s="23">
        <f t="shared" si="7"/>
        <v>0</v>
      </c>
      <c r="W9" s="72">
        <f t="shared" si="8"/>
        <v>560500</v>
      </c>
      <c r="X9" s="71">
        <f t="shared" si="9"/>
        <v>0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</row>
    <row r="10" spans="1:229" s="66" customFormat="1">
      <c r="A10" s="78">
        <v>7</v>
      </c>
      <c r="B10" s="77" t="s">
        <v>62</v>
      </c>
      <c r="C10" s="77" t="s">
        <v>9</v>
      </c>
      <c r="D10" s="79" t="s">
        <v>93</v>
      </c>
      <c r="E10" s="79"/>
      <c r="F10" s="79"/>
      <c r="G10" s="97">
        <v>45627</v>
      </c>
      <c r="H10" s="78" t="s">
        <v>56</v>
      </c>
      <c r="I10" s="84">
        <v>66550</v>
      </c>
      <c r="J10" s="85">
        <v>0</v>
      </c>
      <c r="K10" s="98">
        <f t="shared" si="0"/>
        <v>66550</v>
      </c>
      <c r="L10" s="129">
        <v>66550</v>
      </c>
      <c r="M10" s="85">
        <v>0</v>
      </c>
      <c r="N10" s="88">
        <f t="shared" si="1"/>
        <v>66550</v>
      </c>
      <c r="O10" s="22">
        <v>50000</v>
      </c>
      <c r="P10" s="23">
        <v>0</v>
      </c>
      <c r="Q10" s="71">
        <f t="shared" si="2"/>
        <v>50000</v>
      </c>
      <c r="R10" s="22">
        <f t="shared" si="3"/>
        <v>0</v>
      </c>
      <c r="S10" s="23">
        <f t="shared" si="4"/>
        <v>0</v>
      </c>
      <c r="T10" s="71">
        <f t="shared" si="5"/>
        <v>0</v>
      </c>
      <c r="U10" s="22">
        <f t="shared" si="6"/>
        <v>16550</v>
      </c>
      <c r="V10" s="23">
        <f t="shared" si="7"/>
        <v>0</v>
      </c>
      <c r="W10" s="72">
        <f t="shared" si="8"/>
        <v>16550</v>
      </c>
      <c r="X10" s="71">
        <f t="shared" si="9"/>
        <v>0</v>
      </c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</row>
    <row r="11" spans="1:229" s="66" customFormat="1">
      <c r="A11" s="78">
        <v>8</v>
      </c>
      <c r="B11" s="77" t="s">
        <v>63</v>
      </c>
      <c r="C11" s="77" t="s">
        <v>79</v>
      </c>
      <c r="D11" s="79" t="s">
        <v>94</v>
      </c>
      <c r="E11" s="79"/>
      <c r="F11" s="79"/>
      <c r="G11" s="97">
        <v>45627</v>
      </c>
      <c r="H11" s="78" t="s">
        <v>57</v>
      </c>
      <c r="I11" s="84">
        <v>1869450</v>
      </c>
      <c r="J11" s="85">
        <v>665000</v>
      </c>
      <c r="K11" s="98">
        <f t="shared" si="0"/>
        <v>2534450</v>
      </c>
      <c r="L11" s="129">
        <v>1869450</v>
      </c>
      <c r="M11" s="130">
        <v>665000</v>
      </c>
      <c r="N11" s="88">
        <f t="shared" si="1"/>
        <v>2534450</v>
      </c>
      <c r="O11" s="22">
        <v>1967000</v>
      </c>
      <c r="P11" s="23">
        <v>491000</v>
      </c>
      <c r="Q11" s="71">
        <f t="shared" si="2"/>
        <v>2458000</v>
      </c>
      <c r="R11" s="22">
        <f t="shared" si="3"/>
        <v>0</v>
      </c>
      <c r="S11" s="23">
        <f t="shared" si="4"/>
        <v>0</v>
      </c>
      <c r="T11" s="71">
        <f t="shared" si="5"/>
        <v>0</v>
      </c>
      <c r="U11" s="22">
        <f t="shared" si="6"/>
        <v>-97550</v>
      </c>
      <c r="V11" s="23">
        <f t="shared" si="7"/>
        <v>174000</v>
      </c>
      <c r="W11" s="72">
        <f t="shared" si="8"/>
        <v>76450</v>
      </c>
      <c r="X11" s="71">
        <f t="shared" si="9"/>
        <v>0</v>
      </c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</row>
    <row r="12" spans="1:229" s="66" customFormat="1">
      <c r="A12" s="78">
        <v>9</v>
      </c>
      <c r="B12" s="77" t="s">
        <v>64</v>
      </c>
      <c r="C12" s="77" t="s">
        <v>80</v>
      </c>
      <c r="D12" s="79" t="s">
        <v>95</v>
      </c>
      <c r="E12" s="79"/>
      <c r="F12" s="79"/>
      <c r="G12" s="97">
        <v>45627</v>
      </c>
      <c r="H12" s="78" t="s">
        <v>56</v>
      </c>
      <c r="I12" s="84">
        <v>2873750</v>
      </c>
      <c r="J12" s="85">
        <v>290400</v>
      </c>
      <c r="K12" s="98">
        <f t="shared" si="0"/>
        <v>3164150</v>
      </c>
      <c r="L12" s="129">
        <v>2873750</v>
      </c>
      <c r="M12" s="130">
        <v>290400</v>
      </c>
      <c r="N12" s="88">
        <f t="shared" si="1"/>
        <v>3164150</v>
      </c>
      <c r="O12" s="22">
        <v>3430000</v>
      </c>
      <c r="P12" s="23">
        <v>14000</v>
      </c>
      <c r="Q12" s="71">
        <f t="shared" si="2"/>
        <v>3444000</v>
      </c>
      <c r="R12" s="22">
        <f t="shared" si="3"/>
        <v>0</v>
      </c>
      <c r="S12" s="23">
        <f t="shared" si="4"/>
        <v>0</v>
      </c>
      <c r="T12" s="71">
        <f t="shared" si="5"/>
        <v>0</v>
      </c>
      <c r="U12" s="22">
        <f t="shared" si="6"/>
        <v>-556250</v>
      </c>
      <c r="V12" s="23">
        <f t="shared" si="7"/>
        <v>276400</v>
      </c>
      <c r="W12" s="72">
        <f t="shared" si="8"/>
        <v>-279850</v>
      </c>
      <c r="X12" s="71">
        <f t="shared" si="9"/>
        <v>0</v>
      </c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</row>
    <row r="13" spans="1:229" s="66" customFormat="1">
      <c r="A13" s="78">
        <v>10</v>
      </c>
      <c r="B13" s="77" t="s">
        <v>65</v>
      </c>
      <c r="C13" s="77" t="s">
        <v>79</v>
      </c>
      <c r="D13" s="79" t="s">
        <v>96</v>
      </c>
      <c r="E13" s="79"/>
      <c r="F13" s="79"/>
      <c r="G13" s="97">
        <v>45627</v>
      </c>
      <c r="H13" s="78" t="s">
        <v>56</v>
      </c>
      <c r="I13" s="84">
        <v>23104950</v>
      </c>
      <c r="J13" s="85">
        <v>0</v>
      </c>
      <c r="K13" s="98">
        <f t="shared" si="0"/>
        <v>23104950</v>
      </c>
      <c r="L13" s="129">
        <v>23104950</v>
      </c>
      <c r="M13" s="85">
        <v>0</v>
      </c>
      <c r="N13" s="88">
        <f t="shared" si="1"/>
        <v>23104950</v>
      </c>
      <c r="O13" s="22">
        <v>22984000</v>
      </c>
      <c r="P13" s="23">
        <v>0</v>
      </c>
      <c r="Q13" s="71">
        <f t="shared" si="2"/>
        <v>22984000</v>
      </c>
      <c r="R13" s="22">
        <f t="shared" si="3"/>
        <v>0</v>
      </c>
      <c r="S13" s="23">
        <f t="shared" si="4"/>
        <v>0</v>
      </c>
      <c r="T13" s="71">
        <f t="shared" si="5"/>
        <v>0</v>
      </c>
      <c r="U13" s="22">
        <f t="shared" si="6"/>
        <v>120950</v>
      </c>
      <c r="V13" s="23">
        <f t="shared" si="7"/>
        <v>0</v>
      </c>
      <c r="W13" s="72">
        <f t="shared" si="8"/>
        <v>120950</v>
      </c>
      <c r="X13" s="71">
        <f t="shared" si="9"/>
        <v>0</v>
      </c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</row>
    <row r="14" spans="1:229" s="66" customFormat="1">
      <c r="A14" s="78">
        <v>12</v>
      </c>
      <c r="B14" s="77" t="s">
        <v>66</v>
      </c>
      <c r="C14" s="77" t="s">
        <v>81</v>
      </c>
      <c r="D14" s="79" t="s">
        <v>97</v>
      </c>
      <c r="E14" s="79"/>
      <c r="F14" s="79"/>
      <c r="G14" s="97">
        <v>45627</v>
      </c>
      <c r="H14" s="78" t="s">
        <v>56</v>
      </c>
      <c r="I14" s="84">
        <v>10581450</v>
      </c>
      <c r="J14" s="85">
        <v>2504700</v>
      </c>
      <c r="K14" s="98">
        <f t="shared" si="0"/>
        <v>13086150</v>
      </c>
      <c r="L14" s="129">
        <v>10581450</v>
      </c>
      <c r="M14" s="130">
        <v>2504700</v>
      </c>
      <c r="N14" s="88">
        <f t="shared" si="1"/>
        <v>13086150</v>
      </c>
      <c r="O14" s="22">
        <v>12426000</v>
      </c>
      <c r="P14" s="23">
        <v>3101000</v>
      </c>
      <c r="Q14" s="71">
        <f t="shared" ref="Q14:Q33" si="10">SUM(O14:P14)</f>
        <v>15527000</v>
      </c>
      <c r="R14" s="22">
        <f t="shared" si="3"/>
        <v>0</v>
      </c>
      <c r="S14" s="23">
        <f t="shared" si="4"/>
        <v>0</v>
      </c>
      <c r="T14" s="71">
        <f t="shared" ref="T14:T33" si="11">SUM(R14:S14)</f>
        <v>0</v>
      </c>
      <c r="U14" s="22">
        <f t="shared" ref="U14:U33" si="12">L14-O14</f>
        <v>-1844550</v>
      </c>
      <c r="V14" s="23">
        <f t="shared" si="7"/>
        <v>-596300</v>
      </c>
      <c r="W14" s="72">
        <f t="shared" ref="W14:W33" si="13">SUM(U14:V14)</f>
        <v>-2440850</v>
      </c>
      <c r="X14" s="71">
        <f t="shared" si="9"/>
        <v>0</v>
      </c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</row>
    <row r="15" spans="1:229" s="66" customFormat="1">
      <c r="A15" s="78">
        <v>13</v>
      </c>
      <c r="B15" s="77" t="s">
        <v>67</v>
      </c>
      <c r="C15" s="77" t="s">
        <v>82</v>
      </c>
      <c r="D15" s="79" t="s">
        <v>98</v>
      </c>
      <c r="E15" s="79"/>
      <c r="F15" s="79"/>
      <c r="G15" s="97">
        <v>45627</v>
      </c>
      <c r="H15" s="78" t="s">
        <v>56</v>
      </c>
      <c r="I15" s="84">
        <v>1016400</v>
      </c>
      <c r="J15" s="85">
        <v>0</v>
      </c>
      <c r="K15" s="98">
        <f t="shared" si="0"/>
        <v>1016400</v>
      </c>
      <c r="L15" s="129">
        <v>1016400</v>
      </c>
      <c r="M15" s="85">
        <v>0</v>
      </c>
      <c r="N15" s="88">
        <f t="shared" si="1"/>
        <v>1016400</v>
      </c>
      <c r="O15" s="22">
        <v>1331000</v>
      </c>
      <c r="P15" s="23">
        <v>0</v>
      </c>
      <c r="Q15" s="71">
        <f t="shared" si="10"/>
        <v>1331000</v>
      </c>
      <c r="R15" s="22">
        <f t="shared" si="3"/>
        <v>0</v>
      </c>
      <c r="S15" s="23">
        <f t="shared" si="4"/>
        <v>0</v>
      </c>
      <c r="T15" s="71">
        <f t="shared" si="11"/>
        <v>0</v>
      </c>
      <c r="U15" s="22">
        <f t="shared" si="12"/>
        <v>-314600</v>
      </c>
      <c r="V15" s="23">
        <f t="shared" si="7"/>
        <v>0</v>
      </c>
      <c r="W15" s="72">
        <f t="shared" si="13"/>
        <v>-314600</v>
      </c>
      <c r="X15" s="71">
        <f t="shared" si="9"/>
        <v>0</v>
      </c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</row>
    <row r="16" spans="1:229" s="66" customFormat="1">
      <c r="A16" s="78">
        <v>14</v>
      </c>
      <c r="B16" s="77" t="s">
        <v>68</v>
      </c>
      <c r="C16" s="77" t="s">
        <v>83</v>
      </c>
      <c r="D16" s="79" t="s">
        <v>99</v>
      </c>
      <c r="E16" s="79"/>
      <c r="F16" s="79"/>
      <c r="G16" s="97">
        <v>45627</v>
      </c>
      <c r="H16" s="78" t="s">
        <v>56</v>
      </c>
      <c r="I16" s="84">
        <v>0</v>
      </c>
      <c r="J16" s="85">
        <v>66550</v>
      </c>
      <c r="K16" s="98">
        <f t="shared" si="0"/>
        <v>66550</v>
      </c>
      <c r="L16" s="128">
        <v>0</v>
      </c>
      <c r="M16" s="130">
        <v>66550</v>
      </c>
      <c r="N16" s="88">
        <f t="shared" si="1"/>
        <v>66550</v>
      </c>
      <c r="O16" s="22">
        <v>0</v>
      </c>
      <c r="P16" s="23">
        <v>98000</v>
      </c>
      <c r="Q16" s="71">
        <f t="shared" si="10"/>
        <v>98000</v>
      </c>
      <c r="R16" s="22">
        <f t="shared" si="3"/>
        <v>0</v>
      </c>
      <c r="S16" s="23">
        <f t="shared" si="4"/>
        <v>0</v>
      </c>
      <c r="T16" s="71">
        <f t="shared" si="11"/>
        <v>0</v>
      </c>
      <c r="U16" s="22">
        <f t="shared" si="12"/>
        <v>0</v>
      </c>
      <c r="V16" s="23">
        <f t="shared" si="7"/>
        <v>-31450</v>
      </c>
      <c r="W16" s="72">
        <f t="shared" si="13"/>
        <v>-31450</v>
      </c>
      <c r="X16" s="71">
        <f t="shared" si="9"/>
        <v>0</v>
      </c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</row>
    <row r="17" spans="1:229" s="66" customFormat="1">
      <c r="A17" s="78">
        <v>16</v>
      </c>
      <c r="B17" s="77" t="s">
        <v>139</v>
      </c>
      <c r="C17" s="77" t="s">
        <v>84</v>
      </c>
      <c r="D17" s="79" t="s">
        <v>100</v>
      </c>
      <c r="E17" s="79"/>
      <c r="F17" s="79"/>
      <c r="G17" s="97">
        <v>45627</v>
      </c>
      <c r="H17" s="78" t="s">
        <v>57</v>
      </c>
      <c r="I17" s="84">
        <v>4780000</v>
      </c>
      <c r="J17" s="85">
        <v>750000</v>
      </c>
      <c r="K17" s="98">
        <f t="shared" si="0"/>
        <v>5530000</v>
      </c>
      <c r="L17" s="129">
        <v>4780000</v>
      </c>
      <c r="M17" s="130">
        <v>750000</v>
      </c>
      <c r="N17" s="88">
        <f t="shared" si="1"/>
        <v>5530000</v>
      </c>
      <c r="O17" s="22">
        <v>4639000</v>
      </c>
      <c r="P17" s="23">
        <v>197000</v>
      </c>
      <c r="Q17" s="71">
        <f t="shared" si="10"/>
        <v>4836000</v>
      </c>
      <c r="R17" s="22">
        <f t="shared" si="3"/>
        <v>0</v>
      </c>
      <c r="S17" s="23">
        <f t="shared" si="4"/>
        <v>0</v>
      </c>
      <c r="T17" s="71">
        <f t="shared" si="11"/>
        <v>0</v>
      </c>
      <c r="U17" s="22">
        <f t="shared" si="12"/>
        <v>141000</v>
      </c>
      <c r="V17" s="23">
        <f t="shared" si="7"/>
        <v>553000</v>
      </c>
      <c r="W17" s="72">
        <f t="shared" si="13"/>
        <v>694000</v>
      </c>
      <c r="X17" s="71">
        <f t="shared" si="9"/>
        <v>0</v>
      </c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</row>
    <row r="18" spans="1:229" s="66" customFormat="1" ht="20.399999999999999">
      <c r="A18" s="78">
        <v>17</v>
      </c>
      <c r="B18" s="77" t="s">
        <v>69</v>
      </c>
      <c r="C18" s="77" t="s">
        <v>140</v>
      </c>
      <c r="D18" s="79" t="s">
        <v>141</v>
      </c>
      <c r="E18" s="79"/>
      <c r="F18" s="79"/>
      <c r="G18" s="97">
        <v>45627</v>
      </c>
      <c r="H18" s="78" t="s">
        <v>57</v>
      </c>
      <c r="I18" s="84">
        <v>135000</v>
      </c>
      <c r="J18" s="85">
        <v>0</v>
      </c>
      <c r="K18" s="98">
        <f t="shared" ref="K18:K33" si="14">SUM(I18:J18)</f>
        <v>135000</v>
      </c>
      <c r="L18" s="129">
        <v>135000</v>
      </c>
      <c r="M18" s="85">
        <v>0</v>
      </c>
      <c r="N18" s="88">
        <f t="shared" si="1"/>
        <v>135000</v>
      </c>
      <c r="O18" s="22">
        <v>119000</v>
      </c>
      <c r="P18" s="23">
        <v>0</v>
      </c>
      <c r="Q18" s="71">
        <f t="shared" si="10"/>
        <v>119000</v>
      </c>
      <c r="R18" s="22">
        <f t="shared" si="3"/>
        <v>0</v>
      </c>
      <c r="S18" s="23">
        <f t="shared" si="4"/>
        <v>0</v>
      </c>
      <c r="T18" s="71">
        <f t="shared" si="11"/>
        <v>0</v>
      </c>
      <c r="U18" s="22">
        <f t="shared" si="12"/>
        <v>16000</v>
      </c>
      <c r="V18" s="23">
        <f t="shared" si="7"/>
        <v>0</v>
      </c>
      <c r="W18" s="72">
        <f t="shared" si="13"/>
        <v>16000</v>
      </c>
      <c r="X18" s="71">
        <f t="shared" si="9"/>
        <v>0</v>
      </c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</row>
    <row r="19" spans="1:229" s="66" customFormat="1" ht="20.399999999999999">
      <c r="A19" s="78">
        <v>18</v>
      </c>
      <c r="B19" s="77" t="s">
        <v>70</v>
      </c>
      <c r="C19" s="77" t="s">
        <v>142</v>
      </c>
      <c r="D19" s="79" t="s">
        <v>101</v>
      </c>
      <c r="E19" s="79"/>
      <c r="F19" s="79"/>
      <c r="G19" s="97">
        <v>45627</v>
      </c>
      <c r="H19" s="78" t="s">
        <v>57</v>
      </c>
      <c r="I19" s="84">
        <v>105000</v>
      </c>
      <c r="J19" s="85">
        <v>0</v>
      </c>
      <c r="K19" s="98">
        <f t="shared" si="14"/>
        <v>105000</v>
      </c>
      <c r="L19" s="129">
        <v>105000</v>
      </c>
      <c r="M19" s="85">
        <v>0</v>
      </c>
      <c r="N19" s="88">
        <f t="shared" si="1"/>
        <v>105000</v>
      </c>
      <c r="O19" s="22">
        <v>90000</v>
      </c>
      <c r="P19" s="23">
        <v>0</v>
      </c>
      <c r="Q19" s="71">
        <f t="shared" si="10"/>
        <v>90000</v>
      </c>
      <c r="R19" s="22">
        <f t="shared" si="3"/>
        <v>0</v>
      </c>
      <c r="S19" s="23">
        <f t="shared" si="4"/>
        <v>0</v>
      </c>
      <c r="T19" s="71">
        <f t="shared" si="11"/>
        <v>0</v>
      </c>
      <c r="U19" s="22">
        <f t="shared" si="12"/>
        <v>15000</v>
      </c>
      <c r="V19" s="23">
        <f t="shared" si="7"/>
        <v>0</v>
      </c>
      <c r="W19" s="72">
        <f t="shared" si="13"/>
        <v>15000</v>
      </c>
      <c r="X19" s="71">
        <f t="shared" si="9"/>
        <v>0</v>
      </c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</row>
    <row r="20" spans="1:229" s="66" customFormat="1">
      <c r="A20" s="78">
        <v>19</v>
      </c>
      <c r="B20" s="77" t="s">
        <v>71</v>
      </c>
      <c r="C20" s="77" t="s">
        <v>85</v>
      </c>
      <c r="D20" s="79" t="s">
        <v>102</v>
      </c>
      <c r="E20" s="79"/>
      <c r="F20" s="79"/>
      <c r="G20" s="97">
        <v>45627</v>
      </c>
      <c r="H20" s="78" t="s">
        <v>56</v>
      </c>
      <c r="I20" s="84">
        <v>308550</v>
      </c>
      <c r="J20" s="85">
        <v>0</v>
      </c>
      <c r="K20" s="98">
        <f t="shared" si="14"/>
        <v>308550</v>
      </c>
      <c r="L20" s="129">
        <v>308550</v>
      </c>
      <c r="M20" s="85">
        <v>0</v>
      </c>
      <c r="N20" s="88">
        <f t="shared" si="1"/>
        <v>308550</v>
      </c>
      <c r="O20" s="22">
        <v>247000</v>
      </c>
      <c r="P20" s="23">
        <v>0</v>
      </c>
      <c r="Q20" s="71">
        <f t="shared" si="10"/>
        <v>247000</v>
      </c>
      <c r="R20" s="22">
        <f t="shared" si="3"/>
        <v>0</v>
      </c>
      <c r="S20" s="23">
        <f t="shared" si="4"/>
        <v>0</v>
      </c>
      <c r="T20" s="71">
        <f t="shared" si="11"/>
        <v>0</v>
      </c>
      <c r="U20" s="22">
        <f t="shared" si="12"/>
        <v>61550</v>
      </c>
      <c r="V20" s="23">
        <f t="shared" si="7"/>
        <v>0</v>
      </c>
      <c r="W20" s="72">
        <f t="shared" si="13"/>
        <v>61550</v>
      </c>
      <c r="X20" s="71">
        <f t="shared" si="9"/>
        <v>0</v>
      </c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</row>
    <row r="21" spans="1:229" s="66" customFormat="1">
      <c r="A21" s="78">
        <v>20</v>
      </c>
      <c r="B21" s="77" t="s">
        <v>72</v>
      </c>
      <c r="C21" s="77" t="s">
        <v>86</v>
      </c>
      <c r="D21" s="79" t="s">
        <v>103</v>
      </c>
      <c r="E21" s="79"/>
      <c r="F21" s="79"/>
      <c r="G21" s="97">
        <v>45627</v>
      </c>
      <c r="H21" s="78" t="s">
        <v>56</v>
      </c>
      <c r="I21" s="84">
        <v>229900</v>
      </c>
      <c r="J21" s="85">
        <v>0</v>
      </c>
      <c r="K21" s="98">
        <f t="shared" si="14"/>
        <v>229900</v>
      </c>
      <c r="L21" s="129">
        <v>229900</v>
      </c>
      <c r="M21" s="85">
        <v>0</v>
      </c>
      <c r="N21" s="88">
        <f t="shared" si="1"/>
        <v>229900</v>
      </c>
      <c r="O21" s="22">
        <v>353000</v>
      </c>
      <c r="P21" s="23">
        <v>0</v>
      </c>
      <c r="Q21" s="71">
        <f t="shared" si="10"/>
        <v>353000</v>
      </c>
      <c r="R21" s="22">
        <f t="shared" si="3"/>
        <v>0</v>
      </c>
      <c r="S21" s="23">
        <f t="shared" si="4"/>
        <v>0</v>
      </c>
      <c r="T21" s="71">
        <f t="shared" si="11"/>
        <v>0</v>
      </c>
      <c r="U21" s="22">
        <f t="shared" si="12"/>
        <v>-123100</v>
      </c>
      <c r="V21" s="23">
        <f t="shared" si="7"/>
        <v>0</v>
      </c>
      <c r="W21" s="72">
        <f t="shared" si="13"/>
        <v>-123100</v>
      </c>
      <c r="X21" s="71">
        <f t="shared" si="9"/>
        <v>0</v>
      </c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</row>
    <row r="22" spans="1:229" s="66" customFormat="1">
      <c r="A22" s="78">
        <v>21</v>
      </c>
      <c r="B22" s="77" t="s">
        <v>73</v>
      </c>
      <c r="C22" s="77" t="s">
        <v>85</v>
      </c>
      <c r="D22" s="79" t="s">
        <v>104</v>
      </c>
      <c r="E22" s="79"/>
      <c r="F22" s="79"/>
      <c r="G22" s="97">
        <v>45627</v>
      </c>
      <c r="H22" s="78" t="s">
        <v>56</v>
      </c>
      <c r="I22" s="84">
        <v>4706900</v>
      </c>
      <c r="J22" s="85">
        <v>0</v>
      </c>
      <c r="K22" s="98">
        <f t="shared" si="14"/>
        <v>4706900</v>
      </c>
      <c r="L22" s="129">
        <v>4706900</v>
      </c>
      <c r="M22" s="85">
        <v>0</v>
      </c>
      <c r="N22" s="88">
        <f t="shared" si="1"/>
        <v>4706900</v>
      </c>
      <c r="O22" s="22">
        <v>4198000</v>
      </c>
      <c r="P22" s="23">
        <v>0</v>
      </c>
      <c r="Q22" s="71">
        <f t="shared" si="10"/>
        <v>4198000</v>
      </c>
      <c r="R22" s="22">
        <f t="shared" si="3"/>
        <v>0</v>
      </c>
      <c r="S22" s="23">
        <f t="shared" si="4"/>
        <v>0</v>
      </c>
      <c r="T22" s="71">
        <f t="shared" si="11"/>
        <v>0</v>
      </c>
      <c r="U22" s="22">
        <f t="shared" si="12"/>
        <v>508900</v>
      </c>
      <c r="V22" s="23">
        <f t="shared" si="7"/>
        <v>0</v>
      </c>
      <c r="W22" s="72">
        <f t="shared" si="13"/>
        <v>508900</v>
      </c>
      <c r="X22" s="71">
        <f t="shared" si="9"/>
        <v>0</v>
      </c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</row>
    <row r="23" spans="1:229" s="66" customFormat="1">
      <c r="A23" s="78">
        <v>22</v>
      </c>
      <c r="B23" s="77" t="s">
        <v>74</v>
      </c>
      <c r="C23" s="77" t="s">
        <v>9</v>
      </c>
      <c r="D23" s="79" t="s">
        <v>9</v>
      </c>
      <c r="E23" s="79"/>
      <c r="F23" s="79"/>
      <c r="G23" s="97">
        <v>45627</v>
      </c>
      <c r="H23" s="78" t="s">
        <v>56</v>
      </c>
      <c r="I23" s="84">
        <v>211750</v>
      </c>
      <c r="J23" s="85">
        <v>0</v>
      </c>
      <c r="K23" s="98">
        <f t="shared" si="14"/>
        <v>211750</v>
      </c>
      <c r="L23" s="129">
        <v>211750</v>
      </c>
      <c r="M23" s="85">
        <v>0</v>
      </c>
      <c r="N23" s="88">
        <f t="shared" si="1"/>
        <v>211750</v>
      </c>
      <c r="O23" s="22">
        <v>159000</v>
      </c>
      <c r="P23" s="23">
        <v>0</v>
      </c>
      <c r="Q23" s="71">
        <f t="shared" si="10"/>
        <v>159000</v>
      </c>
      <c r="R23" s="22">
        <f t="shared" si="3"/>
        <v>0</v>
      </c>
      <c r="S23" s="23">
        <f t="shared" si="4"/>
        <v>0</v>
      </c>
      <c r="T23" s="71">
        <f t="shared" si="11"/>
        <v>0</v>
      </c>
      <c r="U23" s="22">
        <f t="shared" si="12"/>
        <v>52750</v>
      </c>
      <c r="V23" s="23">
        <f t="shared" si="7"/>
        <v>0</v>
      </c>
      <c r="W23" s="72">
        <f t="shared" si="13"/>
        <v>52750</v>
      </c>
      <c r="X23" s="71">
        <f t="shared" si="9"/>
        <v>0</v>
      </c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</row>
    <row r="24" spans="1:229" s="66" customFormat="1">
      <c r="A24" s="78">
        <v>24</v>
      </c>
      <c r="B24" s="77" t="s">
        <v>47</v>
      </c>
      <c r="C24" s="77" t="s">
        <v>77</v>
      </c>
      <c r="D24" s="79" t="s">
        <v>105</v>
      </c>
      <c r="E24" s="79"/>
      <c r="F24" s="79"/>
      <c r="G24" s="97">
        <v>45627</v>
      </c>
      <c r="H24" s="78" t="s">
        <v>56</v>
      </c>
      <c r="I24" s="84">
        <v>211750</v>
      </c>
      <c r="J24" s="85">
        <v>0</v>
      </c>
      <c r="K24" s="98">
        <f t="shared" si="14"/>
        <v>211750</v>
      </c>
      <c r="L24" s="129">
        <v>211750</v>
      </c>
      <c r="M24" s="85">
        <v>0</v>
      </c>
      <c r="N24" s="88">
        <f t="shared" si="1"/>
        <v>211750</v>
      </c>
      <c r="O24" s="22">
        <v>52000</v>
      </c>
      <c r="P24" s="23">
        <v>0</v>
      </c>
      <c r="Q24" s="71">
        <f t="shared" si="10"/>
        <v>52000</v>
      </c>
      <c r="R24" s="22">
        <f t="shared" si="3"/>
        <v>0</v>
      </c>
      <c r="S24" s="23">
        <f t="shared" si="4"/>
        <v>0</v>
      </c>
      <c r="T24" s="71">
        <f t="shared" si="11"/>
        <v>0</v>
      </c>
      <c r="U24" s="22">
        <f t="shared" si="12"/>
        <v>159750</v>
      </c>
      <c r="V24" s="23">
        <f t="shared" si="7"/>
        <v>0</v>
      </c>
      <c r="W24" s="72">
        <f t="shared" si="13"/>
        <v>159750</v>
      </c>
      <c r="X24" s="71">
        <f t="shared" si="9"/>
        <v>0</v>
      </c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</row>
    <row r="25" spans="1:229" s="66" customFormat="1">
      <c r="A25" s="78">
        <v>25</v>
      </c>
      <c r="B25" s="77" t="s">
        <v>48</v>
      </c>
      <c r="C25" s="77" t="s">
        <v>9</v>
      </c>
      <c r="D25" s="79" t="s">
        <v>106</v>
      </c>
      <c r="E25" s="79"/>
      <c r="F25" s="79"/>
      <c r="G25" s="97">
        <v>45627</v>
      </c>
      <c r="H25" s="78" t="s">
        <v>56</v>
      </c>
      <c r="I25" s="84">
        <v>2329250</v>
      </c>
      <c r="J25" s="85">
        <v>0</v>
      </c>
      <c r="K25" s="98">
        <f t="shared" si="14"/>
        <v>2329250</v>
      </c>
      <c r="L25" s="129">
        <v>2329250</v>
      </c>
      <c r="M25" s="85">
        <v>0</v>
      </c>
      <c r="N25" s="88">
        <f t="shared" si="1"/>
        <v>2329250</v>
      </c>
      <c r="O25" s="22">
        <v>1559000</v>
      </c>
      <c r="P25" s="23">
        <v>0</v>
      </c>
      <c r="Q25" s="71">
        <f t="shared" si="10"/>
        <v>1559000</v>
      </c>
      <c r="R25" s="22">
        <f t="shared" si="3"/>
        <v>0</v>
      </c>
      <c r="S25" s="23">
        <f t="shared" si="4"/>
        <v>0</v>
      </c>
      <c r="T25" s="71">
        <f t="shared" si="11"/>
        <v>0</v>
      </c>
      <c r="U25" s="22">
        <f t="shared" si="12"/>
        <v>770250</v>
      </c>
      <c r="V25" s="23">
        <f t="shared" si="7"/>
        <v>0</v>
      </c>
      <c r="W25" s="72">
        <f t="shared" si="13"/>
        <v>770250</v>
      </c>
      <c r="X25" s="71">
        <f t="shared" si="9"/>
        <v>0</v>
      </c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  <c r="EN25" s="65"/>
      <c r="EO25" s="65"/>
      <c r="EP25" s="65"/>
      <c r="EQ25" s="65"/>
      <c r="ER25" s="65"/>
      <c r="ES25" s="65"/>
      <c r="ET25" s="65"/>
      <c r="EU25" s="65"/>
      <c r="EV25" s="65"/>
      <c r="EW25" s="65"/>
      <c r="EX25" s="65"/>
      <c r="EY25" s="65"/>
      <c r="EZ25" s="65"/>
      <c r="FA25" s="65"/>
      <c r="FB25" s="65"/>
      <c r="FC25" s="65"/>
      <c r="FD25" s="65"/>
      <c r="FE25" s="65"/>
      <c r="FF25" s="65"/>
      <c r="FG25" s="65"/>
      <c r="FH25" s="65"/>
      <c r="FI25" s="65"/>
      <c r="FJ25" s="65"/>
      <c r="FK25" s="65"/>
      <c r="FL25" s="65"/>
      <c r="FM25" s="65"/>
      <c r="FN25" s="65"/>
      <c r="FO25" s="65"/>
      <c r="FP25" s="65"/>
      <c r="FQ25" s="65"/>
      <c r="FR25" s="65"/>
      <c r="FS25" s="65"/>
      <c r="FT25" s="65"/>
      <c r="FU25" s="65"/>
      <c r="FV25" s="65"/>
      <c r="FW25" s="65"/>
      <c r="FX25" s="65"/>
      <c r="FY25" s="65"/>
      <c r="FZ25" s="65"/>
      <c r="GA25" s="65"/>
      <c r="GB25" s="65"/>
      <c r="GC25" s="65"/>
      <c r="GD25" s="65"/>
      <c r="GE25" s="65"/>
      <c r="GF25" s="65"/>
      <c r="GG25" s="65"/>
      <c r="GH25" s="65"/>
      <c r="GI25" s="65"/>
      <c r="GJ25" s="65"/>
      <c r="GK25" s="65"/>
      <c r="GL25" s="65"/>
      <c r="GM25" s="65"/>
      <c r="GN25" s="65"/>
      <c r="GO25" s="65"/>
      <c r="GP25" s="65"/>
      <c r="GQ25" s="65"/>
      <c r="GR25" s="65"/>
      <c r="GS25" s="65"/>
      <c r="GT25" s="65"/>
      <c r="GU25" s="65"/>
      <c r="GV25" s="65"/>
      <c r="GW25" s="65"/>
      <c r="GX25" s="65"/>
      <c r="GY25" s="65"/>
      <c r="GZ25" s="65"/>
      <c r="HA25" s="65"/>
      <c r="HB25" s="65"/>
      <c r="HC25" s="65"/>
      <c r="HD25" s="65"/>
      <c r="HE25" s="65"/>
      <c r="HF25" s="65"/>
      <c r="HG25" s="65"/>
      <c r="HH25" s="65"/>
      <c r="HI25" s="65"/>
      <c r="HJ25" s="65"/>
      <c r="HK25" s="65"/>
      <c r="HL25" s="65"/>
      <c r="HM25" s="65"/>
      <c r="HN25" s="65"/>
      <c r="HO25" s="65"/>
      <c r="HP25" s="65"/>
      <c r="HQ25" s="65"/>
      <c r="HR25" s="65"/>
      <c r="HS25" s="65"/>
      <c r="HT25" s="65"/>
      <c r="HU25" s="65"/>
    </row>
    <row r="26" spans="1:229" s="66" customFormat="1">
      <c r="A26" s="78">
        <v>26</v>
      </c>
      <c r="B26" s="77" t="s">
        <v>49</v>
      </c>
      <c r="C26" s="77" t="s">
        <v>87</v>
      </c>
      <c r="D26" s="79" t="s">
        <v>107</v>
      </c>
      <c r="E26" s="79"/>
      <c r="F26" s="79"/>
      <c r="G26" s="97">
        <v>45627</v>
      </c>
      <c r="H26" s="78" t="s">
        <v>56</v>
      </c>
      <c r="I26" s="84">
        <v>36300</v>
      </c>
      <c r="J26" s="85">
        <v>0</v>
      </c>
      <c r="K26" s="98">
        <f t="shared" si="14"/>
        <v>36300</v>
      </c>
      <c r="L26" s="129">
        <v>36300</v>
      </c>
      <c r="M26" s="85">
        <v>0</v>
      </c>
      <c r="N26" s="88">
        <f t="shared" si="1"/>
        <v>36300</v>
      </c>
      <c r="O26" s="22">
        <v>17000</v>
      </c>
      <c r="P26" s="23">
        <v>0</v>
      </c>
      <c r="Q26" s="71">
        <f t="shared" si="10"/>
        <v>17000</v>
      </c>
      <c r="R26" s="22">
        <f t="shared" si="3"/>
        <v>0</v>
      </c>
      <c r="S26" s="23">
        <f t="shared" si="4"/>
        <v>0</v>
      </c>
      <c r="T26" s="71">
        <f t="shared" si="11"/>
        <v>0</v>
      </c>
      <c r="U26" s="22">
        <f t="shared" si="12"/>
        <v>19300</v>
      </c>
      <c r="V26" s="23">
        <f t="shared" si="7"/>
        <v>0</v>
      </c>
      <c r="W26" s="72">
        <f t="shared" si="13"/>
        <v>19300</v>
      </c>
      <c r="X26" s="71">
        <f t="shared" si="9"/>
        <v>0</v>
      </c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</row>
    <row r="27" spans="1:229" s="66" customFormat="1">
      <c r="A27" s="78">
        <v>27</v>
      </c>
      <c r="B27" s="77" t="s">
        <v>50</v>
      </c>
      <c r="C27" s="77" t="s">
        <v>9</v>
      </c>
      <c r="D27" s="79" t="s">
        <v>108</v>
      </c>
      <c r="E27" s="79"/>
      <c r="F27" s="79"/>
      <c r="G27" s="97">
        <v>45627</v>
      </c>
      <c r="H27" s="78" t="s">
        <v>56</v>
      </c>
      <c r="I27" s="84">
        <v>532400</v>
      </c>
      <c r="J27" s="85">
        <v>0</v>
      </c>
      <c r="K27" s="98">
        <f t="shared" si="14"/>
        <v>532400</v>
      </c>
      <c r="L27" s="129">
        <v>532400</v>
      </c>
      <c r="M27" s="85">
        <v>0</v>
      </c>
      <c r="N27" s="88">
        <f t="shared" si="1"/>
        <v>532400</v>
      </c>
      <c r="O27" s="22">
        <v>357000</v>
      </c>
      <c r="P27" s="23">
        <v>0</v>
      </c>
      <c r="Q27" s="71">
        <f t="shared" si="10"/>
        <v>357000</v>
      </c>
      <c r="R27" s="22">
        <f t="shared" si="3"/>
        <v>0</v>
      </c>
      <c r="S27" s="23">
        <f t="shared" si="4"/>
        <v>0</v>
      </c>
      <c r="T27" s="71">
        <f t="shared" si="11"/>
        <v>0</v>
      </c>
      <c r="U27" s="22">
        <f t="shared" si="12"/>
        <v>175400</v>
      </c>
      <c r="V27" s="23">
        <f t="shared" si="7"/>
        <v>0</v>
      </c>
      <c r="W27" s="72">
        <f t="shared" si="13"/>
        <v>175400</v>
      </c>
      <c r="X27" s="71">
        <f t="shared" si="9"/>
        <v>0</v>
      </c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</row>
    <row r="28" spans="1:229" s="66" customFormat="1">
      <c r="A28" s="78">
        <v>28</v>
      </c>
      <c r="B28" s="77" t="s">
        <v>51</v>
      </c>
      <c r="C28" s="77" t="s">
        <v>9</v>
      </c>
      <c r="D28" s="79" t="s">
        <v>109</v>
      </c>
      <c r="E28" s="79"/>
      <c r="F28" s="79"/>
      <c r="G28" s="97">
        <v>45627</v>
      </c>
      <c r="H28" s="78" t="s">
        <v>56</v>
      </c>
      <c r="I28" s="84">
        <v>441650</v>
      </c>
      <c r="J28" s="85">
        <v>0</v>
      </c>
      <c r="K28" s="98">
        <f t="shared" si="14"/>
        <v>441650</v>
      </c>
      <c r="L28" s="129">
        <v>441650</v>
      </c>
      <c r="M28" s="85">
        <v>0</v>
      </c>
      <c r="N28" s="88">
        <f t="shared" si="1"/>
        <v>441650</v>
      </c>
      <c r="O28" s="22">
        <v>298000</v>
      </c>
      <c r="P28" s="23">
        <v>0</v>
      </c>
      <c r="Q28" s="71">
        <f t="shared" si="10"/>
        <v>298000</v>
      </c>
      <c r="R28" s="22">
        <f t="shared" si="3"/>
        <v>0</v>
      </c>
      <c r="S28" s="23">
        <f t="shared" si="4"/>
        <v>0</v>
      </c>
      <c r="T28" s="71">
        <f t="shared" si="11"/>
        <v>0</v>
      </c>
      <c r="U28" s="22">
        <f t="shared" si="12"/>
        <v>143650</v>
      </c>
      <c r="V28" s="23">
        <f t="shared" si="7"/>
        <v>0</v>
      </c>
      <c r="W28" s="72">
        <f t="shared" si="13"/>
        <v>143650</v>
      </c>
      <c r="X28" s="71">
        <f t="shared" si="9"/>
        <v>0</v>
      </c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</row>
    <row r="29" spans="1:229" s="66" customFormat="1">
      <c r="A29" s="78">
        <v>29</v>
      </c>
      <c r="B29" s="77" t="s">
        <v>52</v>
      </c>
      <c r="C29" s="77" t="s">
        <v>84</v>
      </c>
      <c r="D29" s="79" t="s">
        <v>52</v>
      </c>
      <c r="E29" s="79"/>
      <c r="F29" s="79"/>
      <c r="G29" s="97">
        <v>45627</v>
      </c>
      <c r="H29" s="78" t="s">
        <v>56</v>
      </c>
      <c r="I29" s="84">
        <v>302500</v>
      </c>
      <c r="J29" s="85">
        <v>0</v>
      </c>
      <c r="K29" s="98">
        <f t="shared" si="14"/>
        <v>302500</v>
      </c>
      <c r="L29" s="129">
        <v>302500</v>
      </c>
      <c r="M29" s="85">
        <v>0</v>
      </c>
      <c r="N29" s="88">
        <f t="shared" si="1"/>
        <v>302500</v>
      </c>
      <c r="O29" s="22">
        <v>321000</v>
      </c>
      <c r="P29" s="23">
        <v>0</v>
      </c>
      <c r="Q29" s="71">
        <f t="shared" si="10"/>
        <v>321000</v>
      </c>
      <c r="R29" s="22">
        <f t="shared" si="3"/>
        <v>0</v>
      </c>
      <c r="S29" s="23">
        <f t="shared" si="4"/>
        <v>0</v>
      </c>
      <c r="T29" s="71">
        <f t="shared" si="11"/>
        <v>0</v>
      </c>
      <c r="U29" s="22">
        <f t="shared" si="12"/>
        <v>-18500</v>
      </c>
      <c r="V29" s="23">
        <f t="shared" si="7"/>
        <v>0</v>
      </c>
      <c r="W29" s="72">
        <f t="shared" si="13"/>
        <v>-18500</v>
      </c>
      <c r="X29" s="71">
        <f t="shared" si="9"/>
        <v>0</v>
      </c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</row>
    <row r="30" spans="1:229" s="66" customFormat="1">
      <c r="A30" s="78">
        <v>30</v>
      </c>
      <c r="B30" s="77" t="s">
        <v>53</v>
      </c>
      <c r="C30" s="77" t="s">
        <v>84</v>
      </c>
      <c r="D30" s="79" t="s">
        <v>53</v>
      </c>
      <c r="E30" s="79"/>
      <c r="F30" s="79"/>
      <c r="G30" s="97">
        <v>45627</v>
      </c>
      <c r="H30" s="78" t="s">
        <v>56</v>
      </c>
      <c r="I30" s="84">
        <v>302500</v>
      </c>
      <c r="J30" s="85">
        <v>0</v>
      </c>
      <c r="K30" s="98">
        <f t="shared" si="14"/>
        <v>302500</v>
      </c>
      <c r="L30" s="129">
        <v>302500</v>
      </c>
      <c r="M30" s="85">
        <v>0</v>
      </c>
      <c r="N30" s="88">
        <f t="shared" si="1"/>
        <v>302500</v>
      </c>
      <c r="O30" s="22">
        <v>214000</v>
      </c>
      <c r="P30" s="23">
        <v>0</v>
      </c>
      <c r="Q30" s="71">
        <f t="shared" si="10"/>
        <v>214000</v>
      </c>
      <c r="R30" s="22">
        <f t="shared" si="3"/>
        <v>0</v>
      </c>
      <c r="S30" s="23">
        <f t="shared" si="4"/>
        <v>0</v>
      </c>
      <c r="T30" s="71">
        <f t="shared" si="11"/>
        <v>0</v>
      </c>
      <c r="U30" s="22">
        <f t="shared" si="12"/>
        <v>88500</v>
      </c>
      <c r="V30" s="23">
        <f t="shared" si="7"/>
        <v>0</v>
      </c>
      <c r="W30" s="72">
        <f t="shared" si="13"/>
        <v>88500</v>
      </c>
      <c r="X30" s="71">
        <f t="shared" si="9"/>
        <v>0</v>
      </c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</row>
    <row r="31" spans="1:229" s="66" customFormat="1">
      <c r="A31" s="78">
        <v>31</v>
      </c>
      <c r="B31" s="77" t="s">
        <v>54</v>
      </c>
      <c r="C31" s="77" t="s">
        <v>88</v>
      </c>
      <c r="D31" s="79" t="s">
        <v>143</v>
      </c>
      <c r="E31" s="79"/>
      <c r="F31" s="79"/>
      <c r="G31" s="97">
        <v>45627</v>
      </c>
      <c r="H31" s="78" t="s">
        <v>56</v>
      </c>
      <c r="I31" s="84">
        <v>968000</v>
      </c>
      <c r="J31" s="85">
        <v>0</v>
      </c>
      <c r="K31" s="98">
        <f t="shared" si="14"/>
        <v>968000</v>
      </c>
      <c r="L31" s="129">
        <v>968000</v>
      </c>
      <c r="M31" s="85">
        <v>0</v>
      </c>
      <c r="N31" s="88">
        <f t="shared" si="1"/>
        <v>968000</v>
      </c>
      <c r="O31" s="22">
        <v>12122000</v>
      </c>
      <c r="P31" s="23">
        <v>0</v>
      </c>
      <c r="Q31" s="71">
        <f t="shared" si="10"/>
        <v>12122000</v>
      </c>
      <c r="R31" s="22">
        <f t="shared" si="3"/>
        <v>0</v>
      </c>
      <c r="S31" s="23">
        <f t="shared" si="4"/>
        <v>0</v>
      </c>
      <c r="T31" s="71">
        <f t="shared" si="11"/>
        <v>0</v>
      </c>
      <c r="U31" s="22">
        <f t="shared" si="12"/>
        <v>-11154000</v>
      </c>
      <c r="V31" s="23">
        <f t="shared" si="7"/>
        <v>0</v>
      </c>
      <c r="W31" s="72">
        <f t="shared" si="13"/>
        <v>-11154000</v>
      </c>
      <c r="X31" s="71">
        <f t="shared" si="9"/>
        <v>0</v>
      </c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</row>
    <row r="32" spans="1:229" s="66" customFormat="1">
      <c r="A32" s="78">
        <v>31</v>
      </c>
      <c r="B32" s="77" t="s">
        <v>144</v>
      </c>
      <c r="C32" s="77" t="s">
        <v>88</v>
      </c>
      <c r="D32" s="79" t="s">
        <v>110</v>
      </c>
      <c r="E32" s="79"/>
      <c r="F32" s="79"/>
      <c r="G32" s="97">
        <v>45627</v>
      </c>
      <c r="H32" s="78" t="s">
        <v>56</v>
      </c>
      <c r="I32" s="84">
        <v>9595300</v>
      </c>
      <c r="J32" s="85">
        <v>223850</v>
      </c>
      <c r="K32" s="98">
        <f t="shared" si="14"/>
        <v>9819150</v>
      </c>
      <c r="L32" s="129">
        <v>9595300</v>
      </c>
      <c r="M32" s="130">
        <v>223850</v>
      </c>
      <c r="N32" s="88">
        <f t="shared" si="1"/>
        <v>9819150</v>
      </c>
      <c r="O32" s="22">
        <v>0</v>
      </c>
      <c r="P32" s="23">
        <v>198000</v>
      </c>
      <c r="Q32" s="71">
        <f t="shared" si="10"/>
        <v>198000</v>
      </c>
      <c r="R32" s="22">
        <f t="shared" si="3"/>
        <v>0</v>
      </c>
      <c r="S32" s="23">
        <f t="shared" si="4"/>
        <v>0</v>
      </c>
      <c r="T32" s="71">
        <f t="shared" si="11"/>
        <v>0</v>
      </c>
      <c r="U32" s="22">
        <f t="shared" si="12"/>
        <v>9595300</v>
      </c>
      <c r="V32" s="23">
        <f t="shared" si="7"/>
        <v>25850</v>
      </c>
      <c r="W32" s="72">
        <f t="shared" si="13"/>
        <v>9621150</v>
      </c>
      <c r="X32" s="71">
        <f t="shared" si="9"/>
        <v>0</v>
      </c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  <c r="EN32" s="65"/>
      <c r="EO32" s="65"/>
      <c r="EP32" s="65"/>
      <c r="EQ32" s="65"/>
      <c r="ER32" s="65"/>
      <c r="ES32" s="65"/>
      <c r="ET32" s="65"/>
      <c r="EU32" s="65"/>
      <c r="EV32" s="65"/>
      <c r="EW32" s="65"/>
      <c r="EX32" s="65"/>
      <c r="EY32" s="65"/>
      <c r="EZ32" s="65"/>
      <c r="FA32" s="65"/>
      <c r="FB32" s="65"/>
      <c r="FC32" s="65"/>
      <c r="FD32" s="65"/>
      <c r="FE32" s="65"/>
      <c r="FF32" s="65"/>
      <c r="FG32" s="65"/>
      <c r="FH32" s="65"/>
      <c r="FI32" s="65"/>
      <c r="FJ32" s="65"/>
      <c r="FK32" s="65"/>
      <c r="FL32" s="65"/>
      <c r="FM32" s="65"/>
      <c r="FN32" s="65"/>
      <c r="FO32" s="65"/>
      <c r="FP32" s="65"/>
      <c r="FQ32" s="65"/>
      <c r="FR32" s="65"/>
      <c r="FS32" s="65"/>
      <c r="FT32" s="65"/>
      <c r="FU32" s="65"/>
      <c r="FV32" s="65"/>
      <c r="FW32" s="65"/>
      <c r="FX32" s="65"/>
      <c r="FY32" s="65"/>
      <c r="FZ32" s="65"/>
      <c r="GA32" s="65"/>
      <c r="GB32" s="65"/>
      <c r="GC32" s="65"/>
      <c r="GD32" s="65"/>
      <c r="GE32" s="65"/>
      <c r="GF32" s="65"/>
      <c r="GG32" s="65"/>
      <c r="GH32" s="65"/>
      <c r="GI32" s="65"/>
      <c r="GJ32" s="65"/>
      <c r="GK32" s="65"/>
      <c r="GL32" s="65"/>
      <c r="GM32" s="65"/>
      <c r="GN32" s="65"/>
      <c r="GO32" s="65"/>
      <c r="GP32" s="65"/>
      <c r="GQ32" s="65"/>
      <c r="GR32" s="65"/>
      <c r="GS32" s="65"/>
      <c r="GT32" s="65"/>
      <c r="GU32" s="65"/>
      <c r="GV32" s="65"/>
      <c r="GW32" s="65"/>
      <c r="GX32" s="65"/>
      <c r="GY32" s="65"/>
      <c r="GZ32" s="65"/>
      <c r="HA32" s="65"/>
      <c r="HB32" s="65"/>
      <c r="HC32" s="65"/>
      <c r="HD32" s="65"/>
      <c r="HE32" s="65"/>
      <c r="HF32" s="65"/>
      <c r="HG32" s="65"/>
      <c r="HH32" s="65"/>
      <c r="HI32" s="65"/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5"/>
      <c r="HU32" s="65"/>
    </row>
    <row r="33" spans="1:229" s="66" customFormat="1">
      <c r="A33" s="78">
        <v>33</v>
      </c>
      <c r="B33" s="77" t="s">
        <v>145</v>
      </c>
      <c r="C33" s="77" t="s">
        <v>89</v>
      </c>
      <c r="D33" s="79" t="s">
        <v>111</v>
      </c>
      <c r="E33" s="79"/>
      <c r="F33" s="79"/>
      <c r="G33" s="97">
        <v>45627</v>
      </c>
      <c r="H33" s="78" t="s">
        <v>56</v>
      </c>
      <c r="I33" s="84">
        <v>36300</v>
      </c>
      <c r="J33" s="85">
        <v>18150</v>
      </c>
      <c r="K33" s="98">
        <f t="shared" si="14"/>
        <v>54450</v>
      </c>
      <c r="L33" s="129">
        <v>36300</v>
      </c>
      <c r="M33" s="130">
        <v>18150</v>
      </c>
      <c r="N33" s="88">
        <f t="shared" si="1"/>
        <v>54450</v>
      </c>
      <c r="O33" s="22">
        <v>125000</v>
      </c>
      <c r="P33" s="23">
        <v>45000</v>
      </c>
      <c r="Q33" s="71">
        <f t="shared" si="10"/>
        <v>170000</v>
      </c>
      <c r="R33" s="22">
        <f t="shared" si="3"/>
        <v>0</v>
      </c>
      <c r="S33" s="23">
        <f t="shared" si="4"/>
        <v>0</v>
      </c>
      <c r="T33" s="71">
        <f t="shared" si="11"/>
        <v>0</v>
      </c>
      <c r="U33" s="22">
        <f t="shared" si="12"/>
        <v>-88700</v>
      </c>
      <c r="V33" s="23">
        <f t="shared" si="7"/>
        <v>-26850</v>
      </c>
      <c r="W33" s="72">
        <f t="shared" si="13"/>
        <v>-115550</v>
      </c>
      <c r="X33" s="71">
        <f t="shared" si="9"/>
        <v>0</v>
      </c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</row>
    <row r="34" spans="1:229" s="66" customFormat="1">
      <c r="A34" s="78">
        <v>34</v>
      </c>
      <c r="B34" s="77" t="s">
        <v>128</v>
      </c>
      <c r="C34" s="77" t="s">
        <v>129</v>
      </c>
      <c r="D34" s="79" t="s">
        <v>130</v>
      </c>
      <c r="E34" s="79" t="s">
        <v>9</v>
      </c>
      <c r="F34" s="79"/>
      <c r="G34" s="97">
        <v>45627</v>
      </c>
      <c r="H34" s="78" t="s">
        <v>150</v>
      </c>
      <c r="I34" s="84">
        <v>96800</v>
      </c>
      <c r="J34" s="85">
        <v>0</v>
      </c>
      <c r="K34" s="98">
        <f t="shared" ref="K34:K44" si="15">SUM(I34:J34)</f>
        <v>96800</v>
      </c>
      <c r="L34" s="129">
        <v>96800</v>
      </c>
      <c r="M34" s="85">
        <v>0</v>
      </c>
      <c r="N34" s="88">
        <f t="shared" si="1"/>
        <v>96800</v>
      </c>
      <c r="O34" s="22">
        <v>36000</v>
      </c>
      <c r="P34" s="23">
        <v>0</v>
      </c>
      <c r="Q34" s="71">
        <f t="shared" ref="Q34:Q44" si="16">SUM(O34:P34)</f>
        <v>36000</v>
      </c>
      <c r="R34" s="22">
        <f t="shared" si="3"/>
        <v>0</v>
      </c>
      <c r="S34" s="23">
        <f t="shared" si="4"/>
        <v>0</v>
      </c>
      <c r="T34" s="71">
        <f t="shared" ref="T34:T44" si="17">SUM(R34:S34)</f>
        <v>0</v>
      </c>
      <c r="U34" s="22">
        <f t="shared" ref="U34:U44" si="18">L34-O34</f>
        <v>60800</v>
      </c>
      <c r="V34" s="23">
        <f t="shared" ref="V34:V44" si="19">M34-P34</f>
        <v>0</v>
      </c>
      <c r="W34" s="72">
        <f t="shared" ref="W34:W44" si="20">SUM(U34:V34)</f>
        <v>60800</v>
      </c>
      <c r="X34" s="71">
        <f t="shared" si="9"/>
        <v>0</v>
      </c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</row>
    <row r="35" spans="1:229" s="66" customFormat="1">
      <c r="A35" s="78"/>
      <c r="B35" s="77" t="s">
        <v>146</v>
      </c>
      <c r="C35" s="77" t="s">
        <v>119</v>
      </c>
      <c r="D35" s="79" t="s">
        <v>124</v>
      </c>
      <c r="E35" s="79"/>
      <c r="F35" s="77"/>
      <c r="G35" s="97">
        <v>45627</v>
      </c>
      <c r="H35" s="78" t="s">
        <v>56</v>
      </c>
      <c r="I35" s="84">
        <v>3357750</v>
      </c>
      <c r="J35" s="85">
        <v>0</v>
      </c>
      <c r="K35" s="98">
        <f t="shared" si="15"/>
        <v>3357750</v>
      </c>
      <c r="L35" s="129">
        <v>3357750</v>
      </c>
      <c r="M35" s="85">
        <v>0</v>
      </c>
      <c r="N35" s="88">
        <f t="shared" si="1"/>
        <v>3357750</v>
      </c>
      <c r="O35" s="22">
        <v>0</v>
      </c>
      <c r="P35" s="23">
        <v>0</v>
      </c>
      <c r="Q35" s="71">
        <f t="shared" si="16"/>
        <v>0</v>
      </c>
      <c r="R35" s="22">
        <f t="shared" si="3"/>
        <v>0</v>
      </c>
      <c r="S35" s="23">
        <f t="shared" si="4"/>
        <v>0</v>
      </c>
      <c r="T35" s="71">
        <f t="shared" si="17"/>
        <v>0</v>
      </c>
      <c r="U35" s="22">
        <f t="shared" si="18"/>
        <v>3357750</v>
      </c>
      <c r="V35" s="23">
        <f t="shared" si="19"/>
        <v>0</v>
      </c>
      <c r="W35" s="72">
        <f t="shared" si="20"/>
        <v>3357750</v>
      </c>
      <c r="X35" s="71">
        <f t="shared" si="9"/>
        <v>0</v>
      </c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</row>
    <row r="36" spans="1:229" s="66" customFormat="1">
      <c r="A36" s="78"/>
      <c r="B36" s="77" t="s">
        <v>115</v>
      </c>
      <c r="C36" s="77" t="s">
        <v>75</v>
      </c>
      <c r="D36" s="79" t="s">
        <v>125</v>
      </c>
      <c r="E36" s="79"/>
      <c r="F36" s="77"/>
      <c r="G36" s="97">
        <v>45627</v>
      </c>
      <c r="H36" s="78" t="s">
        <v>56</v>
      </c>
      <c r="I36" s="84">
        <v>4053500</v>
      </c>
      <c r="J36" s="85">
        <v>0</v>
      </c>
      <c r="K36" s="98">
        <f t="shared" si="15"/>
        <v>4053500</v>
      </c>
      <c r="L36" s="129">
        <v>4053500</v>
      </c>
      <c r="M36" s="85">
        <v>0</v>
      </c>
      <c r="N36" s="88">
        <f t="shared" si="1"/>
        <v>4053500</v>
      </c>
      <c r="O36" s="22">
        <v>0</v>
      </c>
      <c r="P36" s="23">
        <v>0</v>
      </c>
      <c r="Q36" s="71">
        <f t="shared" si="16"/>
        <v>0</v>
      </c>
      <c r="R36" s="22">
        <f t="shared" si="3"/>
        <v>0</v>
      </c>
      <c r="S36" s="23">
        <f t="shared" si="4"/>
        <v>0</v>
      </c>
      <c r="T36" s="71">
        <f t="shared" si="17"/>
        <v>0</v>
      </c>
      <c r="U36" s="22">
        <f t="shared" si="18"/>
        <v>4053500</v>
      </c>
      <c r="V36" s="23">
        <f t="shared" si="19"/>
        <v>0</v>
      </c>
      <c r="W36" s="72">
        <f t="shared" si="20"/>
        <v>4053500</v>
      </c>
      <c r="X36" s="71">
        <f t="shared" si="9"/>
        <v>0</v>
      </c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</row>
    <row r="37" spans="1:229" s="66" customFormat="1">
      <c r="A37" s="78"/>
      <c r="B37" s="77" t="s">
        <v>147</v>
      </c>
      <c r="C37" s="77" t="s">
        <v>148</v>
      </c>
      <c r="D37" s="77" t="s">
        <v>149</v>
      </c>
      <c r="E37" s="79" t="s">
        <v>9</v>
      </c>
      <c r="F37" s="79"/>
      <c r="G37" s="97" t="s">
        <v>9</v>
      </c>
      <c r="H37" s="78" t="s">
        <v>56</v>
      </c>
      <c r="I37" s="84">
        <f t="shared" ref="I37:I44" si="21">ROUND(L37*ign/igo,afrind)</f>
        <v>623000</v>
      </c>
      <c r="J37" s="85">
        <f t="shared" ref="J37:J44" si="22">ROUND(M37*iin/iio,afrind)</f>
        <v>0</v>
      </c>
      <c r="K37" s="98">
        <f t="shared" si="15"/>
        <v>623000</v>
      </c>
      <c r="L37" s="128">
        <v>600000</v>
      </c>
      <c r="M37" s="85">
        <v>0</v>
      </c>
      <c r="N37" s="88">
        <f t="shared" si="1"/>
        <v>600000</v>
      </c>
      <c r="O37" s="22">
        <v>0</v>
      </c>
      <c r="P37" s="23">
        <v>0</v>
      </c>
      <c r="Q37" s="71">
        <f t="shared" si="16"/>
        <v>0</v>
      </c>
      <c r="R37" s="22">
        <f t="shared" si="3"/>
        <v>23000</v>
      </c>
      <c r="S37" s="23">
        <f t="shared" si="4"/>
        <v>0</v>
      </c>
      <c r="T37" s="71">
        <f t="shared" si="17"/>
        <v>23000</v>
      </c>
      <c r="U37" s="22">
        <f t="shared" si="18"/>
        <v>600000</v>
      </c>
      <c r="V37" s="23">
        <f t="shared" si="19"/>
        <v>0</v>
      </c>
      <c r="W37" s="72">
        <f t="shared" si="20"/>
        <v>600000</v>
      </c>
      <c r="X37" s="71">
        <f t="shared" si="9"/>
        <v>0</v>
      </c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</row>
    <row r="38" spans="1:229" s="66" customFormat="1">
      <c r="A38" s="78"/>
      <c r="B38" s="77" t="s">
        <v>28</v>
      </c>
      <c r="C38" s="77"/>
      <c r="D38" s="79" t="s">
        <v>9</v>
      </c>
      <c r="E38" s="79" t="s">
        <v>9</v>
      </c>
      <c r="F38" s="79"/>
      <c r="G38" s="97" t="s">
        <v>9</v>
      </c>
      <c r="H38" s="125"/>
      <c r="I38" s="84">
        <f t="shared" si="21"/>
        <v>0</v>
      </c>
      <c r="J38" s="85">
        <f t="shared" si="22"/>
        <v>0</v>
      </c>
      <c r="K38" s="98">
        <f t="shared" si="15"/>
        <v>0</v>
      </c>
      <c r="L38" s="84">
        <v>0</v>
      </c>
      <c r="M38" s="85">
        <v>0</v>
      </c>
      <c r="N38" s="88">
        <f t="shared" si="1"/>
        <v>0</v>
      </c>
      <c r="O38" s="22">
        <v>0</v>
      </c>
      <c r="P38" s="23">
        <v>0</v>
      </c>
      <c r="Q38" s="71">
        <f t="shared" si="16"/>
        <v>0</v>
      </c>
      <c r="R38" s="22">
        <f t="shared" si="3"/>
        <v>0</v>
      </c>
      <c r="S38" s="23">
        <f t="shared" si="4"/>
        <v>0</v>
      </c>
      <c r="T38" s="71">
        <f t="shared" si="17"/>
        <v>0</v>
      </c>
      <c r="U38" s="22">
        <f t="shared" si="18"/>
        <v>0</v>
      </c>
      <c r="V38" s="23">
        <f t="shared" si="19"/>
        <v>0</v>
      </c>
      <c r="W38" s="72">
        <f t="shared" si="20"/>
        <v>0</v>
      </c>
      <c r="X38" s="71">
        <f t="shared" si="9"/>
        <v>0</v>
      </c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</row>
    <row r="39" spans="1:229" s="66" customFormat="1">
      <c r="A39" s="78"/>
      <c r="B39" s="77" t="s">
        <v>28</v>
      </c>
      <c r="C39" s="77"/>
      <c r="D39" s="79" t="s">
        <v>9</v>
      </c>
      <c r="E39" s="79" t="s">
        <v>9</v>
      </c>
      <c r="F39" s="79"/>
      <c r="G39" s="97" t="s">
        <v>9</v>
      </c>
      <c r="H39" s="78"/>
      <c r="I39" s="84">
        <f t="shared" si="21"/>
        <v>0</v>
      </c>
      <c r="J39" s="85">
        <f t="shared" si="22"/>
        <v>0</v>
      </c>
      <c r="K39" s="98">
        <f t="shared" si="15"/>
        <v>0</v>
      </c>
      <c r="L39" s="84">
        <v>0</v>
      </c>
      <c r="M39" s="85">
        <v>0</v>
      </c>
      <c r="N39" s="88">
        <f t="shared" si="1"/>
        <v>0</v>
      </c>
      <c r="O39" s="22">
        <v>0</v>
      </c>
      <c r="P39" s="23">
        <v>0</v>
      </c>
      <c r="Q39" s="71">
        <f t="shared" si="16"/>
        <v>0</v>
      </c>
      <c r="R39" s="22">
        <f t="shared" si="3"/>
        <v>0</v>
      </c>
      <c r="S39" s="23">
        <f t="shared" si="4"/>
        <v>0</v>
      </c>
      <c r="T39" s="71">
        <f t="shared" si="17"/>
        <v>0</v>
      </c>
      <c r="U39" s="22">
        <f t="shared" si="18"/>
        <v>0</v>
      </c>
      <c r="V39" s="23">
        <f t="shared" si="19"/>
        <v>0</v>
      </c>
      <c r="W39" s="72">
        <f t="shared" si="20"/>
        <v>0</v>
      </c>
      <c r="X39" s="71">
        <f t="shared" si="9"/>
        <v>0</v>
      </c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</row>
    <row r="40" spans="1:229" s="66" customFormat="1">
      <c r="A40" s="78"/>
      <c r="B40" s="77" t="s">
        <v>28</v>
      </c>
      <c r="C40" s="77"/>
      <c r="D40" s="79" t="s">
        <v>9</v>
      </c>
      <c r="E40" s="79" t="s">
        <v>9</v>
      </c>
      <c r="F40" s="79"/>
      <c r="G40" s="97" t="s">
        <v>9</v>
      </c>
      <c r="H40" s="78"/>
      <c r="I40" s="84">
        <f t="shared" si="21"/>
        <v>0</v>
      </c>
      <c r="J40" s="85">
        <f t="shared" si="22"/>
        <v>0</v>
      </c>
      <c r="K40" s="98">
        <f t="shared" si="15"/>
        <v>0</v>
      </c>
      <c r="L40" s="84">
        <v>0</v>
      </c>
      <c r="M40" s="85">
        <v>0</v>
      </c>
      <c r="N40" s="88">
        <f t="shared" si="1"/>
        <v>0</v>
      </c>
      <c r="O40" s="22">
        <v>0</v>
      </c>
      <c r="P40" s="23">
        <v>0</v>
      </c>
      <c r="Q40" s="71">
        <f t="shared" si="16"/>
        <v>0</v>
      </c>
      <c r="R40" s="22">
        <f t="shared" si="3"/>
        <v>0</v>
      </c>
      <c r="S40" s="23">
        <f t="shared" si="4"/>
        <v>0</v>
      </c>
      <c r="T40" s="71">
        <f t="shared" si="17"/>
        <v>0</v>
      </c>
      <c r="U40" s="22">
        <f t="shared" si="18"/>
        <v>0</v>
      </c>
      <c r="V40" s="23">
        <f t="shared" si="19"/>
        <v>0</v>
      </c>
      <c r="W40" s="72">
        <f t="shared" si="20"/>
        <v>0</v>
      </c>
      <c r="X40" s="71">
        <f t="shared" si="9"/>
        <v>0</v>
      </c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</row>
    <row r="41" spans="1:229" s="66" customFormat="1">
      <c r="A41" s="78"/>
      <c r="B41" s="77" t="s">
        <v>28</v>
      </c>
      <c r="C41" s="77"/>
      <c r="D41" s="79" t="s">
        <v>9</v>
      </c>
      <c r="E41" s="79" t="s">
        <v>9</v>
      </c>
      <c r="F41" s="79"/>
      <c r="G41" s="97" t="s">
        <v>9</v>
      </c>
      <c r="H41" s="78"/>
      <c r="I41" s="84">
        <f t="shared" si="21"/>
        <v>0</v>
      </c>
      <c r="J41" s="85">
        <f t="shared" si="22"/>
        <v>0</v>
      </c>
      <c r="K41" s="98">
        <f t="shared" si="15"/>
        <v>0</v>
      </c>
      <c r="L41" s="84">
        <v>0</v>
      </c>
      <c r="M41" s="85">
        <v>0</v>
      </c>
      <c r="N41" s="88">
        <f t="shared" si="1"/>
        <v>0</v>
      </c>
      <c r="O41" s="22">
        <v>0</v>
      </c>
      <c r="P41" s="23">
        <v>0</v>
      </c>
      <c r="Q41" s="71">
        <f t="shared" si="16"/>
        <v>0</v>
      </c>
      <c r="R41" s="22">
        <f t="shared" si="3"/>
        <v>0</v>
      </c>
      <c r="S41" s="23">
        <f t="shared" si="4"/>
        <v>0</v>
      </c>
      <c r="T41" s="71">
        <f t="shared" si="17"/>
        <v>0</v>
      </c>
      <c r="U41" s="22">
        <f t="shared" si="18"/>
        <v>0</v>
      </c>
      <c r="V41" s="23">
        <f t="shared" si="19"/>
        <v>0</v>
      </c>
      <c r="W41" s="72">
        <f t="shared" si="20"/>
        <v>0</v>
      </c>
      <c r="X41" s="71">
        <f t="shared" si="9"/>
        <v>0</v>
      </c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  <c r="EN41" s="65"/>
      <c r="EO41" s="65"/>
      <c r="EP41" s="65"/>
      <c r="EQ41" s="65"/>
      <c r="ER41" s="65"/>
      <c r="ES41" s="65"/>
      <c r="ET41" s="65"/>
      <c r="EU41" s="65"/>
      <c r="EV41" s="65"/>
      <c r="EW41" s="65"/>
      <c r="EX41" s="65"/>
      <c r="EY41" s="65"/>
      <c r="EZ41" s="65"/>
      <c r="FA41" s="65"/>
      <c r="FB41" s="65"/>
      <c r="FC41" s="65"/>
      <c r="FD41" s="65"/>
      <c r="FE41" s="65"/>
      <c r="FF41" s="65"/>
      <c r="FG41" s="65"/>
      <c r="FH41" s="65"/>
      <c r="FI41" s="65"/>
      <c r="FJ41" s="65"/>
      <c r="FK41" s="65"/>
      <c r="FL41" s="65"/>
      <c r="FM41" s="65"/>
      <c r="FN41" s="65"/>
      <c r="FO41" s="65"/>
      <c r="FP41" s="65"/>
      <c r="FQ41" s="65"/>
      <c r="FR41" s="65"/>
      <c r="FS41" s="65"/>
      <c r="FT41" s="65"/>
      <c r="FU41" s="65"/>
      <c r="FV41" s="65"/>
      <c r="FW41" s="65"/>
      <c r="FX41" s="65"/>
      <c r="FY41" s="65"/>
      <c r="FZ41" s="65"/>
      <c r="GA41" s="65"/>
      <c r="GB41" s="65"/>
      <c r="GC41" s="65"/>
      <c r="GD41" s="65"/>
      <c r="GE41" s="65"/>
      <c r="GF41" s="65"/>
      <c r="GG41" s="65"/>
      <c r="GH41" s="65"/>
      <c r="GI41" s="65"/>
      <c r="GJ41" s="65"/>
      <c r="GK41" s="65"/>
      <c r="GL41" s="65"/>
      <c r="GM41" s="65"/>
      <c r="GN41" s="65"/>
      <c r="GO41" s="65"/>
      <c r="GP41" s="65"/>
      <c r="GQ41" s="65"/>
      <c r="GR41" s="65"/>
      <c r="GS41" s="65"/>
      <c r="GT41" s="65"/>
      <c r="GU41" s="65"/>
      <c r="GV41" s="65"/>
      <c r="GW41" s="65"/>
      <c r="GX41" s="65"/>
      <c r="GY41" s="65"/>
      <c r="GZ41" s="65"/>
      <c r="HA41" s="65"/>
      <c r="HB41" s="65"/>
      <c r="HC41" s="65"/>
      <c r="HD41" s="65"/>
      <c r="HE41" s="65"/>
      <c r="HF41" s="65"/>
      <c r="HG41" s="65"/>
      <c r="HH41" s="65"/>
      <c r="HI41" s="65"/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5"/>
      <c r="HU41" s="65"/>
    </row>
    <row r="42" spans="1:229" s="66" customFormat="1">
      <c r="A42" s="78"/>
      <c r="B42" s="77" t="s">
        <v>28</v>
      </c>
      <c r="C42" s="77"/>
      <c r="D42" s="79" t="s">
        <v>9</v>
      </c>
      <c r="E42" s="79" t="s">
        <v>9</v>
      </c>
      <c r="F42" s="79"/>
      <c r="G42" s="97" t="s">
        <v>9</v>
      </c>
      <c r="H42" s="78"/>
      <c r="I42" s="84">
        <f t="shared" si="21"/>
        <v>0</v>
      </c>
      <c r="J42" s="85">
        <f t="shared" si="22"/>
        <v>0</v>
      </c>
      <c r="K42" s="98">
        <f t="shared" si="15"/>
        <v>0</v>
      </c>
      <c r="L42" s="84">
        <v>0</v>
      </c>
      <c r="M42" s="85">
        <v>0</v>
      </c>
      <c r="N42" s="88">
        <f t="shared" si="1"/>
        <v>0</v>
      </c>
      <c r="O42" s="22">
        <v>0</v>
      </c>
      <c r="P42" s="23">
        <v>0</v>
      </c>
      <c r="Q42" s="71">
        <f t="shared" si="16"/>
        <v>0</v>
      </c>
      <c r="R42" s="22">
        <f t="shared" si="3"/>
        <v>0</v>
      </c>
      <c r="S42" s="23">
        <f t="shared" si="4"/>
        <v>0</v>
      </c>
      <c r="T42" s="71">
        <f t="shared" si="17"/>
        <v>0</v>
      </c>
      <c r="U42" s="22">
        <f t="shared" si="18"/>
        <v>0</v>
      </c>
      <c r="V42" s="23">
        <f t="shared" si="19"/>
        <v>0</v>
      </c>
      <c r="W42" s="72">
        <f t="shared" si="20"/>
        <v>0</v>
      </c>
      <c r="X42" s="71">
        <f t="shared" si="9"/>
        <v>0</v>
      </c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  <c r="EN42" s="65"/>
      <c r="EO42" s="65"/>
      <c r="EP42" s="65"/>
      <c r="EQ42" s="65"/>
      <c r="ER42" s="65"/>
      <c r="ES42" s="65"/>
      <c r="ET42" s="65"/>
      <c r="EU42" s="65"/>
      <c r="EV42" s="65"/>
      <c r="EW42" s="65"/>
      <c r="EX42" s="65"/>
      <c r="EY42" s="65"/>
      <c r="EZ42" s="65"/>
      <c r="FA42" s="65"/>
      <c r="FB42" s="65"/>
      <c r="FC42" s="65"/>
      <c r="FD42" s="65"/>
      <c r="FE42" s="65"/>
      <c r="FF42" s="65"/>
      <c r="FG42" s="65"/>
      <c r="FH42" s="65"/>
      <c r="FI42" s="65"/>
      <c r="FJ42" s="65"/>
      <c r="FK42" s="65"/>
      <c r="FL42" s="65"/>
      <c r="FM42" s="65"/>
      <c r="FN42" s="65"/>
      <c r="FO42" s="65"/>
      <c r="FP42" s="65"/>
      <c r="FQ42" s="65"/>
      <c r="FR42" s="65"/>
      <c r="FS42" s="65"/>
      <c r="FT42" s="65"/>
      <c r="FU42" s="65"/>
      <c r="FV42" s="65"/>
      <c r="FW42" s="65"/>
      <c r="FX42" s="65"/>
      <c r="FY42" s="65"/>
      <c r="FZ42" s="65"/>
      <c r="GA42" s="65"/>
      <c r="GB42" s="65"/>
      <c r="GC42" s="65"/>
      <c r="GD42" s="65"/>
      <c r="GE42" s="65"/>
      <c r="GF42" s="65"/>
      <c r="GG42" s="65"/>
      <c r="GH42" s="65"/>
      <c r="GI42" s="65"/>
      <c r="GJ42" s="65"/>
      <c r="GK42" s="65"/>
      <c r="GL42" s="65"/>
      <c r="GM42" s="65"/>
      <c r="GN42" s="65"/>
      <c r="GO42" s="65"/>
      <c r="GP42" s="65"/>
      <c r="GQ42" s="65"/>
      <c r="GR42" s="65"/>
      <c r="GS42" s="65"/>
      <c r="GT42" s="65"/>
      <c r="GU42" s="65"/>
      <c r="GV42" s="65"/>
      <c r="GW42" s="65"/>
      <c r="GX42" s="65"/>
      <c r="GY42" s="65"/>
      <c r="GZ42" s="65"/>
      <c r="HA42" s="65"/>
      <c r="HB42" s="65"/>
      <c r="HC42" s="65"/>
      <c r="HD42" s="65"/>
      <c r="HE42" s="65"/>
      <c r="HF42" s="65"/>
      <c r="HG42" s="65"/>
      <c r="HH42" s="65"/>
      <c r="HI42" s="65"/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5"/>
      <c r="HU42" s="65"/>
    </row>
    <row r="43" spans="1:229" s="66" customFormat="1">
      <c r="A43" s="78"/>
      <c r="B43" s="77" t="s">
        <v>28</v>
      </c>
      <c r="C43" s="77"/>
      <c r="D43" s="79" t="s">
        <v>9</v>
      </c>
      <c r="E43" s="79" t="s">
        <v>9</v>
      </c>
      <c r="F43" s="79"/>
      <c r="G43" s="97" t="s">
        <v>9</v>
      </c>
      <c r="H43" s="78"/>
      <c r="I43" s="84">
        <f t="shared" si="21"/>
        <v>0</v>
      </c>
      <c r="J43" s="85">
        <f t="shared" si="22"/>
        <v>0</v>
      </c>
      <c r="K43" s="98">
        <f t="shared" si="15"/>
        <v>0</v>
      </c>
      <c r="L43" s="84">
        <v>0</v>
      </c>
      <c r="M43" s="85">
        <v>0</v>
      </c>
      <c r="N43" s="88">
        <f t="shared" si="1"/>
        <v>0</v>
      </c>
      <c r="O43" s="22">
        <v>0</v>
      </c>
      <c r="P43" s="23">
        <v>0</v>
      </c>
      <c r="Q43" s="71">
        <f t="shared" si="16"/>
        <v>0</v>
      </c>
      <c r="R43" s="22">
        <f t="shared" si="3"/>
        <v>0</v>
      </c>
      <c r="S43" s="23">
        <f t="shared" si="4"/>
        <v>0</v>
      </c>
      <c r="T43" s="71">
        <f t="shared" si="17"/>
        <v>0</v>
      </c>
      <c r="U43" s="22">
        <f t="shared" si="18"/>
        <v>0</v>
      </c>
      <c r="V43" s="23">
        <f t="shared" si="19"/>
        <v>0</v>
      </c>
      <c r="W43" s="72">
        <f t="shared" si="20"/>
        <v>0</v>
      </c>
      <c r="X43" s="71">
        <f t="shared" si="9"/>
        <v>0</v>
      </c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  <c r="EN43" s="65"/>
      <c r="EO43" s="65"/>
      <c r="EP43" s="65"/>
      <c r="EQ43" s="65"/>
      <c r="ER43" s="65"/>
      <c r="ES43" s="65"/>
      <c r="ET43" s="65"/>
      <c r="EU43" s="65"/>
      <c r="EV43" s="65"/>
      <c r="EW43" s="65"/>
      <c r="EX43" s="65"/>
      <c r="EY43" s="65"/>
      <c r="EZ43" s="65"/>
      <c r="FA43" s="65"/>
      <c r="FB43" s="65"/>
      <c r="FC43" s="65"/>
      <c r="FD43" s="65"/>
      <c r="FE43" s="65"/>
      <c r="FF43" s="65"/>
      <c r="FG43" s="65"/>
      <c r="FH43" s="65"/>
      <c r="FI43" s="65"/>
      <c r="FJ43" s="65"/>
      <c r="FK43" s="65"/>
      <c r="FL43" s="65"/>
      <c r="FM43" s="65"/>
      <c r="FN43" s="65"/>
      <c r="FO43" s="65"/>
      <c r="FP43" s="65"/>
      <c r="FQ43" s="65"/>
      <c r="FR43" s="65"/>
      <c r="FS43" s="65"/>
      <c r="FT43" s="65"/>
      <c r="FU43" s="65"/>
      <c r="FV43" s="65"/>
      <c r="FW43" s="65"/>
      <c r="FX43" s="65"/>
      <c r="FY43" s="65"/>
      <c r="FZ43" s="65"/>
      <c r="GA43" s="65"/>
      <c r="GB43" s="65"/>
      <c r="GC43" s="65"/>
      <c r="GD43" s="65"/>
      <c r="GE43" s="65"/>
      <c r="GF43" s="65"/>
      <c r="GG43" s="65"/>
      <c r="GH43" s="65"/>
      <c r="GI43" s="65"/>
      <c r="GJ43" s="65"/>
      <c r="GK43" s="65"/>
      <c r="GL43" s="65"/>
      <c r="GM43" s="65"/>
      <c r="GN43" s="65"/>
      <c r="GO43" s="65"/>
      <c r="GP43" s="65"/>
      <c r="GQ43" s="65"/>
      <c r="GR43" s="65"/>
      <c r="GS43" s="65"/>
      <c r="GT43" s="65"/>
      <c r="GU43" s="65"/>
      <c r="GV43" s="65"/>
      <c r="GW43" s="65"/>
      <c r="GX43" s="65"/>
      <c r="GY43" s="65"/>
      <c r="GZ43" s="65"/>
      <c r="HA43" s="65"/>
      <c r="HB43" s="65"/>
      <c r="HC43" s="65"/>
      <c r="HD43" s="65"/>
      <c r="HE43" s="65"/>
      <c r="HF43" s="65"/>
      <c r="HG43" s="65"/>
      <c r="HH43" s="65"/>
      <c r="HI43" s="65"/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5"/>
      <c r="HU43" s="65"/>
    </row>
    <row r="44" spans="1:229" s="66" customFormat="1">
      <c r="A44" s="78"/>
      <c r="B44" s="77" t="s">
        <v>28</v>
      </c>
      <c r="C44" s="77"/>
      <c r="D44" s="79" t="s">
        <v>9</v>
      </c>
      <c r="E44" s="79" t="s">
        <v>9</v>
      </c>
      <c r="F44" s="79"/>
      <c r="G44" s="97" t="s">
        <v>9</v>
      </c>
      <c r="H44" s="78"/>
      <c r="I44" s="84">
        <f t="shared" si="21"/>
        <v>0</v>
      </c>
      <c r="J44" s="85">
        <f t="shared" si="22"/>
        <v>0</v>
      </c>
      <c r="K44" s="98">
        <f t="shared" si="15"/>
        <v>0</v>
      </c>
      <c r="L44" s="84">
        <v>0</v>
      </c>
      <c r="M44" s="85">
        <v>0</v>
      </c>
      <c r="N44" s="88">
        <f t="shared" si="1"/>
        <v>0</v>
      </c>
      <c r="O44" s="22">
        <v>0</v>
      </c>
      <c r="P44" s="23">
        <v>0</v>
      </c>
      <c r="Q44" s="71">
        <f t="shared" si="16"/>
        <v>0</v>
      </c>
      <c r="R44" s="22">
        <f t="shared" si="3"/>
        <v>0</v>
      </c>
      <c r="S44" s="23">
        <f t="shared" si="4"/>
        <v>0</v>
      </c>
      <c r="T44" s="71">
        <f t="shared" si="17"/>
        <v>0</v>
      </c>
      <c r="U44" s="22">
        <f t="shared" si="18"/>
        <v>0</v>
      </c>
      <c r="V44" s="23">
        <f t="shared" si="19"/>
        <v>0</v>
      </c>
      <c r="W44" s="72">
        <f t="shared" si="20"/>
        <v>0</v>
      </c>
      <c r="X44" s="71">
        <f t="shared" si="9"/>
        <v>0</v>
      </c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  <c r="EN44" s="65"/>
      <c r="EO44" s="65"/>
      <c r="EP44" s="65"/>
      <c r="EQ44" s="65"/>
      <c r="ER44" s="65"/>
      <c r="ES44" s="65"/>
      <c r="ET44" s="65"/>
      <c r="EU44" s="65"/>
      <c r="EV44" s="65"/>
      <c r="EW44" s="65"/>
      <c r="EX44" s="65"/>
      <c r="EY44" s="65"/>
      <c r="EZ44" s="65"/>
      <c r="FA44" s="65"/>
      <c r="FB44" s="65"/>
      <c r="FC44" s="65"/>
      <c r="FD44" s="65"/>
      <c r="FE44" s="65"/>
      <c r="FF44" s="65"/>
      <c r="FG44" s="65"/>
      <c r="FH44" s="65"/>
      <c r="FI44" s="65"/>
      <c r="FJ44" s="65"/>
      <c r="FK44" s="65"/>
      <c r="FL44" s="65"/>
      <c r="FM44" s="65"/>
      <c r="FN44" s="65"/>
      <c r="FO44" s="65"/>
      <c r="FP44" s="65"/>
      <c r="FQ44" s="65"/>
      <c r="FR44" s="65"/>
      <c r="FS44" s="65"/>
      <c r="FT44" s="65"/>
      <c r="FU44" s="65"/>
      <c r="FV44" s="65"/>
      <c r="FW44" s="65"/>
      <c r="FX44" s="65"/>
      <c r="FY44" s="65"/>
      <c r="FZ44" s="65"/>
      <c r="GA44" s="65"/>
      <c r="GB44" s="65"/>
      <c r="GC44" s="65"/>
      <c r="GD44" s="65"/>
      <c r="GE44" s="65"/>
      <c r="GF44" s="65"/>
      <c r="GG44" s="65"/>
      <c r="GH44" s="65"/>
      <c r="GI44" s="65"/>
      <c r="GJ44" s="65"/>
      <c r="GK44" s="65"/>
      <c r="GL44" s="65"/>
      <c r="GM44" s="65"/>
      <c r="GN44" s="65"/>
      <c r="GO44" s="65"/>
      <c r="GP44" s="65"/>
      <c r="GQ44" s="65"/>
      <c r="GR44" s="65"/>
      <c r="GS44" s="65"/>
      <c r="GT44" s="65"/>
      <c r="GU44" s="65"/>
      <c r="GV44" s="65"/>
      <c r="GW44" s="65"/>
      <c r="GX44" s="65"/>
      <c r="GY44" s="65"/>
      <c r="GZ44" s="65"/>
      <c r="HA44" s="65"/>
      <c r="HB44" s="65"/>
      <c r="HC44" s="65"/>
      <c r="HD44" s="65"/>
      <c r="HE44" s="65"/>
      <c r="HF44" s="65"/>
      <c r="HG44" s="65"/>
      <c r="HH44" s="65"/>
      <c r="HI44" s="65"/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5"/>
      <c r="HU44" s="65"/>
    </row>
    <row r="45" spans="1:229" s="66" customFormat="1">
      <c r="A45" s="78"/>
      <c r="B45" s="77"/>
      <c r="C45" s="77"/>
      <c r="D45" s="79"/>
      <c r="E45" s="79"/>
      <c r="F45" s="79"/>
      <c r="G45" s="97"/>
      <c r="H45" s="78"/>
      <c r="I45" s="84"/>
      <c r="J45" s="86"/>
      <c r="K45" s="87"/>
      <c r="L45" s="84"/>
      <c r="M45" s="86"/>
      <c r="N45" s="87"/>
      <c r="O45" s="22"/>
      <c r="P45" s="73"/>
      <c r="Q45" s="74"/>
      <c r="R45" s="22"/>
      <c r="S45" s="73"/>
      <c r="T45" s="74"/>
      <c r="U45" s="22"/>
      <c r="V45" s="73"/>
      <c r="W45" s="75"/>
      <c r="X45" s="76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  <c r="EN45" s="65"/>
      <c r="EO45" s="65"/>
      <c r="EP45" s="65"/>
      <c r="EQ45" s="65"/>
      <c r="ER45" s="65"/>
      <c r="ES45" s="65"/>
      <c r="ET45" s="65"/>
      <c r="EU45" s="65"/>
      <c r="EV45" s="65"/>
      <c r="EW45" s="65"/>
      <c r="EX45" s="65"/>
      <c r="EY45" s="65"/>
      <c r="EZ45" s="65"/>
      <c r="FA45" s="65"/>
      <c r="FB45" s="65"/>
      <c r="FC45" s="65"/>
      <c r="FD45" s="65"/>
      <c r="FE45" s="65"/>
      <c r="FF45" s="65"/>
      <c r="FG45" s="65"/>
      <c r="FH45" s="65"/>
      <c r="FI45" s="65"/>
      <c r="FJ45" s="65"/>
      <c r="FK45" s="65"/>
      <c r="FL45" s="65"/>
      <c r="FM45" s="65"/>
      <c r="FN45" s="65"/>
      <c r="FO45" s="65"/>
      <c r="FP45" s="65"/>
      <c r="FQ45" s="65"/>
      <c r="FR45" s="65"/>
      <c r="FS45" s="65"/>
      <c r="FT45" s="65"/>
      <c r="FU45" s="65"/>
      <c r="FV45" s="65"/>
      <c r="FW45" s="65"/>
      <c r="FX45" s="65"/>
      <c r="FY45" s="65"/>
      <c r="FZ45" s="65"/>
      <c r="GA45" s="65"/>
      <c r="GB45" s="65"/>
      <c r="GC45" s="65"/>
      <c r="GD45" s="65"/>
      <c r="GE45" s="65"/>
      <c r="GF45" s="65"/>
      <c r="GG45" s="65"/>
      <c r="GH45" s="65"/>
      <c r="GI45" s="65"/>
      <c r="GJ45" s="65"/>
      <c r="GK45" s="65"/>
      <c r="GL45" s="65"/>
      <c r="GM45" s="65"/>
      <c r="GN45" s="65"/>
      <c r="GO45" s="65"/>
      <c r="GP45" s="65"/>
      <c r="GQ45" s="65"/>
      <c r="GR45" s="65"/>
      <c r="GS45" s="65"/>
      <c r="GT45" s="65"/>
      <c r="GU45" s="65"/>
      <c r="GV45" s="65"/>
      <c r="GW45" s="65"/>
      <c r="GX45" s="65"/>
      <c r="GY45" s="65"/>
      <c r="GZ45" s="65"/>
      <c r="HA45" s="65"/>
      <c r="HB45" s="65"/>
      <c r="HC45" s="65"/>
      <c r="HD45" s="65"/>
      <c r="HE45" s="65"/>
      <c r="HF45" s="65"/>
      <c r="HG45" s="65"/>
      <c r="HH45" s="65"/>
      <c r="HI45" s="65"/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5"/>
      <c r="HU45" s="65"/>
    </row>
    <row r="46" spans="1:229" ht="13.8" thickBot="1">
      <c r="A46" s="26"/>
      <c r="B46" s="25" t="s">
        <v>29</v>
      </c>
      <c r="C46" s="27"/>
      <c r="D46" s="28"/>
      <c r="E46" s="28"/>
      <c r="F46" s="28"/>
      <c r="G46" s="63"/>
      <c r="H46" s="26"/>
      <c r="I46" s="60">
        <f t="shared" ref="I46:X46" si="23">SUM(I6:I45)</f>
        <v>79588800</v>
      </c>
      <c r="J46" s="60">
        <f t="shared" si="23"/>
        <v>4518650</v>
      </c>
      <c r="K46" s="60">
        <f t="shared" si="23"/>
        <v>84107450</v>
      </c>
      <c r="L46" s="60">
        <f t="shared" si="23"/>
        <v>79565800</v>
      </c>
      <c r="M46" s="60">
        <f t="shared" si="23"/>
        <v>4518650</v>
      </c>
      <c r="N46" s="60">
        <f t="shared" si="23"/>
        <v>84084450</v>
      </c>
      <c r="O46" s="60">
        <f t="shared" si="23"/>
        <v>73209000</v>
      </c>
      <c r="P46" s="60">
        <f t="shared" si="23"/>
        <v>4144000</v>
      </c>
      <c r="Q46" s="60">
        <f t="shared" si="23"/>
        <v>77353000</v>
      </c>
      <c r="R46" s="60">
        <f t="shared" si="23"/>
        <v>23000</v>
      </c>
      <c r="S46" s="60">
        <f t="shared" si="23"/>
        <v>0</v>
      </c>
      <c r="T46" s="60">
        <f t="shared" si="23"/>
        <v>23000</v>
      </c>
      <c r="U46" s="60">
        <f t="shared" si="23"/>
        <v>6356800</v>
      </c>
      <c r="V46" s="60">
        <f t="shared" si="23"/>
        <v>374650</v>
      </c>
      <c r="W46" s="60">
        <f t="shared" si="23"/>
        <v>6731450</v>
      </c>
      <c r="X46" s="61">
        <f t="shared" si="23"/>
        <v>0</v>
      </c>
    </row>
    <row r="47" spans="1:229" ht="13.8" thickTop="1">
      <c r="A47" s="20"/>
      <c r="B47" s="62"/>
      <c r="C47" s="19"/>
      <c r="D47" s="21"/>
      <c r="E47" s="21"/>
      <c r="F47" s="21"/>
      <c r="G47" s="1"/>
      <c r="H47" s="20"/>
      <c r="I47" s="67"/>
      <c r="J47" s="68"/>
      <c r="K47" s="68"/>
      <c r="L47" s="67"/>
      <c r="M47" s="68"/>
      <c r="N47" s="68"/>
      <c r="O47" s="67"/>
      <c r="P47" s="68"/>
      <c r="Q47" s="68"/>
      <c r="R47" s="67"/>
      <c r="S47" s="68"/>
      <c r="T47" s="68"/>
      <c r="U47" s="67"/>
      <c r="V47" s="68"/>
      <c r="W47" s="69"/>
      <c r="X47" s="70"/>
    </row>
    <row r="48" spans="1:229">
      <c r="A48" s="81"/>
      <c r="B48" s="80" t="s">
        <v>14</v>
      </c>
      <c r="C48" s="82"/>
      <c r="D48" s="83"/>
      <c r="E48" s="83"/>
      <c r="F48" s="83"/>
      <c r="G48" s="99"/>
      <c r="H48" s="81"/>
      <c r="I48" s="84"/>
      <c r="J48" s="85"/>
      <c r="K48" s="100"/>
      <c r="L48" s="84"/>
      <c r="M48" s="85"/>
      <c r="N48" s="34"/>
      <c r="O48" s="22"/>
      <c r="P48" s="23"/>
      <c r="Q48" s="34"/>
      <c r="R48" s="22"/>
      <c r="S48" s="23"/>
      <c r="T48" s="34"/>
      <c r="U48" s="22"/>
      <c r="V48" s="23"/>
      <c r="W48" s="52"/>
      <c r="X48" s="34"/>
    </row>
    <row r="49" spans="1:229" s="66" customFormat="1">
      <c r="A49" s="78">
        <v>1</v>
      </c>
      <c r="B49" s="77" t="s">
        <v>112</v>
      </c>
      <c r="C49" s="77" t="s">
        <v>117</v>
      </c>
      <c r="D49" s="79" t="s">
        <v>121</v>
      </c>
      <c r="E49" s="79"/>
      <c r="F49" s="77"/>
      <c r="G49" s="97">
        <v>45627</v>
      </c>
      <c r="H49" s="78" t="s">
        <v>56</v>
      </c>
      <c r="I49" s="84">
        <v>5166700</v>
      </c>
      <c r="J49" s="85">
        <v>713900</v>
      </c>
      <c r="K49" s="98">
        <f>SUM(I49:J49)</f>
        <v>5880600</v>
      </c>
      <c r="L49" s="129">
        <v>5166700</v>
      </c>
      <c r="M49" s="130">
        <v>713900</v>
      </c>
      <c r="N49" s="88">
        <f t="shared" ref="N49:N54" si="24">SUM(L49:M49)</f>
        <v>5880600</v>
      </c>
      <c r="O49" s="84">
        <v>4214000</v>
      </c>
      <c r="P49" s="85">
        <v>851000</v>
      </c>
      <c r="Q49" s="71">
        <f>SUM(O49:P49)</f>
        <v>5065000</v>
      </c>
      <c r="R49" s="22">
        <f t="shared" ref="R49:R63" si="25">I49-L49</f>
        <v>0</v>
      </c>
      <c r="S49" s="23">
        <f t="shared" ref="S49:S63" si="26">J49-M49</f>
        <v>0</v>
      </c>
      <c r="T49" s="71">
        <f>SUM(R49:S49)</f>
        <v>0</v>
      </c>
      <c r="U49" s="22">
        <f>L49-O49</f>
        <v>952700</v>
      </c>
      <c r="V49" s="23">
        <f>M49-P49</f>
        <v>-137100</v>
      </c>
      <c r="W49" s="72">
        <f>SUM(U49:V49)</f>
        <v>815600</v>
      </c>
      <c r="X49" s="71">
        <f>ROUND(W49*premieGM,2)</f>
        <v>0</v>
      </c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</row>
    <row r="50" spans="1:229" s="66" customFormat="1">
      <c r="A50" s="78">
        <v>2</v>
      </c>
      <c r="B50" s="77" t="s">
        <v>113</v>
      </c>
      <c r="C50" s="77" t="s">
        <v>118</v>
      </c>
      <c r="D50" s="79" t="s">
        <v>122</v>
      </c>
      <c r="E50" s="79"/>
      <c r="F50" s="77"/>
      <c r="G50" s="97">
        <v>45627</v>
      </c>
      <c r="H50" s="78" t="s">
        <v>56</v>
      </c>
      <c r="I50" s="84">
        <v>2680150</v>
      </c>
      <c r="J50" s="85">
        <v>562650</v>
      </c>
      <c r="K50" s="98">
        <f>SUM(I50:J50)</f>
        <v>3242800</v>
      </c>
      <c r="L50" s="129">
        <v>2680150</v>
      </c>
      <c r="M50" s="130">
        <v>562650</v>
      </c>
      <c r="N50" s="88">
        <f t="shared" si="24"/>
        <v>3242800</v>
      </c>
      <c r="O50" s="84">
        <v>4179000</v>
      </c>
      <c r="P50" s="85">
        <v>814000</v>
      </c>
      <c r="Q50" s="71">
        <f>SUM(O50:P50)</f>
        <v>4993000</v>
      </c>
      <c r="R50" s="22">
        <f t="shared" si="25"/>
        <v>0</v>
      </c>
      <c r="S50" s="23">
        <f t="shared" si="26"/>
        <v>0</v>
      </c>
      <c r="T50" s="71">
        <f>SUM(R50:S50)</f>
        <v>0</v>
      </c>
      <c r="U50" s="22">
        <f>L50-O50</f>
        <v>-1498850</v>
      </c>
      <c r="V50" s="23">
        <f>M50-P50</f>
        <v>-251350</v>
      </c>
      <c r="W50" s="72">
        <f>SUM(U50:V50)</f>
        <v>-1750200</v>
      </c>
      <c r="X50" s="71">
        <f t="shared" ref="X50:X63" si="27">ROUND(W50*premieGM,2)</f>
        <v>0</v>
      </c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  <c r="EN50" s="65"/>
      <c r="EO50" s="65"/>
      <c r="EP50" s="65"/>
      <c r="EQ50" s="65"/>
      <c r="ER50" s="65"/>
      <c r="ES50" s="65"/>
      <c r="ET50" s="65"/>
      <c r="EU50" s="65"/>
      <c r="EV50" s="65"/>
      <c r="EW50" s="65"/>
      <c r="EX50" s="65"/>
      <c r="EY50" s="65"/>
      <c r="EZ50" s="65"/>
      <c r="FA50" s="65"/>
      <c r="FB50" s="65"/>
      <c r="FC50" s="65"/>
      <c r="FD50" s="65"/>
      <c r="FE50" s="65"/>
      <c r="FF50" s="65"/>
      <c r="FG50" s="65"/>
      <c r="FH50" s="65"/>
      <c r="FI50" s="65"/>
      <c r="FJ50" s="65"/>
      <c r="FK50" s="65"/>
      <c r="FL50" s="65"/>
      <c r="FM50" s="65"/>
      <c r="FN50" s="65"/>
      <c r="FO50" s="65"/>
      <c r="FP50" s="65"/>
      <c r="FQ50" s="65"/>
      <c r="FR50" s="65"/>
      <c r="FS50" s="65"/>
      <c r="FT50" s="65"/>
      <c r="FU50" s="65"/>
      <c r="FV50" s="65"/>
      <c r="FW50" s="65"/>
      <c r="FX50" s="65"/>
      <c r="FY50" s="65"/>
      <c r="FZ50" s="65"/>
      <c r="GA50" s="65"/>
      <c r="GB50" s="65"/>
      <c r="GC50" s="65"/>
      <c r="GD50" s="65"/>
      <c r="GE50" s="65"/>
      <c r="GF50" s="65"/>
      <c r="GG50" s="65"/>
      <c r="GH50" s="65"/>
      <c r="GI50" s="65"/>
      <c r="GJ50" s="65"/>
      <c r="GK50" s="65"/>
      <c r="GL50" s="65"/>
      <c r="GM50" s="65"/>
      <c r="GN50" s="65"/>
      <c r="GO50" s="65"/>
      <c r="GP50" s="65"/>
      <c r="GQ50" s="65"/>
      <c r="GR50" s="65"/>
      <c r="GS50" s="65"/>
      <c r="GT50" s="65"/>
      <c r="GU50" s="65"/>
      <c r="GV50" s="65"/>
      <c r="GW50" s="65"/>
      <c r="GX50" s="65"/>
      <c r="GY50" s="65"/>
      <c r="GZ50" s="65"/>
      <c r="HA50" s="65"/>
      <c r="HB50" s="65"/>
      <c r="HC50" s="65"/>
      <c r="HD50" s="65"/>
      <c r="HE50" s="65"/>
      <c r="HF50" s="65"/>
      <c r="HG50" s="65"/>
      <c r="HH50" s="65"/>
      <c r="HI50" s="65"/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5"/>
      <c r="HU50" s="65"/>
    </row>
    <row r="51" spans="1:229" s="66" customFormat="1">
      <c r="A51" s="78">
        <v>3</v>
      </c>
      <c r="B51" s="77" t="s">
        <v>114</v>
      </c>
      <c r="C51" s="77" t="s">
        <v>82</v>
      </c>
      <c r="D51" s="79" t="s">
        <v>123</v>
      </c>
      <c r="E51" s="79"/>
      <c r="F51" s="77"/>
      <c r="G51" s="97">
        <v>45627</v>
      </c>
      <c r="H51" s="78" t="s">
        <v>56</v>
      </c>
      <c r="I51" s="84">
        <v>6068150</v>
      </c>
      <c r="J51" s="85">
        <v>949850</v>
      </c>
      <c r="K51" s="98">
        <f t="shared" ref="K51:K52" si="28">SUM(I51:J51)</f>
        <v>7018000</v>
      </c>
      <c r="L51" s="129">
        <v>6068150</v>
      </c>
      <c r="M51" s="130">
        <v>949850</v>
      </c>
      <c r="N51" s="88">
        <f t="shared" si="24"/>
        <v>7018000</v>
      </c>
      <c r="O51" s="84">
        <v>6434000</v>
      </c>
      <c r="P51" s="85">
        <v>1168000</v>
      </c>
      <c r="Q51" s="71">
        <f t="shared" ref="Q51:Q54" si="29">SUM(O51:P51)</f>
        <v>7602000</v>
      </c>
      <c r="R51" s="22">
        <f t="shared" si="25"/>
        <v>0</v>
      </c>
      <c r="S51" s="23">
        <f t="shared" si="26"/>
        <v>0</v>
      </c>
      <c r="T51" s="71">
        <f t="shared" ref="T51:T54" si="30">SUM(R51:S51)</f>
        <v>0</v>
      </c>
      <c r="U51" s="22">
        <f t="shared" ref="U51:U54" si="31">L51-O51</f>
        <v>-365850</v>
      </c>
      <c r="V51" s="23">
        <f t="shared" ref="V51:V54" si="32">M51-P51</f>
        <v>-218150</v>
      </c>
      <c r="W51" s="72">
        <f t="shared" ref="W51:W54" si="33">SUM(U51:V51)</f>
        <v>-584000</v>
      </c>
      <c r="X51" s="71">
        <f t="shared" si="27"/>
        <v>0</v>
      </c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  <c r="EN51" s="65"/>
      <c r="EO51" s="65"/>
      <c r="EP51" s="65"/>
      <c r="EQ51" s="65"/>
      <c r="ER51" s="65"/>
      <c r="ES51" s="65"/>
      <c r="ET51" s="65"/>
      <c r="EU51" s="65"/>
      <c r="EV51" s="65"/>
      <c r="EW51" s="65"/>
      <c r="EX51" s="65"/>
      <c r="EY51" s="65"/>
      <c r="EZ51" s="65"/>
      <c r="FA51" s="65"/>
      <c r="FB51" s="65"/>
      <c r="FC51" s="65"/>
      <c r="FD51" s="65"/>
      <c r="FE51" s="65"/>
      <c r="FF51" s="65"/>
      <c r="FG51" s="65"/>
      <c r="FH51" s="65"/>
      <c r="FI51" s="65"/>
      <c r="FJ51" s="65"/>
      <c r="FK51" s="65"/>
      <c r="FL51" s="65"/>
      <c r="FM51" s="65"/>
      <c r="FN51" s="65"/>
      <c r="FO51" s="65"/>
      <c r="FP51" s="65"/>
      <c r="FQ51" s="65"/>
      <c r="FR51" s="65"/>
      <c r="FS51" s="65"/>
      <c r="FT51" s="65"/>
      <c r="FU51" s="65"/>
      <c r="FV51" s="65"/>
      <c r="FW51" s="65"/>
      <c r="FX51" s="65"/>
      <c r="FY51" s="65"/>
      <c r="FZ51" s="65"/>
      <c r="GA51" s="65"/>
      <c r="GB51" s="65"/>
      <c r="GC51" s="65"/>
      <c r="GD51" s="65"/>
      <c r="GE51" s="65"/>
      <c r="GF51" s="65"/>
      <c r="GG51" s="65"/>
      <c r="GH51" s="65"/>
      <c r="GI51" s="65"/>
      <c r="GJ51" s="65"/>
      <c r="GK51" s="65"/>
      <c r="GL51" s="65"/>
      <c r="GM51" s="65"/>
      <c r="GN51" s="65"/>
      <c r="GO51" s="65"/>
      <c r="GP51" s="65"/>
      <c r="GQ51" s="65"/>
      <c r="GR51" s="65"/>
      <c r="GS51" s="65"/>
      <c r="GT51" s="65"/>
      <c r="GU51" s="65"/>
      <c r="GV51" s="65"/>
      <c r="GW51" s="65"/>
      <c r="GX51" s="65"/>
      <c r="GY51" s="65"/>
      <c r="GZ51" s="65"/>
      <c r="HA51" s="65"/>
      <c r="HB51" s="65"/>
      <c r="HC51" s="65"/>
      <c r="HD51" s="65"/>
      <c r="HE51" s="65"/>
      <c r="HF51" s="65"/>
      <c r="HG51" s="65"/>
      <c r="HH51" s="65"/>
      <c r="HI51" s="65"/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5"/>
      <c r="HU51" s="65"/>
    </row>
    <row r="52" spans="1:229" s="66" customFormat="1">
      <c r="A52" s="78">
        <v>4</v>
      </c>
      <c r="B52" s="77" t="s">
        <v>116</v>
      </c>
      <c r="C52" s="77" t="s">
        <v>120</v>
      </c>
      <c r="D52" s="79" t="s">
        <v>126</v>
      </c>
      <c r="E52" s="79"/>
      <c r="F52" s="77"/>
      <c r="G52" s="97">
        <v>45627</v>
      </c>
      <c r="H52" s="78" t="s">
        <v>56</v>
      </c>
      <c r="I52" s="84">
        <v>8234050</v>
      </c>
      <c r="J52" s="85">
        <v>943800</v>
      </c>
      <c r="K52" s="98">
        <f t="shared" si="28"/>
        <v>9177850</v>
      </c>
      <c r="L52" s="129">
        <v>8234050</v>
      </c>
      <c r="M52" s="130">
        <v>943800</v>
      </c>
      <c r="N52" s="88">
        <f t="shared" si="24"/>
        <v>9177850</v>
      </c>
      <c r="O52" s="84">
        <v>3594000</v>
      </c>
      <c r="P52" s="85">
        <v>0</v>
      </c>
      <c r="Q52" s="71">
        <f t="shared" si="29"/>
        <v>3594000</v>
      </c>
      <c r="R52" s="22">
        <f t="shared" si="25"/>
        <v>0</v>
      </c>
      <c r="S52" s="23">
        <f t="shared" si="26"/>
        <v>0</v>
      </c>
      <c r="T52" s="71">
        <f t="shared" si="30"/>
        <v>0</v>
      </c>
      <c r="U52" s="22">
        <f t="shared" si="31"/>
        <v>4640050</v>
      </c>
      <c r="V52" s="23">
        <f t="shared" si="32"/>
        <v>943800</v>
      </c>
      <c r="W52" s="72">
        <f t="shared" si="33"/>
        <v>5583850</v>
      </c>
      <c r="X52" s="71">
        <f t="shared" si="27"/>
        <v>0</v>
      </c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  <c r="EN52" s="65"/>
      <c r="EO52" s="65"/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65"/>
      <c r="FG52" s="65"/>
      <c r="FH52" s="65"/>
      <c r="FI52" s="65"/>
      <c r="FJ52" s="65"/>
      <c r="FK52" s="65"/>
      <c r="FL52" s="65"/>
      <c r="FM52" s="65"/>
      <c r="FN52" s="65"/>
      <c r="FO52" s="65"/>
      <c r="FP52" s="65"/>
      <c r="FQ52" s="65"/>
      <c r="FR52" s="65"/>
      <c r="FS52" s="65"/>
      <c r="FT52" s="65"/>
      <c r="FU52" s="65"/>
      <c r="FV52" s="65"/>
      <c r="FW52" s="65"/>
      <c r="FX52" s="65"/>
      <c r="FY52" s="65"/>
      <c r="FZ52" s="65"/>
      <c r="GA52" s="65"/>
      <c r="GB52" s="65"/>
      <c r="GC52" s="65"/>
      <c r="GD52" s="65"/>
      <c r="GE52" s="65"/>
      <c r="GF52" s="65"/>
      <c r="GG52" s="65"/>
      <c r="GH52" s="65"/>
      <c r="GI52" s="65"/>
      <c r="GJ52" s="65"/>
      <c r="GK52" s="65"/>
      <c r="GL52" s="65"/>
      <c r="GM52" s="65"/>
      <c r="GN52" s="65"/>
      <c r="GO52" s="65"/>
      <c r="GP52" s="65"/>
      <c r="GQ52" s="65"/>
      <c r="GR52" s="65"/>
      <c r="GS52" s="65"/>
      <c r="GT52" s="65"/>
      <c r="GU52" s="65"/>
      <c r="GV52" s="65"/>
      <c r="GW52" s="65"/>
      <c r="GX52" s="65"/>
      <c r="GY52" s="65"/>
      <c r="GZ52" s="65"/>
      <c r="HA52" s="65"/>
      <c r="HB52" s="65"/>
      <c r="HC52" s="65"/>
      <c r="HD52" s="65"/>
      <c r="HE52" s="65"/>
      <c r="HF52" s="65"/>
      <c r="HG52" s="65"/>
      <c r="HH52" s="65"/>
      <c r="HI52" s="65"/>
      <c r="HJ52" s="65"/>
      <c r="HK52" s="65"/>
      <c r="HL52" s="65"/>
      <c r="HM52" s="65"/>
      <c r="HN52" s="65"/>
      <c r="HO52" s="65"/>
      <c r="HP52" s="65"/>
      <c r="HQ52" s="65"/>
      <c r="HR52" s="65"/>
      <c r="HS52" s="65"/>
      <c r="HT52" s="65"/>
      <c r="HU52" s="65"/>
    </row>
    <row r="53" spans="1:229" s="66" customFormat="1" hidden="1">
      <c r="A53" s="78"/>
      <c r="B53" s="77"/>
      <c r="C53" s="77"/>
      <c r="D53" s="79"/>
      <c r="E53" s="79"/>
      <c r="F53" s="77"/>
      <c r="G53" s="97"/>
      <c r="H53" s="78"/>
      <c r="I53" s="84"/>
      <c r="J53" s="85"/>
      <c r="K53" s="98"/>
      <c r="L53" s="84"/>
      <c r="M53" s="85"/>
      <c r="N53" s="88">
        <f t="shared" si="24"/>
        <v>0</v>
      </c>
      <c r="O53" s="84">
        <v>4757000</v>
      </c>
      <c r="P53" s="85">
        <v>0</v>
      </c>
      <c r="Q53" s="71">
        <f t="shared" si="29"/>
        <v>4757000</v>
      </c>
      <c r="R53" s="22">
        <f t="shared" si="25"/>
        <v>0</v>
      </c>
      <c r="S53" s="23">
        <f t="shared" si="26"/>
        <v>0</v>
      </c>
      <c r="T53" s="71">
        <f t="shared" si="30"/>
        <v>0</v>
      </c>
      <c r="U53" s="22">
        <f t="shared" si="31"/>
        <v>-4757000</v>
      </c>
      <c r="V53" s="23">
        <f t="shared" si="32"/>
        <v>0</v>
      </c>
      <c r="W53" s="72">
        <f t="shared" si="33"/>
        <v>-4757000</v>
      </c>
      <c r="X53" s="71">
        <f t="shared" si="27"/>
        <v>0</v>
      </c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  <c r="GT53" s="65"/>
      <c r="GU53" s="65"/>
      <c r="GV53" s="65"/>
      <c r="GW53" s="65"/>
      <c r="GX53" s="65"/>
      <c r="GY53" s="65"/>
      <c r="GZ53" s="65"/>
      <c r="HA53" s="65"/>
      <c r="HB53" s="65"/>
      <c r="HC53" s="65"/>
      <c r="HD53" s="65"/>
      <c r="HE53" s="65"/>
      <c r="HF53" s="65"/>
      <c r="HG53" s="65"/>
      <c r="HH53" s="65"/>
      <c r="HI53" s="65"/>
      <c r="HJ53" s="65"/>
      <c r="HK53" s="65"/>
      <c r="HL53" s="65"/>
      <c r="HM53" s="65"/>
      <c r="HN53" s="65"/>
      <c r="HO53" s="65"/>
      <c r="HP53" s="65"/>
      <c r="HQ53" s="65"/>
      <c r="HR53" s="65"/>
      <c r="HS53" s="65"/>
      <c r="HT53" s="65"/>
      <c r="HU53" s="65"/>
    </row>
    <row r="54" spans="1:229" s="66" customFormat="1" hidden="1">
      <c r="A54" s="78"/>
      <c r="B54" s="77"/>
      <c r="C54" s="77"/>
      <c r="D54" s="79"/>
      <c r="E54" s="79"/>
      <c r="F54" s="77"/>
      <c r="G54" s="97"/>
      <c r="H54" s="78"/>
      <c r="I54" s="84"/>
      <c r="J54" s="85"/>
      <c r="K54" s="98"/>
      <c r="L54" s="84"/>
      <c r="M54" s="85"/>
      <c r="N54" s="88">
        <f t="shared" si="24"/>
        <v>0</v>
      </c>
      <c r="O54" s="84">
        <v>7116000</v>
      </c>
      <c r="P54" s="85">
        <v>1122000</v>
      </c>
      <c r="Q54" s="71">
        <f t="shared" si="29"/>
        <v>8238000</v>
      </c>
      <c r="R54" s="22">
        <f t="shared" si="25"/>
        <v>0</v>
      </c>
      <c r="S54" s="23">
        <f t="shared" si="26"/>
        <v>0</v>
      </c>
      <c r="T54" s="71">
        <f t="shared" si="30"/>
        <v>0</v>
      </c>
      <c r="U54" s="22">
        <f t="shared" si="31"/>
        <v>-7116000</v>
      </c>
      <c r="V54" s="23">
        <f t="shared" si="32"/>
        <v>-1122000</v>
      </c>
      <c r="W54" s="72">
        <f t="shared" si="33"/>
        <v>-8238000</v>
      </c>
      <c r="X54" s="71">
        <f t="shared" si="27"/>
        <v>0</v>
      </c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  <c r="EN54" s="65"/>
      <c r="EO54" s="65"/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65"/>
      <c r="FG54" s="65"/>
      <c r="FH54" s="65"/>
      <c r="FI54" s="65"/>
      <c r="FJ54" s="65"/>
      <c r="FK54" s="65"/>
      <c r="FL54" s="65"/>
      <c r="FM54" s="65"/>
      <c r="FN54" s="65"/>
      <c r="FO54" s="65"/>
      <c r="FP54" s="65"/>
      <c r="FQ54" s="65"/>
      <c r="FR54" s="65"/>
      <c r="FS54" s="65"/>
      <c r="FT54" s="65"/>
      <c r="FU54" s="65"/>
      <c r="FV54" s="65"/>
      <c r="FW54" s="65"/>
      <c r="FX54" s="65"/>
      <c r="FY54" s="65"/>
      <c r="FZ54" s="65"/>
      <c r="GA54" s="65"/>
      <c r="GB54" s="65"/>
      <c r="GC54" s="65"/>
      <c r="GD54" s="65"/>
      <c r="GE54" s="65"/>
      <c r="GF54" s="65"/>
      <c r="GG54" s="65"/>
      <c r="GH54" s="65"/>
      <c r="GI54" s="65"/>
      <c r="GJ54" s="65"/>
      <c r="GK54" s="65"/>
      <c r="GL54" s="65"/>
      <c r="GM54" s="65"/>
      <c r="GN54" s="65"/>
      <c r="GO54" s="65"/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B54" s="65"/>
      <c r="HC54" s="65"/>
      <c r="HD54" s="65"/>
      <c r="HE54" s="65"/>
      <c r="HF54" s="65"/>
      <c r="HG54" s="65"/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</row>
    <row r="55" spans="1:229" hidden="1">
      <c r="A55" s="81"/>
      <c r="B55" s="82" t="s">
        <v>30</v>
      </c>
      <c r="C55" s="82"/>
      <c r="D55" s="83"/>
      <c r="E55" s="83"/>
      <c r="F55" s="83"/>
      <c r="G55" s="99"/>
      <c r="H55" s="81"/>
      <c r="I55" s="84">
        <f t="shared" ref="I55:I61" si="34">ROUND(L55*ign/igo,afrind)</f>
        <v>0</v>
      </c>
      <c r="J55" s="85">
        <f t="shared" ref="J55:J61" si="35">ROUND(M55*iin/iio,afrind)</f>
        <v>0</v>
      </c>
      <c r="K55" s="100">
        <f t="shared" ref="K55:K63" si="36">SUM(I55:J55)</f>
        <v>0</v>
      </c>
      <c r="L55" s="84">
        <v>0</v>
      </c>
      <c r="M55" s="85">
        <v>0</v>
      </c>
      <c r="N55" s="88">
        <f t="shared" ref="N55:N63" si="37">SUM(L55:M55)</f>
        <v>0</v>
      </c>
      <c r="O55" s="22">
        <v>0</v>
      </c>
      <c r="P55" s="23">
        <v>0</v>
      </c>
      <c r="Q55" s="34">
        <f t="shared" ref="Q55:Q63" si="38">SUM(O55:P55)</f>
        <v>0</v>
      </c>
      <c r="R55" s="22">
        <f t="shared" si="25"/>
        <v>0</v>
      </c>
      <c r="S55" s="23">
        <f t="shared" si="26"/>
        <v>0</v>
      </c>
      <c r="T55" s="34">
        <f t="shared" ref="T55:T63" si="39">SUM(R55:S55)</f>
        <v>0</v>
      </c>
      <c r="U55" s="22">
        <f t="shared" ref="U55:U63" si="40">L55-O55</f>
        <v>0</v>
      </c>
      <c r="V55" s="23">
        <f t="shared" ref="V55:V63" si="41">M55-P55</f>
        <v>0</v>
      </c>
      <c r="W55" s="52">
        <f t="shared" ref="W55:W63" si="42">SUM(U55:V55)</f>
        <v>0</v>
      </c>
      <c r="X55" s="34">
        <f t="shared" si="27"/>
        <v>0</v>
      </c>
    </row>
    <row r="56" spans="1:229" hidden="1">
      <c r="A56" s="81"/>
      <c r="B56" s="82" t="s">
        <v>30</v>
      </c>
      <c r="C56" s="82"/>
      <c r="D56" s="83"/>
      <c r="E56" s="83"/>
      <c r="F56" s="83"/>
      <c r="G56" s="99"/>
      <c r="H56" s="81"/>
      <c r="I56" s="84">
        <f t="shared" si="34"/>
        <v>0</v>
      </c>
      <c r="J56" s="85">
        <f t="shared" si="35"/>
        <v>0</v>
      </c>
      <c r="K56" s="100">
        <f t="shared" si="36"/>
        <v>0</v>
      </c>
      <c r="L56" s="84">
        <v>0</v>
      </c>
      <c r="M56" s="85">
        <v>0</v>
      </c>
      <c r="N56" s="88">
        <f t="shared" si="37"/>
        <v>0</v>
      </c>
      <c r="O56" s="22">
        <v>0</v>
      </c>
      <c r="P56" s="23">
        <v>0</v>
      </c>
      <c r="Q56" s="34">
        <f t="shared" si="38"/>
        <v>0</v>
      </c>
      <c r="R56" s="22">
        <f t="shared" si="25"/>
        <v>0</v>
      </c>
      <c r="S56" s="23">
        <f t="shared" si="26"/>
        <v>0</v>
      </c>
      <c r="T56" s="34">
        <f t="shared" si="39"/>
        <v>0</v>
      </c>
      <c r="U56" s="22">
        <f t="shared" si="40"/>
        <v>0</v>
      </c>
      <c r="V56" s="23">
        <f t="shared" si="41"/>
        <v>0</v>
      </c>
      <c r="W56" s="52">
        <f t="shared" si="42"/>
        <v>0</v>
      </c>
      <c r="X56" s="34">
        <f t="shared" si="27"/>
        <v>0</v>
      </c>
    </row>
    <row r="57" spans="1:229" hidden="1">
      <c r="A57" s="81"/>
      <c r="B57" s="82" t="s">
        <v>30</v>
      </c>
      <c r="C57" s="82"/>
      <c r="D57" s="83"/>
      <c r="E57" s="83"/>
      <c r="F57" s="83"/>
      <c r="G57" s="99"/>
      <c r="H57" s="81"/>
      <c r="I57" s="84">
        <f t="shared" si="34"/>
        <v>0</v>
      </c>
      <c r="J57" s="85">
        <f t="shared" si="35"/>
        <v>0</v>
      </c>
      <c r="K57" s="100">
        <f t="shared" si="36"/>
        <v>0</v>
      </c>
      <c r="L57" s="84">
        <v>0</v>
      </c>
      <c r="M57" s="85">
        <v>0</v>
      </c>
      <c r="N57" s="88">
        <f t="shared" si="37"/>
        <v>0</v>
      </c>
      <c r="O57" s="22">
        <v>0</v>
      </c>
      <c r="P57" s="23">
        <v>0</v>
      </c>
      <c r="Q57" s="34">
        <f t="shared" si="38"/>
        <v>0</v>
      </c>
      <c r="R57" s="22">
        <f t="shared" si="25"/>
        <v>0</v>
      </c>
      <c r="S57" s="23">
        <f t="shared" si="26"/>
        <v>0</v>
      </c>
      <c r="T57" s="34">
        <f t="shared" si="39"/>
        <v>0</v>
      </c>
      <c r="U57" s="22">
        <f t="shared" si="40"/>
        <v>0</v>
      </c>
      <c r="V57" s="23">
        <f t="shared" si="41"/>
        <v>0</v>
      </c>
      <c r="W57" s="52">
        <f t="shared" si="42"/>
        <v>0</v>
      </c>
      <c r="X57" s="34">
        <f t="shared" si="27"/>
        <v>0</v>
      </c>
    </row>
    <row r="58" spans="1:229" hidden="1">
      <c r="A58" s="81"/>
      <c r="B58" s="82" t="s">
        <v>30</v>
      </c>
      <c r="C58" s="82"/>
      <c r="D58" s="83"/>
      <c r="E58" s="83"/>
      <c r="F58" s="83"/>
      <c r="G58" s="99"/>
      <c r="H58" s="81"/>
      <c r="I58" s="84">
        <f t="shared" si="34"/>
        <v>0</v>
      </c>
      <c r="J58" s="85">
        <f t="shared" si="35"/>
        <v>0</v>
      </c>
      <c r="K58" s="100">
        <f t="shared" si="36"/>
        <v>0</v>
      </c>
      <c r="L58" s="84">
        <v>0</v>
      </c>
      <c r="M58" s="85">
        <v>0</v>
      </c>
      <c r="N58" s="88">
        <f t="shared" si="37"/>
        <v>0</v>
      </c>
      <c r="O58" s="22">
        <v>0</v>
      </c>
      <c r="P58" s="23">
        <v>0</v>
      </c>
      <c r="Q58" s="34">
        <f t="shared" si="38"/>
        <v>0</v>
      </c>
      <c r="R58" s="22">
        <f t="shared" si="25"/>
        <v>0</v>
      </c>
      <c r="S58" s="23">
        <f t="shared" si="26"/>
        <v>0</v>
      </c>
      <c r="T58" s="34">
        <f t="shared" si="39"/>
        <v>0</v>
      </c>
      <c r="U58" s="22">
        <f t="shared" si="40"/>
        <v>0</v>
      </c>
      <c r="V58" s="23">
        <f t="shared" si="41"/>
        <v>0</v>
      </c>
      <c r="W58" s="52">
        <f t="shared" si="42"/>
        <v>0</v>
      </c>
      <c r="X58" s="34">
        <f t="shared" si="27"/>
        <v>0</v>
      </c>
    </row>
    <row r="59" spans="1:229" hidden="1">
      <c r="A59" s="81"/>
      <c r="B59" s="82" t="s">
        <v>30</v>
      </c>
      <c r="C59" s="82"/>
      <c r="D59" s="83"/>
      <c r="E59" s="83"/>
      <c r="F59" s="83"/>
      <c r="G59" s="99"/>
      <c r="H59" s="81"/>
      <c r="I59" s="84">
        <f t="shared" si="34"/>
        <v>0</v>
      </c>
      <c r="J59" s="85">
        <f t="shared" si="35"/>
        <v>0</v>
      </c>
      <c r="K59" s="100">
        <f t="shared" si="36"/>
        <v>0</v>
      </c>
      <c r="L59" s="84">
        <v>0</v>
      </c>
      <c r="M59" s="85">
        <v>0</v>
      </c>
      <c r="N59" s="88">
        <f t="shared" si="37"/>
        <v>0</v>
      </c>
      <c r="O59" s="22">
        <v>0</v>
      </c>
      <c r="P59" s="23">
        <v>0</v>
      </c>
      <c r="Q59" s="34">
        <f t="shared" si="38"/>
        <v>0</v>
      </c>
      <c r="R59" s="22">
        <f t="shared" si="25"/>
        <v>0</v>
      </c>
      <c r="S59" s="23">
        <f t="shared" si="26"/>
        <v>0</v>
      </c>
      <c r="T59" s="34">
        <f t="shared" si="39"/>
        <v>0</v>
      </c>
      <c r="U59" s="22">
        <f t="shared" si="40"/>
        <v>0</v>
      </c>
      <c r="V59" s="23">
        <f t="shared" si="41"/>
        <v>0</v>
      </c>
      <c r="W59" s="52">
        <f t="shared" si="42"/>
        <v>0</v>
      </c>
      <c r="X59" s="34">
        <f t="shared" si="27"/>
        <v>0</v>
      </c>
    </row>
    <row r="60" spans="1:229" hidden="1">
      <c r="A60" s="81"/>
      <c r="B60" s="82" t="s">
        <v>30</v>
      </c>
      <c r="C60" s="82"/>
      <c r="D60" s="83"/>
      <c r="E60" s="83"/>
      <c r="F60" s="83"/>
      <c r="G60" s="99"/>
      <c r="H60" s="81"/>
      <c r="I60" s="84">
        <f t="shared" si="34"/>
        <v>0</v>
      </c>
      <c r="J60" s="85">
        <f t="shared" si="35"/>
        <v>0</v>
      </c>
      <c r="K60" s="100">
        <f t="shared" si="36"/>
        <v>0</v>
      </c>
      <c r="L60" s="84">
        <v>0</v>
      </c>
      <c r="M60" s="85">
        <v>0</v>
      </c>
      <c r="N60" s="88">
        <f t="shared" si="37"/>
        <v>0</v>
      </c>
      <c r="O60" s="22">
        <v>0</v>
      </c>
      <c r="P60" s="23">
        <v>0</v>
      </c>
      <c r="Q60" s="34">
        <f t="shared" si="38"/>
        <v>0</v>
      </c>
      <c r="R60" s="22">
        <f t="shared" si="25"/>
        <v>0</v>
      </c>
      <c r="S60" s="23">
        <f t="shared" si="26"/>
        <v>0</v>
      </c>
      <c r="T60" s="34">
        <f t="shared" si="39"/>
        <v>0</v>
      </c>
      <c r="U60" s="22">
        <f t="shared" si="40"/>
        <v>0</v>
      </c>
      <c r="V60" s="23">
        <f t="shared" si="41"/>
        <v>0</v>
      </c>
      <c r="W60" s="52">
        <f t="shared" si="42"/>
        <v>0</v>
      </c>
      <c r="X60" s="34">
        <f t="shared" si="27"/>
        <v>0</v>
      </c>
    </row>
    <row r="61" spans="1:229" hidden="1">
      <c r="A61" s="81"/>
      <c r="B61" s="82" t="s">
        <v>30</v>
      </c>
      <c r="C61" s="82"/>
      <c r="D61" s="83"/>
      <c r="E61" s="83"/>
      <c r="F61" s="83"/>
      <c r="G61" s="99"/>
      <c r="H61" s="81"/>
      <c r="I61" s="84">
        <f t="shared" si="34"/>
        <v>0</v>
      </c>
      <c r="J61" s="85">
        <f t="shared" si="35"/>
        <v>0</v>
      </c>
      <c r="K61" s="100">
        <f t="shared" si="36"/>
        <v>0</v>
      </c>
      <c r="L61" s="84">
        <v>0</v>
      </c>
      <c r="M61" s="85">
        <v>0</v>
      </c>
      <c r="N61" s="88">
        <f t="shared" si="37"/>
        <v>0</v>
      </c>
      <c r="O61" s="22">
        <v>0</v>
      </c>
      <c r="P61" s="23">
        <v>0</v>
      </c>
      <c r="Q61" s="34">
        <f t="shared" si="38"/>
        <v>0</v>
      </c>
      <c r="R61" s="22">
        <f t="shared" si="25"/>
        <v>0</v>
      </c>
      <c r="S61" s="23">
        <f t="shared" si="26"/>
        <v>0</v>
      </c>
      <c r="T61" s="34">
        <f t="shared" si="39"/>
        <v>0</v>
      </c>
      <c r="U61" s="22">
        <f t="shared" si="40"/>
        <v>0</v>
      </c>
      <c r="V61" s="23">
        <f t="shared" si="41"/>
        <v>0</v>
      </c>
      <c r="W61" s="52">
        <f t="shared" si="42"/>
        <v>0</v>
      </c>
      <c r="X61" s="34">
        <f t="shared" si="27"/>
        <v>0</v>
      </c>
    </row>
    <row r="62" spans="1:229" hidden="1">
      <c r="A62" s="81"/>
      <c r="B62" s="82" t="s">
        <v>30</v>
      </c>
      <c r="C62" s="82"/>
      <c r="D62" s="83"/>
      <c r="E62" s="83"/>
      <c r="F62" s="83"/>
      <c r="G62" s="99"/>
      <c r="H62" s="81"/>
      <c r="I62" s="84">
        <f>ROUND(L62*ign/igo,afrind)</f>
        <v>0</v>
      </c>
      <c r="J62" s="85">
        <f>ROUND(M62*iin/iio,afrind)</f>
        <v>0</v>
      </c>
      <c r="K62" s="100">
        <f t="shared" si="36"/>
        <v>0</v>
      </c>
      <c r="L62" s="84">
        <v>0</v>
      </c>
      <c r="M62" s="85">
        <v>0</v>
      </c>
      <c r="N62" s="88">
        <f t="shared" si="37"/>
        <v>0</v>
      </c>
      <c r="O62" s="22">
        <v>0</v>
      </c>
      <c r="P62" s="23">
        <v>0</v>
      </c>
      <c r="Q62" s="34">
        <f t="shared" si="38"/>
        <v>0</v>
      </c>
      <c r="R62" s="22">
        <f t="shared" si="25"/>
        <v>0</v>
      </c>
      <c r="S62" s="23">
        <f t="shared" si="26"/>
        <v>0</v>
      </c>
      <c r="T62" s="34">
        <f t="shared" si="39"/>
        <v>0</v>
      </c>
      <c r="U62" s="22">
        <f t="shared" si="40"/>
        <v>0</v>
      </c>
      <c r="V62" s="23">
        <f t="shared" si="41"/>
        <v>0</v>
      </c>
      <c r="W62" s="52">
        <f t="shared" si="42"/>
        <v>0</v>
      </c>
      <c r="X62" s="34">
        <f t="shared" si="27"/>
        <v>0</v>
      </c>
    </row>
    <row r="63" spans="1:229" hidden="1">
      <c r="A63" s="81"/>
      <c r="B63" s="82" t="s">
        <v>30</v>
      </c>
      <c r="C63" s="82"/>
      <c r="D63" s="83"/>
      <c r="E63" s="83"/>
      <c r="F63" s="83"/>
      <c r="G63" s="99"/>
      <c r="H63" s="81"/>
      <c r="I63" s="84">
        <f>ROUND(L63*ign/igo,afrind)</f>
        <v>0</v>
      </c>
      <c r="J63" s="85">
        <f>ROUND(M63*iin/iio,afrind)</f>
        <v>0</v>
      </c>
      <c r="K63" s="100">
        <f t="shared" si="36"/>
        <v>0</v>
      </c>
      <c r="L63" s="84">
        <v>0</v>
      </c>
      <c r="M63" s="85">
        <v>0</v>
      </c>
      <c r="N63" s="88">
        <f t="shared" si="37"/>
        <v>0</v>
      </c>
      <c r="O63" s="22">
        <v>0</v>
      </c>
      <c r="P63" s="23">
        <v>0</v>
      </c>
      <c r="Q63" s="34">
        <f t="shared" si="38"/>
        <v>0</v>
      </c>
      <c r="R63" s="22">
        <f t="shared" si="25"/>
        <v>0</v>
      </c>
      <c r="S63" s="23">
        <f t="shared" si="26"/>
        <v>0</v>
      </c>
      <c r="T63" s="34">
        <f t="shared" si="39"/>
        <v>0</v>
      </c>
      <c r="U63" s="22">
        <f t="shared" si="40"/>
        <v>0</v>
      </c>
      <c r="V63" s="23">
        <f t="shared" si="41"/>
        <v>0</v>
      </c>
      <c r="W63" s="52">
        <f t="shared" si="42"/>
        <v>0</v>
      </c>
      <c r="X63" s="34">
        <f t="shared" si="27"/>
        <v>0</v>
      </c>
    </row>
    <row r="64" spans="1:229" ht="13.8" thickBot="1">
      <c r="A64" s="26"/>
      <c r="B64" s="25" t="s">
        <v>31</v>
      </c>
      <c r="C64" s="27"/>
      <c r="D64" s="28"/>
      <c r="E64" s="28"/>
      <c r="F64" s="28"/>
      <c r="G64" s="63"/>
      <c r="H64" s="26"/>
      <c r="I64" s="60">
        <f t="shared" ref="I64:X64" si="43">SUM(I49:I63)</f>
        <v>22149050</v>
      </c>
      <c r="J64" s="60">
        <f t="shared" si="43"/>
        <v>3170200</v>
      </c>
      <c r="K64" s="60">
        <f t="shared" si="43"/>
        <v>25319250</v>
      </c>
      <c r="L64" s="60">
        <f t="shared" si="43"/>
        <v>22149050</v>
      </c>
      <c r="M64" s="60">
        <f t="shared" si="43"/>
        <v>3170200</v>
      </c>
      <c r="N64" s="60">
        <f t="shared" si="43"/>
        <v>25319250</v>
      </c>
      <c r="O64" s="60">
        <f t="shared" si="43"/>
        <v>30294000</v>
      </c>
      <c r="P64" s="60">
        <f t="shared" si="43"/>
        <v>3955000</v>
      </c>
      <c r="Q64" s="60">
        <f t="shared" si="43"/>
        <v>34249000</v>
      </c>
      <c r="R64" s="60">
        <f t="shared" si="43"/>
        <v>0</v>
      </c>
      <c r="S64" s="60">
        <f t="shared" si="43"/>
        <v>0</v>
      </c>
      <c r="T64" s="60">
        <f t="shared" si="43"/>
        <v>0</v>
      </c>
      <c r="U64" s="60">
        <f t="shared" si="43"/>
        <v>-8144950</v>
      </c>
      <c r="V64" s="60">
        <f t="shared" si="43"/>
        <v>-784800</v>
      </c>
      <c r="W64" s="60">
        <f t="shared" si="43"/>
        <v>-8929750</v>
      </c>
      <c r="X64" s="61">
        <f t="shared" si="43"/>
        <v>0</v>
      </c>
    </row>
    <row r="65" spans="1:24" ht="13.8" hidden="1" thickTop="1">
      <c r="A65" s="20"/>
      <c r="B65" s="62"/>
      <c r="C65" s="19"/>
      <c r="D65" s="21"/>
      <c r="E65" s="21"/>
      <c r="F65" s="21"/>
      <c r="G65" s="1"/>
      <c r="H65" s="20"/>
      <c r="I65" s="67"/>
      <c r="J65" s="68"/>
      <c r="K65" s="68"/>
      <c r="L65" s="67"/>
      <c r="M65" s="68"/>
      <c r="N65" s="68"/>
      <c r="O65" s="67"/>
      <c r="P65" s="68"/>
      <c r="Q65" s="68"/>
      <c r="R65" s="67"/>
      <c r="S65" s="68"/>
      <c r="T65" s="68"/>
      <c r="U65" s="67"/>
      <c r="V65" s="68"/>
      <c r="W65" s="69"/>
      <c r="X65" s="70"/>
    </row>
    <row r="66" spans="1:24" hidden="1">
      <c r="A66" s="81"/>
      <c r="B66" s="80" t="s">
        <v>15</v>
      </c>
      <c r="C66" s="82"/>
      <c r="D66" s="83"/>
      <c r="E66" s="83"/>
      <c r="F66" s="83"/>
      <c r="G66" s="99"/>
      <c r="H66" s="81"/>
      <c r="I66" s="84"/>
      <c r="J66" s="85"/>
      <c r="K66" s="100"/>
      <c r="L66" s="84"/>
      <c r="M66" s="85"/>
      <c r="N66" s="34"/>
      <c r="O66" s="22"/>
      <c r="P66" s="23"/>
      <c r="Q66" s="34"/>
      <c r="R66" s="22"/>
      <c r="S66" s="23"/>
      <c r="T66" s="34"/>
      <c r="U66" s="22"/>
      <c r="V66" s="23"/>
      <c r="W66" s="52"/>
      <c r="X66" s="34"/>
    </row>
    <row r="67" spans="1:24" hidden="1">
      <c r="A67" s="81"/>
      <c r="B67" s="82" t="s">
        <v>30</v>
      </c>
      <c r="C67" s="82"/>
      <c r="D67" s="83"/>
      <c r="E67" s="83"/>
      <c r="F67" s="83"/>
      <c r="G67" s="99"/>
      <c r="H67" s="81"/>
      <c r="I67" s="84">
        <f t="shared" ref="I67:I69" si="44">ROUND(L67*ign/igo,afrind)</f>
        <v>0</v>
      </c>
      <c r="J67" s="85">
        <f t="shared" ref="J67:J69" si="45">ROUND(M67*iin/iio,afrind)</f>
        <v>0</v>
      </c>
      <c r="K67" s="100">
        <f t="shared" ref="K67:K69" si="46">SUM(I67:J67)</f>
        <v>0</v>
      </c>
      <c r="L67" s="84">
        <v>0</v>
      </c>
      <c r="M67" s="85">
        <v>0</v>
      </c>
      <c r="N67" s="88">
        <f t="shared" ref="N67:N69" si="47">SUM(L67:M67)</f>
        <v>0</v>
      </c>
      <c r="O67" s="22">
        <v>0</v>
      </c>
      <c r="P67" s="23">
        <v>0</v>
      </c>
      <c r="Q67" s="34">
        <f t="shared" ref="Q67:Q69" si="48">SUM(O67:P67)</f>
        <v>0</v>
      </c>
      <c r="R67" s="22">
        <f t="shared" ref="R67:S72" si="49">I67-L67</f>
        <v>0</v>
      </c>
      <c r="S67" s="23">
        <f t="shared" si="49"/>
        <v>0</v>
      </c>
      <c r="T67" s="34">
        <f t="shared" ref="T67:T69" si="50">SUM(R67:S67)</f>
        <v>0</v>
      </c>
      <c r="U67" s="22">
        <f t="shared" ref="U67:U69" si="51">L67-O67</f>
        <v>0</v>
      </c>
      <c r="V67" s="23">
        <f t="shared" ref="V67:V69" si="52">M67-P67</f>
        <v>0</v>
      </c>
      <c r="W67" s="52">
        <f t="shared" ref="W67:W69" si="53">SUM(U67:V67)</f>
        <v>0</v>
      </c>
      <c r="X67" s="34">
        <f t="shared" ref="X67:X72" si="54">ROUND(W67*premieGM,2)</f>
        <v>0</v>
      </c>
    </row>
    <row r="68" spans="1:24" hidden="1">
      <c r="A68" s="81"/>
      <c r="B68" s="82" t="s">
        <v>30</v>
      </c>
      <c r="C68" s="82"/>
      <c r="D68" s="83"/>
      <c r="E68" s="83"/>
      <c r="F68" s="83"/>
      <c r="G68" s="99"/>
      <c r="H68" s="81"/>
      <c r="I68" s="84">
        <f>ROUND(L68*ign/igo,afrind)</f>
        <v>0</v>
      </c>
      <c r="J68" s="85">
        <f t="shared" si="45"/>
        <v>0</v>
      </c>
      <c r="K68" s="100">
        <f t="shared" si="46"/>
        <v>0</v>
      </c>
      <c r="L68" s="84">
        <v>0</v>
      </c>
      <c r="M68" s="85">
        <v>0</v>
      </c>
      <c r="N68" s="88">
        <f t="shared" si="47"/>
        <v>0</v>
      </c>
      <c r="O68" s="22">
        <v>0</v>
      </c>
      <c r="P68" s="23">
        <v>0</v>
      </c>
      <c r="Q68" s="34">
        <f t="shared" si="48"/>
        <v>0</v>
      </c>
      <c r="R68" s="22">
        <f t="shared" si="49"/>
        <v>0</v>
      </c>
      <c r="S68" s="23">
        <f t="shared" si="49"/>
        <v>0</v>
      </c>
      <c r="T68" s="34">
        <f t="shared" si="50"/>
        <v>0</v>
      </c>
      <c r="U68" s="22">
        <f t="shared" si="51"/>
        <v>0</v>
      </c>
      <c r="V68" s="23">
        <f t="shared" si="52"/>
        <v>0</v>
      </c>
      <c r="W68" s="52">
        <f t="shared" si="53"/>
        <v>0</v>
      </c>
      <c r="X68" s="34">
        <f t="shared" si="54"/>
        <v>0</v>
      </c>
    </row>
    <row r="69" spans="1:24" hidden="1">
      <c r="A69" s="81"/>
      <c r="B69" s="82" t="s">
        <v>30</v>
      </c>
      <c r="C69" s="82"/>
      <c r="D69" s="83"/>
      <c r="E69" s="83"/>
      <c r="F69" s="83"/>
      <c r="G69" s="99"/>
      <c r="H69" s="81"/>
      <c r="I69" s="84">
        <f t="shared" si="44"/>
        <v>0</v>
      </c>
      <c r="J69" s="85">
        <f t="shared" si="45"/>
        <v>0</v>
      </c>
      <c r="K69" s="100">
        <f t="shared" si="46"/>
        <v>0</v>
      </c>
      <c r="L69" s="84">
        <v>0</v>
      </c>
      <c r="M69" s="85">
        <v>0</v>
      </c>
      <c r="N69" s="88">
        <f t="shared" si="47"/>
        <v>0</v>
      </c>
      <c r="O69" s="22">
        <v>0</v>
      </c>
      <c r="P69" s="23">
        <v>0</v>
      </c>
      <c r="Q69" s="34">
        <f t="shared" si="48"/>
        <v>0</v>
      </c>
      <c r="R69" s="22">
        <f t="shared" si="49"/>
        <v>0</v>
      </c>
      <c r="S69" s="23">
        <f t="shared" si="49"/>
        <v>0</v>
      </c>
      <c r="T69" s="34">
        <f t="shared" si="50"/>
        <v>0</v>
      </c>
      <c r="U69" s="22">
        <f t="shared" si="51"/>
        <v>0</v>
      </c>
      <c r="V69" s="23">
        <f t="shared" si="52"/>
        <v>0</v>
      </c>
      <c r="W69" s="52">
        <f t="shared" si="53"/>
        <v>0</v>
      </c>
      <c r="X69" s="34">
        <f t="shared" si="54"/>
        <v>0</v>
      </c>
    </row>
    <row r="70" spans="1:24" hidden="1">
      <c r="A70" s="81"/>
      <c r="B70" s="82" t="s">
        <v>30</v>
      </c>
      <c r="C70" s="82"/>
      <c r="D70" s="83"/>
      <c r="E70" s="83"/>
      <c r="F70" s="83"/>
      <c r="G70" s="99"/>
      <c r="H70" s="81"/>
      <c r="I70" s="84">
        <f>ROUND(L70*ign/igo,afrind)</f>
        <v>0</v>
      </c>
      <c r="J70" s="85">
        <f>ROUND(M70*iin/iio,afrind)</f>
        <v>0</v>
      </c>
      <c r="K70" s="100">
        <f>SUM(I70:J70)</f>
        <v>0</v>
      </c>
      <c r="L70" s="84">
        <v>0</v>
      </c>
      <c r="M70" s="85">
        <v>0</v>
      </c>
      <c r="N70" s="88">
        <f>SUM(L70:M70)</f>
        <v>0</v>
      </c>
      <c r="O70" s="22">
        <f>ROUND(S70*ign/igo,afrind)</f>
        <v>0</v>
      </c>
      <c r="P70" s="23">
        <f>ROUND(T70*iin/iio,afrind)</f>
        <v>0</v>
      </c>
      <c r="Q70" s="34">
        <f>SUM(O70:P70)</f>
        <v>0</v>
      </c>
      <c r="R70" s="22">
        <f t="shared" si="49"/>
        <v>0</v>
      </c>
      <c r="S70" s="23">
        <f t="shared" si="49"/>
        <v>0</v>
      </c>
      <c r="T70" s="34">
        <f>SUM(R70:S70)</f>
        <v>0</v>
      </c>
      <c r="U70" s="22">
        <f t="shared" ref="U70:V72" si="55">L70-O70</f>
        <v>0</v>
      </c>
      <c r="V70" s="23">
        <f t="shared" si="55"/>
        <v>0</v>
      </c>
      <c r="W70" s="52">
        <f>SUM(U70:V70)</f>
        <v>0</v>
      </c>
      <c r="X70" s="34">
        <f t="shared" si="54"/>
        <v>0</v>
      </c>
    </row>
    <row r="71" spans="1:24" hidden="1">
      <c r="A71" s="81"/>
      <c r="B71" s="82" t="s">
        <v>30</v>
      </c>
      <c r="C71" s="82"/>
      <c r="D71" s="83"/>
      <c r="E71" s="83"/>
      <c r="F71" s="83"/>
      <c r="G71" s="99"/>
      <c r="H71" s="81"/>
      <c r="I71" s="84">
        <f>ROUND(L71*ign/igo,afrind)</f>
        <v>0</v>
      </c>
      <c r="J71" s="85">
        <f>ROUND(M71*iin/iio,afrind)</f>
        <v>0</v>
      </c>
      <c r="K71" s="100">
        <f>SUM(I71:J71)</f>
        <v>0</v>
      </c>
      <c r="L71" s="84">
        <v>0</v>
      </c>
      <c r="M71" s="85">
        <v>0</v>
      </c>
      <c r="N71" s="88">
        <f>SUM(L71:M71)</f>
        <v>0</v>
      </c>
      <c r="O71" s="22">
        <f>ROUND(S71*ign/igo,afrind)</f>
        <v>0</v>
      </c>
      <c r="P71" s="23">
        <f>ROUND(T71*iin/iio,afrind)</f>
        <v>0</v>
      </c>
      <c r="Q71" s="34">
        <f>SUM(O71:P71)</f>
        <v>0</v>
      </c>
      <c r="R71" s="22">
        <f t="shared" si="49"/>
        <v>0</v>
      </c>
      <c r="S71" s="23">
        <f t="shared" si="49"/>
        <v>0</v>
      </c>
      <c r="T71" s="34">
        <f>SUM(R71:S71)</f>
        <v>0</v>
      </c>
      <c r="U71" s="22">
        <f t="shared" si="55"/>
        <v>0</v>
      </c>
      <c r="V71" s="23">
        <f t="shared" si="55"/>
        <v>0</v>
      </c>
      <c r="W71" s="52">
        <f>SUM(U71:V71)</f>
        <v>0</v>
      </c>
      <c r="X71" s="34">
        <f t="shared" si="54"/>
        <v>0</v>
      </c>
    </row>
    <row r="72" spans="1:24" hidden="1">
      <c r="A72" s="81"/>
      <c r="B72" s="82" t="s">
        <v>30</v>
      </c>
      <c r="C72" s="82"/>
      <c r="D72" s="83"/>
      <c r="E72" s="83"/>
      <c r="F72" s="83"/>
      <c r="G72" s="99"/>
      <c r="H72" s="81"/>
      <c r="I72" s="84">
        <f>ROUND(L72*ign/igo,afrind)</f>
        <v>0</v>
      </c>
      <c r="J72" s="85">
        <f>ROUND(M72*iin/iio,afrind)</f>
        <v>0</v>
      </c>
      <c r="K72" s="100">
        <f>SUM(I72:J72)</f>
        <v>0</v>
      </c>
      <c r="L72" s="84">
        <v>0</v>
      </c>
      <c r="M72" s="85">
        <v>0</v>
      </c>
      <c r="N72" s="88">
        <f>SUM(L72:M72)</f>
        <v>0</v>
      </c>
      <c r="O72" s="22">
        <f>ROUND(S72*ign/igo,afrind)</f>
        <v>0</v>
      </c>
      <c r="P72" s="23">
        <f>ROUND(T72*iin/iio,afrind)</f>
        <v>0</v>
      </c>
      <c r="Q72" s="34">
        <f>SUM(O72:P72)</f>
        <v>0</v>
      </c>
      <c r="R72" s="22">
        <f t="shared" si="49"/>
        <v>0</v>
      </c>
      <c r="S72" s="23">
        <f t="shared" si="49"/>
        <v>0</v>
      </c>
      <c r="T72" s="34">
        <f>SUM(R72:S72)</f>
        <v>0</v>
      </c>
      <c r="U72" s="22">
        <f t="shared" si="55"/>
        <v>0</v>
      </c>
      <c r="V72" s="23">
        <f t="shared" si="55"/>
        <v>0</v>
      </c>
      <c r="W72" s="52">
        <f>SUM(U72:V72)</f>
        <v>0</v>
      </c>
      <c r="X72" s="34">
        <f t="shared" si="54"/>
        <v>0</v>
      </c>
    </row>
    <row r="73" spans="1:24" ht="13.8" hidden="1" thickBot="1">
      <c r="A73" s="26"/>
      <c r="B73" s="25" t="s">
        <v>32</v>
      </c>
      <c r="C73" s="27"/>
      <c r="D73" s="28"/>
      <c r="E73" s="28"/>
      <c r="F73" s="28"/>
      <c r="G73" s="63"/>
      <c r="H73" s="26"/>
      <c r="I73" s="60">
        <f t="shared" ref="I73:X73" si="56">SUM(I67:I72)</f>
        <v>0</v>
      </c>
      <c r="J73" s="60">
        <f t="shared" si="56"/>
        <v>0</v>
      </c>
      <c r="K73" s="60">
        <f t="shared" si="56"/>
        <v>0</v>
      </c>
      <c r="L73" s="60">
        <f t="shared" si="56"/>
        <v>0</v>
      </c>
      <c r="M73" s="60">
        <f t="shared" si="56"/>
        <v>0</v>
      </c>
      <c r="N73" s="60">
        <f t="shared" si="56"/>
        <v>0</v>
      </c>
      <c r="O73" s="60">
        <f t="shared" si="56"/>
        <v>0</v>
      </c>
      <c r="P73" s="60">
        <f t="shared" si="56"/>
        <v>0</v>
      </c>
      <c r="Q73" s="60">
        <f t="shared" si="56"/>
        <v>0</v>
      </c>
      <c r="R73" s="60">
        <f t="shared" si="56"/>
        <v>0</v>
      </c>
      <c r="S73" s="60">
        <f t="shared" si="56"/>
        <v>0</v>
      </c>
      <c r="T73" s="60">
        <f t="shared" si="56"/>
        <v>0</v>
      </c>
      <c r="U73" s="60">
        <f t="shared" si="56"/>
        <v>0</v>
      </c>
      <c r="V73" s="60">
        <f t="shared" si="56"/>
        <v>0</v>
      </c>
      <c r="W73" s="60">
        <f t="shared" si="56"/>
        <v>0</v>
      </c>
      <c r="X73" s="61">
        <f t="shared" si="56"/>
        <v>0</v>
      </c>
    </row>
    <row r="74" spans="1:24" ht="13.8" hidden="1" thickTop="1">
      <c r="A74" s="20"/>
      <c r="B74" s="19"/>
      <c r="C74" s="19"/>
      <c r="D74" s="21"/>
      <c r="E74" s="21"/>
      <c r="F74" s="21"/>
      <c r="G74" s="1"/>
      <c r="H74" s="20"/>
      <c r="I74" s="22"/>
      <c r="J74" s="23"/>
      <c r="K74" s="33"/>
      <c r="L74" s="22"/>
      <c r="M74" s="23"/>
      <c r="N74" s="34"/>
      <c r="O74" s="22"/>
      <c r="P74" s="23"/>
      <c r="Q74" s="34"/>
      <c r="R74" s="22"/>
      <c r="S74" s="23"/>
      <c r="T74" s="34"/>
      <c r="U74" s="22"/>
      <c r="V74" s="23"/>
      <c r="W74" s="52"/>
      <c r="X74" s="34"/>
    </row>
    <row r="75" spans="1:24" ht="13.8" thickTop="1">
      <c r="A75" s="20"/>
      <c r="B75" s="19"/>
      <c r="C75" s="19"/>
      <c r="D75" s="21"/>
      <c r="E75" s="21"/>
      <c r="F75" s="21"/>
      <c r="G75" s="1"/>
      <c r="H75" s="20"/>
      <c r="I75" s="22"/>
      <c r="J75" s="23"/>
      <c r="K75" s="33"/>
      <c r="L75" s="22"/>
      <c r="M75" s="23"/>
      <c r="N75" s="34"/>
      <c r="O75" s="22"/>
      <c r="P75" s="23"/>
      <c r="Q75" s="34"/>
      <c r="R75" s="22"/>
      <c r="S75" s="23"/>
      <c r="T75" s="34"/>
      <c r="U75" s="22"/>
      <c r="V75" s="23"/>
      <c r="W75" s="52"/>
      <c r="X75" s="34"/>
    </row>
    <row r="76" spans="1:24" ht="13.8" thickBot="1">
      <c r="A76" s="26"/>
      <c r="B76" s="25" t="s">
        <v>33</v>
      </c>
      <c r="C76" s="27"/>
      <c r="D76" s="28"/>
      <c r="E76" s="28"/>
      <c r="F76" s="64"/>
      <c r="G76" s="29"/>
      <c r="H76" s="26"/>
      <c r="I76" s="30">
        <f t="shared" ref="I76:X76" si="57">I46+I64+I73</f>
        <v>101737850</v>
      </c>
      <c r="J76" s="31">
        <f t="shared" si="57"/>
        <v>7688850</v>
      </c>
      <c r="K76" s="35">
        <f t="shared" si="57"/>
        <v>109426700</v>
      </c>
      <c r="L76" s="30">
        <f t="shared" si="57"/>
        <v>101714850</v>
      </c>
      <c r="M76" s="31">
        <f t="shared" si="57"/>
        <v>7688850</v>
      </c>
      <c r="N76" s="36">
        <f t="shared" si="57"/>
        <v>109403700</v>
      </c>
      <c r="O76" s="30">
        <f t="shared" si="57"/>
        <v>103503000</v>
      </c>
      <c r="P76" s="31">
        <f t="shared" si="57"/>
        <v>8099000</v>
      </c>
      <c r="Q76" s="36">
        <f t="shared" si="57"/>
        <v>111602000</v>
      </c>
      <c r="R76" s="30">
        <f t="shared" si="57"/>
        <v>23000</v>
      </c>
      <c r="S76" s="31">
        <f t="shared" si="57"/>
        <v>0</v>
      </c>
      <c r="T76" s="36">
        <f t="shared" si="57"/>
        <v>23000</v>
      </c>
      <c r="U76" s="30">
        <f t="shared" si="57"/>
        <v>-1788150</v>
      </c>
      <c r="V76" s="31">
        <f t="shared" si="57"/>
        <v>-410150</v>
      </c>
      <c r="W76" s="53">
        <f t="shared" si="57"/>
        <v>-2198300</v>
      </c>
      <c r="X76" s="36">
        <f t="shared" si="57"/>
        <v>0</v>
      </c>
    </row>
    <row r="77" spans="1:24" ht="13.8" thickTop="1"/>
    <row r="78" spans="1:24" hidden="1"/>
    <row r="79" spans="1:24" hidden="1">
      <c r="B79" s="91" t="s">
        <v>34</v>
      </c>
    </row>
    <row r="80" spans="1:24" hidden="1"/>
    <row r="81" spans="2:2" hidden="1">
      <c r="B81" s="91" t="s">
        <v>35</v>
      </c>
    </row>
    <row r="82" spans="2:2" hidden="1">
      <c r="B82" s="89" t="s">
        <v>36</v>
      </c>
    </row>
    <row r="83" spans="2:2" hidden="1">
      <c r="B83" s="89" t="s">
        <v>37</v>
      </c>
    </row>
    <row r="84" spans="2:2" hidden="1">
      <c r="B84" s="90" t="s">
        <v>134</v>
      </c>
    </row>
    <row r="85" spans="2:2" hidden="1">
      <c r="B85" s="90" t="s">
        <v>38</v>
      </c>
    </row>
    <row r="86" spans="2:2" hidden="1"/>
    <row r="87" spans="2:2" hidden="1">
      <c r="B87" s="91" t="s">
        <v>39</v>
      </c>
    </row>
    <row r="88" spans="2:2" hidden="1">
      <c r="B88" s="89" t="s">
        <v>135</v>
      </c>
    </row>
    <row r="89" spans="2:2" hidden="1"/>
    <row r="90" spans="2:2" hidden="1">
      <c r="B90" s="91" t="s">
        <v>40</v>
      </c>
    </row>
    <row r="91" spans="2:2" hidden="1"/>
    <row r="92" spans="2:2" hidden="1">
      <c r="B92" s="89" t="s">
        <v>136</v>
      </c>
    </row>
    <row r="93" spans="2:2" hidden="1">
      <c r="B93" s="92" t="s">
        <v>41</v>
      </c>
    </row>
    <row r="94" spans="2:2" hidden="1">
      <c r="B94" s="92" t="s">
        <v>42</v>
      </c>
    </row>
    <row r="95" spans="2:2" hidden="1"/>
    <row r="96" spans="2:2" hidden="1">
      <c r="B96" s="91" t="s">
        <v>43</v>
      </c>
    </row>
    <row r="97" spans="2:2" hidden="1">
      <c r="B97" s="89" t="s">
        <v>44</v>
      </c>
    </row>
    <row r="98" spans="2:2" hidden="1">
      <c r="B98" s="89" t="s">
        <v>137</v>
      </c>
    </row>
    <row r="99" spans="2:2" hidden="1">
      <c r="B99" s="89" t="s">
        <v>138</v>
      </c>
    </row>
    <row r="100" spans="2:2" hidden="1"/>
    <row r="101" spans="2:2" hidden="1">
      <c r="B101" s="92" t="s">
        <v>45</v>
      </c>
    </row>
    <row r="102" spans="2:2" hidden="1"/>
  </sheetData>
  <sheetProtection algorithmName="SHA-512" hashValue="J+aTrMfjoj3Hr9N4vGXAlcihtVpmPofiJz9Xy0VEvkTQaUbj4P05hZq2nSZ3QA6TYlCCFrr9LcnXEwBT21LqIw==" saltValue="hH2ydg+0k/sKKvQ0E0hJGg==" spinCount="100000" sheet="1" objects="1" scenarios="1"/>
  <mergeCells count="5">
    <mergeCell ref="U4:X4"/>
    <mergeCell ref="I4:K4"/>
    <mergeCell ref="L4:N4"/>
    <mergeCell ref="O4:Q4"/>
    <mergeCell ref="R4:T4"/>
  </mergeCells>
  <phoneticPr fontId="0" type="noConversion"/>
  <printOptions horizontalCentered="1" gridLines="1"/>
  <pageMargins left="0.19685039370078741" right="0.19685039370078741" top="0.98425196850393704" bottom="0.98425196850393704" header="0.51181102362204722" footer="0.51181102362204722"/>
  <pageSetup paperSize="9" scale="69" orientation="landscape" r:id="rId1"/>
  <headerFooter alignWithMargins="0">
    <oddFooter>&amp;L&amp;F&amp;C&amp;D &amp;T&amp;RPage &amp;P</oddFooter>
  </headerFooter>
  <rowBreaks count="2" manualBreakCount="2">
    <brk id="47" min="1" max="13" man="1"/>
    <brk id="64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B059-0C33-4F46-94C9-BB5D9467E475}">
  <dimension ref="A1:G9"/>
  <sheetViews>
    <sheetView workbookViewId="0">
      <selection activeCell="E9" sqref="E9"/>
    </sheetView>
  </sheetViews>
  <sheetFormatPr defaultRowHeight="13.2"/>
  <cols>
    <col min="1" max="1" width="39.44140625" bestFit="1" customWidth="1"/>
    <col min="2" max="2" width="27.44140625" customWidth="1"/>
    <col min="3" max="3" width="7.44140625" bestFit="1" customWidth="1"/>
    <col min="4" max="6" width="18" customWidth="1"/>
  </cols>
  <sheetData>
    <row r="1" spans="1:7">
      <c r="A1" s="131" t="s">
        <v>155</v>
      </c>
      <c r="B1" s="131" t="s">
        <v>161</v>
      </c>
      <c r="C1" s="131" t="s">
        <v>19</v>
      </c>
      <c r="D1" s="131" t="s">
        <v>162</v>
      </c>
      <c r="E1" s="131" t="s">
        <v>163</v>
      </c>
      <c r="F1" s="131" t="s">
        <v>164</v>
      </c>
    </row>
    <row r="2" spans="1:7">
      <c r="A2" s="126" t="s">
        <v>13</v>
      </c>
      <c r="B2" s="132"/>
      <c r="C2" s="126"/>
      <c r="D2" s="134"/>
      <c r="E2" s="134"/>
      <c r="F2" s="134"/>
    </row>
    <row r="3" spans="1:7">
      <c r="A3" s="77" t="s">
        <v>59</v>
      </c>
      <c r="B3" s="133" t="s">
        <v>90</v>
      </c>
      <c r="C3" s="77" t="s">
        <v>76</v>
      </c>
      <c r="D3" s="140" t="b">
        <v>0</v>
      </c>
      <c r="E3" s="140" t="b">
        <v>1</v>
      </c>
      <c r="F3" s="140" t="b">
        <v>0</v>
      </c>
    </row>
    <row r="4" spans="1:7">
      <c r="A4" s="77" t="s">
        <v>64</v>
      </c>
      <c r="B4" s="133" t="s">
        <v>95</v>
      </c>
      <c r="C4" s="77" t="s">
        <v>80</v>
      </c>
      <c r="D4" s="140" t="b">
        <v>0</v>
      </c>
      <c r="E4" s="140" t="b">
        <v>1</v>
      </c>
      <c r="F4" s="140" t="b">
        <v>0</v>
      </c>
    </row>
    <row r="5" spans="1:7">
      <c r="A5" s="77" t="s">
        <v>115</v>
      </c>
      <c r="B5" s="133" t="s">
        <v>125</v>
      </c>
      <c r="C5" s="77" t="s">
        <v>75</v>
      </c>
      <c r="D5" s="140" t="b">
        <v>0</v>
      </c>
      <c r="E5" s="140" t="b">
        <v>0</v>
      </c>
      <c r="F5" s="140" t="b">
        <v>1</v>
      </c>
      <c r="G5" t="s">
        <v>159</v>
      </c>
    </row>
    <row r="6" spans="1:7">
      <c r="A6" s="77" t="s">
        <v>112</v>
      </c>
      <c r="B6" s="133" t="s">
        <v>121</v>
      </c>
      <c r="C6" s="77" t="s">
        <v>117</v>
      </c>
      <c r="D6" s="140" t="b">
        <v>0</v>
      </c>
      <c r="E6" s="140" t="b">
        <v>1</v>
      </c>
      <c r="F6" s="140" t="b">
        <v>0</v>
      </c>
      <c r="G6" t="s">
        <v>178</v>
      </c>
    </row>
    <row r="7" spans="1:7">
      <c r="A7" s="77" t="s">
        <v>113</v>
      </c>
      <c r="B7" s="133" t="s">
        <v>122</v>
      </c>
      <c r="C7" s="77" t="s">
        <v>118</v>
      </c>
      <c r="D7" s="140" t="b">
        <v>0</v>
      </c>
      <c r="E7" s="140" t="b">
        <v>1</v>
      </c>
      <c r="F7" s="140" t="b">
        <v>0</v>
      </c>
      <c r="G7" t="s">
        <v>178</v>
      </c>
    </row>
    <row r="8" spans="1:7">
      <c r="A8" s="77" t="s">
        <v>114</v>
      </c>
      <c r="B8" s="133" t="s">
        <v>123</v>
      </c>
      <c r="C8" s="77" t="s">
        <v>82</v>
      </c>
      <c r="D8" s="140" t="b">
        <v>0</v>
      </c>
      <c r="E8" s="140" t="b">
        <v>1</v>
      </c>
      <c r="F8" s="140" t="b">
        <v>0</v>
      </c>
      <c r="G8" t="s">
        <v>178</v>
      </c>
    </row>
    <row r="9" spans="1:7">
      <c r="A9" s="135" t="s">
        <v>116</v>
      </c>
      <c r="B9" s="136" t="s">
        <v>126</v>
      </c>
      <c r="C9" s="135" t="s">
        <v>120</v>
      </c>
      <c r="D9" s="141" t="b">
        <v>0</v>
      </c>
      <c r="E9" s="141" t="b">
        <v>1</v>
      </c>
      <c r="F9" s="141" t="b">
        <v>0</v>
      </c>
      <c r="G9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51AF-F6B6-46CA-937E-B2A680978DCD}">
  <dimension ref="A1:K51"/>
  <sheetViews>
    <sheetView zoomScaleNormal="100" workbookViewId="0">
      <selection activeCell="G11" sqref="G11"/>
    </sheetView>
  </sheetViews>
  <sheetFormatPr defaultRowHeight="13.2"/>
  <cols>
    <col min="1" max="1" width="39.44140625" bestFit="1" customWidth="1"/>
    <col min="2" max="2" width="27.44140625" customWidth="1"/>
    <col min="3" max="3" width="7.44140625" bestFit="1" customWidth="1"/>
    <col min="4" max="4" width="22.109375" customWidth="1"/>
    <col min="5" max="6" width="18" customWidth="1"/>
    <col min="7" max="9" width="11.77734375" customWidth="1"/>
    <col min="10" max="10" width="13.77734375" customWidth="1"/>
  </cols>
  <sheetData>
    <row r="1" spans="1:11">
      <c r="A1" s="131" t="s">
        <v>155</v>
      </c>
      <c r="B1" s="131" t="s">
        <v>161</v>
      </c>
      <c r="C1" s="131" t="s">
        <v>19</v>
      </c>
      <c r="D1" s="131" t="s">
        <v>22</v>
      </c>
      <c r="E1" s="131" t="s">
        <v>156</v>
      </c>
      <c r="F1" s="131" t="s">
        <v>157</v>
      </c>
      <c r="G1" s="131" t="s">
        <v>158</v>
      </c>
      <c r="H1" s="131" t="s">
        <v>159</v>
      </c>
      <c r="I1" s="131" t="s">
        <v>160</v>
      </c>
      <c r="J1" s="131" t="s">
        <v>189</v>
      </c>
    </row>
    <row r="2" spans="1:11">
      <c r="A2" s="137" t="s">
        <v>59</v>
      </c>
      <c r="B2" s="138" t="s">
        <v>90</v>
      </c>
      <c r="C2" s="137" t="s">
        <v>76</v>
      </c>
      <c r="D2" s="139" t="s">
        <v>169</v>
      </c>
      <c r="E2" s="139" t="s">
        <v>170</v>
      </c>
      <c r="F2" s="139" t="s">
        <v>168</v>
      </c>
      <c r="G2" s="139"/>
      <c r="H2" s="139" t="s">
        <v>166</v>
      </c>
      <c r="I2" s="139" t="s">
        <v>166</v>
      </c>
      <c r="J2" s="139" t="s">
        <v>166</v>
      </c>
    </row>
    <row r="3" spans="1:11">
      <c r="A3" s="137" t="s">
        <v>60</v>
      </c>
      <c r="B3" s="138" t="s">
        <v>91</v>
      </c>
      <c r="C3" s="137" t="s">
        <v>77</v>
      </c>
      <c r="D3" s="139" t="s">
        <v>171</v>
      </c>
      <c r="E3" s="139" t="s">
        <v>170</v>
      </c>
      <c r="F3" s="139" t="s">
        <v>170</v>
      </c>
      <c r="G3" s="139"/>
      <c r="H3" s="139" t="s">
        <v>166</v>
      </c>
      <c r="I3" s="139" t="s">
        <v>165</v>
      </c>
      <c r="J3" s="139" t="s">
        <v>166</v>
      </c>
    </row>
    <row r="4" spans="1:11">
      <c r="A4" s="137" t="s">
        <v>61</v>
      </c>
      <c r="B4" s="138" t="s">
        <v>92</v>
      </c>
      <c r="C4" s="137" t="s">
        <v>78</v>
      </c>
      <c r="D4" s="139" t="s">
        <v>169</v>
      </c>
      <c r="E4" s="139" t="s">
        <v>168</v>
      </c>
      <c r="F4" s="139" t="s">
        <v>168</v>
      </c>
      <c r="G4" s="139"/>
      <c r="H4" s="139" t="s">
        <v>165</v>
      </c>
      <c r="I4" s="139" t="s">
        <v>166</v>
      </c>
      <c r="J4" s="139" t="s">
        <v>166</v>
      </c>
    </row>
    <row r="5" spans="1:11">
      <c r="A5" s="137" t="s">
        <v>62</v>
      </c>
      <c r="B5" s="138" t="s">
        <v>93</v>
      </c>
      <c r="C5" s="137" t="s">
        <v>87</v>
      </c>
      <c r="D5" s="139" t="s">
        <v>173</v>
      </c>
      <c r="E5" s="139" t="s">
        <v>170</v>
      </c>
      <c r="F5" s="139" t="s">
        <v>170</v>
      </c>
      <c r="G5" s="139"/>
      <c r="H5" s="139" t="s">
        <v>166</v>
      </c>
      <c r="I5" s="139" t="s">
        <v>166</v>
      </c>
      <c r="J5" s="139" t="s">
        <v>166</v>
      </c>
    </row>
    <row r="6" spans="1:11">
      <c r="A6" s="137" t="s">
        <v>63</v>
      </c>
      <c r="B6" s="138" t="s">
        <v>94</v>
      </c>
      <c r="C6" s="137" t="s">
        <v>79</v>
      </c>
      <c r="D6" s="139" t="s">
        <v>169</v>
      </c>
      <c r="E6" s="139" t="s">
        <v>168</v>
      </c>
      <c r="F6" s="139" t="s">
        <v>168</v>
      </c>
      <c r="G6" s="139"/>
      <c r="H6" s="139" t="s">
        <v>166</v>
      </c>
      <c r="I6" s="139" t="s">
        <v>166</v>
      </c>
      <c r="J6" s="139" t="s">
        <v>166</v>
      </c>
    </row>
    <row r="7" spans="1:11">
      <c r="A7" s="137" t="s">
        <v>64</v>
      </c>
      <c r="B7" s="138" t="s">
        <v>95</v>
      </c>
      <c r="C7" s="137" t="s">
        <v>80</v>
      </c>
      <c r="D7" s="139" t="s">
        <v>167</v>
      </c>
      <c r="E7" s="139" t="s">
        <v>168</v>
      </c>
      <c r="F7" s="139" t="s">
        <v>168</v>
      </c>
      <c r="G7" s="139"/>
      <c r="H7" s="139" t="s">
        <v>166</v>
      </c>
      <c r="I7" s="139" t="s">
        <v>166</v>
      </c>
      <c r="J7" s="139" t="s">
        <v>166</v>
      </c>
    </row>
    <row r="8" spans="1:11">
      <c r="A8" s="137" t="s">
        <v>65</v>
      </c>
      <c r="B8" s="138" t="s">
        <v>96</v>
      </c>
      <c r="C8" s="137" t="s">
        <v>79</v>
      </c>
      <c r="D8" s="139" t="s">
        <v>169</v>
      </c>
      <c r="E8" s="139" t="s">
        <v>168</v>
      </c>
      <c r="F8" s="139" t="s">
        <v>168</v>
      </c>
      <c r="G8" s="139"/>
      <c r="H8" s="139" t="s">
        <v>166</v>
      </c>
      <c r="I8" s="139" t="s">
        <v>166</v>
      </c>
      <c r="J8" s="139" t="s">
        <v>166</v>
      </c>
    </row>
    <row r="9" spans="1:11">
      <c r="A9" s="137" t="s">
        <v>66</v>
      </c>
      <c r="B9" s="138" t="s">
        <v>97</v>
      </c>
      <c r="C9" s="137" t="s">
        <v>81</v>
      </c>
      <c r="D9" s="139" t="s">
        <v>167</v>
      </c>
      <c r="E9" s="139" t="s">
        <v>168</v>
      </c>
      <c r="F9" s="139" t="s">
        <v>168</v>
      </c>
      <c r="G9" s="139"/>
      <c r="H9" s="139" t="s">
        <v>166</v>
      </c>
      <c r="I9" s="139" t="s">
        <v>165</v>
      </c>
      <c r="J9" s="139" t="s">
        <v>166</v>
      </c>
      <c r="K9" s="134" t="s">
        <v>174</v>
      </c>
    </row>
    <row r="10" spans="1:11">
      <c r="A10" s="137" t="s">
        <v>67</v>
      </c>
      <c r="B10" s="138" t="s">
        <v>98</v>
      </c>
      <c r="C10" s="137" t="s">
        <v>82</v>
      </c>
      <c r="D10" s="139" t="s">
        <v>169</v>
      </c>
      <c r="E10" s="139" t="s">
        <v>170</v>
      </c>
      <c r="F10" s="139" t="s">
        <v>168</v>
      </c>
      <c r="G10" s="139"/>
      <c r="H10" s="139" t="s">
        <v>166</v>
      </c>
      <c r="I10" s="139" t="s">
        <v>166</v>
      </c>
      <c r="J10" s="139" t="s">
        <v>166</v>
      </c>
    </row>
    <row r="11" spans="1:11">
      <c r="A11" s="137" t="s">
        <v>68</v>
      </c>
      <c r="B11" s="138" t="s">
        <v>99</v>
      </c>
      <c r="C11" s="137" t="s">
        <v>83</v>
      </c>
      <c r="D11" s="139" t="s">
        <v>169</v>
      </c>
      <c r="E11" s="139" t="s">
        <v>170</v>
      </c>
      <c r="F11" s="139" t="s">
        <v>168</v>
      </c>
      <c r="G11" s="139"/>
      <c r="H11" s="139" t="s">
        <v>166</v>
      </c>
      <c r="I11" s="139" t="s">
        <v>166</v>
      </c>
      <c r="J11" s="139" t="s">
        <v>166</v>
      </c>
    </row>
    <row r="12" spans="1:11">
      <c r="A12" s="137" t="s">
        <v>139</v>
      </c>
      <c r="B12" s="138" t="s">
        <v>100</v>
      </c>
      <c r="C12" s="137" t="s">
        <v>84</v>
      </c>
      <c r="D12" s="139" t="s">
        <v>169</v>
      </c>
      <c r="E12" s="139" t="s">
        <v>168</v>
      </c>
      <c r="F12" s="139" t="s">
        <v>168</v>
      </c>
      <c r="G12" s="139"/>
      <c r="H12" s="139" t="s">
        <v>166</v>
      </c>
      <c r="I12" s="139" t="s">
        <v>166</v>
      </c>
      <c r="J12" s="139" t="s">
        <v>166</v>
      </c>
    </row>
    <row r="13" spans="1:11">
      <c r="A13" s="137" t="s">
        <v>69</v>
      </c>
      <c r="B13" s="138" t="s">
        <v>141</v>
      </c>
      <c r="C13" s="137" t="s">
        <v>140</v>
      </c>
      <c r="D13" s="139" t="s">
        <v>175</v>
      </c>
      <c r="E13" s="139" t="s">
        <v>170</v>
      </c>
      <c r="F13" s="139" t="s">
        <v>170</v>
      </c>
      <c r="G13" s="139"/>
      <c r="H13" s="139" t="s">
        <v>166</v>
      </c>
      <c r="I13" s="139" t="s">
        <v>166</v>
      </c>
      <c r="J13" s="139" t="s">
        <v>166</v>
      </c>
    </row>
    <row r="14" spans="1:11">
      <c r="A14" s="137" t="s">
        <v>70</v>
      </c>
      <c r="B14" s="138" t="s">
        <v>101</v>
      </c>
      <c r="C14" s="137" t="s">
        <v>142</v>
      </c>
      <c r="D14" s="139" t="s">
        <v>176</v>
      </c>
      <c r="E14" s="139" t="s">
        <v>170</v>
      </c>
      <c r="F14" s="139" t="s">
        <v>170</v>
      </c>
      <c r="G14" s="139"/>
      <c r="H14" s="139" t="s">
        <v>166</v>
      </c>
      <c r="I14" s="139" t="s">
        <v>166</v>
      </c>
      <c r="J14" s="139" t="s">
        <v>166</v>
      </c>
    </row>
    <row r="15" spans="1:11">
      <c r="A15" s="137" t="s">
        <v>71</v>
      </c>
      <c r="B15" s="138" t="s">
        <v>102</v>
      </c>
      <c r="C15" s="137" t="s">
        <v>85</v>
      </c>
      <c r="D15" s="139" t="s">
        <v>177</v>
      </c>
      <c r="E15" s="139" t="s">
        <v>168</v>
      </c>
      <c r="F15" s="139" t="s">
        <v>168</v>
      </c>
      <c r="G15" s="139"/>
      <c r="H15" s="139" t="s">
        <v>166</v>
      </c>
      <c r="I15" s="139" t="s">
        <v>166</v>
      </c>
      <c r="J15" s="139" t="s">
        <v>166</v>
      </c>
    </row>
    <row r="16" spans="1:11">
      <c r="A16" s="137" t="s">
        <v>72</v>
      </c>
      <c r="B16" s="138" t="s">
        <v>103</v>
      </c>
      <c r="C16" s="137" t="s">
        <v>86</v>
      </c>
      <c r="D16" s="139" t="s">
        <v>175</v>
      </c>
      <c r="E16" s="139" t="s">
        <v>168</v>
      </c>
      <c r="F16" s="139" t="s">
        <v>168</v>
      </c>
      <c r="G16" s="139"/>
      <c r="H16" s="139" t="s">
        <v>166</v>
      </c>
      <c r="I16" s="139" t="s">
        <v>166</v>
      </c>
      <c r="J16" s="139" t="s">
        <v>166</v>
      </c>
    </row>
    <row r="17" spans="1:10">
      <c r="A17" s="137" t="s">
        <v>73</v>
      </c>
      <c r="B17" s="138" t="s">
        <v>104</v>
      </c>
      <c r="C17" s="137" t="s">
        <v>85</v>
      </c>
      <c r="D17" s="139" t="s">
        <v>175</v>
      </c>
      <c r="E17" s="139" t="s">
        <v>168</v>
      </c>
      <c r="F17" s="139" t="s">
        <v>168</v>
      </c>
      <c r="G17" s="139"/>
      <c r="H17" s="139" t="s">
        <v>166</v>
      </c>
      <c r="I17" s="139" t="s">
        <v>166</v>
      </c>
      <c r="J17" s="139" t="s">
        <v>166</v>
      </c>
    </row>
    <row r="18" spans="1:10">
      <c r="A18" s="137" t="s">
        <v>74</v>
      </c>
      <c r="B18" s="138" t="s">
        <v>179</v>
      </c>
      <c r="C18" s="137" t="s">
        <v>85</v>
      </c>
      <c r="D18" s="139" t="s">
        <v>169</v>
      </c>
      <c r="E18" s="139" t="s">
        <v>170</v>
      </c>
      <c r="F18" s="139" t="s">
        <v>170</v>
      </c>
      <c r="G18" s="139"/>
      <c r="H18" s="139" t="s">
        <v>166</v>
      </c>
      <c r="I18" s="139" t="s">
        <v>166</v>
      </c>
      <c r="J18" s="139" t="s">
        <v>166</v>
      </c>
    </row>
    <row r="19" spans="1:10">
      <c r="A19" s="137" t="s">
        <v>47</v>
      </c>
      <c r="B19" s="138" t="s">
        <v>105</v>
      </c>
      <c r="C19" s="137" t="s">
        <v>77</v>
      </c>
      <c r="D19" s="142" t="s">
        <v>186</v>
      </c>
      <c r="E19" s="142" t="s">
        <v>170</v>
      </c>
      <c r="F19" s="142" t="s">
        <v>170</v>
      </c>
      <c r="G19" s="139"/>
      <c r="H19" s="139" t="s">
        <v>166</v>
      </c>
      <c r="I19" s="139" t="s">
        <v>166</v>
      </c>
      <c r="J19" s="139" t="s">
        <v>166</v>
      </c>
    </row>
    <row r="20" spans="1:10">
      <c r="A20" s="137" t="s">
        <v>48</v>
      </c>
      <c r="B20" s="138" t="s">
        <v>106</v>
      </c>
      <c r="C20" s="137" t="s">
        <v>188</v>
      </c>
      <c r="D20" s="142" t="s">
        <v>187</v>
      </c>
      <c r="E20" s="142" t="s">
        <v>170</v>
      </c>
      <c r="F20" s="142" t="s">
        <v>170</v>
      </c>
      <c r="G20" s="139"/>
      <c r="H20" s="139" t="s">
        <v>166</v>
      </c>
      <c r="I20" s="139" t="s">
        <v>166</v>
      </c>
      <c r="J20" s="139" t="s">
        <v>166</v>
      </c>
    </row>
    <row r="21" spans="1:10">
      <c r="A21" s="137" t="s">
        <v>49</v>
      </c>
      <c r="B21" s="138" t="s">
        <v>107</v>
      </c>
      <c r="C21" s="137" t="s">
        <v>87</v>
      </c>
      <c r="D21" s="139" t="s">
        <v>167</v>
      </c>
      <c r="E21" s="139" t="s">
        <v>170</v>
      </c>
      <c r="F21" s="139" t="s">
        <v>170</v>
      </c>
      <c r="G21" s="139"/>
      <c r="H21" s="139" t="s">
        <v>166</v>
      </c>
      <c r="I21" s="139" t="s">
        <v>166</v>
      </c>
      <c r="J21" s="139" t="s">
        <v>166</v>
      </c>
    </row>
    <row r="22" spans="1:10">
      <c r="A22" s="137" t="s">
        <v>50</v>
      </c>
      <c r="B22" s="138" t="s">
        <v>108</v>
      </c>
      <c r="C22" s="137" t="s">
        <v>180</v>
      </c>
      <c r="D22" s="139" t="s">
        <v>181</v>
      </c>
      <c r="E22" s="139" t="s">
        <v>182</v>
      </c>
      <c r="F22" s="139" t="s">
        <v>170</v>
      </c>
      <c r="G22" s="139"/>
      <c r="H22" s="139" t="s">
        <v>166</v>
      </c>
      <c r="I22" s="139" t="s">
        <v>166</v>
      </c>
      <c r="J22" s="139" t="s">
        <v>166</v>
      </c>
    </row>
    <row r="23" spans="1:10">
      <c r="A23" s="137" t="s">
        <v>51</v>
      </c>
      <c r="B23" s="138" t="s">
        <v>109</v>
      </c>
      <c r="C23" s="137" t="s">
        <v>184</v>
      </c>
      <c r="D23" s="139" t="s">
        <v>183</v>
      </c>
      <c r="E23" s="139" t="s">
        <v>170</v>
      </c>
      <c r="F23" s="139" t="s">
        <v>170</v>
      </c>
      <c r="G23" s="139"/>
      <c r="H23" s="139" t="s">
        <v>166</v>
      </c>
      <c r="I23" s="139" t="s">
        <v>166</v>
      </c>
      <c r="J23" s="139" t="s">
        <v>166</v>
      </c>
    </row>
    <row r="24" spans="1:10">
      <c r="A24" s="137" t="s">
        <v>52</v>
      </c>
      <c r="B24" s="138" t="s">
        <v>52</v>
      </c>
      <c r="C24" s="137" t="s">
        <v>84</v>
      </c>
      <c r="D24" s="139" t="s">
        <v>167</v>
      </c>
      <c r="E24" s="139" t="s">
        <v>168</v>
      </c>
      <c r="F24" s="139" t="s">
        <v>168</v>
      </c>
      <c r="G24" s="139"/>
      <c r="H24" s="139" t="s">
        <v>166</v>
      </c>
      <c r="I24" s="139" t="s">
        <v>166</v>
      </c>
      <c r="J24" s="139" t="s">
        <v>166</v>
      </c>
    </row>
    <row r="25" spans="1:10">
      <c r="A25" s="137" t="s">
        <v>53</v>
      </c>
      <c r="B25" s="138" t="s">
        <v>53</v>
      </c>
      <c r="C25" s="137" t="s">
        <v>84</v>
      </c>
      <c r="D25" s="139" t="s">
        <v>167</v>
      </c>
      <c r="E25" s="139" t="s">
        <v>168</v>
      </c>
      <c r="F25" s="139" t="s">
        <v>168</v>
      </c>
      <c r="G25" s="139"/>
      <c r="H25" s="139" t="s">
        <v>166</v>
      </c>
      <c r="I25" s="139" t="s">
        <v>166</v>
      </c>
      <c r="J25" s="139" t="s">
        <v>166</v>
      </c>
    </row>
    <row r="26" spans="1:10">
      <c r="A26" s="137" t="s">
        <v>54</v>
      </c>
      <c r="B26" s="138" t="s">
        <v>143</v>
      </c>
      <c r="C26" s="137" t="s">
        <v>88</v>
      </c>
      <c r="D26" s="139" t="s">
        <v>172</v>
      </c>
      <c r="E26" s="139" t="s">
        <v>168</v>
      </c>
      <c r="F26" s="139" t="s">
        <v>168</v>
      </c>
      <c r="G26" s="139"/>
      <c r="H26" s="139" t="s">
        <v>166</v>
      </c>
      <c r="I26" s="139" t="s">
        <v>166</v>
      </c>
      <c r="J26" s="139" t="s">
        <v>166</v>
      </c>
    </row>
    <row r="27" spans="1:10">
      <c r="A27" s="137" t="s">
        <v>144</v>
      </c>
      <c r="B27" s="138" t="s">
        <v>110</v>
      </c>
      <c r="C27" s="137" t="s">
        <v>88</v>
      </c>
      <c r="D27" s="139" t="s">
        <v>167</v>
      </c>
      <c r="E27" s="139" t="s">
        <v>168</v>
      </c>
      <c r="F27" s="139" t="s">
        <v>168</v>
      </c>
      <c r="G27" s="139"/>
      <c r="H27" s="139" t="s">
        <v>166</v>
      </c>
      <c r="I27" s="139" t="s">
        <v>166</v>
      </c>
      <c r="J27" s="139" t="s">
        <v>166</v>
      </c>
    </row>
    <row r="28" spans="1:10">
      <c r="A28" s="137" t="s">
        <v>145</v>
      </c>
      <c r="B28" s="138" t="s">
        <v>111</v>
      </c>
      <c r="C28" s="137" t="s">
        <v>89</v>
      </c>
      <c r="D28" s="139" t="s">
        <v>172</v>
      </c>
      <c r="E28" s="139" t="s">
        <v>168</v>
      </c>
      <c r="F28" s="139" t="s">
        <v>168</v>
      </c>
      <c r="G28" s="139"/>
      <c r="H28" s="139" t="s">
        <v>166</v>
      </c>
      <c r="I28" s="139" t="s">
        <v>166</v>
      </c>
      <c r="J28" s="139" t="s">
        <v>166</v>
      </c>
    </row>
    <row r="29" spans="1:10">
      <c r="A29" s="137" t="s">
        <v>128</v>
      </c>
      <c r="B29" s="138" t="s">
        <v>130</v>
      </c>
      <c r="C29" s="137" t="s">
        <v>129</v>
      </c>
      <c r="D29" s="142" t="s">
        <v>185</v>
      </c>
      <c r="E29" s="142" t="s">
        <v>170</v>
      </c>
      <c r="F29" s="142" t="s">
        <v>170</v>
      </c>
      <c r="G29" s="139"/>
      <c r="H29" s="139" t="s">
        <v>166</v>
      </c>
      <c r="I29" s="139" t="s">
        <v>166</v>
      </c>
      <c r="J29" s="139" t="s">
        <v>166</v>
      </c>
    </row>
    <row r="30" spans="1:10">
      <c r="A30" s="137" t="s">
        <v>146</v>
      </c>
      <c r="B30" s="138" t="s">
        <v>124</v>
      </c>
      <c r="C30" s="137" t="s">
        <v>119</v>
      </c>
      <c r="D30" s="139" t="s">
        <v>167</v>
      </c>
      <c r="E30" s="139" t="s">
        <v>168</v>
      </c>
      <c r="F30" s="139" t="s">
        <v>168</v>
      </c>
      <c r="G30" s="139"/>
      <c r="H30" s="139" t="s">
        <v>166</v>
      </c>
      <c r="I30" s="139" t="s">
        <v>166</v>
      </c>
      <c r="J30" s="139" t="s">
        <v>166</v>
      </c>
    </row>
    <row r="31" spans="1:10">
      <c r="A31" s="137" t="s">
        <v>115</v>
      </c>
      <c r="B31" s="138" t="s">
        <v>125</v>
      </c>
      <c r="C31" s="137" t="s">
        <v>75</v>
      </c>
      <c r="D31" s="139" t="s">
        <v>167</v>
      </c>
      <c r="E31" s="139" t="s">
        <v>168</v>
      </c>
      <c r="F31" s="139" t="s">
        <v>168</v>
      </c>
      <c r="G31" s="139"/>
      <c r="H31" s="139" t="s">
        <v>165</v>
      </c>
      <c r="I31" s="139" t="s">
        <v>166</v>
      </c>
      <c r="J31" s="139" t="s">
        <v>166</v>
      </c>
    </row>
    <row r="32" spans="1:10">
      <c r="A32" s="137" t="s">
        <v>112</v>
      </c>
      <c r="B32" s="138" t="s">
        <v>121</v>
      </c>
      <c r="C32" s="137" t="s">
        <v>117</v>
      </c>
      <c r="D32" s="139" t="s">
        <v>167</v>
      </c>
      <c r="E32" s="139" t="s">
        <v>168</v>
      </c>
      <c r="F32" s="139" t="s">
        <v>168</v>
      </c>
      <c r="G32" s="139"/>
      <c r="H32" s="139" t="s">
        <v>166</v>
      </c>
      <c r="I32" s="139" t="s">
        <v>166</v>
      </c>
      <c r="J32" s="139" t="s">
        <v>166</v>
      </c>
    </row>
    <row r="33" spans="1:10">
      <c r="A33" s="137" t="s">
        <v>113</v>
      </c>
      <c r="B33" s="138" t="s">
        <v>122</v>
      </c>
      <c r="C33" s="137" t="s">
        <v>118</v>
      </c>
      <c r="D33" s="139" t="s">
        <v>167</v>
      </c>
      <c r="E33" s="139" t="s">
        <v>168</v>
      </c>
      <c r="F33" s="139" t="s">
        <v>168</v>
      </c>
      <c r="G33" s="139"/>
      <c r="H33" s="139" t="s">
        <v>166</v>
      </c>
      <c r="I33" s="139" t="s">
        <v>166</v>
      </c>
      <c r="J33" s="139" t="s">
        <v>166</v>
      </c>
    </row>
    <row r="34" spans="1:10">
      <c r="A34" s="137" t="s">
        <v>114</v>
      </c>
      <c r="B34" s="138" t="s">
        <v>123</v>
      </c>
      <c r="C34" s="137" t="s">
        <v>82</v>
      </c>
      <c r="D34" s="139" t="s">
        <v>167</v>
      </c>
      <c r="E34" s="139" t="s">
        <v>168</v>
      </c>
      <c r="F34" s="139" t="s">
        <v>168</v>
      </c>
      <c r="G34" s="139"/>
      <c r="H34" s="139" t="s">
        <v>166</v>
      </c>
      <c r="I34" s="139" t="s">
        <v>166</v>
      </c>
      <c r="J34" s="139" t="s">
        <v>166</v>
      </c>
    </row>
    <row r="35" spans="1:10">
      <c r="A35" s="137" t="s">
        <v>116</v>
      </c>
      <c r="B35" s="138" t="s">
        <v>126</v>
      </c>
      <c r="C35" s="137" t="s">
        <v>120</v>
      </c>
      <c r="D35" s="139" t="s">
        <v>167</v>
      </c>
      <c r="E35" s="139" t="s">
        <v>168</v>
      </c>
      <c r="F35" s="139" t="s">
        <v>168</v>
      </c>
      <c r="G35" s="139"/>
      <c r="H35" s="139" t="s">
        <v>166</v>
      </c>
      <c r="I35" s="139" t="s">
        <v>166</v>
      </c>
      <c r="J35" s="139" t="s">
        <v>166</v>
      </c>
    </row>
    <row r="50" spans="1:1">
      <c r="A50" t="s">
        <v>165</v>
      </c>
    </row>
    <row r="51" spans="1:1">
      <c r="A51" t="s">
        <v>166</v>
      </c>
    </row>
  </sheetData>
  <dataValidations count="1">
    <dataValidation type="list" allowBlank="1" showInputMessage="1" showErrorMessage="1" sqref="G2:J35" xr:uid="{B7B03D28-F355-41D7-AC7F-8C84BC22C1E0}">
      <formula1>$A$49:$A$513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Een nieuw document maken." ma:contentTypeScope="" ma:versionID="ca8520c24e78db00729079aecb4fdfc8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7909cf58901756741df84dabf0850b4b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04d66-90c6-4335-b1c9-5b3984399988">
      <Terms xmlns="http://schemas.microsoft.com/office/infopath/2007/PartnerControls"/>
    </lcf76f155ced4ddcb4097134ff3c332f>
    <TaxCatchAll xmlns="41d8d177-be5a-477d-be00-e01547a293a3"/>
  </documentManagement>
</p:properties>
</file>

<file path=customXml/itemProps1.xml><?xml version="1.0" encoding="utf-8"?>
<ds:datastoreItem xmlns:ds="http://schemas.openxmlformats.org/officeDocument/2006/customXml" ds:itemID="{29A6D468-72F5-4726-AC3A-DAECF6895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A9FCC8-E2B5-4285-A756-573C62D5F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4A4544-8DE6-4C61-8018-2E267E6A55C6}">
  <ds:schemaRefs>
    <ds:schemaRef ds:uri="http://schemas.microsoft.com/office/2006/metadata/properties"/>
    <ds:schemaRef ds:uri="http://schemas.microsoft.com/office/infopath/2007/PartnerControls"/>
    <ds:schemaRef ds:uri="38304d66-90c6-4335-b1c9-5b3984399988"/>
    <ds:schemaRef ds:uri="41d8d177-be5a-477d-be00-e01547a293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</vt:i4>
      </vt:variant>
    </vt:vector>
  </HeadingPairs>
  <TitlesOfParts>
    <vt:vector size="15" baseType="lpstr">
      <vt:lpstr>General Info</vt:lpstr>
      <vt:lpstr>Bestand dd 1 januari 2025</vt:lpstr>
      <vt:lpstr>Antwoord op vraag 2  </vt:lpstr>
      <vt:lpstr>Antwoord op vraag 4 &amp; 7 </vt:lpstr>
      <vt:lpstr>'Bestand dd 1 januari 2025'!Afdrukbereik</vt:lpstr>
      <vt:lpstr>'Bestand dd 1 januari 2025'!Afdruktitels</vt:lpstr>
      <vt:lpstr>afrind</vt:lpstr>
      <vt:lpstr>cad</vt:lpstr>
      <vt:lpstr>ign</vt:lpstr>
      <vt:lpstr>igo</vt:lpstr>
      <vt:lpstr>iin</vt:lpstr>
      <vt:lpstr>iio</vt:lpstr>
      <vt:lpstr>index</vt:lpstr>
      <vt:lpstr>premieGM</vt:lpstr>
      <vt:lpstr>premieOW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Gemeente Dantumadeel</dc:title>
  <dc:subject/>
  <dc:creator>C.J. van Doornewaard</dc:creator>
  <cp:keywords/>
  <dc:description/>
  <cp:lastModifiedBy>Kimberley Kole-Dijkstra</cp:lastModifiedBy>
  <cp:revision/>
  <dcterms:created xsi:type="dcterms:W3CDTF">2000-08-08T13:09:59Z</dcterms:created>
  <dcterms:modified xsi:type="dcterms:W3CDTF">2025-10-14T14:09:16Z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213f7cf8-533b-44c2-977d-56d1df31a213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2024-01-09T06:32:44Z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c40cc076-ce67-4320-bf20-189bc8b47443</vt:lpwstr>
  </property>
  <property fmtid="{D5CDD505-2E9C-101B-9397-08002B2CF9AE}" pid="10" name="MSIP_Label_9043f10a-881e-4653-a55e-02ca2cc829dc_ContentBits">
    <vt:lpwstr>0</vt:lpwstr>
  </property>
</Properties>
</file>