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.sharepoint.com/sites/-Bindinc/Gedeelde documenten/EA Drukwerk 2025/05. Aanbestedingsdocumenten/"/>
    </mc:Choice>
  </mc:AlternateContent>
  <xr:revisionPtr revIDLastSave="4" documentId="8_{F2F39CAF-B34C-452A-87F4-3ED4CF3FC72C}" xr6:coauthVersionLast="47" xr6:coauthVersionMax="47" xr10:uidLastSave="{422912E0-2423-4BC3-ABFD-FCD177A0B214}"/>
  <bookViews>
    <workbookView xWindow="-14925" yWindow="-16320" windowWidth="29040" windowHeight="15720" xr2:uid="{CFC17202-9118-44D6-B3F0-498288F19F4E}"/>
  </bookViews>
  <sheets>
    <sheet name="Totaal" sheetId="4" r:id="rId1"/>
    <sheet name="Mikro Gids 8c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10" i="1" s="1"/>
  <c r="D12" i="1"/>
  <c r="D13" i="1"/>
  <c r="D16" i="1"/>
  <c r="D17" i="1"/>
  <c r="D18" i="1"/>
  <c r="C20" i="1"/>
  <c r="D20" i="1" s="1"/>
  <c r="C21" i="1"/>
  <c r="D21" i="1"/>
  <c r="C22" i="1"/>
  <c r="D22" i="1"/>
  <c r="C23" i="1"/>
  <c r="D23" i="1"/>
  <c r="C25" i="1"/>
  <c r="D25" i="1"/>
  <c r="C26" i="1"/>
  <c r="D26" i="1" s="1"/>
  <c r="C27" i="1"/>
  <c r="D27" i="1" s="1"/>
  <c r="C28" i="1"/>
  <c r="D28" i="1" s="1"/>
  <c r="D33" i="1"/>
  <c r="B35" i="1"/>
  <c r="B38" i="1"/>
  <c r="D42" i="1"/>
  <c r="D43" i="1"/>
  <c r="D44" i="1"/>
  <c r="D32" i="1" l="1"/>
  <c r="E38" i="1" s="1"/>
  <c r="D38" i="1" s="1"/>
  <c r="D15" i="1"/>
  <c r="D35" i="1"/>
  <c r="E39" i="1" s="1"/>
  <c r="D39" i="1" s="1"/>
  <c r="D11" i="1"/>
  <c r="D47" i="1" l="1"/>
  <c r="C6" i="4" s="1"/>
</calcChain>
</file>

<file path=xl/sharedStrings.xml><?xml version="1.0" encoding="utf-8"?>
<sst xmlns="http://schemas.openxmlformats.org/spreadsheetml/2006/main" count="61" uniqueCount="45">
  <si>
    <t>Inschrijfprijs</t>
  </si>
  <si>
    <r>
      <t>Mikro Gids perceel 8c</t>
    </r>
    <r>
      <rPr>
        <b/>
        <sz val="14"/>
        <rFont val="Arial"/>
        <family val="2"/>
      </rPr>
      <t xml:space="preserve"> </t>
    </r>
    <r>
      <rPr>
        <b/>
        <i/>
        <sz val="10"/>
        <rFont val="Arial"/>
        <family val="2"/>
      </rPr>
      <t>(drukken, hechten en postaal verwerken)</t>
    </r>
  </si>
  <si>
    <t>LEVERANCIER</t>
  </si>
  <si>
    <t>Formaat</t>
  </si>
  <si>
    <t>210 x 210 mm</t>
  </si>
  <si>
    <t>Abonnees</t>
  </si>
  <si>
    <t>Oplage</t>
  </si>
  <si>
    <t>Losse verkoop</t>
  </si>
  <si>
    <t>Extra</t>
  </si>
  <si>
    <t>TECHNISCHE KOSTEN</t>
  </si>
  <si>
    <t>Binnenwerk</t>
  </si>
  <si>
    <t>Vaste kosten</t>
  </si>
  <si>
    <t>1000 m/m</t>
  </si>
  <si>
    <t>Aantal edities</t>
  </si>
  <si>
    <r>
      <rPr>
        <b/>
        <i/>
        <sz val="8"/>
        <rFont val="Arial"/>
        <family val="2"/>
      </rPr>
      <t>88</t>
    </r>
    <r>
      <rPr>
        <i/>
        <sz val="8"/>
        <rFont val="Arial"/>
        <family val="2"/>
      </rPr>
      <t xml:space="preserve"> pagina's binnenwerk (incl. hechtkosten)</t>
    </r>
  </si>
  <si>
    <t>4/0 change (incl. papierverbruik)</t>
  </si>
  <si>
    <t>4/4 change (incl. papierverbruik)</t>
  </si>
  <si>
    <t>Cover</t>
  </si>
  <si>
    <t>4 pag. - 100g</t>
  </si>
  <si>
    <t>1/0 change (incl. papierverbruik)</t>
  </si>
  <si>
    <t>Extra bewerkingen tijdens hechten (PPP's)</t>
  </si>
  <si>
    <t>aantal</t>
  </si>
  <si>
    <t>Meehechten extra katern-insert-outsert</t>
  </si>
  <si>
    <t>Meehechten outsert (onbalans)</t>
  </si>
  <si>
    <t>Plakkaart op katernscheiding</t>
  </si>
  <si>
    <t>Insteekkaart los insteken (Losse verkoop oplage)</t>
  </si>
  <si>
    <t>Adresseren rechtstreeks op cover of middels cheshire of witte band folie.</t>
  </si>
  <si>
    <t xml:space="preserve">Kosten voor sealen van het Programmablad </t>
  </si>
  <si>
    <t>Bijlage opleggen tijdens sealen</t>
  </si>
  <si>
    <t>Bijlage insteken tijdens sealen</t>
  </si>
  <si>
    <t>PAPIERVERBRUIK</t>
  </si>
  <si>
    <t>Vaste kilo's</t>
  </si>
  <si>
    <t>rolbreedte</t>
  </si>
  <si>
    <t>NorSC Lite 56 grams</t>
  </si>
  <si>
    <t>….../…..</t>
  </si>
  <si>
    <t>WFC - 100g</t>
  </si>
  <si>
    <t>PAPIERKOSTEN</t>
  </si>
  <si>
    <t>Totaal kilo's</t>
  </si>
  <si>
    <t>papier omslag</t>
  </si>
  <si>
    <t>TRANSPORT</t>
  </si>
  <si>
    <t>Kosten per rit</t>
  </si>
  <si>
    <t>Transportkosten afleveren abonneeoplage PostNL ScB Nieuwegein</t>
  </si>
  <si>
    <t>Transportkosten afleveren losse verkoopoplage Aldipress</t>
  </si>
  <si>
    <t>Transportkosten afleveren bewijs- en extra exemplaren Bindinc. / PostNL ECS</t>
  </si>
  <si>
    <r>
      <rPr>
        <b/>
        <i/>
        <sz val="8"/>
        <rFont val="Arial"/>
        <family val="2"/>
      </rPr>
      <t xml:space="preserve">156 </t>
    </r>
    <r>
      <rPr>
        <i/>
        <sz val="8"/>
        <rFont val="Arial"/>
        <family val="2"/>
      </rPr>
      <t>pagina's binnenwerk (incl. hechtkosten)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</si>
</sst>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7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17"/>
      <name val="Arial"/>
      <family val="2"/>
    </font>
    <font>
      <i/>
      <sz val="8"/>
      <color indexed="23"/>
      <name val="Arial"/>
      <family val="2"/>
    </font>
    <font>
      <i/>
      <sz val="8"/>
      <name val="Arial"/>
      <family val="2"/>
    </font>
    <font>
      <b/>
      <i/>
      <u/>
      <sz val="8"/>
      <name val="Arial"/>
      <family val="2"/>
    </font>
    <font>
      <i/>
      <u/>
      <sz val="8"/>
      <color indexed="23"/>
      <name val="Arial"/>
      <family val="2"/>
    </font>
    <font>
      <b/>
      <sz val="9"/>
      <name val="Arial"/>
      <family val="2"/>
    </font>
    <font>
      <b/>
      <i/>
      <sz val="9"/>
      <color rgb="FF0000FF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19"/>
      <color theme="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22"/>
      </left>
      <right style="medium">
        <color indexed="23"/>
      </right>
      <top style="thin">
        <color indexed="22"/>
      </top>
      <bottom style="medium">
        <color indexed="23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medium">
        <color indexed="23"/>
      </bottom>
      <diagonal/>
    </border>
    <border>
      <left/>
      <right style="thin">
        <color indexed="23"/>
      </right>
      <top style="thin">
        <color indexed="22"/>
      </top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2"/>
      </top>
      <bottom style="medium">
        <color indexed="23"/>
      </bottom>
      <diagonal/>
    </border>
    <border>
      <left style="thin">
        <color indexed="22"/>
      </left>
      <right style="medium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/>
      <bottom style="thin">
        <color indexed="22"/>
      </bottom>
      <diagonal/>
    </border>
    <border>
      <left style="medium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2"/>
      </bottom>
      <diagonal/>
    </border>
    <border>
      <left/>
      <right style="thin">
        <color indexed="23"/>
      </right>
      <top/>
      <bottom style="thin">
        <color indexed="22"/>
      </bottom>
      <diagonal/>
    </border>
    <border>
      <left style="medium">
        <color indexed="23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 style="medium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medium">
        <color indexed="23"/>
      </bottom>
      <diagonal/>
    </border>
    <border>
      <left/>
      <right style="medium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2"/>
      </left>
      <right style="medium">
        <color indexed="23"/>
      </right>
      <top style="thin">
        <color indexed="22"/>
      </top>
      <bottom/>
      <diagonal/>
    </border>
    <border>
      <left style="thin">
        <color indexed="23"/>
      </left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2"/>
      </top>
      <bottom/>
      <diagonal/>
    </border>
    <border>
      <left/>
      <right style="thin">
        <color indexed="23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medium">
        <color indexed="23"/>
      </left>
      <right style="thin">
        <color indexed="23"/>
      </right>
      <top style="thin">
        <color indexed="22"/>
      </top>
      <bottom/>
      <diagonal/>
    </border>
    <border>
      <left style="thin">
        <color indexed="22"/>
      </left>
      <right style="medium">
        <color indexed="23"/>
      </right>
      <top/>
      <bottom/>
      <diagonal/>
    </border>
    <border>
      <left style="thin">
        <color indexed="23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medium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medium">
        <color indexed="23"/>
      </right>
      <top style="thin">
        <color indexed="22"/>
      </top>
      <bottom style="thin">
        <color indexed="22"/>
      </bottom>
      <diagonal/>
    </border>
    <border>
      <left/>
      <right style="medium">
        <color indexed="23"/>
      </right>
      <top/>
      <bottom style="thin">
        <color indexed="2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2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/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" fontId="4" fillId="2" borderId="1"/>
    <xf numFmtId="0" fontId="2" fillId="0" borderId="0"/>
    <xf numFmtId="9" fontId="2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4" fontId="6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" fontId="2" fillId="0" borderId="0" xfId="2" quotePrefix="1" applyNumberFormat="1"/>
    <xf numFmtId="4" fontId="8" fillId="0" borderId="4" xfId="4" applyNumberFormat="1" applyFont="1" applyBorder="1" applyAlignment="1">
      <alignment horizontal="center"/>
    </xf>
    <xf numFmtId="44" fontId="9" fillId="4" borderId="5" xfId="4" applyNumberFormat="1" applyFont="1" applyFill="1" applyBorder="1" applyAlignment="1" applyProtection="1">
      <alignment horizontal="center"/>
      <protection locked="0"/>
    </xf>
    <xf numFmtId="44" fontId="4" fillId="3" borderId="6" xfId="2" applyNumberFormat="1" applyFont="1" applyFill="1" applyBorder="1" applyAlignment="1">
      <alignment horizontal="center"/>
    </xf>
    <xf numFmtId="0" fontId="9" fillId="0" borderId="7" xfId="4" applyFont="1" applyBorder="1"/>
    <xf numFmtId="0" fontId="9" fillId="5" borderId="8" xfId="4" applyFont="1" applyFill="1" applyBorder="1"/>
    <xf numFmtId="0" fontId="7" fillId="6" borderId="9" xfId="2" applyFont="1" applyFill="1" applyBorder="1" applyAlignment="1" applyProtection="1">
      <alignment horizontal="center"/>
      <protection locked="0"/>
    </xf>
    <xf numFmtId="4" fontId="8" fillId="0" borderId="10" xfId="4" applyNumberFormat="1" applyFont="1" applyBorder="1" applyAlignment="1">
      <alignment horizontal="center"/>
    </xf>
    <xf numFmtId="44" fontId="9" fillId="4" borderId="11" xfId="4" applyNumberFormat="1" applyFont="1" applyFill="1" applyBorder="1" applyAlignment="1" applyProtection="1">
      <alignment horizontal="center"/>
      <protection locked="0"/>
    </xf>
    <xf numFmtId="44" fontId="4" fillId="3" borderId="12" xfId="2" applyNumberFormat="1" applyFont="1" applyFill="1" applyBorder="1" applyAlignment="1">
      <alignment horizontal="center"/>
    </xf>
    <xf numFmtId="0" fontId="9" fillId="0" borderId="13" xfId="4" applyFont="1" applyBorder="1"/>
    <xf numFmtId="0" fontId="9" fillId="5" borderId="14" xfId="4" applyFont="1" applyFill="1" applyBorder="1"/>
    <xf numFmtId="0" fontId="7" fillId="6" borderId="15" xfId="2" applyFont="1" applyFill="1" applyBorder="1" applyAlignment="1" applyProtection="1">
      <alignment horizontal="center"/>
      <protection locked="0"/>
    </xf>
    <xf numFmtId="4" fontId="8" fillId="0" borderId="16" xfId="4" applyNumberFormat="1" applyFont="1" applyBorder="1" applyAlignment="1">
      <alignment horizontal="center"/>
    </xf>
    <xf numFmtId="44" fontId="9" fillId="4" borderId="17" xfId="4" applyNumberFormat="1" applyFont="1" applyFill="1" applyBorder="1" applyAlignment="1" applyProtection="1">
      <alignment horizontal="center"/>
      <protection locked="0"/>
    </xf>
    <xf numFmtId="44" fontId="4" fillId="3" borderId="18" xfId="2" applyNumberFormat="1" applyFont="1" applyFill="1" applyBorder="1" applyAlignment="1">
      <alignment horizontal="center"/>
    </xf>
    <xf numFmtId="0" fontId="9" fillId="0" borderId="19" xfId="4" applyFont="1" applyBorder="1"/>
    <xf numFmtId="0" fontId="7" fillId="6" borderId="20" xfId="2" applyFont="1" applyFill="1" applyBorder="1" applyAlignment="1" applyProtection="1">
      <alignment horizontal="center"/>
      <protection locked="0"/>
    </xf>
    <xf numFmtId="0" fontId="4" fillId="0" borderId="21" xfId="4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4" fontId="6" fillId="3" borderId="23" xfId="2" applyNumberFormat="1" applyFont="1" applyFill="1" applyBorder="1" applyAlignment="1">
      <alignment horizontal="center"/>
    </xf>
    <xf numFmtId="0" fontId="4" fillId="7" borderId="24" xfId="4" applyFont="1" applyFill="1" applyBorder="1" applyAlignment="1">
      <alignment horizontal="left"/>
    </xf>
    <xf numFmtId="0" fontId="7" fillId="6" borderId="15" xfId="2" applyFont="1" applyFill="1" applyBorder="1" applyAlignment="1">
      <alignment horizontal="center"/>
    </xf>
    <xf numFmtId="44" fontId="9" fillId="0" borderId="4" xfId="1" applyFont="1" applyBorder="1" applyAlignment="1" applyProtection="1">
      <alignment horizontal="center" wrapText="1"/>
    </xf>
    <xf numFmtId="44" fontId="4" fillId="3" borderId="6" xfId="3" applyNumberFormat="1" applyFill="1" applyBorder="1" applyAlignment="1">
      <alignment horizontal="center"/>
    </xf>
    <xf numFmtId="0" fontId="9" fillId="0" borderId="25" xfId="4" applyFont="1" applyBorder="1"/>
    <xf numFmtId="0" fontId="9" fillId="5" borderId="25" xfId="4" applyFont="1" applyFill="1" applyBorder="1"/>
    <xf numFmtId="0" fontId="7" fillId="6" borderId="26" xfId="2" applyFont="1" applyFill="1" applyBorder="1" applyAlignment="1">
      <alignment horizontal="center"/>
    </xf>
    <xf numFmtId="44" fontId="9" fillId="0" borderId="10" xfId="1" applyFont="1" applyBorder="1" applyAlignment="1" applyProtection="1">
      <alignment horizontal="center" wrapText="1"/>
    </xf>
    <xf numFmtId="44" fontId="4" fillId="3" borderId="12" xfId="3" applyNumberFormat="1" applyFill="1" applyBorder="1" applyAlignment="1">
      <alignment horizontal="center"/>
    </xf>
    <xf numFmtId="0" fontId="9" fillId="5" borderId="28" xfId="4" applyFont="1" applyFill="1" applyBorder="1"/>
    <xf numFmtId="0" fontId="7" fillId="6" borderId="29" xfId="2" applyFont="1" applyFill="1" applyBorder="1" applyAlignment="1">
      <alignment horizontal="center"/>
    </xf>
    <xf numFmtId="4" fontId="9" fillId="4" borderId="4" xfId="4" applyNumberFormat="1" applyFont="1" applyFill="1" applyBorder="1" applyAlignment="1" applyProtection="1">
      <alignment horizontal="center"/>
      <protection locked="0"/>
    </xf>
    <xf numFmtId="3" fontId="9" fillId="4" borderId="5" xfId="4" applyNumberFormat="1" applyFont="1" applyFill="1" applyBorder="1" applyAlignment="1" applyProtection="1">
      <alignment horizontal="center"/>
      <protection locked="0"/>
    </xf>
    <xf numFmtId="4" fontId="4" fillId="3" borderId="6" xfId="2" applyNumberFormat="1" applyFont="1" applyFill="1" applyBorder="1" applyAlignment="1">
      <alignment horizontal="center"/>
    </xf>
    <xf numFmtId="0" fontId="9" fillId="4" borderId="30" xfId="4" quotePrefix="1" applyFont="1" applyFill="1" applyBorder="1" applyAlignment="1" applyProtection="1">
      <alignment horizontal="center"/>
      <protection locked="0"/>
    </xf>
    <xf numFmtId="0" fontId="9" fillId="5" borderId="31" xfId="4" applyFont="1" applyFill="1" applyBorder="1"/>
    <xf numFmtId="0" fontId="4" fillId="7" borderId="24" xfId="4" applyFont="1" applyFill="1" applyBorder="1" applyAlignment="1">
      <alignment horizontal="center"/>
    </xf>
    <xf numFmtId="4" fontId="9" fillId="4" borderId="10" xfId="4" applyNumberFormat="1" applyFont="1" applyFill="1" applyBorder="1" applyAlignment="1" applyProtection="1">
      <alignment horizontal="center"/>
      <protection locked="0"/>
    </xf>
    <xf numFmtId="3" fontId="9" fillId="4" borderId="11" xfId="4" applyNumberFormat="1" applyFont="1" applyFill="1" applyBorder="1" applyAlignment="1" applyProtection="1">
      <alignment horizontal="center"/>
      <protection locked="0"/>
    </xf>
    <xf numFmtId="4" fontId="4" fillId="3" borderId="12" xfId="2" applyNumberFormat="1" applyFont="1" applyFill="1" applyBorder="1" applyAlignment="1">
      <alignment horizontal="center"/>
    </xf>
    <xf numFmtId="0" fontId="9" fillId="4" borderId="19" xfId="4" quotePrefix="1" applyFont="1" applyFill="1" applyBorder="1" applyAlignment="1" applyProtection="1">
      <alignment horizontal="center"/>
      <protection locked="0"/>
    </xf>
    <xf numFmtId="4" fontId="6" fillId="3" borderId="33" xfId="2" applyNumberFormat="1" applyFont="1" applyFill="1" applyBorder="1" applyAlignment="1">
      <alignment horizontal="center"/>
    </xf>
    <xf numFmtId="0" fontId="10" fillId="0" borderId="34" xfId="4" applyFont="1" applyBorder="1" applyAlignment="1">
      <alignment wrapText="1"/>
    </xf>
    <xf numFmtId="0" fontId="4" fillId="7" borderId="24" xfId="4" applyFont="1" applyFill="1" applyBorder="1"/>
    <xf numFmtId="44" fontId="2" fillId="0" borderId="0" xfId="2" applyNumberFormat="1"/>
    <xf numFmtId="44" fontId="2" fillId="0" borderId="0" xfId="2" applyNumberFormat="1" applyAlignment="1">
      <alignment horizontal="center"/>
    </xf>
    <xf numFmtId="44" fontId="9" fillId="4" borderId="4" xfId="4" applyNumberFormat="1" applyFont="1" applyFill="1" applyBorder="1" applyAlignment="1" applyProtection="1">
      <alignment horizontal="center"/>
      <protection locked="0"/>
    </xf>
    <xf numFmtId="3" fontId="9" fillId="0" borderId="7" xfId="4" applyNumberFormat="1" applyFont="1" applyBorder="1" applyAlignment="1">
      <alignment horizontal="right"/>
    </xf>
    <xf numFmtId="44" fontId="9" fillId="4" borderId="35" xfId="4" applyNumberFormat="1" applyFont="1" applyFill="1" applyBorder="1" applyAlignment="1" applyProtection="1">
      <alignment horizontal="center"/>
      <protection locked="0"/>
    </xf>
    <xf numFmtId="44" fontId="9" fillId="4" borderId="36" xfId="4" applyNumberFormat="1" applyFont="1" applyFill="1" applyBorder="1" applyAlignment="1" applyProtection="1">
      <alignment horizontal="center"/>
      <protection locked="0"/>
    </xf>
    <xf numFmtId="44" fontId="4" fillId="3" borderId="37" xfId="2" applyNumberFormat="1" applyFont="1" applyFill="1" applyBorder="1" applyAlignment="1">
      <alignment horizontal="center"/>
    </xf>
    <xf numFmtId="3" fontId="9" fillId="0" borderId="38" xfId="4" applyNumberFormat="1" applyFont="1" applyBorder="1" applyAlignment="1">
      <alignment horizontal="right"/>
    </xf>
    <xf numFmtId="0" fontId="9" fillId="5" borderId="39" xfId="4" applyFont="1" applyFill="1" applyBorder="1"/>
    <xf numFmtId="0" fontId="7" fillId="6" borderId="40" xfId="2" applyFont="1" applyFill="1" applyBorder="1" applyAlignment="1" applyProtection="1">
      <alignment horizontal="center"/>
      <protection locked="0"/>
    </xf>
    <xf numFmtId="44" fontId="9" fillId="0" borderId="41" xfId="4" applyNumberFormat="1" applyFont="1" applyBorder="1" applyAlignment="1">
      <alignment horizontal="center"/>
    </xf>
    <xf numFmtId="44" fontId="9" fillId="0" borderId="42" xfId="4" applyNumberFormat="1" applyFont="1" applyBorder="1" applyAlignment="1">
      <alignment horizontal="center"/>
    </xf>
    <xf numFmtId="44" fontId="4" fillId="3" borderId="43" xfId="2" applyNumberFormat="1" applyFont="1" applyFill="1" applyBorder="1" applyAlignment="1">
      <alignment horizontal="center"/>
    </xf>
    <xf numFmtId="0" fontId="9" fillId="0" borderId="44" xfId="4" applyFont="1" applyBorder="1"/>
    <xf numFmtId="0" fontId="4" fillId="7" borderId="45" xfId="4" applyFont="1" applyFill="1" applyBorder="1" applyAlignment="1">
      <alignment horizontal="center"/>
    </xf>
    <xf numFmtId="0" fontId="7" fillId="6" borderId="40" xfId="2" applyFont="1" applyFill="1" applyBorder="1" applyAlignment="1">
      <alignment horizontal="center"/>
    </xf>
    <xf numFmtId="44" fontId="9" fillId="4" borderId="10" xfId="4" applyNumberFormat="1" applyFont="1" applyFill="1" applyBorder="1" applyAlignment="1" applyProtection="1">
      <alignment horizontal="center"/>
      <protection locked="0"/>
    </xf>
    <xf numFmtId="3" fontId="9" fillId="0" borderId="13" xfId="4" applyNumberFormat="1" applyFont="1" applyBorder="1" applyAlignment="1">
      <alignment horizontal="right"/>
    </xf>
    <xf numFmtId="44" fontId="9" fillId="4" borderId="16" xfId="4" applyNumberFormat="1" applyFont="1" applyFill="1" applyBorder="1" applyAlignment="1" applyProtection="1">
      <alignment horizontal="center"/>
      <protection locked="0"/>
    </xf>
    <xf numFmtId="3" fontId="9" fillId="0" borderId="19" xfId="4" applyNumberFormat="1" applyFont="1" applyBorder="1" applyAlignment="1">
      <alignment horizontal="right"/>
    </xf>
    <xf numFmtId="0" fontId="7" fillId="6" borderId="46" xfId="2" applyFont="1" applyFill="1" applyBorder="1" applyAlignment="1">
      <alignment horizontal="center"/>
    </xf>
    <xf numFmtId="44" fontId="9" fillId="0" borderId="35" xfId="4" applyNumberFormat="1" applyFont="1" applyBorder="1" applyAlignment="1">
      <alignment horizontal="center"/>
    </xf>
    <xf numFmtId="0" fontId="9" fillId="0" borderId="38" xfId="4" applyFont="1" applyBorder="1"/>
    <xf numFmtId="0" fontId="9" fillId="5" borderId="47" xfId="4" applyFont="1" applyFill="1" applyBorder="1"/>
    <xf numFmtId="44" fontId="9" fillId="0" borderId="10" xfId="4" applyNumberFormat="1" applyFont="1" applyBorder="1" applyAlignment="1">
      <alignment horizontal="center"/>
    </xf>
    <xf numFmtId="0" fontId="9" fillId="0" borderId="19" xfId="4" quotePrefix="1" applyFont="1" applyBorder="1" applyAlignment="1" applyProtection="1">
      <alignment horizontal="center"/>
      <protection locked="0"/>
    </xf>
    <xf numFmtId="44" fontId="9" fillId="4" borderId="48" xfId="4" applyNumberFormat="1" applyFont="1" applyFill="1" applyBorder="1" applyAlignment="1" applyProtection="1">
      <alignment horizontal="center"/>
      <protection locked="0"/>
    </xf>
    <xf numFmtId="0" fontId="4" fillId="0" borderId="49" xfId="4" applyFont="1" applyBorder="1" applyAlignment="1">
      <alignment horizontal="center"/>
    </xf>
    <xf numFmtId="0" fontId="7" fillId="6" borderId="46" xfId="2" applyFont="1" applyFill="1" applyBorder="1" applyAlignment="1" applyProtection="1">
      <alignment horizontal="center"/>
      <protection locked="0"/>
    </xf>
    <xf numFmtId="0" fontId="9" fillId="5" borderId="0" xfId="4" applyFont="1" applyFill="1"/>
    <xf numFmtId="0" fontId="6" fillId="0" borderId="0" xfId="2" applyFont="1"/>
    <xf numFmtId="10" fontId="2" fillId="0" borderId="0" xfId="2" applyNumberFormat="1"/>
    <xf numFmtId="44" fontId="9" fillId="4" borderId="50" xfId="4" applyNumberFormat="1" applyFont="1" applyFill="1" applyBorder="1" applyAlignment="1" applyProtection="1">
      <alignment horizontal="center"/>
      <protection locked="0"/>
    </xf>
    <xf numFmtId="3" fontId="2" fillId="0" borderId="0" xfId="2" applyNumberFormat="1"/>
    <xf numFmtId="3" fontId="11" fillId="0" borderId="51" xfId="4" applyNumberFormat="1" applyFont="1" applyBorder="1" applyAlignment="1">
      <alignment horizontal="center"/>
    </xf>
    <xf numFmtId="3" fontId="11" fillId="0" borderId="49" xfId="4" applyNumberFormat="1" applyFont="1" applyBorder="1" applyAlignment="1">
      <alignment horizontal="center"/>
    </xf>
    <xf numFmtId="4" fontId="6" fillId="3" borderId="18" xfId="2" applyNumberFormat="1" applyFont="1" applyFill="1" applyBorder="1" applyAlignment="1">
      <alignment horizontal="center"/>
    </xf>
    <xf numFmtId="0" fontId="4" fillId="0" borderId="14" xfId="4" applyFont="1" applyBorder="1" applyAlignment="1">
      <alignment horizontal="center"/>
    </xf>
    <xf numFmtId="0" fontId="4" fillId="7" borderId="52" xfId="4" applyFont="1" applyFill="1" applyBorder="1" applyAlignment="1">
      <alignment horizontal="center"/>
    </xf>
    <xf numFmtId="0" fontId="2" fillId="0" borderId="53" xfId="2" applyBorder="1"/>
    <xf numFmtId="0" fontId="10" fillId="0" borderId="34" xfId="4" applyFont="1" applyBorder="1" applyAlignment="1">
      <alignment horizontal="left" vertical="top" wrapText="1"/>
    </xf>
    <xf numFmtId="0" fontId="4" fillId="7" borderId="54" xfId="4" applyFont="1" applyFill="1" applyBorder="1"/>
    <xf numFmtId="0" fontId="7" fillId="6" borderId="55" xfId="2" applyFont="1" applyFill="1" applyBorder="1" applyAlignment="1">
      <alignment horizontal="center"/>
    </xf>
    <xf numFmtId="3" fontId="4" fillId="8" borderId="56" xfId="4" applyNumberFormat="1" applyFont="1" applyFill="1" applyBorder="1" applyAlignment="1">
      <alignment horizontal="center"/>
    </xf>
    <xf numFmtId="0" fontId="4" fillId="8" borderId="57" xfId="4" applyFont="1" applyFill="1" applyBorder="1" applyAlignment="1">
      <alignment horizontal="center"/>
    </xf>
    <xf numFmtId="3" fontId="12" fillId="8" borderId="58" xfId="2" applyNumberFormat="1" applyFont="1" applyFill="1" applyBorder="1" applyAlignment="1">
      <alignment horizontal="center"/>
    </xf>
    <xf numFmtId="0" fontId="12" fillId="8" borderId="57" xfId="4" quotePrefix="1" applyFont="1" applyFill="1" applyBorder="1" applyAlignment="1">
      <alignment horizontal="right"/>
    </xf>
    <xf numFmtId="0" fontId="4" fillId="8" borderId="57" xfId="4" applyFont="1" applyFill="1" applyBorder="1" applyAlignment="1">
      <alignment horizontal="left"/>
    </xf>
    <xf numFmtId="0" fontId="3" fillId="8" borderId="59" xfId="2" applyFont="1" applyFill="1" applyBorder="1" applyAlignment="1">
      <alignment horizontal="center"/>
    </xf>
    <xf numFmtId="3" fontId="13" fillId="8" borderId="60" xfId="4" applyNumberFormat="1" applyFont="1" applyFill="1" applyBorder="1" applyAlignment="1" applyProtection="1">
      <alignment horizontal="right"/>
      <protection locked="0"/>
    </xf>
    <xf numFmtId="0" fontId="4" fillId="8" borderId="61" xfId="4" applyFont="1" applyFill="1" applyBorder="1" applyAlignment="1">
      <alignment horizontal="left" vertical="center"/>
    </xf>
    <xf numFmtId="0" fontId="4" fillId="8" borderId="0" xfId="4" applyFont="1" applyFill="1" applyAlignment="1">
      <alignment horizontal="left"/>
    </xf>
    <xf numFmtId="0" fontId="3" fillId="8" borderId="63" xfId="2" applyFont="1" applyFill="1" applyBorder="1" applyAlignment="1">
      <alignment horizontal="center"/>
    </xf>
    <xf numFmtId="0" fontId="4" fillId="8" borderId="64" xfId="4" applyFont="1" applyFill="1" applyBorder="1" applyAlignment="1">
      <alignment horizontal="left"/>
    </xf>
    <xf numFmtId="0" fontId="4" fillId="8" borderId="66" xfId="4" applyFont="1" applyFill="1" applyBorder="1" applyAlignment="1">
      <alignment horizontal="left"/>
    </xf>
    <xf numFmtId="0" fontId="2" fillId="8" borderId="0" xfId="2" applyFill="1"/>
    <xf numFmtId="0" fontId="3" fillId="8" borderId="67" xfId="2" applyFont="1" applyFill="1" applyBorder="1" applyAlignment="1">
      <alignment horizontal="center"/>
    </xf>
    <xf numFmtId="0" fontId="4" fillId="8" borderId="68" xfId="4" applyFont="1" applyFill="1" applyBorder="1" applyAlignment="1">
      <alignment horizontal="center"/>
    </xf>
    <xf numFmtId="0" fontId="4" fillId="8" borderId="69" xfId="4" applyFont="1" applyFill="1" applyBorder="1" applyAlignment="1">
      <alignment horizontal="center"/>
    </xf>
    <xf numFmtId="0" fontId="15" fillId="8" borderId="70" xfId="2" applyFont="1" applyFill="1" applyBorder="1" applyAlignment="1">
      <alignment horizontal="center"/>
    </xf>
    <xf numFmtId="0" fontId="4" fillId="8" borderId="69" xfId="4" applyFont="1" applyFill="1" applyBorder="1" applyAlignment="1">
      <alignment horizontal="right"/>
    </xf>
    <xf numFmtId="0" fontId="3" fillId="8" borderId="71" xfId="2" applyFont="1" applyFill="1" applyBorder="1" applyAlignment="1">
      <alignment horizontal="center"/>
    </xf>
    <xf numFmtId="44" fontId="5" fillId="3" borderId="72" xfId="3" applyNumberFormat="1" applyFont="1" applyFill="1" applyBorder="1" applyAlignment="1">
      <alignment horizontal="center" vertical="center"/>
    </xf>
    <xf numFmtId="3" fontId="9" fillId="0" borderId="27" xfId="4" applyNumberFormat="1" applyFont="1" applyBorder="1" applyAlignment="1">
      <alignment horizontal="center" wrapText="1"/>
    </xf>
    <xf numFmtId="3" fontId="9" fillId="0" borderId="5" xfId="4" applyNumberFormat="1" applyFont="1" applyBorder="1" applyAlignment="1">
      <alignment horizontal="center" wrapText="1"/>
    </xf>
    <xf numFmtId="4" fontId="5" fillId="3" borderId="3" xfId="3" applyFont="1" applyFill="1" applyBorder="1" applyAlignment="1">
      <alignment horizontal="center" vertical="center"/>
    </xf>
    <xf numFmtId="4" fontId="5" fillId="3" borderId="2" xfId="3" applyFont="1" applyFill="1" applyBorder="1" applyAlignment="1">
      <alignment horizontal="center" vertical="center"/>
    </xf>
    <xf numFmtId="44" fontId="5" fillId="3" borderId="3" xfId="3" applyNumberFormat="1" applyFont="1" applyFill="1" applyBorder="1" applyAlignment="1">
      <alignment horizontal="center" vertical="center"/>
    </xf>
    <xf numFmtId="44" fontId="5" fillId="3" borderId="2" xfId="3" applyNumberFormat="1" applyFont="1" applyFill="1" applyBorder="1" applyAlignment="1">
      <alignment horizontal="center" vertical="center"/>
    </xf>
    <xf numFmtId="3" fontId="17" fillId="8" borderId="25" xfId="4" applyNumberFormat="1" applyFont="1" applyFill="1" applyBorder="1" applyAlignment="1">
      <alignment horizontal="center"/>
    </xf>
    <xf numFmtId="10" fontId="16" fillId="4" borderId="25" xfId="5" quotePrefix="1" applyNumberFormat="1" applyFont="1" applyFill="1" applyBorder="1" applyAlignment="1" applyProtection="1">
      <alignment horizontal="center"/>
      <protection locked="0"/>
    </xf>
    <xf numFmtId="3" fontId="14" fillId="8" borderId="65" xfId="2" applyNumberFormat="1" applyFont="1" applyFill="1" applyBorder="1" applyAlignment="1">
      <alignment horizontal="center" vertical="center"/>
    </xf>
    <xf numFmtId="3" fontId="14" fillId="8" borderId="43" xfId="2" applyNumberFormat="1" applyFont="1" applyFill="1" applyBorder="1" applyAlignment="1">
      <alignment horizontal="center" vertical="center"/>
    </xf>
    <xf numFmtId="3" fontId="14" fillId="8" borderId="62" xfId="2" applyNumberFormat="1" applyFont="1" applyFill="1" applyBorder="1" applyAlignment="1">
      <alignment horizontal="center" vertical="center"/>
    </xf>
    <xf numFmtId="0" fontId="4" fillId="0" borderId="22" xfId="4" applyFont="1" applyBorder="1" applyAlignment="1">
      <alignment horizontal="center"/>
    </xf>
    <xf numFmtId="0" fontId="4" fillId="0" borderId="32" xfId="4" applyFont="1" applyBorder="1" applyAlignment="1">
      <alignment horizontal="center"/>
    </xf>
    <xf numFmtId="0" fontId="0" fillId="0" borderId="32" xfId="0" applyBorder="1" applyAlignment="1">
      <alignment horizontal="center"/>
    </xf>
  </cellXfs>
  <cellStyles count="6">
    <cellStyle name="Moderna" xfId="3" xr:uid="{370B96C6-957A-4A35-A0F1-93C67FE6768F}"/>
    <cellStyle name="Normal 2" xfId="2" xr:uid="{D81ACC4E-0CBA-40AD-8BD3-A655E98F4D36}"/>
    <cellStyle name="Percent 2" xfId="5" xr:uid="{E50732DE-834E-4D55-9966-30D1630F96EC}"/>
    <cellStyle name="Standaard" xfId="0" builtinId="0"/>
    <cellStyle name="Standaard_Drukfactuur EW-sheet - Habo" xfId="4" xr:uid="{17F2D8A8-0569-41F2-9F41-7E449003DD8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A8B14-C15B-42A2-B768-B58FA3E35825}">
  <sheetPr>
    <pageSetUpPr fitToPage="1"/>
  </sheetPr>
  <dimension ref="A2:C7"/>
  <sheetViews>
    <sheetView tabSelected="1" zoomScaleNormal="100" workbookViewId="0">
      <selection activeCell="C17" sqref="C17"/>
    </sheetView>
  </sheetViews>
  <sheetFormatPr defaultColWidth="9.33203125" defaultRowHeight="13.2" x14ac:dyDescent="0.25"/>
  <cols>
    <col min="1" max="1" width="11.44140625" style="3" bestFit="1" customWidth="1"/>
    <col min="2" max="2" width="16.109375" style="1" customWidth="1"/>
    <col min="3" max="3" width="47.5546875" style="2" customWidth="1"/>
    <col min="4" max="4" width="13.33203125" style="1" customWidth="1"/>
    <col min="5" max="5" width="10.5546875" style="1" customWidth="1"/>
    <col min="6" max="6" width="45.5546875" style="1" customWidth="1"/>
    <col min="7" max="7" width="9.33203125" style="1"/>
    <col min="8" max="8" width="11.33203125" style="1" customWidth="1"/>
    <col min="9" max="9" width="11.44140625" style="1" bestFit="1" customWidth="1"/>
    <col min="10" max="11" width="9.33203125" style="1"/>
    <col min="12" max="12" width="10.33203125" style="1" bestFit="1" customWidth="1"/>
    <col min="13" max="16384" width="9.33203125" style="1"/>
  </cols>
  <sheetData>
    <row r="2" spans="2:3" x14ac:dyDescent="0.25">
      <c r="C2" s="1"/>
    </row>
    <row r="3" spans="2:3" x14ac:dyDescent="0.25">
      <c r="C3" s="1"/>
    </row>
    <row r="4" spans="2:3" x14ac:dyDescent="0.25">
      <c r="C4" s="1"/>
    </row>
    <row r="5" spans="2:3" ht="13.8" thickBot="1" x14ac:dyDescent="0.3"/>
    <row r="6" spans="2:3" x14ac:dyDescent="0.25">
      <c r="B6" s="116" t="s">
        <v>0</v>
      </c>
      <c r="C6" s="118">
        <f>+'Mikro Gids 8c'!D47</f>
        <v>0</v>
      </c>
    </row>
    <row r="7" spans="2:3" ht="13.8" thickBot="1" x14ac:dyDescent="0.3">
      <c r="B7" s="117"/>
      <c r="C7" s="119"/>
    </row>
  </sheetData>
  <sheetProtection algorithmName="SHA-512" hashValue="R/n5953ugpfDLku3w1zN6AYdpdQxOtQ2dwlmjj14mCP+tyNmkWWUC0h+LiQ+O4zO0Hfuq1uXatEOJXJI+ynw+g==" saltValue="j0/wpasK0VXG5dDWRUvbZA==" spinCount="100000" sheet="1" objects="1" scenarios="1"/>
  <mergeCells count="2"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25F0-3DB3-4BBC-8A75-59C8C512F0E7}">
  <sheetPr>
    <pageSetUpPr fitToPage="1"/>
  </sheetPr>
  <dimension ref="A1:I47"/>
  <sheetViews>
    <sheetView zoomScaleNormal="100" workbookViewId="0">
      <pane ySplit="6" topLeftCell="A31" activePane="bottomLeft" state="frozen"/>
      <selection pane="bottomLeft" activeCell="C35" sqref="C35"/>
    </sheetView>
  </sheetViews>
  <sheetFormatPr defaultColWidth="9.33203125" defaultRowHeight="13.2" x14ac:dyDescent="0.25"/>
  <cols>
    <col min="1" max="1" width="11.44140625" style="3" bestFit="1" customWidth="1"/>
    <col min="2" max="2" width="55.6640625" style="1" customWidth="1"/>
    <col min="3" max="3" width="17.6640625" style="1" customWidth="1"/>
    <col min="4" max="4" width="17.6640625" style="2" customWidth="1"/>
    <col min="5" max="6" width="17.6640625" style="1" customWidth="1"/>
    <col min="7" max="7" width="45.5546875" style="1" customWidth="1"/>
    <col min="8" max="8" width="9.33203125" style="1"/>
    <col min="9" max="9" width="11.33203125" style="1" customWidth="1"/>
    <col min="10" max="10" width="11.44140625" style="1" bestFit="1" customWidth="1"/>
    <col min="11" max="12" width="9.33203125" style="1"/>
    <col min="13" max="13" width="10.33203125" style="1" bestFit="1" customWidth="1"/>
    <col min="14" max="16384" width="9.33203125" style="1"/>
  </cols>
  <sheetData>
    <row r="1" spans="1:9" ht="24.6" thickBot="1" x14ac:dyDescent="0.45">
      <c r="A1" s="120" t="s">
        <v>1</v>
      </c>
      <c r="B1" s="120"/>
      <c r="C1" s="120"/>
      <c r="D1" s="121" t="s">
        <v>2</v>
      </c>
      <c r="E1" s="121"/>
      <c r="F1" s="121"/>
    </row>
    <row r="2" spans="1:9" x14ac:dyDescent="0.25">
      <c r="A2" s="112"/>
      <c r="B2" s="111"/>
      <c r="C2" s="109" t="s">
        <v>3</v>
      </c>
      <c r="D2" s="110" t="s">
        <v>4</v>
      </c>
      <c r="E2" s="109"/>
      <c r="F2" s="108"/>
      <c r="G2" s="84"/>
    </row>
    <row r="3" spans="1:9" x14ac:dyDescent="0.25">
      <c r="A3" s="107"/>
      <c r="B3" s="106"/>
      <c r="C3" s="105"/>
      <c r="D3" s="122">
        <f>SUM(F3:F5)</f>
        <v>102000</v>
      </c>
      <c r="E3" s="101" t="s">
        <v>5</v>
      </c>
      <c r="F3" s="100">
        <v>86500</v>
      </c>
      <c r="G3" s="84"/>
    </row>
    <row r="4" spans="1:9" x14ac:dyDescent="0.25">
      <c r="A4" s="103"/>
      <c r="B4" s="102"/>
      <c r="C4" s="104" t="s">
        <v>6</v>
      </c>
      <c r="D4" s="123"/>
      <c r="E4" s="101" t="s">
        <v>7</v>
      </c>
      <c r="F4" s="100">
        <v>14500</v>
      </c>
      <c r="G4" s="84"/>
    </row>
    <row r="5" spans="1:9" x14ac:dyDescent="0.25">
      <c r="A5" s="103"/>
      <c r="B5" s="102"/>
      <c r="C5" s="102"/>
      <c r="D5" s="124"/>
      <c r="E5" s="101" t="s">
        <v>8</v>
      </c>
      <c r="F5" s="100">
        <v>1000</v>
      </c>
    </row>
    <row r="6" spans="1:9" ht="13.8" thickBot="1" x14ac:dyDescent="0.3">
      <c r="A6" s="99"/>
      <c r="B6" s="98"/>
      <c r="C6" s="97"/>
      <c r="D6" s="96"/>
      <c r="E6" s="95"/>
      <c r="F6" s="94"/>
      <c r="G6" s="84"/>
      <c r="H6" s="84"/>
      <c r="I6" s="84"/>
    </row>
    <row r="7" spans="1:9" x14ac:dyDescent="0.25">
      <c r="A7" s="93"/>
      <c r="B7" s="92" t="s">
        <v>9</v>
      </c>
      <c r="C7" s="91"/>
      <c r="D7" s="48"/>
      <c r="F7" s="90"/>
    </row>
    <row r="8" spans="1:9" x14ac:dyDescent="0.25">
      <c r="A8" s="71"/>
      <c r="B8" s="89" t="s">
        <v>10</v>
      </c>
      <c r="C8" s="25"/>
      <c r="D8" s="26"/>
      <c r="E8" s="25" t="s">
        <v>11</v>
      </c>
      <c r="F8" s="24" t="s">
        <v>12</v>
      </c>
      <c r="G8" s="84"/>
      <c r="H8" s="82"/>
    </row>
    <row r="9" spans="1:9" x14ac:dyDescent="0.25">
      <c r="A9" s="28" t="s">
        <v>13</v>
      </c>
      <c r="B9" s="88"/>
      <c r="C9" s="78"/>
      <c r="D9" s="87"/>
      <c r="E9" s="86"/>
      <c r="F9" s="85"/>
      <c r="G9" s="84"/>
      <c r="H9" s="82"/>
    </row>
    <row r="10" spans="1:9" x14ac:dyDescent="0.25">
      <c r="A10" s="18">
        <v>38</v>
      </c>
      <c r="B10" s="36" t="s">
        <v>14</v>
      </c>
      <c r="C10" s="78"/>
      <c r="D10" s="15">
        <f>A10*(E10+($D$3/1000*F10))</f>
        <v>0</v>
      </c>
      <c r="E10" s="14">
        <v>0</v>
      </c>
      <c r="F10" s="83">
        <v>0</v>
      </c>
      <c r="G10" s="82"/>
      <c r="H10" s="81"/>
    </row>
    <row r="11" spans="1:9" x14ac:dyDescent="0.25">
      <c r="A11" s="18">
        <v>7</v>
      </c>
      <c r="B11" s="36" t="s">
        <v>44</v>
      </c>
      <c r="C11" s="78"/>
      <c r="D11" s="15">
        <f>A11*(E11+($D$3/1000*F11))</f>
        <v>0</v>
      </c>
      <c r="E11" s="14">
        <v>0</v>
      </c>
      <c r="F11" s="67">
        <v>0</v>
      </c>
    </row>
    <row r="12" spans="1:9" x14ac:dyDescent="0.25">
      <c r="A12" s="18">
        <v>0</v>
      </c>
      <c r="B12" s="80" t="s">
        <v>15</v>
      </c>
      <c r="C12" s="78"/>
      <c r="D12" s="15">
        <f>A12*E12</f>
        <v>0</v>
      </c>
      <c r="E12" s="14">
        <v>0</v>
      </c>
      <c r="F12" s="75"/>
    </row>
    <row r="13" spans="1:9" x14ac:dyDescent="0.25">
      <c r="A13" s="79">
        <v>0</v>
      </c>
      <c r="B13" s="74" t="s">
        <v>16</v>
      </c>
      <c r="C13" s="78"/>
      <c r="D13" s="57">
        <f>A13*E13</f>
        <v>0</v>
      </c>
      <c r="E13" s="77">
        <v>0</v>
      </c>
      <c r="F13" s="72"/>
    </row>
    <row r="14" spans="1:9" x14ac:dyDescent="0.25">
      <c r="A14" s="71"/>
      <c r="B14" s="43" t="s">
        <v>17</v>
      </c>
      <c r="C14" s="25"/>
      <c r="D14" s="26"/>
      <c r="E14" s="25" t="s">
        <v>11</v>
      </c>
      <c r="F14" s="24" t="s">
        <v>12</v>
      </c>
    </row>
    <row r="15" spans="1:9" x14ac:dyDescent="0.25">
      <c r="A15" s="18">
        <v>0</v>
      </c>
      <c r="B15" s="17" t="s">
        <v>18</v>
      </c>
      <c r="C15" s="76"/>
      <c r="D15" s="21">
        <f>A15*(E15+($D$3/1000*F15))</f>
        <v>0</v>
      </c>
      <c r="E15" s="20">
        <v>0</v>
      </c>
      <c r="F15" s="69">
        <v>0</v>
      </c>
    </row>
    <row r="16" spans="1:9" x14ac:dyDescent="0.25">
      <c r="A16" s="18">
        <v>0</v>
      </c>
      <c r="B16" s="36" t="s">
        <v>19</v>
      </c>
      <c r="C16" s="16"/>
      <c r="D16" s="15">
        <f>A16*E16</f>
        <v>0</v>
      </c>
      <c r="E16" s="14">
        <v>0</v>
      </c>
      <c r="F16" s="75"/>
    </row>
    <row r="17" spans="1:6" x14ac:dyDescent="0.25">
      <c r="A17" s="18">
        <v>0</v>
      </c>
      <c r="B17" s="36" t="s">
        <v>15</v>
      </c>
      <c r="C17" s="16"/>
      <c r="D17" s="15">
        <f>A17*E17</f>
        <v>0</v>
      </c>
      <c r="E17" s="14">
        <v>0</v>
      </c>
      <c r="F17" s="75"/>
    </row>
    <row r="18" spans="1:6" x14ac:dyDescent="0.25">
      <c r="A18" s="18">
        <v>0</v>
      </c>
      <c r="B18" s="74" t="s">
        <v>16</v>
      </c>
      <c r="C18" s="73"/>
      <c r="D18" s="57">
        <f>A18*E18</f>
        <v>0</v>
      </c>
      <c r="E18" s="56">
        <v>0</v>
      </c>
      <c r="F18" s="72"/>
    </row>
    <row r="19" spans="1:6" x14ac:dyDescent="0.25">
      <c r="A19" s="71"/>
      <c r="B19" s="43" t="s">
        <v>20</v>
      </c>
      <c r="C19" s="25" t="s">
        <v>21</v>
      </c>
      <c r="D19" s="26"/>
      <c r="E19" s="25" t="s">
        <v>11</v>
      </c>
      <c r="F19" s="24" t="s">
        <v>12</v>
      </c>
    </row>
    <row r="20" spans="1:6" x14ac:dyDescent="0.25">
      <c r="A20" s="18">
        <v>10</v>
      </c>
      <c r="B20" s="17" t="s">
        <v>22</v>
      </c>
      <c r="C20" s="70">
        <f>F3</f>
        <v>86500</v>
      </c>
      <c r="D20" s="21">
        <f>A20*(E20+($C$20/1000*F20))</f>
        <v>0</v>
      </c>
      <c r="E20" s="20">
        <v>0</v>
      </c>
      <c r="F20" s="69">
        <v>0</v>
      </c>
    </row>
    <row r="21" spans="1:6" x14ac:dyDescent="0.25">
      <c r="A21" s="18">
        <v>9</v>
      </c>
      <c r="B21" s="36" t="s">
        <v>23</v>
      </c>
      <c r="C21" s="68">
        <f>F3</f>
        <v>86500</v>
      </c>
      <c r="D21" s="15">
        <f>A21*(E21+($C$21/1000*F21))</f>
        <v>0</v>
      </c>
      <c r="E21" s="14">
        <v>0</v>
      </c>
      <c r="F21" s="67">
        <v>0</v>
      </c>
    </row>
    <row r="22" spans="1:6" x14ac:dyDescent="0.25">
      <c r="A22" s="18">
        <v>2</v>
      </c>
      <c r="B22" s="36" t="s">
        <v>24</v>
      </c>
      <c r="C22" s="68">
        <f>F3</f>
        <v>86500</v>
      </c>
      <c r="D22" s="15">
        <f>A22*(E22+($C$22/1000*F22))</f>
        <v>0</v>
      </c>
      <c r="E22" s="14">
        <v>0</v>
      </c>
      <c r="F22" s="67">
        <v>0</v>
      </c>
    </row>
    <row r="23" spans="1:6" x14ac:dyDescent="0.25">
      <c r="A23" s="18">
        <v>45</v>
      </c>
      <c r="B23" s="36" t="s">
        <v>25</v>
      </c>
      <c r="C23" s="68">
        <f>F4</f>
        <v>14500</v>
      </c>
      <c r="D23" s="15">
        <f>A23*(E23+(C$23/1000*F23))</f>
        <v>0</v>
      </c>
      <c r="E23" s="14">
        <v>0</v>
      </c>
      <c r="F23" s="67">
        <v>0</v>
      </c>
    </row>
    <row r="24" spans="1:6" x14ac:dyDescent="0.25">
      <c r="A24" s="66"/>
      <c r="B24" s="65" t="s">
        <v>5</v>
      </c>
      <c r="C24" s="64"/>
      <c r="D24" s="63"/>
      <c r="E24" s="62"/>
      <c r="F24" s="61"/>
    </row>
    <row r="25" spans="1:6" x14ac:dyDescent="0.25">
      <c r="A25" s="60">
        <v>45</v>
      </c>
      <c r="B25" s="59" t="s">
        <v>26</v>
      </c>
      <c r="C25" s="58">
        <f>F3</f>
        <v>86500</v>
      </c>
      <c r="D25" s="57">
        <f>A25*(E25+(C25/1000*F25))</f>
        <v>0</v>
      </c>
      <c r="E25" s="56">
        <v>0</v>
      </c>
      <c r="F25" s="55">
        <v>0</v>
      </c>
    </row>
    <row r="26" spans="1:6" x14ac:dyDescent="0.25">
      <c r="A26" s="60">
        <v>45</v>
      </c>
      <c r="B26" s="59" t="s">
        <v>27</v>
      </c>
      <c r="C26" s="58">
        <f>F3</f>
        <v>86500</v>
      </c>
      <c r="D26" s="57">
        <f>A26*(E26+(C26/1000*F26))</f>
        <v>0</v>
      </c>
      <c r="E26" s="56">
        <v>0</v>
      </c>
      <c r="F26" s="55">
        <v>0</v>
      </c>
    </row>
    <row r="27" spans="1:6" x14ac:dyDescent="0.25">
      <c r="A27" s="60">
        <v>43</v>
      </c>
      <c r="B27" s="59" t="s">
        <v>28</v>
      </c>
      <c r="C27" s="58">
        <f>F3</f>
        <v>86500</v>
      </c>
      <c r="D27" s="57">
        <f>A27*(E27+(C27/1000*F27))</f>
        <v>0</v>
      </c>
      <c r="E27" s="56">
        <v>0</v>
      </c>
      <c r="F27" s="55">
        <v>0</v>
      </c>
    </row>
    <row r="28" spans="1:6" ht="13.8" thickBot="1" x14ac:dyDescent="0.3">
      <c r="A28" s="12">
        <v>0</v>
      </c>
      <c r="B28" s="42" t="s">
        <v>29</v>
      </c>
      <c r="C28" s="54">
        <f>F3</f>
        <v>86500</v>
      </c>
      <c r="D28" s="9">
        <f>A28*(E28+(C28/1000*F28))</f>
        <v>0</v>
      </c>
      <c r="E28" s="8">
        <v>0</v>
      </c>
      <c r="F28" s="53">
        <v>0</v>
      </c>
    </row>
    <row r="29" spans="1:6" ht="7.5" customHeight="1" thickBot="1" x14ac:dyDescent="0.3">
      <c r="D29" s="52"/>
      <c r="E29" s="51"/>
      <c r="F29" s="51"/>
    </row>
    <row r="30" spans="1:6" x14ac:dyDescent="0.25">
      <c r="A30" s="37"/>
      <c r="B30" s="50" t="s">
        <v>30</v>
      </c>
      <c r="C30" s="49"/>
      <c r="D30" s="48"/>
      <c r="E30" s="25" t="s">
        <v>31</v>
      </c>
      <c r="F30" s="24">
        <v>1000</v>
      </c>
    </row>
    <row r="31" spans="1:6" ht="12.75" customHeight="1" x14ac:dyDescent="0.25">
      <c r="A31" s="28" t="s">
        <v>13</v>
      </c>
      <c r="B31" s="43" t="s">
        <v>10</v>
      </c>
      <c r="C31" s="25" t="s">
        <v>32</v>
      </c>
      <c r="D31" s="26"/>
      <c r="E31" s="125" t="s">
        <v>33</v>
      </c>
      <c r="F31" s="126"/>
    </row>
    <row r="32" spans="1:6" x14ac:dyDescent="0.25">
      <c r="A32" s="18">
        <v>38</v>
      </c>
      <c r="B32" s="36" t="s">
        <v>14</v>
      </c>
      <c r="C32" s="47" t="s">
        <v>34</v>
      </c>
      <c r="D32" s="46">
        <f>A32*(E32+($D$3/1000*F32))</f>
        <v>0</v>
      </c>
      <c r="E32" s="45">
        <v>0</v>
      </c>
      <c r="F32" s="44">
        <v>0</v>
      </c>
    </row>
    <row r="33" spans="1:7" x14ac:dyDescent="0.25">
      <c r="A33" s="18">
        <v>7</v>
      </c>
      <c r="B33" s="36" t="s">
        <v>44</v>
      </c>
      <c r="C33" s="47" t="s">
        <v>34</v>
      </c>
      <c r="D33" s="46">
        <f>A33*(E33+($D$3/1000*F33))</f>
        <v>0</v>
      </c>
      <c r="E33" s="45">
        <v>0</v>
      </c>
      <c r="F33" s="44">
        <v>0</v>
      </c>
    </row>
    <row r="34" spans="1:7" ht="14.4" x14ac:dyDescent="0.3">
      <c r="A34" s="28"/>
      <c r="B34" s="43" t="s">
        <v>17</v>
      </c>
      <c r="C34" s="25" t="s">
        <v>32</v>
      </c>
      <c r="D34" s="26"/>
      <c r="E34" s="125" t="s">
        <v>35</v>
      </c>
      <c r="F34" s="127"/>
    </row>
    <row r="35" spans="1:7" ht="13.8" thickBot="1" x14ac:dyDescent="0.3">
      <c r="A35" s="12">
        <v>0</v>
      </c>
      <c r="B35" s="42" t="str">
        <f>B15</f>
        <v>4 pag. - 100g</v>
      </c>
      <c r="C35" s="41" t="s">
        <v>34</v>
      </c>
      <c r="D35" s="40">
        <f>A35*(E35+($D$3/1000*F35))</f>
        <v>0</v>
      </c>
      <c r="E35" s="39">
        <v>0</v>
      </c>
      <c r="F35" s="38">
        <v>0</v>
      </c>
    </row>
    <row r="36" spans="1:7" ht="7.5" customHeight="1" thickBot="1" x14ac:dyDescent="0.3">
      <c r="A36" s="5"/>
      <c r="D36" s="4"/>
    </row>
    <row r="37" spans="1:7" x14ac:dyDescent="0.25">
      <c r="A37" s="37"/>
      <c r="B37" s="27" t="s">
        <v>36</v>
      </c>
      <c r="C37" s="25"/>
      <c r="D37" s="26"/>
      <c r="E37" s="25" t="s">
        <v>37</v>
      </c>
      <c r="F37" s="24">
        <v>1000</v>
      </c>
    </row>
    <row r="38" spans="1:7" x14ac:dyDescent="0.25">
      <c r="A38" s="28"/>
      <c r="B38" s="36" t="str">
        <f>E31</f>
        <v>NorSC Lite 56 grams</v>
      </c>
      <c r="C38" s="16"/>
      <c r="D38" s="35">
        <f>(E38/1000)*F38</f>
        <v>0</v>
      </c>
      <c r="E38" s="114">
        <f>SUM(D32:D33)</f>
        <v>0</v>
      </c>
      <c r="F38" s="34">
        <v>750</v>
      </c>
    </row>
    <row r="39" spans="1:7" ht="13.8" thickBot="1" x14ac:dyDescent="0.3">
      <c r="A39" s="33"/>
      <c r="B39" s="32" t="s">
        <v>38</v>
      </c>
      <c r="C39" s="31"/>
      <c r="D39" s="30">
        <f>(E39/1000)*F39</f>
        <v>0</v>
      </c>
      <c r="E39" s="115">
        <f>SUM(D35:D35)</f>
        <v>0</v>
      </c>
      <c r="F39" s="29">
        <v>1200</v>
      </c>
      <c r="G39" s="6"/>
    </row>
    <row r="40" spans="1:7" ht="7.5" customHeight="1" x14ac:dyDescent="0.25">
      <c r="A40" s="5"/>
      <c r="D40" s="4"/>
      <c r="G40" s="6"/>
    </row>
    <row r="41" spans="1:7" ht="13.2" customHeight="1" x14ac:dyDescent="0.25">
      <c r="A41" s="28" t="s">
        <v>13</v>
      </c>
      <c r="B41" s="27" t="s">
        <v>39</v>
      </c>
      <c r="C41" s="25"/>
      <c r="D41" s="26"/>
      <c r="E41" s="25" t="s">
        <v>40</v>
      </c>
      <c r="F41" s="24"/>
      <c r="G41" s="6"/>
    </row>
    <row r="42" spans="1:7" ht="13.2" customHeight="1" x14ac:dyDescent="0.25">
      <c r="A42" s="23">
        <v>45</v>
      </c>
      <c r="B42" s="17" t="s">
        <v>41</v>
      </c>
      <c r="C42" s="22"/>
      <c r="D42" s="21">
        <f>A42*E42</f>
        <v>0</v>
      </c>
      <c r="E42" s="20">
        <v>0</v>
      </c>
      <c r="F42" s="19"/>
      <c r="G42" s="6"/>
    </row>
    <row r="43" spans="1:7" ht="13.2" customHeight="1" x14ac:dyDescent="0.25">
      <c r="A43" s="18">
        <v>45</v>
      </c>
      <c r="B43" s="17" t="s">
        <v>42</v>
      </c>
      <c r="C43" s="16"/>
      <c r="D43" s="15">
        <f>A43*E43</f>
        <v>0</v>
      </c>
      <c r="E43" s="14">
        <v>0</v>
      </c>
      <c r="F43" s="13"/>
      <c r="G43" s="6"/>
    </row>
    <row r="44" spans="1:7" ht="13.2" customHeight="1" thickBot="1" x14ac:dyDescent="0.3">
      <c r="A44" s="12">
        <v>45</v>
      </c>
      <c r="B44" s="11" t="s">
        <v>43</v>
      </c>
      <c r="C44" s="10"/>
      <c r="D44" s="9">
        <f>A44*E44</f>
        <v>0</v>
      </c>
      <c r="E44" s="8">
        <v>0</v>
      </c>
      <c r="F44" s="7"/>
      <c r="G44" s="6"/>
    </row>
    <row r="45" spans="1:7" x14ac:dyDescent="0.25">
      <c r="A45" s="5"/>
      <c r="D45" s="4"/>
    </row>
    <row r="46" spans="1:7" ht="13.8" thickBot="1" x14ac:dyDescent="0.3"/>
    <row r="47" spans="1:7" ht="13.8" thickBot="1" x14ac:dyDescent="0.3">
      <c r="D47" s="113">
        <f>SUM(D10:D44)-D32-D33-D35</f>
        <v>0</v>
      </c>
    </row>
  </sheetData>
  <sheetProtection algorithmName="SHA-512" hashValue="cUXxsWLLSwQslipAhOeSRjXf4ejm47J3cJk7tueUGHe67S5znw1ZzawNRVUtI6HvLDDwTV/6MWzemxdlcG/B6g==" saltValue="t0Xlr7b9uqftzeB6AIOYwQ==" spinCount="100000" sheet="1" objects="1" scenarios="1"/>
  <mergeCells count="5">
    <mergeCell ref="A1:C1"/>
    <mergeCell ref="D1:F1"/>
    <mergeCell ref="D3:D5"/>
    <mergeCell ref="E31:F31"/>
    <mergeCell ref="E34:F34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2A07F84E50F449483AA017D96C573" ma:contentTypeVersion="6" ma:contentTypeDescription="Een nieuw document maken." ma:contentTypeScope="" ma:versionID="402da986fc90ae71ddddaa6bdf7cdda7">
  <xsd:schema xmlns:xsd="http://www.w3.org/2001/XMLSchema" xmlns:xs="http://www.w3.org/2001/XMLSchema" xmlns:p="http://schemas.microsoft.com/office/2006/metadata/properties" xmlns:ns2="6a8f263c-bdae-4d07-beb7-699426cd1ab8" xmlns:ns3="3685859b-d252-40ea-9584-73dc881131d6" targetNamespace="http://schemas.microsoft.com/office/2006/metadata/properties" ma:root="true" ma:fieldsID="c4149114c19b38f6c9802e92975bcf43" ns2:_="" ns3:_="">
    <xsd:import namespace="6a8f263c-bdae-4d07-beb7-699426cd1ab8"/>
    <xsd:import namespace="3685859b-d252-40ea-9584-73dc881131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f263c-bdae-4d07-beb7-699426cd1a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5859b-d252-40ea-9584-73dc881131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9098F6-769C-4615-8DD7-121FA4A71CE4}"/>
</file>

<file path=customXml/itemProps2.xml><?xml version="1.0" encoding="utf-8"?>
<ds:datastoreItem xmlns:ds="http://schemas.openxmlformats.org/officeDocument/2006/customXml" ds:itemID="{612A732E-A35A-4336-9C3E-F12B280F5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AB2FE-B598-4AD0-A2E8-14EB76925599}">
  <ds:schemaRefs>
    <ds:schemaRef ds:uri="http://www.w3.org/XML/1998/namespace"/>
    <ds:schemaRef ds:uri="http://purl.org/dc/dcmitype/"/>
    <ds:schemaRef ds:uri="6a8f263c-bdae-4d07-beb7-699426cd1ab8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685859b-d252-40ea-9584-73dc881131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</vt:lpstr>
      <vt:lpstr>Mikro Gids 8c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Roomen, Monique van</dc:creator>
  <cp:keywords/>
  <dc:description/>
  <cp:lastModifiedBy>Fransien Lukkezen</cp:lastModifiedBy>
  <cp:revision/>
  <dcterms:created xsi:type="dcterms:W3CDTF">2025-09-02T08:42:01Z</dcterms:created>
  <dcterms:modified xsi:type="dcterms:W3CDTF">2025-11-07T11:30:16Z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0x010100E8A2A07F84E50F449483AA017D96C573</vt:lpwstr>
  </property>
</Properties>
</file>