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documenttasks/documenttask1.xml" ContentType="application/vnd.ms-excel.documenttask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Alfa College\Definitieve stukken\"/>
    </mc:Choice>
  </mc:AlternateContent>
  <bookViews>
    <workbookView xWindow="0" yWindow="0" windowWidth="28800" windowHeight="12300" activeTab="1"/>
  </bookViews>
  <sheets>
    <sheet name="Totaaloverzicht" sheetId="3" r:id="rId1"/>
    <sheet name="Objectenlijst" sheetId="2" r:id="rId2"/>
    <sheet name="Totaal - ICT derden" sheetId="8" r:id="rId3"/>
    <sheet name="Totaal - Apple apparatuur" sheetId="4" r:id="rId4"/>
    <sheet name="Ipad's" sheetId="5" r:id="rId5"/>
    <sheet name="MacBook's" sheetId="6" r:id="rId6"/>
    <sheet name="Imacs's" sheetId="7" r:id="rId7"/>
  </sheets>
  <externalReferences>
    <externalReference r:id="rId8"/>
  </externalReferences>
  <definedNames>
    <definedName name="_xlnm._FilterDatabase" localSheetId="4" hidden="1">'Ipad''s'!$C$1:$C$49</definedName>
  </definedNames>
  <calcPr calcId="162913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7" l="1"/>
  <c r="E128" i="6"/>
  <c r="E51" i="5"/>
  <c r="C5" i="4"/>
  <c r="C4" i="4"/>
  <c r="C3" i="4"/>
  <c r="C6" i="4" s="1"/>
  <c r="C14" i="3" s="1"/>
  <c r="C13" i="3"/>
  <c r="V33" i="2" l="1"/>
  <c r="C8" i="3" s="1"/>
  <c r="F33" i="2" l="1"/>
  <c r="C4" i="3" s="1"/>
  <c r="Y6" i="2"/>
  <c r="W33" i="2"/>
  <c r="T16" i="2"/>
  <c r="T14" i="2"/>
  <c r="T12" i="2"/>
  <c r="T15" i="2"/>
  <c r="T11" i="2"/>
  <c r="T10" i="2"/>
  <c r="T24" i="2"/>
  <c r="T9" i="2"/>
  <c r="T13" i="2"/>
  <c r="T17" i="2"/>
  <c r="T25" i="2"/>
  <c r="T6" i="2"/>
  <c r="U6" i="2"/>
  <c r="U9" i="2"/>
  <c r="U10" i="2"/>
  <c r="U11" i="2"/>
  <c r="U12" i="2"/>
  <c r="U13" i="2"/>
  <c r="U14" i="2"/>
  <c r="U15" i="2"/>
  <c r="U17" i="2"/>
  <c r="U23" i="2"/>
  <c r="U24" i="2"/>
  <c r="U25" i="2"/>
  <c r="P22" i="2"/>
  <c r="P21" i="2"/>
  <c r="U33" i="2" l="1"/>
  <c r="C7" i="3" s="1"/>
  <c r="D9" i="3" s="1"/>
  <c r="P33" i="2"/>
  <c r="Z7" i="2"/>
  <c r="Z8" i="2"/>
  <c r="Z17" i="2"/>
  <c r="Z18" i="2"/>
  <c r="Z20" i="2"/>
  <c r="Z23" i="2"/>
  <c r="S19" i="2"/>
  <c r="Z19" i="2" s="1"/>
  <c r="I17" i="2"/>
  <c r="K17" i="2" s="1"/>
  <c r="D15" i="3"/>
  <c r="R21" i="2" l="1"/>
  <c r="Q33" i="2" l="1"/>
  <c r="E33" i="2"/>
  <c r="G33" i="2" s="1"/>
  <c r="H33" i="2" s="1"/>
  <c r="R27" i="2"/>
  <c r="S27" i="2" s="1"/>
  <c r="Z27" i="2" s="1"/>
  <c r="R26" i="2"/>
  <c r="S26" i="2" s="1"/>
  <c r="Z26" i="2" s="1"/>
  <c r="R25" i="2"/>
  <c r="S25" i="2" s="1"/>
  <c r="Z25" i="2" s="1"/>
  <c r="O25" i="2"/>
  <c r="R24" i="2"/>
  <c r="S24" i="2" s="1"/>
  <c r="Z24" i="2" s="1"/>
  <c r="O24" i="2"/>
  <c r="R23" i="2"/>
  <c r="R22" i="2"/>
  <c r="S22" i="2" s="1"/>
  <c r="O22" i="2"/>
  <c r="O21" i="2"/>
  <c r="R20" i="2"/>
  <c r="R16" i="2"/>
  <c r="S16" i="2" s="1"/>
  <c r="Z16" i="2" s="1"/>
  <c r="H16" i="2"/>
  <c r="I16" i="2" s="1"/>
  <c r="K16" i="2" s="1"/>
  <c r="O16" i="2"/>
  <c r="R15" i="2"/>
  <c r="S15" i="2" s="1"/>
  <c r="Z15" i="2" s="1"/>
  <c r="O15" i="2"/>
  <c r="G15" i="2"/>
  <c r="H15" i="2" s="1"/>
  <c r="I15" i="2" s="1"/>
  <c r="K15" i="2" s="1"/>
  <c r="R14" i="2"/>
  <c r="S14" i="2" s="1"/>
  <c r="Z14" i="2" s="1"/>
  <c r="O14" i="2"/>
  <c r="G14" i="2"/>
  <c r="H14" i="2" s="1"/>
  <c r="I14" i="2" s="1"/>
  <c r="K14" i="2" s="1"/>
  <c r="R13" i="2"/>
  <c r="S13" i="2" s="1"/>
  <c r="Z13" i="2" s="1"/>
  <c r="O13" i="2"/>
  <c r="G13" i="2"/>
  <c r="H13" i="2" s="1"/>
  <c r="I13" i="2" s="1"/>
  <c r="K13" i="2" s="1"/>
  <c r="R12" i="2"/>
  <c r="S12" i="2" s="1"/>
  <c r="Z12" i="2" s="1"/>
  <c r="O12" i="2"/>
  <c r="G12" i="2"/>
  <c r="H12" i="2" s="1"/>
  <c r="I12" i="2" s="1"/>
  <c r="K12" i="2" s="1"/>
  <c r="R11" i="2"/>
  <c r="S11" i="2" s="1"/>
  <c r="Z11" i="2" s="1"/>
  <c r="O11" i="2"/>
  <c r="G11" i="2"/>
  <c r="H11" i="2" s="1"/>
  <c r="I11" i="2" s="1"/>
  <c r="K11" i="2" s="1"/>
  <c r="R10" i="2"/>
  <c r="S10" i="2" s="1"/>
  <c r="Z10" i="2" s="1"/>
  <c r="O10" i="2"/>
  <c r="G10" i="2"/>
  <c r="H10" i="2" s="1"/>
  <c r="I10" i="2" s="1"/>
  <c r="K10" i="2" s="1"/>
  <c r="R9" i="2"/>
  <c r="S9" i="2" s="1"/>
  <c r="Z9" i="2" s="1"/>
  <c r="O9" i="2"/>
  <c r="G9" i="2"/>
  <c r="H9" i="2" s="1"/>
  <c r="I9" i="2" s="1"/>
  <c r="K9" i="2" s="1"/>
  <c r="R8" i="2"/>
  <c r="G8" i="2"/>
  <c r="H8" i="2" s="1"/>
  <c r="I8" i="2" s="1"/>
  <c r="R7" i="2"/>
  <c r="G7" i="2"/>
  <c r="H7" i="2" s="1"/>
  <c r="I7" i="2" s="1"/>
  <c r="K7" i="2" s="1"/>
  <c r="R6" i="2"/>
  <c r="S6" i="2" s="1"/>
  <c r="Z6" i="2" s="1"/>
  <c r="O6" i="2"/>
  <c r="G6" i="2"/>
  <c r="H6" i="2" s="1"/>
  <c r="I6" i="2" s="1"/>
  <c r="K6" i="2" s="1"/>
  <c r="Z33" i="2" l="1"/>
  <c r="K33" i="2"/>
  <c r="C3" i="3" s="1"/>
  <c r="O33" i="2"/>
  <c r="R33" i="2"/>
  <c r="D5" i="3" l="1"/>
  <c r="D17" i="3" s="1"/>
  <c r="I33" i="2"/>
</calcChain>
</file>

<file path=xl/comments1.xml><?xml version="1.0" encoding="utf-8"?>
<comments xmlns="http://schemas.openxmlformats.org/spreadsheetml/2006/main">
  <authors>
    <author>tc={C29054E0-514B-4F15-A6D6-803AAAE65B71}</author>
    <author>tc={7726CD2A-9B7F-439E-86BE-C129DAA8B8BD}</author>
  </authors>
  <commentList>
    <comment ref="K3" authorId="0" shapeId="0">
      <text>
        <r>
          <rPr>
            <sz val="11"/>
            <color theme="1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[Tasks]
Er is een taak verankerd aan deze opmerking die niet kan worden weergegeven op de client.
Opmerking:
    @Mauer, Arne Frank  weet jij wat de index voor dit jaar? Waar kan ik dit vinden?
Beantwoorden:
    Het indexcijfer voor de opstal per 1 januari 2024 is 130,0  t.o.v. 130,0 in 2023. Voor de opstallen zullen er dus geen wijzigingen plaatsvinden. 
Het indexcijfer voor de inventaris per 1 januari 2024 is 126,8 t.o.v. 126,4 in 2023. Een kleine verhoging van 0,3%. 
Beantwoorden:
    He Arne, weer een jaar voorbij, weet jij wat dit jaar het indexcijfers is?
Beantwoorden:
    138,2 % op basis van:
https://www.troostwijk.nl/jaarindexcijfers/</t>
        </r>
      </text>
    </comment>
    <comment ref="O19" authorId="1" shapeId="0">
      <text>
        <r>
          <rPr>
            <sz val="11"/>
            <color theme="1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Wat betreft het RTC hier staan drie digiborden, (1 mobiel en twee vaste borden) 1 verstelbaar en 1 elektrische bureau.
En bij het RTC staat een laptopkar met 26 laptops
Beantwoorden:
    borden, 3x €4500,- 
Bureau's € 1.000,-
laptopkar € 1.500,-</t>
        </r>
      </text>
    </comment>
  </commentList>
</comments>
</file>

<file path=xl/sharedStrings.xml><?xml version="1.0" encoding="utf-8"?>
<sst xmlns="http://schemas.openxmlformats.org/spreadsheetml/2006/main" count="823" uniqueCount="423">
  <si>
    <t>Overzicht opstal en inventaris 01-01-2025</t>
  </si>
  <si>
    <t xml:space="preserve">Opstal </t>
  </si>
  <si>
    <t>Opstal opruimkosten</t>
  </si>
  <si>
    <t>Totaal opstal inclusief opruimkosten</t>
  </si>
  <si>
    <t>Inventaris</t>
  </si>
  <si>
    <t>Inventaris opruimkosten</t>
  </si>
  <si>
    <t>Inventaris inclusief opruimkosten inventaris</t>
  </si>
  <si>
    <t>op basis van definitieve taxatie (3 april 2025)</t>
  </si>
  <si>
    <t>Elektronica (ICT derden en laptops)</t>
  </si>
  <si>
    <t>Laptops, desktops, netwerkapparatuur</t>
  </si>
  <si>
    <t>Apple apparatuur (eigendom AC)</t>
  </si>
  <si>
    <t>Totaal Elektronica (ICT derden en laptops)</t>
  </si>
  <si>
    <t>Totaal verzekerd bedrag</t>
  </si>
  <si>
    <t>Objectenlijst Alfa-college</t>
  </si>
  <si>
    <t>stand 1-1-25</t>
  </si>
  <si>
    <t>rood - vraag is uitgezet - vermoedelijk antwoord</t>
  </si>
  <si>
    <t>index 24-&gt;25</t>
  </si>
  <si>
    <t>nieuwe taxatie nog niet opgeleverd!</t>
  </si>
  <si>
    <t>nieuwe kolom</t>
  </si>
  <si>
    <t>Indexcijfer:</t>
  </si>
  <si>
    <t>herzien 4-4-25 na ontvangst def.rapportages</t>
  </si>
  <si>
    <t>taxatie opstal</t>
  </si>
  <si>
    <t>opstal</t>
  </si>
  <si>
    <t>opruimkosten opstal</t>
  </si>
  <si>
    <t>opstal 2022 index 113,9</t>
  </si>
  <si>
    <t>opstal 2023 index 130,0</t>
  </si>
  <si>
    <t>opstal 2024      index 130</t>
  </si>
  <si>
    <t>mutaties opstal 1-1-24 t/m 31-1-24</t>
  </si>
  <si>
    <t>opstal 2025   index 138,2</t>
  </si>
  <si>
    <t>opmerking opstal</t>
  </si>
  <si>
    <t>eigendom ja/nee</t>
  </si>
  <si>
    <t>taxatie inventaris</t>
  </si>
  <si>
    <t>inventaris 2022 index 109,2</t>
  </si>
  <si>
    <t>opruimkosten investaris</t>
  </si>
  <si>
    <t>inventaris 2022 plus mutaties 2022</t>
  </si>
  <si>
    <t>inventaris 2023 index 126,4</t>
  </si>
  <si>
    <t>inventaris 2024 index 126,8</t>
  </si>
  <si>
    <t>taxatie inventaris rapportnr</t>
  </si>
  <si>
    <t>taxatie incl btw incl. NOVT</t>
  </si>
  <si>
    <t>opruimkosten 2025</t>
  </si>
  <si>
    <t>inventaris 2025 obv taxaties</t>
  </si>
  <si>
    <t>tijdelijke kolom</t>
  </si>
  <si>
    <t>mutaties 1-1-23 t/m 31-12-23</t>
  </si>
  <si>
    <t>opmerking inventaris</t>
  </si>
  <si>
    <t>Inbraak beveiliging ja/nee</t>
  </si>
  <si>
    <t>Brandmeld installatie ja/nee</t>
  </si>
  <si>
    <t>Overige preventie</t>
  </si>
  <si>
    <t>Zonnepanelen ja/nee</t>
  </si>
  <si>
    <t>Leegstand ja/nee</t>
  </si>
  <si>
    <t>Asbest ja/nee</t>
  </si>
  <si>
    <t>Admiraal de Ruyterlaan 2</t>
  </si>
  <si>
    <t>Groningen</t>
  </si>
  <si>
    <t>16-6-2021 TW 211809-02</t>
  </si>
  <si>
    <t>ja</t>
  </si>
  <si>
    <t>1-9-21 211811-02-0</t>
  </si>
  <si>
    <t>investaris uit Semi is verwijderd</t>
  </si>
  <si>
    <t>panelen postcode roos buitenwerking enkele panelen voor onderwijsdoelienden op dak B</t>
  </si>
  <si>
    <t>nee</t>
  </si>
  <si>
    <t>Admiraal de Ruyterlaan zeecontainer</t>
  </si>
  <si>
    <t>Admiraal de Ruyterlaan 2 dep.</t>
  </si>
  <si>
    <t>x</t>
  </si>
  <si>
    <t>verwijderd</t>
  </si>
  <si>
    <t>-</t>
  </si>
  <si>
    <t xml:space="preserve">(incl. ca. € 160.325) </t>
  </si>
  <si>
    <t>vervallen/afgevoerd</t>
  </si>
  <si>
    <t>Kluiverboom 3</t>
  </si>
  <si>
    <t>16-6-2021 TW 211850-02</t>
  </si>
  <si>
    <t>rest W-install.</t>
  </si>
  <si>
    <t>7-9-21 211856-02-0</t>
  </si>
  <si>
    <t>Qabins KA0</t>
  </si>
  <si>
    <t>ja (vensterbanken)</t>
  </si>
  <si>
    <t>Voltastraat 33</t>
  </si>
  <si>
    <t>Hoogeveen</t>
  </si>
  <si>
    <t>16-6-2021 TW 211858-02</t>
  </si>
  <si>
    <t>30-8-21 211859-02-0</t>
  </si>
  <si>
    <r>
      <t>ca. 200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vd 17.200</t>
    </r>
  </si>
  <si>
    <t>Kardingerweg 48</t>
  </si>
  <si>
    <t>16-6-2021 TW 211867-02</t>
  </si>
  <si>
    <t>15-9-21 211862-02-2</t>
  </si>
  <si>
    <t>werkplekken upgrade</t>
  </si>
  <si>
    <t>De Schelp 35 = Feitsweg Tolbert</t>
  </si>
  <si>
    <t>Leek</t>
  </si>
  <si>
    <t>27-9-21 211890-02-0</t>
  </si>
  <si>
    <t>70% stijging</t>
  </si>
  <si>
    <t>vervallen - alternatieve locatie Leek</t>
  </si>
  <si>
    <t>Parkweg 1a1</t>
  </si>
  <si>
    <t>Hardenberg</t>
  </si>
  <si>
    <t>20-9-21 211863-02-0</t>
  </si>
  <si>
    <t>10% minder</t>
  </si>
  <si>
    <t>Stroom 3</t>
  </si>
  <si>
    <t>20-9-21 211892-02-0</t>
  </si>
  <si>
    <t>20% stijging</t>
  </si>
  <si>
    <t>Qabin (gepl. Dec '24?)</t>
  </si>
  <si>
    <t>Boumaboulevard 573</t>
  </si>
  <si>
    <t>16-6-2021 TW 211869</t>
  </si>
  <si>
    <t>11-10-21 212868-02-0</t>
  </si>
  <si>
    <t>5 minder omdat</t>
  </si>
  <si>
    <t>van WINS (rest vervanging)</t>
  </si>
  <si>
    <t>Kardingeplein 1, 9735 AA</t>
  </si>
  <si>
    <t>15-9-21 214111-02-2</t>
  </si>
  <si>
    <t>?</t>
  </si>
  <si>
    <t>Suikerlaan 17</t>
  </si>
  <si>
    <t>15-1-2024 304667-01-0</t>
  </si>
  <si>
    <t>n.v.t.</t>
  </si>
  <si>
    <t>15-1-24 304732-01-0</t>
  </si>
  <si>
    <t>diverse dislocaties (huur)</t>
  </si>
  <si>
    <t>Hub, Gilde ed</t>
  </si>
  <si>
    <t>Hardenberg HACO (RTC)</t>
  </si>
  <si>
    <t>onderdeel PARK1</t>
  </si>
  <si>
    <t>zie PARK1</t>
  </si>
  <si>
    <t>(zie 2022)</t>
  </si>
  <si>
    <t>Ruinen</t>
  </si>
  <si>
    <t>zie VOLT</t>
  </si>
  <si>
    <t>Assen Salland2a</t>
  </si>
  <si>
    <t>27-9-21 282366-01-0</t>
  </si>
  <si>
    <t>DCTerra</t>
  </si>
  <si>
    <t>Winschoterdiep</t>
  </si>
  <si>
    <t>22-9-21 282365-01-0</t>
  </si>
  <si>
    <t>vervallen</t>
  </si>
  <si>
    <t>verlaten</t>
  </si>
  <si>
    <t>naar BOUM</t>
  </si>
  <si>
    <t>voor Educatie in Groningen e.o. (huur) locaties /lesruimten</t>
  </si>
  <si>
    <t>Floresplein 19, 9715 HH</t>
  </si>
  <si>
    <t>22-9-21 211864-02-0</t>
  </si>
  <si>
    <t>veel minder omdat?</t>
  </si>
  <si>
    <t>Atoomweg 6b, 9743 AK</t>
  </si>
  <si>
    <t>22-9-21 282364-01-0</t>
  </si>
  <si>
    <t>10% meer</t>
  </si>
  <si>
    <t>nee (gehuurde deel)</t>
  </si>
  <si>
    <t>Anton Philipsstrat 21c (DGO)</t>
  </si>
  <si>
    <t>Terein AOC Terra (suikerterrein) Tiny houses</t>
  </si>
  <si>
    <t>nvt</t>
  </si>
  <si>
    <t>Totalen</t>
  </si>
  <si>
    <t>*) DNA locaties Noorderpoort voor Educatie; formele overdacht volgt in de loop van 2024; ingebruikname en administratieve overdracht wordt vermoedelijk per 1-1-24 verwerkt (met terugwerkende kracht, nog geen afspraken over overdacht of gebruik van inventaris; huur contracten in voorbereiding</t>
  </si>
  <si>
    <t>*) HUB, Gilde: naar verwachting neemt het aantal tijdelijke vaak relatief kleine huur/ medegebruik locaties toe - meeverzekeren bij hoofdlocatie (nauwelijks investeringen in uitbreiding inventaris)</t>
  </si>
  <si>
    <t>Overzicht Capgemini 1 januari 2025</t>
  </si>
  <si>
    <t>Sum of aanschafwaarde 31/12</t>
  </si>
  <si>
    <t>Status CMDB</t>
  </si>
  <si>
    <t>category</t>
  </si>
  <si>
    <t>In use</t>
  </si>
  <si>
    <t>Eindtotaal</t>
  </si>
  <si>
    <t>Data Switch</t>
  </si>
  <si>
    <t>Desktop</t>
  </si>
  <si>
    <t>IP Phone</t>
  </si>
  <si>
    <t>Laptop</t>
  </si>
  <si>
    <t>Monitor</t>
  </si>
  <si>
    <t>Network</t>
  </si>
  <si>
    <t>Personal Computer</t>
  </si>
  <si>
    <t>Computer Peripheral</t>
  </si>
  <si>
    <t>* maintenance en license eruit gefilterd</t>
  </si>
  <si>
    <t>Totaaloverzicht apple devices 1 januari 2025</t>
  </si>
  <si>
    <t>Ipads</t>
  </si>
  <si>
    <t>Macbooks</t>
  </si>
  <si>
    <t>Imacs</t>
  </si>
  <si>
    <t>Totaal</t>
  </si>
  <si>
    <t>Middel-ID</t>
  </si>
  <si>
    <t>Specificatie</t>
  </si>
  <si>
    <t>Aanmaakdatum</t>
  </si>
  <si>
    <t>Samenvatting</t>
  </si>
  <si>
    <t>Prijs</t>
  </si>
  <si>
    <t>2285</t>
  </si>
  <si>
    <t>128 GB (2019)</t>
  </si>
  <si>
    <t>iPad</t>
  </si>
  <si>
    <t>2298</t>
  </si>
  <si>
    <t>2461</t>
  </si>
  <si>
    <t>iPad (7th generation) 2019</t>
  </si>
  <si>
    <t>2502</t>
  </si>
  <si>
    <t>APPLE iPad Pro 12.9" (2020) WiFi + Cell - Space Gray 512GB</t>
  </si>
  <si>
    <t>2539</t>
  </si>
  <si>
    <t>IPad (10th Generation Wifi)</t>
  </si>
  <si>
    <t>2545</t>
  </si>
  <si>
    <t>2546</t>
  </si>
  <si>
    <t>2547</t>
  </si>
  <si>
    <t>2550</t>
  </si>
  <si>
    <t>3005</t>
  </si>
  <si>
    <t>Ipad pro 12.9 128GB</t>
  </si>
  <si>
    <t>Tablet</t>
  </si>
  <si>
    <t>3450 KARDP IPad 1</t>
  </si>
  <si>
    <t>IPad 8th Generation Wifi 128GB 2020</t>
  </si>
  <si>
    <t>3451 KARDP IPad 2</t>
  </si>
  <si>
    <t>3452 KARDP IPad 3</t>
  </si>
  <si>
    <t>3484</t>
  </si>
  <si>
    <t>iPad 9th Generation WIFI 64GB</t>
  </si>
  <si>
    <t>3486 IPad JCC</t>
  </si>
  <si>
    <t>10.2 iPad 9th Wi-Fi 256GB</t>
  </si>
  <si>
    <t>3487 IPad JCC</t>
  </si>
  <si>
    <t>3488 IPad JCC</t>
  </si>
  <si>
    <t>3495</t>
  </si>
  <si>
    <t>iPad Pro</t>
  </si>
  <si>
    <t>3634</t>
  </si>
  <si>
    <t>iPad Air 64GB 5th Generation Wi-Fi</t>
  </si>
  <si>
    <t>3693</t>
  </si>
  <si>
    <t>BHV iPad RUYT</t>
  </si>
  <si>
    <t>3694</t>
  </si>
  <si>
    <t>BHV iPad KARD</t>
  </si>
  <si>
    <t>3695</t>
  </si>
  <si>
    <t>BHV iPad KLUI</t>
  </si>
  <si>
    <t>3696</t>
  </si>
  <si>
    <t>BHV iPad BOUMA</t>
  </si>
  <si>
    <t>3937</t>
  </si>
  <si>
    <t>Ipad 10th gen 64gb</t>
  </si>
  <si>
    <t>4038</t>
  </si>
  <si>
    <t>BHV iPad VOLT</t>
  </si>
  <si>
    <t>4350</t>
  </si>
  <si>
    <t>Ipad</t>
  </si>
  <si>
    <t>4351</t>
  </si>
  <si>
    <t xml:space="preserve">iPad </t>
  </si>
  <si>
    <t>4529</t>
  </si>
  <si>
    <t>iPad 10th gen</t>
  </si>
  <si>
    <t>4530</t>
  </si>
  <si>
    <t>4531</t>
  </si>
  <si>
    <t>KARD - 3445 IPad 1</t>
  </si>
  <si>
    <t>IPad Pro 11 inch 128 GB 2020</t>
  </si>
  <si>
    <t>KARD - 3446 IPad 2</t>
  </si>
  <si>
    <t>IPad Pro 11 inch 128GB 2020</t>
  </si>
  <si>
    <t>KARD - 3447 IPad 3</t>
  </si>
  <si>
    <t>KARD - 3448 IPad 4</t>
  </si>
  <si>
    <t>4101</t>
  </si>
  <si>
    <t>4101 SFC6W9JKDXN IPad (10th Generation Wifi)</t>
  </si>
  <si>
    <t>4102</t>
  </si>
  <si>
    <t>4102 SNVJDQ4GFC3 IPad (10th Generation Wifi)</t>
  </si>
  <si>
    <t>4103</t>
  </si>
  <si>
    <t>4103 SJGWKT75V2G IPad (10th Generation Wifi)</t>
  </si>
  <si>
    <t>4104</t>
  </si>
  <si>
    <t>4104 SVNJVQCQD20 IPad (10th Generation Wifi)</t>
  </si>
  <si>
    <t>4105</t>
  </si>
  <si>
    <t>4105 SHQTNVD7VTP IPad (10th Generation Wifi)</t>
  </si>
  <si>
    <t>4106</t>
  </si>
  <si>
    <t>4106 SLPD222RL4N IPad (10th Generation Wifi)</t>
  </si>
  <si>
    <t>4107</t>
  </si>
  <si>
    <t>4107 SH0X9TF72K3 IPad (10th Generation Wifi)</t>
  </si>
  <si>
    <t>4108</t>
  </si>
  <si>
    <t>4108 SJN1XV5PHP9 IPad (10th Generation Wifi)</t>
  </si>
  <si>
    <t>4109</t>
  </si>
  <si>
    <t>4109 SD7K5WPYPFL IPad (10th Generation Wifi)</t>
  </si>
  <si>
    <t>4110</t>
  </si>
  <si>
    <t>4110 SCV62X9W6CG IPad (10th Generation Wifi)</t>
  </si>
  <si>
    <t>4111</t>
  </si>
  <si>
    <t>IPad Pro 12.9 -Inch ( 6th Generation Wifi)</t>
  </si>
  <si>
    <t>4111 SGQNN7KYXJK IPad Pro 12.9 -Inch ( 6th Generation Wifi)</t>
  </si>
  <si>
    <t>4112</t>
  </si>
  <si>
    <t>4112 SFP276FWT01 IPad Pro 12.9 -Inch ( 6th Generation Wifi)</t>
  </si>
  <si>
    <t>4113</t>
  </si>
  <si>
    <t>4113 SFP276FWT01 IPad Pro 12.9 -Inch ( 6th Generation Wifi)</t>
  </si>
  <si>
    <t>4114</t>
  </si>
  <si>
    <t>4114 SFP276FWT01 IPad Pro 12.9 -Inch ( 6th Generation Wifi)</t>
  </si>
  <si>
    <t>Totaal excl.btw</t>
  </si>
  <si>
    <t>2058</t>
  </si>
  <si>
    <t>MBP 16-inch TB 2.3Ghz 8C i9 32Gb/1Tb</t>
  </si>
  <si>
    <t>MacBook Pro</t>
  </si>
  <si>
    <t>2064</t>
  </si>
  <si>
    <t>2362</t>
  </si>
  <si>
    <t>2363</t>
  </si>
  <si>
    <t>MacBook Pro 13-Inch "Core i7" 2.7 Touch/2018	2.7 GHz Core i7</t>
  </si>
  <si>
    <t>Apple TV</t>
  </si>
  <si>
    <t>2367</t>
  </si>
  <si>
    <t>2368</t>
  </si>
  <si>
    <t>2369</t>
  </si>
  <si>
    <t>2373</t>
  </si>
  <si>
    <t>2374</t>
  </si>
  <si>
    <t>2375</t>
  </si>
  <si>
    <t>2379</t>
  </si>
  <si>
    <t>2380</t>
  </si>
  <si>
    <t>2381</t>
  </si>
  <si>
    <t>2385</t>
  </si>
  <si>
    <t>2386</t>
  </si>
  <si>
    <t>2387</t>
  </si>
  <si>
    <t>2391</t>
  </si>
  <si>
    <t>2392</t>
  </si>
  <si>
    <t>2393</t>
  </si>
  <si>
    <t>2397</t>
  </si>
  <si>
    <t>2398</t>
  </si>
  <si>
    <t>2399</t>
  </si>
  <si>
    <t>2403</t>
  </si>
  <si>
    <t>2404</t>
  </si>
  <si>
    <t>2405</t>
  </si>
  <si>
    <t>2442</t>
  </si>
  <si>
    <t>Macbook MBP 16-inch TB 2.6 Ghz 6C i7 16 Gb/512Gb/RP5300M-4</t>
  </si>
  <si>
    <t>2451</t>
  </si>
  <si>
    <t>2019</t>
  </si>
  <si>
    <t>2452</t>
  </si>
  <si>
    <t>MBP 16-inch TB 2.6Ghz 6C i7 16GB/512GB/RP5300M-4</t>
  </si>
  <si>
    <t>2472</t>
  </si>
  <si>
    <t>Apple MacBook Pro 16-inch Touch Bar (2019) MVVJ2N</t>
  </si>
  <si>
    <t>2479</t>
  </si>
  <si>
    <t>Apple MacBook Pro (16-inch,2,6‑GHz 6‑core Intel) (2019)</t>
  </si>
  <si>
    <t>2496</t>
  </si>
  <si>
    <t>MacBook Pro 13-inch TouchBar 2.0GHz 16GB 1TB (2020)</t>
  </si>
  <si>
    <t>2504</t>
  </si>
  <si>
    <t>MacBook Pro (Retina, 16-inch, ) TB 2.3Ghz 8C i9 32Gb 2019</t>
  </si>
  <si>
    <t>2509</t>
  </si>
  <si>
    <t>2511</t>
  </si>
  <si>
    <t>Macbook air 13INCH A2179 | E-ICT</t>
  </si>
  <si>
    <t>2512</t>
  </si>
  <si>
    <t>2513</t>
  </si>
  <si>
    <t>Macbook pro 16" | E-ICT Andre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</si>
  <si>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</si>
  <si>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</si>
  <si>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</si>
  <si>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</si>
  <si>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</si>
  <si>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</si>
  <si>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</si>
  <si>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</si>
  <si>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</si>
  <si>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</si>
  <si>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</si>
  <si>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</si>
  <si>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</si>
  <si>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</si>
  <si>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</si>
  <si>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</si>
  <si>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</si>
  <si>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2625</t>
  </si>
  <si>
    <t>kostenplaats 13026 MAC 2020</t>
  </si>
  <si>
    <t>2656</t>
  </si>
  <si>
    <t>Macbook pro 16-inch</t>
  </si>
  <si>
    <t>2657</t>
  </si>
  <si>
    <t>MacBook Pro (13-inch, 2020, Four Thunderbolt 3 ports)</t>
  </si>
  <si>
    <t>3002</t>
  </si>
  <si>
    <t>3033</t>
  </si>
  <si>
    <t>13.2/2.3GHZ/32GB/512/KB/-n/nld</t>
  </si>
  <si>
    <t>3036</t>
  </si>
  <si>
    <t>Macbook pro 13-inch</t>
  </si>
  <si>
    <t>3290</t>
  </si>
  <si>
    <t>Macbook Pro</t>
  </si>
  <si>
    <t>3324</t>
  </si>
  <si>
    <t>M1 8-core GPU, 16GB, 1TB SSD</t>
  </si>
  <si>
    <t>3325</t>
  </si>
  <si>
    <t>16", 2.6Ghz 6-core i7, 16GB, 512GB SSD</t>
  </si>
  <si>
    <t>3332</t>
  </si>
  <si>
    <t>MacBook Pro 16" M1 Chip</t>
  </si>
  <si>
    <t>3369</t>
  </si>
  <si>
    <t>Apple MacBook Pro (16-inch,2,6‑GHz 6‑core Intel) (2021)</t>
  </si>
  <si>
    <t>3449</t>
  </si>
  <si>
    <t>MacBook Pro 16-inch 2.6GHz 6-core i7, 16GB, (2020)</t>
  </si>
  <si>
    <t>3560</t>
  </si>
  <si>
    <t>MacBook pro 16' A2485 M1 2021</t>
  </si>
  <si>
    <t>3561</t>
  </si>
  <si>
    <t>MacBook pro 16inch SSd 1T 16GB</t>
  </si>
  <si>
    <t>3564</t>
  </si>
  <si>
    <t>MacBook Pro 16" M1 Pro Chip  (2021)</t>
  </si>
  <si>
    <t>3565</t>
  </si>
  <si>
    <t>Macbook Pro 16-inch 2021</t>
  </si>
  <si>
    <t>3570</t>
  </si>
  <si>
    <t>MacBook Pro Retina 13"inch"  M1  2021</t>
  </si>
  <si>
    <t>3571</t>
  </si>
  <si>
    <t>Macbook Pro 13-inck m1 2020</t>
  </si>
  <si>
    <t>3572</t>
  </si>
  <si>
    <t/>
  </si>
  <si>
    <t>3612</t>
  </si>
  <si>
    <t>MacBook 2.4G 8c IC i9 9thG TB to 5.0G 32 1TSSD 2021</t>
  </si>
  <si>
    <t>3617</t>
  </si>
  <si>
    <t>MacBook Pro 16" 2.6Ghz</t>
  </si>
  <si>
    <t>3629</t>
  </si>
  <si>
    <t>Macbook Pro 16" M1</t>
  </si>
  <si>
    <t>3652</t>
  </si>
  <si>
    <t>3666</t>
  </si>
  <si>
    <t>MacBook Pro 16" (medio 2021)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</si>
  <si>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</si>
  <si>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</si>
  <si>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</si>
  <si>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</si>
  <si>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</si>
  <si>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</si>
  <si>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</si>
  <si>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</si>
  <si>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</si>
  <si>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</si>
  <si>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</si>
  <si>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</si>
  <si>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</si>
  <si>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</si>
  <si>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</si>
  <si>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</si>
  <si>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</si>
  <si>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</si>
  <si>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</si>
  <si>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</si>
  <si>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</si>
  <si>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</si>
  <si>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</si>
  <si>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</si>
  <si>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3719</t>
  </si>
  <si>
    <t>3725</t>
  </si>
  <si>
    <t>Apple 13 MacBook Pro  m1 16gb 512 SSd (2020)</t>
  </si>
  <si>
    <t>3749</t>
  </si>
  <si>
    <t>Macbook Pro (16-inch, 512GB 2022)</t>
  </si>
  <si>
    <t>3750</t>
  </si>
  <si>
    <t>3752</t>
  </si>
  <si>
    <t>Macbook Pro 14-inch M1 Pro-chip</t>
  </si>
  <si>
    <t>3753</t>
  </si>
  <si>
    <t>Macbook Pro 13-inch M2 chip</t>
  </si>
  <si>
    <t>3766</t>
  </si>
  <si>
    <t>Macbook Pro 16-inch M1 chip</t>
  </si>
  <si>
    <t>3770</t>
  </si>
  <si>
    <t>3841</t>
  </si>
  <si>
    <t>3873</t>
  </si>
  <si>
    <t>3878</t>
  </si>
  <si>
    <t>3938</t>
  </si>
  <si>
    <t>Macbook Pro 14-inch M2 Pro-chip</t>
  </si>
  <si>
    <t>3939</t>
  </si>
  <si>
    <t>Macbook Pro 16-inch M2 Max-chip</t>
  </si>
  <si>
    <t>3940</t>
  </si>
  <si>
    <t>3941</t>
  </si>
  <si>
    <t>3942</t>
  </si>
  <si>
    <t>3948</t>
  </si>
  <si>
    <t>Macbook Pro 16-inch M2 chip</t>
  </si>
  <si>
    <t>4177</t>
  </si>
  <si>
    <t>4321</t>
  </si>
  <si>
    <t>4335</t>
  </si>
  <si>
    <t>4336</t>
  </si>
  <si>
    <t>4340</t>
  </si>
  <si>
    <t>4344</t>
  </si>
  <si>
    <t>Macbook Pro M4</t>
  </si>
  <si>
    <t>iMac Retina 21.5-inch</t>
  </si>
  <si>
    <t>https://alfacollege.sharepoint.com/sites/facilitairbedrijf-fmt/Gedeelde%20%20documenten/Vastgoed/0%20Projectdocumenten/RUYT/4%202019%202020%20Asbestsanering/Asbestinventarisatie%20RUYT%202012%2033.pdf</t>
  </si>
  <si>
    <t>https://alfacollege.sharepoint.com/sites/facilitairbedrijf-fmt/Gedeelde%20%20documenten/Vastgoed/0%20Projectdocumenten/RUYT/4%202019%202020%20Asbestsanering/Opdrachtbrief%20RUYT19_13021_C10%20Sanering%20asbest%20kelder-kruipruimte.pdf</t>
  </si>
  <si>
    <t>ca 37,1%</t>
  </si>
  <si>
    <t>beperkt aanwezig (doorvoeringen kelder; rapport beschikbaar); enkele asbest platen in de ruitvormen ter hoogte van het trappenhuis (achterzijde A-gebouw).</t>
  </si>
  <si>
    <t>niet bekend, huurlocatie</t>
  </si>
  <si>
    <t>camera's</t>
  </si>
  <si>
    <t>inventaris 2025 index 131,5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</si>
</sst>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&quot;€&quot;\ #,##0.000_-"/>
    <numFmt numFmtId="166" formatCode="_ &quot;€&quot;\ * #,##0_ ;_ &quot;€&quot;\ * \-#,##0_ ;_ &quot;€&quot;\ * &quot;-&quot;??_ ;_ @_ "/>
    <numFmt numFmtId="167" formatCode="_ * #,##0_ ;_ * \-#,##0_ ;_ * &quot;-&quot;??_ ;_ @_ "/>
    <numFmt numFmtId="168" formatCode="yyyy\-mm\-dd\Thh:mm:ss\.ss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Arial"/>
      <family val="2"/>
    </font>
    <font>
      <sz val="9"/>
      <name val="Segoe UI"/>
      <family val="2"/>
    </font>
    <font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1" tint="0.499984740745262"/>
        <bgColor indexed="65"/>
      </patternFill>
    </fill>
    <fill>
      <patternFill patternType="lightUp">
        <fgColor theme="1" tint="0.499984740745262"/>
        <bgColor theme="0" tint="-4.9989318521683403E-2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Dashed">
        <color rgb="FFFF0000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mediumDashed">
        <color rgb="FFFF0000"/>
      </right>
      <top style="thin">
        <color indexed="64"/>
      </top>
      <bottom/>
      <diagonal/>
    </border>
    <border>
      <left style="mediumDashed">
        <color rgb="FFFF0000"/>
      </left>
      <right style="mediumDashed">
        <color rgb="FFFF0000"/>
      </right>
      <top style="medium">
        <color indexed="64"/>
      </top>
      <bottom style="mediumDashed">
        <color rgb="FFFF0000"/>
      </bottom>
      <diagonal/>
    </border>
    <border>
      <left style="mediumDashed">
        <color rgb="FFFF0000"/>
      </left>
      <right style="thin">
        <color indexed="64"/>
      </right>
      <top style="mediumDashed">
        <color rgb="FFFF0000"/>
      </top>
      <bottom style="medium">
        <color indexed="64"/>
      </bottom>
      <diagonal/>
    </border>
    <border>
      <left style="thin">
        <color indexed="64"/>
      </left>
      <right style="mediumDashed">
        <color rgb="FFFF0000"/>
      </right>
      <top style="mediumDashed">
        <color rgb="FFFF0000"/>
      </top>
      <bottom style="medium">
        <color indexed="64"/>
      </bottom>
      <diagonal/>
    </border>
    <border>
      <left style="mediumDashed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/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/>
      <diagonal/>
    </border>
    <border>
      <left style="mediumDashed">
        <color rgb="FFFF0000"/>
      </left>
      <right style="medium">
        <color indexed="64"/>
      </right>
      <top style="medium">
        <color indexed="64"/>
      </top>
      <bottom style="mediumDashed">
        <color rgb="FFFF0000"/>
      </bottom>
      <diagonal/>
    </border>
    <border>
      <left style="thin">
        <color indexed="64"/>
      </left>
      <right style="mediumDashed">
        <color rgb="FFFF0000"/>
      </right>
      <top style="medium">
        <color indexed="64"/>
      </top>
      <bottom style="mediumDashed">
        <color rgb="FFFF0000"/>
      </bottom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ed">
        <color rgb="FFFF0000"/>
      </left>
      <right style="mediumDashed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43">
    <xf numFmtId="0" fontId="0" fillId="0" borderId="0" xfId="0"/>
    <xf numFmtId="44" fontId="0" fillId="0" borderId="0" xfId="0" applyNumberFormat="1"/>
    <xf numFmtId="0" fontId="1" fillId="0" borderId="1" xfId="0" applyFont="1" applyBorder="1"/>
    <xf numFmtId="165" fontId="1" fillId="0" borderId="1" xfId="0" applyNumberFormat="1" applyFont="1" applyBorder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2" xfId="0" applyFont="1" applyBorder="1"/>
    <xf numFmtId="165" fontId="1" fillId="0" borderId="2" xfId="0" applyNumberFormat="1" applyFont="1" applyBorder="1"/>
    <xf numFmtId="44" fontId="1" fillId="0" borderId="1" xfId="0" applyNumberFormat="1" applyFont="1" applyBorder="1"/>
    <xf numFmtId="166" fontId="1" fillId="0" borderId="1" xfId="0" applyNumberFormat="1" applyFont="1" applyBorder="1"/>
    <xf numFmtId="0" fontId="5" fillId="0" borderId="0" xfId="0" applyFont="1"/>
    <xf numFmtId="0" fontId="4" fillId="0" borderId="17" xfId="0" applyFont="1" applyBorder="1"/>
    <xf numFmtId="44" fontId="0" fillId="0" borderId="18" xfId="0" applyNumberFormat="1" applyBorder="1"/>
    <xf numFmtId="0" fontId="0" fillId="0" borderId="17" xfId="0" applyBorder="1"/>
    <xf numFmtId="44" fontId="0" fillId="0" borderId="18" xfId="1" applyNumberFormat="1" applyFont="1" applyBorder="1"/>
    <xf numFmtId="166" fontId="1" fillId="0" borderId="24" xfId="0" applyNumberFormat="1" applyFont="1" applyBorder="1"/>
    <xf numFmtId="44" fontId="1" fillId="0" borderId="24" xfId="0" applyNumberFormat="1" applyFont="1" applyBorder="1"/>
    <xf numFmtId="44" fontId="5" fillId="0" borderId="24" xfId="0" applyNumberFormat="1" applyFont="1" applyBorder="1"/>
    <xf numFmtId="0" fontId="5" fillId="5" borderId="22" xfId="0" applyFont="1" applyFill="1" applyBorder="1" applyAlignment="1">
      <alignment horizontal="center" vertical="center" wrapText="1"/>
    </xf>
    <xf numFmtId="166" fontId="5" fillId="0" borderId="0" xfId="0" applyNumberFormat="1" applyFont="1"/>
    <xf numFmtId="44" fontId="5" fillId="0" borderId="0" xfId="0" applyNumberFormat="1" applyFont="1"/>
    <xf numFmtId="166" fontId="0" fillId="0" borderId="0" xfId="0" applyNumberFormat="1"/>
    <xf numFmtId="166" fontId="0" fillId="0" borderId="19" xfId="0" applyNumberFormat="1" applyBorder="1"/>
    <xf numFmtId="0" fontId="0" fillId="0" borderId="18" xfId="0" applyBorder="1"/>
    <xf numFmtId="0" fontId="8" fillId="0" borderId="17" xfId="0" applyFont="1" applyBorder="1"/>
    <xf numFmtId="0" fontId="4" fillId="0" borderId="11" xfId="0" applyFont="1" applyBorder="1"/>
    <xf numFmtId="0" fontId="4" fillId="0" borderId="20" xfId="0" applyFont="1" applyBorder="1"/>
    <xf numFmtId="0" fontId="6" fillId="0" borderId="0" xfId="0" applyFont="1"/>
    <xf numFmtId="0" fontId="6" fillId="2" borderId="12" xfId="0" applyFont="1" applyFill="1" applyBorder="1" applyAlignment="1">
      <alignment horizontal="center" vertical="center" wrapText="1"/>
    </xf>
    <xf numFmtId="44" fontId="6" fillId="0" borderId="13" xfId="0" applyNumberFormat="1" applyFont="1" applyBorder="1"/>
    <xf numFmtId="44" fontId="6" fillId="0" borderId="25" xfId="0" applyNumberFormat="1" applyFont="1" applyBorder="1"/>
    <xf numFmtId="0" fontId="6" fillId="6" borderId="28" xfId="0" applyFont="1" applyFill="1" applyBorder="1"/>
    <xf numFmtId="0" fontId="5" fillId="4" borderId="6" xfId="0" applyFont="1" applyFill="1" applyBorder="1" applyAlignment="1">
      <alignment horizontal="center" vertical="center" wrapText="1"/>
    </xf>
    <xf numFmtId="0" fontId="9" fillId="0" borderId="0" xfId="4"/>
    <xf numFmtId="0" fontId="9" fillId="0" borderId="4" xfId="4" applyBorder="1"/>
    <xf numFmtId="44" fontId="0" fillId="0" borderId="13" xfId="5" applyFont="1" applyBorder="1"/>
    <xf numFmtId="49" fontId="9" fillId="0" borderId="0" xfId="4" applyNumberFormat="1"/>
    <xf numFmtId="168" fontId="9" fillId="0" borderId="0" xfId="4" applyNumberFormat="1"/>
    <xf numFmtId="44" fontId="0" fillId="0" borderId="0" xfId="5" applyFont="1"/>
    <xf numFmtId="49" fontId="10" fillId="0" borderId="0" xfId="4" applyNumberFormat="1" applyFont="1"/>
    <xf numFmtId="44" fontId="10" fillId="0" borderId="0" xfId="5" applyFont="1"/>
    <xf numFmtId="0" fontId="11" fillId="0" borderId="0" xfId="0" applyFont="1"/>
    <xf numFmtId="4" fontId="0" fillId="0" borderId="0" xfId="0" applyNumberFormat="1"/>
    <xf numFmtId="0" fontId="0" fillId="0" borderId="0" xfId="0" pivotButton="1" applyAlignment="1">
      <alignment horizontal="center" vertical="center" wrapText="1"/>
    </xf>
    <xf numFmtId="0" fontId="0" fillId="0" borderId="0" xfId="0" pivotButton="1"/>
    <xf numFmtId="0" fontId="10" fillId="7" borderId="41" xfId="4" applyFont="1" applyFill="1" applyBorder="1"/>
    <xf numFmtId="44" fontId="4" fillId="7" borderId="42" xfId="5" applyFont="1" applyFill="1" applyBorder="1"/>
    <xf numFmtId="167" fontId="5" fillId="5" borderId="29" xfId="1" applyNumberFormat="1" applyFont="1" applyFill="1" applyBorder="1" applyAlignment="1">
      <alignment horizontal="center" vertical="center" wrapText="1"/>
    </xf>
    <xf numFmtId="167" fontId="5" fillId="5" borderId="49" xfId="1" applyNumberFormat="1" applyFont="1" applyFill="1" applyBorder="1" applyAlignment="1">
      <alignment horizontal="center" vertical="center" wrapText="1"/>
    </xf>
    <xf numFmtId="167" fontId="5" fillId="5" borderId="50" xfId="1" applyNumberFormat="1" applyFont="1" applyFill="1" applyBorder="1" applyAlignment="1">
      <alignment horizontal="center" vertical="center" wrapText="1"/>
    </xf>
    <xf numFmtId="14" fontId="1" fillId="0" borderId="9" xfId="0" applyNumberFormat="1" applyFont="1" applyBorder="1"/>
    <xf numFmtId="0" fontId="1" fillId="0" borderId="9" xfId="0" applyFont="1" applyBorder="1"/>
    <xf numFmtId="165" fontId="1" fillId="0" borderId="9" xfId="0" applyNumberFormat="1" applyFont="1" applyBorder="1"/>
    <xf numFmtId="0" fontId="1" fillId="0" borderId="44" xfId="0" applyFont="1" applyBorder="1"/>
    <xf numFmtId="0" fontId="5" fillId="4" borderId="59" xfId="0" applyFont="1" applyFill="1" applyBorder="1" applyAlignment="1">
      <alignment horizontal="center" vertical="center" wrapText="1"/>
    </xf>
    <xf numFmtId="42" fontId="5" fillId="6" borderId="27" xfId="0" applyNumberFormat="1" applyFont="1" applyFill="1" applyBorder="1"/>
    <xf numFmtId="0" fontId="4" fillId="3" borderId="16" xfId="0" applyFont="1" applyFill="1" applyBorder="1"/>
    <xf numFmtId="42" fontId="0" fillId="0" borderId="18" xfId="0" applyNumberFormat="1" applyBorder="1"/>
    <xf numFmtId="42" fontId="0" fillId="0" borderId="0" xfId="0" applyNumberFormat="1"/>
    <xf numFmtId="42" fontId="0" fillId="0" borderId="19" xfId="0" applyNumberFormat="1" applyBorder="1"/>
    <xf numFmtId="42" fontId="0" fillId="0" borderId="0" xfId="2" applyNumberFormat="1" applyFont="1" applyBorder="1"/>
    <xf numFmtId="42" fontId="0" fillId="0" borderId="31" xfId="0" applyNumberFormat="1" applyBorder="1"/>
    <xf numFmtId="42" fontId="4" fillId="0" borderId="21" xfId="0" applyNumberFormat="1" applyFont="1" applyBorder="1"/>
    <xf numFmtId="14" fontId="0" fillId="0" borderId="0" xfId="0" applyNumberFormat="1"/>
    <xf numFmtId="0" fontId="5" fillId="5" borderId="6" xfId="0" applyFont="1" applyFill="1" applyBorder="1" applyAlignment="1">
      <alignment horizontal="center" vertical="center" wrapText="1"/>
    </xf>
    <xf numFmtId="167" fontId="1" fillId="5" borderId="34" xfId="1" applyNumberFormat="1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5" fillId="5" borderId="0" xfId="0" applyFont="1" applyFill="1"/>
    <xf numFmtId="0" fontId="1" fillId="0" borderId="0" xfId="0" applyFont="1"/>
    <xf numFmtId="0" fontId="12" fillId="0" borderId="0" xfId="0" applyFont="1"/>
    <xf numFmtId="167" fontId="1" fillId="0" borderId="0" xfId="1" applyNumberFormat="1" applyFont="1"/>
    <xf numFmtId="167" fontId="5" fillId="0" borderId="0" xfId="1" applyNumberFormat="1" applyFont="1"/>
    <xf numFmtId="167" fontId="1" fillId="0" borderId="0" xfId="1" applyNumberFormat="1" applyFont="1" applyAlignment="1">
      <alignment horizontal="center"/>
    </xf>
    <xf numFmtId="0" fontId="1" fillId="0" borderId="29" xfId="0" applyFont="1" applyBorder="1"/>
    <xf numFmtId="0" fontId="1" fillId="0" borderId="60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44" fontId="1" fillId="0" borderId="46" xfId="0" applyNumberFormat="1" applyFont="1" applyBorder="1"/>
    <xf numFmtId="44" fontId="1" fillId="0" borderId="35" xfId="0" applyNumberFormat="1" applyFont="1" applyBorder="1"/>
    <xf numFmtId="166" fontId="1" fillId="0" borderId="2" xfId="0" applyNumberFormat="1" applyFont="1" applyBorder="1"/>
    <xf numFmtId="166" fontId="1" fillId="0" borderId="9" xfId="0" applyNumberFormat="1" applyFont="1" applyBorder="1"/>
    <xf numFmtId="167" fontId="1" fillId="0" borderId="46" xfId="1" applyNumberFormat="1" applyFont="1" applyBorder="1"/>
    <xf numFmtId="44" fontId="1" fillId="0" borderId="10" xfId="0" applyNumberFormat="1" applyFont="1" applyBorder="1"/>
    <xf numFmtId="44" fontId="1" fillId="0" borderId="4" xfId="0" applyNumberFormat="1" applyFont="1" applyBorder="1"/>
    <xf numFmtId="44" fontId="1" fillId="0" borderId="2" xfId="0" applyNumberFormat="1" applyFont="1" applyBorder="1"/>
    <xf numFmtId="44" fontId="1" fillId="0" borderId="39" xfId="0" applyNumberFormat="1" applyFont="1" applyBorder="1"/>
    <xf numFmtId="167" fontId="1" fillId="0" borderId="43" xfId="1" applyNumberFormat="1" applyFont="1" applyBorder="1"/>
    <xf numFmtId="167" fontId="1" fillId="0" borderId="51" xfId="1" applyNumberFormat="1" applyFont="1" applyBorder="1"/>
    <xf numFmtId="167" fontId="5" fillId="0" borderId="52" xfId="1" applyNumberFormat="1" applyFont="1" applyBorder="1"/>
    <xf numFmtId="10" fontId="1" fillId="0" borderId="35" xfId="3" applyNumberFormat="1" applyFont="1" applyBorder="1" applyAlignment="1">
      <alignment horizontal="center"/>
    </xf>
    <xf numFmtId="0" fontId="1" fillId="0" borderId="46" xfId="0" applyFont="1" applyBorder="1"/>
    <xf numFmtId="0" fontId="1" fillId="0" borderId="35" xfId="0" applyFont="1" applyBorder="1"/>
    <xf numFmtId="0" fontId="1" fillId="0" borderId="4" xfId="0" applyFont="1" applyBorder="1"/>
    <xf numFmtId="44" fontId="1" fillId="0" borderId="37" xfId="0" applyNumberFormat="1" applyFont="1" applyBorder="1"/>
    <xf numFmtId="167" fontId="1" fillId="0" borderId="9" xfId="1" applyNumberFormat="1" applyFont="1" applyBorder="1"/>
    <xf numFmtId="167" fontId="1" fillId="0" borderId="53" xfId="1" applyNumberFormat="1" applyFont="1" applyBorder="1"/>
    <xf numFmtId="167" fontId="5" fillId="0" borderId="54" xfId="1" applyNumberFormat="1" applyFont="1" applyBorder="1"/>
    <xf numFmtId="3" fontId="1" fillId="0" borderId="4" xfId="0" applyNumberFormat="1" applyFont="1" applyBorder="1"/>
    <xf numFmtId="3" fontId="5" fillId="0" borderId="13" xfId="0" applyNumberFormat="1" applyFont="1" applyBorder="1"/>
    <xf numFmtId="167" fontId="5" fillId="0" borderId="46" xfId="1" applyNumberFormat="1" applyFont="1" applyBorder="1"/>
    <xf numFmtId="44" fontId="5" fillId="0" borderId="10" xfId="0" applyNumberFormat="1" applyFont="1" applyBorder="1"/>
    <xf numFmtId="167" fontId="1" fillId="0" borderId="35" xfId="1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top" wrapText="1"/>
    </xf>
    <xf numFmtId="44" fontId="1" fillId="0" borderId="47" xfId="0" applyNumberFormat="1" applyFont="1" applyBorder="1"/>
    <xf numFmtId="44" fontId="1" fillId="0" borderId="16" xfId="0" applyNumberFormat="1" applyFont="1" applyBorder="1"/>
    <xf numFmtId="166" fontId="1" fillId="0" borderId="14" xfId="0" applyNumberFormat="1" applyFont="1" applyBorder="1"/>
    <xf numFmtId="166" fontId="1" fillId="0" borderId="44" xfId="0" applyNumberFormat="1" applyFont="1" applyBorder="1"/>
    <xf numFmtId="167" fontId="5" fillId="0" borderId="47" xfId="1" applyNumberFormat="1" applyFont="1" applyBorder="1"/>
    <xf numFmtId="44" fontId="5" fillId="0" borderId="40" xfId="0" applyNumberFormat="1" applyFont="1" applyBorder="1"/>
    <xf numFmtId="44" fontId="1" fillId="0" borderId="23" xfId="0" applyNumberFormat="1" applyFont="1" applyBorder="1"/>
    <xf numFmtId="0" fontId="1" fillId="0" borderId="24" xfId="0" applyFont="1" applyBorder="1"/>
    <xf numFmtId="0" fontId="1" fillId="0" borderId="14" xfId="0" applyFont="1" applyBorder="1"/>
    <xf numFmtId="0" fontId="1" fillId="0" borderId="38" xfId="0" applyFont="1" applyBorder="1"/>
    <xf numFmtId="167" fontId="1" fillId="0" borderId="44" xfId="1" applyNumberFormat="1" applyFont="1" applyBorder="1"/>
    <xf numFmtId="167" fontId="1" fillId="0" borderId="55" xfId="1" applyNumberFormat="1" applyFont="1" applyBorder="1"/>
    <xf numFmtId="167" fontId="5" fillId="0" borderId="56" xfId="1" applyNumberFormat="1" applyFont="1" applyBorder="1"/>
    <xf numFmtId="167" fontId="1" fillId="0" borderId="16" xfId="1" applyNumberFormat="1" applyFont="1" applyBorder="1" applyAlignment="1">
      <alignment horizontal="center"/>
    </xf>
    <xf numFmtId="0" fontId="1" fillId="6" borderId="29" xfId="0" applyFont="1" applyFill="1" applyBorder="1"/>
    <xf numFmtId="41" fontId="5" fillId="6" borderId="48" xfId="0" applyNumberFormat="1" applyFont="1" applyFill="1" applyBorder="1"/>
    <xf numFmtId="41" fontId="5" fillId="6" borderId="36" xfId="0" applyNumberFormat="1" applyFont="1" applyFill="1" applyBorder="1"/>
    <xf numFmtId="41" fontId="5" fillId="6" borderId="27" xfId="0" applyNumberFormat="1" applyFont="1" applyFill="1" applyBorder="1"/>
    <xf numFmtId="41" fontId="5" fillId="6" borderId="33" xfId="0" applyNumberFormat="1" applyFont="1" applyFill="1" applyBorder="1"/>
    <xf numFmtId="41" fontId="5" fillId="6" borderId="29" xfId="0" applyNumberFormat="1" applyFont="1" applyFill="1" applyBorder="1"/>
    <xf numFmtId="0" fontId="5" fillId="6" borderId="30" xfId="0" applyFont="1" applyFill="1" applyBorder="1"/>
    <xf numFmtId="44" fontId="5" fillId="6" borderId="26" xfId="0" applyNumberFormat="1" applyFont="1" applyFill="1" applyBorder="1"/>
    <xf numFmtId="42" fontId="5" fillId="6" borderId="33" xfId="0" applyNumberFormat="1" applyFont="1" applyFill="1" applyBorder="1"/>
    <xf numFmtId="42" fontId="5" fillId="6" borderId="32" xfId="0" applyNumberFormat="1" applyFont="1" applyFill="1" applyBorder="1"/>
    <xf numFmtId="42" fontId="5" fillId="6" borderId="33" xfId="1" applyNumberFormat="1" applyFont="1" applyFill="1" applyBorder="1"/>
    <xf numFmtId="42" fontId="5" fillId="6" borderId="57" xfId="1" applyNumberFormat="1" applyFont="1" applyFill="1" applyBorder="1"/>
    <xf numFmtId="42" fontId="5" fillId="6" borderId="58" xfId="1" applyNumberFormat="1" applyFont="1" applyFill="1" applyBorder="1"/>
    <xf numFmtId="167" fontId="1" fillId="6" borderId="36" xfId="1" applyNumberFormat="1" applyFont="1" applyFill="1" applyBorder="1" applyAlignment="1">
      <alignment horizontal="center"/>
    </xf>
    <xf numFmtId="44" fontId="1" fillId="6" borderId="27" xfId="0" applyNumberFormat="1" applyFont="1" applyFill="1" applyBorder="1"/>
    <xf numFmtId="0" fontId="5" fillId="0" borderId="0" xfId="0" applyFont="1" applyAlignment="1">
      <alignment horizontal="right"/>
    </xf>
    <xf numFmtId="44" fontId="1" fillId="0" borderId="0" xfId="0" applyNumberFormat="1" applyFont="1"/>
    <xf numFmtId="167" fontId="1" fillId="0" borderId="45" xfId="1" applyNumberFormat="1" applyFont="1" applyBorder="1"/>
    <xf numFmtId="44" fontId="1" fillId="0" borderId="0" xfId="1" applyNumberFormat="1" applyFont="1"/>
    <xf numFmtId="0" fontId="0" fillId="0" borderId="32" xfId="0" applyBorder="1"/>
    <xf numFmtId="0" fontId="1" fillId="0" borderId="32" xfId="0" applyFont="1" applyBorder="1"/>
    <xf numFmtId="44" fontId="1" fillId="0" borderId="13" xfId="0" applyNumberFormat="1" applyFont="1" applyBorder="1"/>
    <xf numFmtId="0" fontId="14" fillId="0" borderId="0" xfId="0" applyFont="1"/>
    <xf numFmtId="0" fontId="16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4" fontId="16" fillId="0" borderId="5" xfId="0" applyNumberFormat="1" applyFont="1" applyBorder="1" applyAlignment="1">
      <alignment horizontal="center"/>
    </xf>
    <xf numFmtId="44" fontId="16" fillId="0" borderId="0" xfId="0" applyNumberFormat="1" applyFont="1" applyAlignment="1">
      <alignment horizontal="center"/>
    </xf>
    <xf numFmtId="10" fontId="16" fillId="0" borderId="5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6"/>
    <xf numFmtId="44" fontId="16" fillId="8" borderId="5" xfId="0" applyNumberFormat="1" applyFont="1" applyFill="1" applyBorder="1" applyAlignment="1">
      <alignment horizontal="center"/>
    </xf>
    <xf numFmtId="0" fontId="5" fillId="8" borderId="2" xfId="0" applyFont="1" applyFill="1" applyBorder="1"/>
    <xf numFmtId="167" fontId="1" fillId="0" borderId="47" xfId="1" applyNumberFormat="1" applyFont="1" applyBorder="1"/>
    <xf numFmtId="44" fontId="1" fillId="0" borderId="40" xfId="0" applyNumberFormat="1" applyFont="1" applyBorder="1"/>
    <xf numFmtId="44" fontId="16" fillId="0" borderId="15" xfId="0" applyNumberFormat="1" applyFont="1" applyBorder="1" applyAlignment="1">
      <alignment horizontal="center"/>
    </xf>
    <xf numFmtId="44" fontId="1" fillId="0" borderId="14" xfId="0" applyNumberFormat="1" applyFont="1" applyBorder="1"/>
    <xf numFmtId="44" fontId="1" fillId="0" borderId="38" xfId="0" applyNumberFormat="1" applyFont="1" applyBorder="1"/>
    <xf numFmtId="10" fontId="1" fillId="0" borderId="16" xfId="3" applyNumberFormat="1" applyFont="1" applyBorder="1" applyAlignment="1">
      <alignment horizontal="center"/>
    </xf>
    <xf numFmtId="44" fontId="1" fillId="0" borderId="25" xfId="0" applyNumberFormat="1" applyFont="1" applyBorder="1"/>
    <xf numFmtId="0" fontId="1" fillId="0" borderId="61" xfId="0" applyFont="1" applyBorder="1"/>
    <xf numFmtId="0" fontId="1" fillId="0" borderId="11" xfId="0" applyFont="1" applyBorder="1"/>
    <xf numFmtId="0" fontId="1" fillId="0" borderId="43" xfId="0" applyFont="1" applyBorder="1"/>
    <xf numFmtId="44" fontId="1" fillId="0" borderId="62" xfId="0" applyNumberFormat="1" applyFont="1" applyBorder="1"/>
    <xf numFmtId="44" fontId="1" fillId="0" borderId="21" xfId="0" applyNumberFormat="1" applyFont="1" applyBorder="1"/>
    <xf numFmtId="166" fontId="1" fillId="0" borderId="63" xfId="0" applyNumberFormat="1" applyFont="1" applyBorder="1"/>
    <xf numFmtId="166" fontId="1" fillId="0" borderId="11" xfId="0" applyNumberFormat="1" applyFont="1" applyBorder="1"/>
    <xf numFmtId="166" fontId="1" fillId="0" borderId="43" xfId="0" applyNumberFormat="1" applyFont="1" applyBorder="1"/>
    <xf numFmtId="167" fontId="5" fillId="0" borderId="62" xfId="1" applyNumberFormat="1" applyFont="1" applyBorder="1"/>
    <xf numFmtId="44" fontId="5" fillId="0" borderId="64" xfId="0" applyNumberFormat="1" applyFont="1" applyBorder="1"/>
    <xf numFmtId="44" fontId="16" fillId="0" borderId="20" xfId="0" applyNumberFormat="1" applyFont="1" applyBorder="1" applyAlignment="1">
      <alignment horizontal="center"/>
    </xf>
    <xf numFmtId="44" fontId="1" fillId="0" borderId="65" xfId="0" applyNumberFormat="1" applyFont="1" applyBorder="1"/>
    <xf numFmtId="44" fontId="1" fillId="0" borderId="63" xfId="0" applyNumberFormat="1" applyFont="1" applyBorder="1"/>
    <xf numFmtId="44" fontId="1" fillId="0" borderId="11" xfId="0" applyNumberFormat="1" applyFont="1" applyBorder="1"/>
    <xf numFmtId="10" fontId="1" fillId="0" borderId="21" xfId="3" applyNumberFormat="1" applyFont="1" applyBorder="1" applyAlignment="1">
      <alignment horizontal="center"/>
    </xf>
    <xf numFmtId="44" fontId="1" fillId="0" borderId="66" xfId="0" applyNumberFormat="1" applyFont="1" applyBorder="1"/>
    <xf numFmtId="0" fontId="6" fillId="0" borderId="67" xfId="0" applyFont="1" applyBorder="1"/>
    <xf numFmtId="0" fontId="1" fillId="0" borderId="67" xfId="0" applyFont="1" applyBorder="1"/>
    <xf numFmtId="164" fontId="1" fillId="0" borderId="63" xfId="0" applyNumberFormat="1" applyFont="1" applyBorder="1"/>
    <xf numFmtId="0" fontId="5" fillId="8" borderId="5" xfId="0" applyFont="1" applyFill="1" applyBorder="1"/>
    <xf numFmtId="44" fontId="5" fillId="8" borderId="5" xfId="0" applyNumberFormat="1" applyFont="1" applyFill="1" applyBorder="1"/>
    <xf numFmtId="166" fontId="5" fillId="8" borderId="5" xfId="0" applyNumberFormat="1" applyFont="1" applyFill="1" applyBorder="1"/>
    <xf numFmtId="167" fontId="5" fillId="8" borderId="5" xfId="1" applyNumberFormat="1" applyFont="1" applyFill="1" applyBorder="1"/>
    <xf numFmtId="10" fontId="5" fillId="8" borderId="5" xfId="3" applyNumberFormat="1" applyFont="1" applyFill="1" applyBorder="1" applyAlignment="1">
      <alignment horizontal="center"/>
    </xf>
    <xf numFmtId="0" fontId="5" fillId="8" borderId="35" xfId="0" applyFont="1" applyFill="1" applyBorder="1"/>
    <xf numFmtId="0" fontId="1" fillId="9" borderId="1" xfId="0" applyFont="1" applyFill="1" applyBorder="1"/>
    <xf numFmtId="0" fontId="1" fillId="9" borderId="2" xfId="0" applyFont="1" applyFill="1" applyBorder="1"/>
    <xf numFmtId="0" fontId="1" fillId="9" borderId="9" xfId="0" applyFont="1" applyFill="1" applyBorder="1"/>
    <xf numFmtId="44" fontId="1" fillId="9" borderId="46" xfId="0" applyNumberFormat="1" applyFont="1" applyFill="1" applyBorder="1"/>
    <xf numFmtId="44" fontId="1" fillId="9" borderId="35" xfId="0" applyNumberFormat="1" applyFont="1" applyFill="1" applyBorder="1"/>
    <xf numFmtId="166" fontId="1" fillId="9" borderId="1" xfId="0" applyNumberFormat="1" applyFont="1" applyFill="1" applyBorder="1"/>
    <xf numFmtId="166" fontId="1" fillId="9" borderId="2" xfId="0" applyNumberFormat="1" applyFont="1" applyFill="1" applyBorder="1"/>
    <xf numFmtId="166" fontId="1" fillId="9" borderId="9" xfId="0" applyNumberFormat="1" applyFont="1" applyFill="1" applyBorder="1"/>
    <xf numFmtId="167" fontId="1" fillId="9" borderId="46" xfId="1" applyNumberFormat="1" applyFont="1" applyFill="1" applyBorder="1"/>
    <xf numFmtId="44" fontId="1" fillId="9" borderId="10" xfId="0" applyNumberFormat="1" applyFont="1" applyFill="1" applyBorder="1"/>
    <xf numFmtId="44" fontId="16" fillId="9" borderId="5" xfId="0" applyNumberFormat="1" applyFont="1" applyFill="1" applyBorder="1" applyAlignment="1">
      <alignment horizontal="center"/>
    </xf>
    <xf numFmtId="44" fontId="1" fillId="9" borderId="4" xfId="0" applyNumberFormat="1" applyFont="1" applyFill="1" applyBorder="1"/>
    <xf numFmtId="44" fontId="1" fillId="9" borderId="1" xfId="0" applyNumberFormat="1" applyFont="1" applyFill="1" applyBorder="1"/>
    <xf numFmtId="44" fontId="1" fillId="9" borderId="2" xfId="0" applyNumberFormat="1" applyFont="1" applyFill="1" applyBorder="1"/>
    <xf numFmtId="44" fontId="1" fillId="9" borderId="37" xfId="0" applyNumberFormat="1" applyFont="1" applyFill="1" applyBorder="1"/>
    <xf numFmtId="167" fontId="1" fillId="9" borderId="9" xfId="1" applyNumberFormat="1" applyFont="1" applyFill="1" applyBorder="1"/>
    <xf numFmtId="167" fontId="1" fillId="9" borderId="53" xfId="1" applyNumberFormat="1" applyFont="1" applyFill="1" applyBorder="1"/>
    <xf numFmtId="167" fontId="5" fillId="9" borderId="54" xfId="1" applyNumberFormat="1" applyFont="1" applyFill="1" applyBorder="1"/>
    <xf numFmtId="10" fontId="1" fillId="9" borderId="35" xfId="3" applyNumberFormat="1" applyFont="1" applyFill="1" applyBorder="1" applyAlignment="1">
      <alignment horizontal="center"/>
    </xf>
    <xf numFmtId="44" fontId="6" fillId="9" borderId="13" xfId="0" applyNumberFormat="1" applyFont="1" applyFill="1" applyBorder="1"/>
    <xf numFmtId="0" fontId="0" fillId="9" borderId="32" xfId="0" applyFill="1" applyBorder="1"/>
    <xf numFmtId="164" fontId="1" fillId="10" borderId="1" xfId="0" applyNumberFormat="1" applyFont="1" applyFill="1" applyBorder="1"/>
    <xf numFmtId="0" fontId="1" fillId="10" borderId="2" xfId="0" applyFont="1" applyFill="1" applyBorder="1"/>
    <xf numFmtId="0" fontId="1" fillId="10" borderId="9" xfId="0" applyFont="1" applyFill="1" applyBorder="1"/>
    <xf numFmtId="44" fontId="1" fillId="10" borderId="46" xfId="0" applyNumberFormat="1" applyFont="1" applyFill="1" applyBorder="1"/>
    <xf numFmtId="44" fontId="1" fillId="10" borderId="35" xfId="0" applyNumberFormat="1" applyFont="1" applyFill="1" applyBorder="1"/>
    <xf numFmtId="166" fontId="1" fillId="10" borderId="1" xfId="0" applyNumberFormat="1" applyFont="1" applyFill="1" applyBorder="1"/>
    <xf numFmtId="166" fontId="1" fillId="10" borderId="2" xfId="0" applyNumberFormat="1" applyFont="1" applyFill="1" applyBorder="1"/>
    <xf numFmtId="166" fontId="1" fillId="10" borderId="9" xfId="0" applyNumberFormat="1" applyFont="1" applyFill="1" applyBorder="1"/>
    <xf numFmtId="167" fontId="5" fillId="10" borderId="46" xfId="1" applyNumberFormat="1" applyFont="1" applyFill="1" applyBorder="1"/>
    <xf numFmtId="44" fontId="5" fillId="10" borderId="10" xfId="0" applyNumberFormat="1" applyFont="1" applyFill="1" applyBorder="1"/>
    <xf numFmtId="44" fontId="16" fillId="10" borderId="5" xfId="0" applyNumberFormat="1" applyFont="1" applyFill="1" applyBorder="1" applyAlignment="1">
      <alignment horizontal="center"/>
    </xf>
    <xf numFmtId="44" fontId="1" fillId="10" borderId="4" xfId="0" applyNumberFormat="1" applyFont="1" applyFill="1" applyBorder="1"/>
    <xf numFmtId="44" fontId="1" fillId="10" borderId="1" xfId="0" applyNumberFormat="1" applyFont="1" applyFill="1" applyBorder="1"/>
    <xf numFmtId="44" fontId="1" fillId="10" borderId="2" xfId="0" applyNumberFormat="1" applyFont="1" applyFill="1" applyBorder="1"/>
    <xf numFmtId="44" fontId="1" fillId="10" borderId="37" xfId="0" applyNumberFormat="1" applyFont="1" applyFill="1" applyBorder="1"/>
    <xf numFmtId="167" fontId="1" fillId="10" borderId="9" xfId="1" applyNumberFormat="1" applyFont="1" applyFill="1" applyBorder="1"/>
    <xf numFmtId="167" fontId="1" fillId="10" borderId="53" xfId="1" applyNumberFormat="1" applyFont="1" applyFill="1" applyBorder="1"/>
    <xf numFmtId="167" fontId="5" fillId="10" borderId="54" xfId="1" applyNumberFormat="1" applyFont="1" applyFill="1" applyBorder="1"/>
    <xf numFmtId="10" fontId="1" fillId="10" borderId="35" xfId="3" applyNumberFormat="1" applyFont="1" applyFill="1" applyBorder="1" applyAlignment="1">
      <alignment horizontal="center"/>
    </xf>
    <xf numFmtId="44" fontId="6" fillId="10" borderId="13" xfId="0" applyNumberFormat="1" applyFont="1" applyFill="1" applyBorder="1"/>
    <xf numFmtId="0" fontId="0" fillId="10" borderId="32" xfId="0" applyFill="1" applyBorder="1"/>
    <xf numFmtId="165" fontId="1" fillId="10" borderId="1" xfId="0" applyNumberFormat="1" applyFont="1" applyFill="1" applyBorder="1"/>
    <xf numFmtId="165" fontId="1" fillId="10" borderId="2" xfId="0" applyNumberFormat="1" applyFont="1" applyFill="1" applyBorder="1"/>
    <xf numFmtId="165" fontId="1" fillId="10" borderId="9" xfId="0" applyNumberFormat="1" applyFont="1" applyFill="1" applyBorder="1"/>
    <xf numFmtId="165" fontId="1" fillId="10" borderId="1" xfId="0" applyNumberFormat="1" applyFont="1" applyFill="1" applyBorder="1" applyAlignment="1">
      <alignment wrapText="1"/>
    </xf>
    <xf numFmtId="167" fontId="1" fillId="10" borderId="35" xfId="1" applyNumberFormat="1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right"/>
    </xf>
    <xf numFmtId="0" fontId="5" fillId="6" borderId="10" xfId="0" applyFont="1" applyFill="1" applyBorder="1" applyAlignment="1">
      <alignment horizontal="right"/>
    </xf>
    <xf numFmtId="165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right"/>
    </xf>
    <xf numFmtId="0" fontId="10" fillId="0" borderId="7" xfId="4" applyFont="1" applyBorder="1" applyAlignment="1">
      <alignment horizontal="center"/>
    </xf>
    <xf numFmtId="0" fontId="10" fillId="0" borderId="8" xfId="4" applyFont="1" applyBorder="1" applyAlignment="1">
      <alignment horizontal="center"/>
    </xf>
  </cellXfs>
  <cellStyles count="7">
    <cellStyle name="Hyperlink" xfId="6" builtinId="8"/>
    <cellStyle name="Komma" xfId="1" builtinId="3"/>
    <cellStyle name="Procent" xfId="3" builtinId="5"/>
    <cellStyle name="Standaard" xfId="0" builtinId="0"/>
    <cellStyle name="Standaard 2" xfId="4"/>
    <cellStyle name="Valuta" xfId="2" builtinId="4"/>
    <cellStyle name="Valuta 2" xfId="5"/>
  </cellStyles>
  <dxfs count="18">
    <dxf>
      <fill>
        <patternFill patternType="none">
          <bgColor auto="1"/>
        </patternFill>
      </fill>
    </dxf>
    <dxf>
      <fill>
        <patternFill patternType="solid">
          <bgColor theme="9" tint="0.39997558519241921"/>
        </patternFill>
      </fill>
    </dxf>
    <dxf>
      <numFmt numFmtId="34" formatCode="_ &quot;€&quot;\ * #,##0.00_ ;_ &quot;€&quot;\ * \-#,##0.00_ ;_ &quot;€&quot;\ * &quot;-&quot;??_ ;_ @_ "/>
    </dxf>
    <dxf>
      <fill>
        <patternFill>
          <bgColor theme="9" tint="0.39997558519241921"/>
        </patternFill>
      </fill>
    </dxf>
    <dxf>
      <fill>
        <patternFill patternType="solid">
          <bgColor theme="9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ustomXml" Target="../customXml/item1.xml"/></Relationships>
</file>

<file path=xl/documenttasks/documenttask1.xml><?xml version="1.0" encoding="utf-8"?>
<Tasks xmlns="http://schemas.microsoft.com/office/tasks/2019/documenttasks">
  <Task id="{CC915F1C-31F3-4E36-9FCA-ACEE528319E6}">
    <Anchor>
      <Comment id="{C29054E0-514B-4F15-A6D6-803AAAE65B71}"/>
    </Anchor>
    <History>
      <Event time="2024-02-01T10:28:28.47" id="{1427C3CC-62FE-4ABF-BC56-A01F3C1C7447}">
        <Attribution userId="S::ah.schulte@alfa-college.nl::6efa963a-81cc-47f6-a1f6-dc8483b9ad76" userName="Schulte, Marleen" userProvider="AD"/>
        <Anchor>
          <Comment id="{C29054E0-514B-4F15-A6D6-803AAAE65B71}"/>
        </Anchor>
        <Create/>
      </Event>
      <Event time="2024-02-01T10:28:28.47" id="{EC2A0919-AD04-44C3-BB2C-33751C2A22C0}">
        <Attribution userId="S::ah.schulte@alfa-college.nl::6efa963a-81cc-47f6-a1f6-dc8483b9ad76" userName="Schulte, Marleen" userProvider="AD"/>
        <Anchor>
          <Comment id="{C29054E0-514B-4F15-A6D6-803AAAE65B71}"/>
        </Anchor>
        <Assign userId="S::af.mauer@alfa-college.nl::d9639849-90a5-4d5e-ba2f-1968620a0192" userName="Mauer, Arne Frank" userProvider="AD"/>
      </Event>
      <Event time="2024-02-01T10:28:28.47" id="{DC3A55D1-4C7F-4CF9-AE4D-D72DEEB38B2E}">
        <Attribution userId="S::ah.schulte@alfa-college.nl::6efa963a-81cc-47f6-a1f6-dc8483b9ad76" userName="Schulte, Marleen" userProvider="AD"/>
        <Anchor>
          <Comment id="{C29054E0-514B-4F15-A6D6-803AAAE65B71}"/>
        </Anchor>
        <SetTitle title="@Mauer, Arne Frank weet jij wat de index voor dit jaar? Waar kan ik dit vinden?"/>
      </Event>
    </History>
  </Task>
</Task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lfacollege.sharepoint.com/sites/inkoop-contract/Gedeelde%20%20documenten/Aanbestedingen%20actueel/EA%20Brandverzekering/03%20Aanbestedingsdocumenten/overzicht%20met%20taxatiewaar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>
        <row r="3">
          <cell r="F3" t="str">
            <v>211811-02</v>
          </cell>
        </row>
        <row r="4">
          <cell r="F4" t="str">
            <v>282364-01</v>
          </cell>
        </row>
        <row r="5">
          <cell r="F5" t="str">
            <v>304732-01</v>
          </cell>
        </row>
        <row r="6">
          <cell r="F6" t="str">
            <v>211863-02</v>
          </cell>
        </row>
        <row r="8">
          <cell r="F8" t="str">
            <v>211856-02</v>
          </cell>
        </row>
        <row r="9">
          <cell r="F9" t="str">
            <v>211864-02</v>
          </cell>
        </row>
        <row r="10">
          <cell r="F10" t="str">
            <v>211859-02</v>
          </cell>
        </row>
        <row r="11">
          <cell r="F11" t="str">
            <v>211862-02</v>
          </cell>
        </row>
        <row r="12">
          <cell r="F12" t="str">
            <v>211868-02</v>
          </cell>
        </row>
        <row r="13">
          <cell r="F13" t="str">
            <v>211890-02</v>
          </cell>
        </row>
        <row r="14">
          <cell r="F14" t="str">
            <v>211892-02</v>
          </cell>
        </row>
        <row r="15">
          <cell r="F15" t="str">
            <v>214111-02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uer, Arne Frank" id="{B06096FA-C582-44C7-BC8B-37F196C21295}" userId="af.mauer@alfa-college.nl" providerId="PeoplePicker"/>
  <person displayName="Mauer, Arne Frank" id="{E62CED79-C2E3-49E8-BFA0-CB133F4AB865}" userId="S::af.mauer@alfa-college.nl::d9639849-90a5-4d5e-ba2f-1968620a0192" providerId="AD"/>
  <person displayName="Schulte, Marleen" id="{63141765-E60A-45AF-B1D8-E4F1FC41D419}" userId="S::ah.schulte@alfa-college.nl::6efa963a-81cc-47f6-a1f6-dc8483b9ad76" providerId="AD"/>
</personList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Europese%20Aanbestedingen/Aanbestedingen%202025/Alfa%20College/Conceptstukken/Alfa%20assets%2001-01-2025.xlsb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ojciak, Monika FC NL" refreshedDate="45684.326185879632" createdVersion="8" refreshedVersion="8" minRefreshableVersion="3" recordCount="14413">
  <cacheSource type="worksheet">
    <worksheetSource ref="A2:AF14415" sheet="Details 2024" r:id="rId2"/>
  </cacheSource>
  <cacheFields count="32">
    <cacheField name="Assetnumber" numFmtId="0">
      <sharedItems/>
    </cacheField>
    <cacheField name="invoice" numFmtId="0">
      <sharedItems/>
    </cacheField>
    <cacheField name="PO" numFmtId="0">
      <sharedItems/>
    </cacheField>
    <cacheField name="origin" numFmtId="0">
      <sharedItems/>
    </cacheField>
    <cacheField name="action for FA" numFmtId="0">
      <sharedItems containsNonDate="0" containsString="0" containsBlank="1"/>
    </cacheField>
    <cacheField name="Serial number" numFmtId="0">
      <sharedItems containsBlank="1" containsMixedTypes="1" containsNumber="1" containsInteger="1" minValue="0" maxValue="0"/>
    </cacheField>
    <cacheField name="atrium ID" numFmtId="0">
      <sharedItems containsNonDate="0" containsString="0" containsBlank="1"/>
    </cacheField>
    <cacheField name="status atrium" numFmtId="0">
      <sharedItems containsNonDate="0" containsString="0" containsBlank="1"/>
    </cacheField>
    <cacheField name="Status RAM" numFmtId="0">
      <sharedItems containsNonDate="0" containsString="0" containsBlank="1"/>
    </cacheField>
    <cacheField name="Status CMDB" numFmtId="0">
      <sharedItems containsBlank="1" count="8">
        <s v="Retired"/>
        <m/>
        <s v="Missing"/>
        <s v="On order"/>
        <s v="In stock"/>
        <s v="In use"/>
        <s v="In maintenance"/>
        <s v="In transit"/>
      </sharedItems>
    </cacheField>
    <cacheField name="Remarks" numFmtId="0">
      <sharedItems containsNonDate="0" containsString="0" containsBlank="1"/>
    </cacheField>
    <cacheField name="project" numFmtId="0">
      <sharedItems containsSemiMixedTypes="0" containsString="0" containsNumber="1" containsInteger="1" minValue="100165916" maxValue="100292666"/>
    </cacheField>
    <cacheField name="klant" numFmtId="0">
      <sharedItems/>
    </cacheField>
    <cacheField name="category" numFmtId="0">
      <sharedItems count="20">
        <s v="Data Switch"/>
        <s v="Switch"/>
        <s v="Network"/>
        <s v="Other"/>
        <s v="Plug, Connector or Cable"/>
        <s v="Firewall"/>
        <s v="License"/>
        <s v="Telephony"/>
        <s v="IP Phone"/>
        <s v="Server"/>
        <s v="Uninterrupted Power Supply"/>
        <s v="Monitor"/>
        <s v="Laptop"/>
        <s v="Wireless Access Point"/>
        <s v="Access Point"/>
        <s v="Desktop"/>
        <s v="Personal Computer"/>
        <s v="Computer Peripheral"/>
        <s v="Memory"/>
        <s v="Maintenance"/>
      </sharedItems>
    </cacheField>
    <cacheField name="Merk" numFmtId="0">
      <sharedItems containsBlank="1"/>
    </cacheField>
    <cacheField name="Model" numFmtId="0">
      <sharedItems containsMixedTypes="1" containsNumber="1" containsInteger="1" minValue="3020" maxValue="3850"/>
    </cacheField>
    <cacheField name="aanvang afschrijving" numFmtId="14">
      <sharedItems containsSemiMixedTypes="0" containsNonDate="0" containsDate="1" containsString="0" minDate="2008-05-01T00:00:00" maxDate="2024-09-02T00:00:00"/>
    </cacheField>
    <cacheField name="afschrijvingstermijn" numFmtId="0">
      <sharedItems containsSemiMixedTypes="0" containsString="0" containsNumber="1" containsInteger="1" minValue="1" maxValue="60" count="13">
        <n v="60"/>
        <n v="48"/>
        <n v="32"/>
        <n v="31"/>
        <n v="39"/>
        <n v="35"/>
        <n v="36"/>
        <n v="37"/>
        <n v="29"/>
        <n v="27"/>
        <n v="41"/>
        <n v="12"/>
        <n v="1"/>
      </sharedItems>
    </cacheField>
    <cacheField name="Aantal" numFmtId="0">
      <sharedItems containsSemiMixedTypes="0" containsString="0" containsNumber="1" containsInteger="1" minValue="0" maxValue="96"/>
    </cacheField>
    <cacheField name="aanschafwaarde 1/1" numFmtId="4">
      <sharedItems containsSemiMixedTypes="0" containsString="0" containsNumber="1" minValue="-15870.3" maxValue="68016"/>
    </cacheField>
    <cacheField name="Investeringen" numFmtId="4">
      <sharedItems containsString="0" containsBlank="1" containsNumber="1" minValue="0" maxValue="94590.22"/>
    </cacheField>
    <cacheField name="Desinvesteringen " numFmtId="4">
      <sharedItems containsString="0" containsBlank="1" containsNumber="1" minValue="0" maxValue="19440"/>
    </cacheField>
    <cacheField name="aanschafwaarde 31/12" numFmtId="4">
      <sharedItems containsSemiMixedTypes="0" containsString="0" containsNumber="1" minValue="-15870.3" maxValue="94590.22"/>
    </cacheField>
    <cacheField name="afschrijvingen 1/1" numFmtId="4">
      <sharedItems containsSemiMixedTypes="0" containsString="0" containsNumber="1" minValue="-15870.3" maxValue="58097"/>
    </cacheField>
    <cacheField name="afschrijvingen Boekjaar" numFmtId="4">
      <sharedItems containsSemiMixedTypes="0" containsString="0" containsNumber="1" minValue="0" maxValue="16494.009999999998"/>
    </cacheField>
    <cacheField name="Afschrijving desinvesteringen" numFmtId="4">
      <sharedItems containsString="0" containsBlank="1" containsNumber="1" minValue="0" maxValue="19440"/>
    </cacheField>
    <cacheField name="afschrijvingen 31/12" numFmtId="4">
      <sharedItems containsSemiMixedTypes="0" containsString="0" containsNumber="1" minValue="-15870.3" maxValue="68016"/>
    </cacheField>
    <cacheField name="Boekwaarde 01/01" numFmtId="4">
      <sharedItems containsSemiMixedTypes="0" containsString="0" containsNumber="1" minValue="0" maxValue="46725.51"/>
    </cacheField>
    <cacheField name="Boekwaarde 31/12" numFmtId="4">
      <sharedItems containsSemiMixedTypes="0" containsString="0" containsNumber="1" minValue="0" maxValue="86750.9"/>
    </cacheField>
    <cacheField name="Opmerking" numFmtId="0">
      <sharedItems containsNonDate="0" containsString="0" containsBlank="1"/>
    </cacheField>
    <cacheField name="aanschafwaarde check" numFmtId="0">
      <sharedItems containsNonDate="0" containsString="0" containsBlank="1"/>
    </cacheField>
    <cacheField name="Status in Oracle Financial System - GFS FA modul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413">
  <r>
    <s v="159825"/>
    <s v="30773"/>
    <s v="?"/>
    <s v="beginbalans"/>
    <m/>
    <s v="FDO1241Y63X"/>
    <m/>
    <m/>
    <m/>
    <x v="0"/>
    <m/>
    <n v="100292414"/>
    <s v="Alfa College"/>
    <x v="0"/>
    <s v="Cisco"/>
    <n v="3750"/>
    <d v="2008-12-01T00:00:00"/>
    <x v="0"/>
    <n v="1"/>
    <n v="2050.02"/>
    <n v="0"/>
    <n v="0"/>
    <n v="2050.02"/>
    <n v="2050.02"/>
    <n v="0"/>
    <n v="0"/>
    <n v="2050.02"/>
    <n v="0"/>
    <n v="0"/>
    <m/>
    <m/>
    <s v="ACTIVE"/>
  </r>
  <r>
    <s v="160446"/>
    <s v="33491"/>
    <s v="?"/>
    <s v="beginbalans"/>
    <m/>
    <s v="FDO1243Y0LQ"/>
    <m/>
    <m/>
    <m/>
    <x v="0"/>
    <m/>
    <n v="100292414"/>
    <s v="Alfa College"/>
    <x v="0"/>
    <s v="Cisco"/>
    <n v="3750"/>
    <d v="2009-02-01T00:00:00"/>
    <x v="1"/>
    <n v="0"/>
    <n v="2075.12"/>
    <n v="0"/>
    <n v="2075.12"/>
    <n v="0"/>
    <n v="2075.12"/>
    <n v="0"/>
    <n v="2075.12"/>
    <n v="0"/>
    <n v="0"/>
    <n v="0"/>
    <m/>
    <m/>
    <s v="INACTIVE - Retired in 2024"/>
  </r>
  <r>
    <s v="160447"/>
    <s v="33491"/>
    <s v="?"/>
    <s v="beginbalans"/>
    <m/>
    <s v="FDO1243Y0LX"/>
    <m/>
    <m/>
    <m/>
    <x v="0"/>
    <m/>
    <n v="100292414"/>
    <s v="Alfa College"/>
    <x v="0"/>
    <s v="Cisco"/>
    <n v="3750"/>
    <d v="2009-02-01T00:00:00"/>
    <x v="1"/>
    <n v="0"/>
    <n v="2075.13"/>
    <n v="0"/>
    <n v="2075.13"/>
    <n v="0"/>
    <n v="2075.13"/>
    <n v="0"/>
    <n v="2075.13"/>
    <n v="0"/>
    <n v="0"/>
    <n v="0"/>
    <m/>
    <m/>
    <s v="INACTIVE - Retired in 2024"/>
  </r>
  <r>
    <s v="161506"/>
    <s v="35770"/>
    <s v="?"/>
    <s v="beginbalans"/>
    <m/>
    <s v="FDO1243Y0NS"/>
    <m/>
    <m/>
    <m/>
    <x v="0"/>
    <m/>
    <n v="100292414"/>
    <s v="Alfa College"/>
    <x v="0"/>
    <s v="Cisco"/>
    <n v="3750"/>
    <d v="2009-04-01T00:00:00"/>
    <x v="1"/>
    <n v="0"/>
    <n v="2052.63"/>
    <n v="0"/>
    <n v="2052.63"/>
    <n v="0"/>
    <n v="2052.63"/>
    <n v="0"/>
    <n v="2052.63"/>
    <n v="0"/>
    <n v="0"/>
    <n v="0"/>
    <m/>
    <m/>
    <s v="INACTIVE - Retired in 2024"/>
  </r>
  <r>
    <s v="161507"/>
    <s v="35770"/>
    <s v="?"/>
    <s v="beginbalans"/>
    <m/>
    <s v="FDO1249X3J5"/>
    <m/>
    <m/>
    <m/>
    <x v="0"/>
    <m/>
    <n v="100292414"/>
    <s v="Alfa College"/>
    <x v="0"/>
    <s v="Cisco"/>
    <n v="3750"/>
    <d v="2009-04-01T00:00:00"/>
    <x v="1"/>
    <n v="0"/>
    <n v="2052.63"/>
    <n v="0"/>
    <n v="2052.63"/>
    <n v="0"/>
    <n v="2052.63"/>
    <n v="0"/>
    <n v="2052.63"/>
    <n v="0"/>
    <n v="0"/>
    <n v="0"/>
    <m/>
    <m/>
    <s v="INACTIVE - Retired in 2024"/>
  </r>
  <r>
    <s v="162370"/>
    <s v="40371"/>
    <s v="?"/>
    <s v="beginbalans"/>
    <m/>
    <s v="FDO1317X0WF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71"/>
    <s v="40371"/>
    <s v="?"/>
    <s v="beginbalans"/>
    <m/>
    <s v="FDO1313X0SR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72"/>
    <s v="40371"/>
    <s v="?"/>
    <s v="beginbalans"/>
    <m/>
    <s v="FDO1313X0SW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73"/>
    <s v="40371"/>
    <s v="?"/>
    <s v="beginbalans"/>
    <m/>
    <s v="FDO1313X0Y3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74"/>
    <s v="40371"/>
    <s v="?"/>
    <s v="beginbalans"/>
    <m/>
    <s v="FDO1313X0ZR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75"/>
    <s v="40371"/>
    <s v="?"/>
    <s v="beginbalans"/>
    <m/>
    <s v="FDO1313X132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76"/>
    <s v="40371"/>
    <s v="?"/>
    <s v="beginbalans"/>
    <m/>
    <s v="FDO1316X31T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77"/>
    <s v="40371"/>
    <s v="?"/>
    <s v="beginbalans"/>
    <m/>
    <s v="FDO1313X1GJ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78"/>
    <s v="40371"/>
    <s v="?"/>
    <s v="beginbalans"/>
    <m/>
    <s v="FDO1317X0VU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79"/>
    <s v="40371"/>
    <s v="?"/>
    <s v="beginbalans"/>
    <m/>
    <s v="FDO1313X1HP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80"/>
    <s v="40371"/>
    <s v="?"/>
    <s v="beginbalans"/>
    <m/>
    <s v="FDO1317X0WJ"/>
    <m/>
    <m/>
    <m/>
    <x v="1"/>
    <m/>
    <n v="100292414"/>
    <s v="Alfa College"/>
    <x v="1"/>
    <s v="Cisco"/>
    <s v="Catalyst 3750 48 10/100 PoE + 4 SFP Standard Image"/>
    <d v="2009-07-01T00:00:00"/>
    <x v="0"/>
    <n v="1"/>
    <n v="3117.82"/>
    <n v="0"/>
    <n v="0"/>
    <n v="3117.82"/>
    <n v="3117.82"/>
    <n v="0"/>
    <n v="0"/>
    <n v="3117.82"/>
    <n v="0"/>
    <n v="0"/>
    <m/>
    <m/>
    <s v="ACTIVE"/>
  </r>
  <r>
    <s v="162381"/>
    <s v="40371"/>
    <s v="?"/>
    <s v="beginbalans"/>
    <m/>
    <s v="FDO1317Y0FU"/>
    <m/>
    <m/>
    <m/>
    <x v="2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82"/>
    <s v="40371"/>
    <s v="?"/>
    <s v="beginbalans"/>
    <m/>
    <s v="FDO1317Y0FY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83"/>
    <s v="40371"/>
    <s v="?"/>
    <s v="beginbalans"/>
    <m/>
    <s v="FDO1316R194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84"/>
    <s v="40371"/>
    <s v="?"/>
    <s v="beginbalans"/>
    <m/>
    <s v="FDO1316X2Z3"/>
    <m/>
    <m/>
    <m/>
    <x v="1"/>
    <m/>
    <n v="100292414"/>
    <s v="Alfa College"/>
    <x v="2"/>
    <s v="Cisco"/>
    <s v="Catalyst 3750 48 10/100 PoE + 4 SFP Standard Image"/>
    <d v="2009-07-01T00:00:00"/>
    <x v="0"/>
    <n v="1"/>
    <n v="3117.82"/>
    <n v="0"/>
    <n v="0"/>
    <n v="3117.82"/>
    <n v="3117.82"/>
    <n v="0"/>
    <n v="0"/>
    <n v="3117.82"/>
    <n v="0"/>
    <n v="0"/>
    <m/>
    <m/>
    <s v="ACTIVE"/>
  </r>
  <r>
    <s v="162385"/>
    <s v="40371"/>
    <s v="?"/>
    <s v="beginbalans"/>
    <m/>
    <s v="FDO1250Y3N2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86"/>
    <s v="40371"/>
    <s v="?"/>
    <s v="beginbalans"/>
    <m/>
    <s v="FDO1316X3EK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87"/>
    <s v="40371"/>
    <s v="?"/>
    <s v="beginbalans"/>
    <m/>
    <s v="FDO1313X0YW"/>
    <m/>
    <m/>
    <m/>
    <x v="2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88"/>
    <s v="40371"/>
    <s v="?"/>
    <s v="beginbalans"/>
    <m/>
    <s v="FDO1313X1JD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89"/>
    <s v="40371"/>
    <s v="?"/>
    <s v="beginbalans"/>
    <m/>
    <s v="FDO1313Z03N"/>
    <m/>
    <m/>
    <m/>
    <x v="2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90"/>
    <s v="40371"/>
    <s v="?"/>
    <s v="beginbalans"/>
    <m/>
    <s v="FDO1313X0XQ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91"/>
    <s v="40371"/>
    <s v="?"/>
    <s v="beginbalans"/>
    <m/>
    <s v="FDO1313X0XX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392"/>
    <s v="40371"/>
    <s v="?"/>
    <s v="beginbalans"/>
    <m/>
    <s v="FDO1313X0YG"/>
    <m/>
    <m/>
    <m/>
    <x v="2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00"/>
    <s v="40709"/>
    <s v="?"/>
    <s v="beginbalans"/>
    <m/>
    <s v="FDO1313X0YR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01"/>
    <s v="40709"/>
    <s v="?"/>
    <s v="beginbalans"/>
    <m/>
    <s v="FDO1313Z03M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02"/>
    <s v="40709"/>
    <s v="?"/>
    <s v="beginbalans"/>
    <m/>
    <s v="FDO1313X0ZJ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03"/>
    <s v="40709"/>
    <s v="?"/>
    <s v="beginbalans"/>
    <m/>
    <s v="FDO1313X0ZM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04"/>
    <s v="40709"/>
    <s v="?"/>
    <s v="beginbalans"/>
    <m/>
    <s v="FDO1313X0ZP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05"/>
    <s v="40709"/>
    <s v="?"/>
    <s v="beginbalans"/>
    <m/>
    <s v="FDO1313X14G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06"/>
    <s v="40709"/>
    <s v="?"/>
    <s v="beginbalans"/>
    <m/>
    <s v="FDO1313X14M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07"/>
    <s v="40709"/>
    <s v="?"/>
    <s v="beginbalans"/>
    <m/>
    <s v="FDO1313X15N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08"/>
    <s v="40709"/>
    <s v="?"/>
    <s v="beginbalans"/>
    <m/>
    <s v="FDO1313X0TN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09"/>
    <s v="40709"/>
    <s v="?"/>
    <s v="beginbalans"/>
    <m/>
    <s v="FDO1313X1FN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10"/>
    <s v="40709"/>
    <s v="?"/>
    <s v="beginbalans"/>
    <m/>
    <s v="FDO1313X0YQ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11"/>
    <s v="40709"/>
    <s v="?"/>
    <s v="beginbalans"/>
    <m/>
    <s v="FDO1251X1RS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12"/>
    <s v="40709"/>
    <s v="?"/>
    <s v="beginbalans"/>
    <m/>
    <s v="FDO1313X1GG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13"/>
    <s v="40709"/>
    <s v="?"/>
    <s v="beginbalans"/>
    <m/>
    <s v="FDO1313X1FS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14"/>
    <s v="40709"/>
    <s v="?"/>
    <s v="beginbalans"/>
    <m/>
    <s v="FDO1316X2YA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15"/>
    <s v="40709"/>
    <s v="?"/>
    <s v="beginbalans"/>
    <m/>
    <s v="FDO1316X33N"/>
    <m/>
    <m/>
    <m/>
    <x v="1"/>
    <m/>
    <n v="100292414"/>
    <s v="Alfa College"/>
    <x v="2"/>
    <m/>
    <s v="Catalyst 3750 48 10/100 PoE + 4 SFP Standard Image"/>
    <d v="2009-07-01T00:00:00"/>
    <x v="0"/>
    <n v="1"/>
    <n v="3117.82"/>
    <n v="0"/>
    <n v="0"/>
    <n v="3117.82"/>
    <n v="3117.82"/>
    <n v="0"/>
    <n v="0"/>
    <n v="3117.82"/>
    <n v="0"/>
    <n v="0"/>
    <m/>
    <m/>
    <s v="ACTIVE"/>
  </r>
  <r>
    <s v="162416"/>
    <s v="40709"/>
    <s v="?"/>
    <s v="beginbalans"/>
    <m/>
    <s v="FDO1316X346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17"/>
    <s v="40709"/>
    <s v="?"/>
    <s v="beginbalans"/>
    <m/>
    <s v="FDO1317X0V0"/>
    <m/>
    <m/>
    <m/>
    <x v="3"/>
    <m/>
    <n v="100292414"/>
    <s v="Alfa College"/>
    <x v="0"/>
    <s v="Cisco"/>
    <n v="3750"/>
    <d v="2009-07-01T00:00:00"/>
    <x v="0"/>
    <n v="1"/>
    <n v="3117.82"/>
    <n v="0"/>
    <n v="0"/>
    <n v="3117.82"/>
    <n v="3117.82"/>
    <n v="0"/>
    <n v="0"/>
    <n v="3117.82"/>
    <n v="0"/>
    <n v="0"/>
    <m/>
    <m/>
    <s v="ACTIVE"/>
  </r>
  <r>
    <s v="162418"/>
    <s v="40709"/>
    <s v="?"/>
    <s v="beginbalans"/>
    <m/>
    <s v="FDO1317X0WH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19"/>
    <s v="40709"/>
    <s v="?"/>
    <s v="beginbalans"/>
    <m/>
    <s v="FDO1317Y0FP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20"/>
    <s v="40709"/>
    <s v="?"/>
    <s v="beginbalans"/>
    <m/>
    <s v="FDO1306X05W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21"/>
    <s v="40709"/>
    <s v="?"/>
    <s v="beginbalans"/>
    <m/>
    <s v="FDO1317Y0FW"/>
    <m/>
    <m/>
    <m/>
    <x v="4"/>
    <m/>
    <n v="100292414"/>
    <s v="Alfa College"/>
    <x v="0"/>
    <s v="Cisco"/>
    <n v="3750"/>
    <d v="2009-07-01T00:00:00"/>
    <x v="0"/>
    <n v="1"/>
    <n v="3117.82"/>
    <n v="0"/>
    <n v="0"/>
    <n v="3117.82"/>
    <n v="3117.82"/>
    <n v="0"/>
    <n v="0"/>
    <n v="3117.82"/>
    <n v="0"/>
    <n v="0"/>
    <m/>
    <m/>
    <s v="ACTIVE"/>
  </r>
  <r>
    <s v="162422"/>
    <s v="40709"/>
    <s v="?"/>
    <s v="beginbalans"/>
    <m/>
    <s v="FDO1314Y2S0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23"/>
    <s v="40709"/>
    <s v="?"/>
    <s v="beginbalans"/>
    <m/>
    <s v="FDO1314Y2R8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24"/>
    <s v="40709"/>
    <s v="?"/>
    <s v="beginbalans"/>
    <m/>
    <s v="FDO1314Y2RA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25"/>
    <s v="40709"/>
    <s v="?"/>
    <s v="beginbalans"/>
    <m/>
    <s v="FDO1314Y2RD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26"/>
    <s v="40709"/>
    <s v="?"/>
    <s v="beginbalans"/>
    <m/>
    <s v="FDO1314Y2RE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27"/>
    <s v="40709"/>
    <s v="?"/>
    <s v="beginbalans"/>
    <m/>
    <s v="FDO1314Y2RG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28"/>
    <s v="40709"/>
    <s v="?"/>
    <s v="beginbalans"/>
    <m/>
    <s v="FDO1314Y2RH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29"/>
    <s v="40709"/>
    <s v="?"/>
    <s v="beginbalans"/>
    <m/>
    <s v="FDO1314Y2RJ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30"/>
    <s v="40709"/>
    <s v="?"/>
    <s v="beginbalans"/>
    <m/>
    <s v="FDO1314Y2RK"/>
    <m/>
    <m/>
    <m/>
    <x v="1"/>
    <m/>
    <n v="100292414"/>
    <s v="Alfa College"/>
    <x v="1"/>
    <s v="Cisco"/>
    <s v="Catalyst 3750 48 10/100 PoE + 4 SFP Standard Image"/>
    <d v="2009-07-01T00:00:00"/>
    <x v="0"/>
    <n v="1"/>
    <n v="3117.82"/>
    <n v="0"/>
    <n v="0"/>
    <n v="3117.82"/>
    <n v="3117.82"/>
    <n v="0"/>
    <n v="0"/>
    <n v="3117.82"/>
    <n v="0"/>
    <n v="0"/>
    <m/>
    <m/>
    <s v="ACTIVE"/>
  </r>
  <r>
    <s v="162431"/>
    <s v="41072"/>
    <s v="?"/>
    <s v="beginbalans"/>
    <m/>
    <s v="FDO1314Y2RZ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32"/>
    <s v="41072"/>
    <s v="?"/>
    <s v="beginbalans"/>
    <m/>
    <s v="FDO1306X2P1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33"/>
    <s v="41072"/>
    <s v="?"/>
    <s v="beginbalans"/>
    <m/>
    <s v="FDO1314Y2SL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34"/>
    <s v="41072"/>
    <s v="?"/>
    <s v="beginbalans"/>
    <m/>
    <s v="FDO1314Y2SN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35"/>
    <s v="41072"/>
    <s v="?"/>
    <s v="beginbalans"/>
    <m/>
    <s v="FDO1314Y2SP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36"/>
    <s v="41072"/>
    <s v="?"/>
    <s v="beginbalans"/>
    <m/>
    <s v="FDO1314Y2ST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37"/>
    <s v="41072"/>
    <s v="?"/>
    <s v="beginbalans"/>
    <m/>
    <s v="FDO1314Y2SX"/>
    <m/>
    <m/>
    <m/>
    <x v="1"/>
    <m/>
    <n v="100292414"/>
    <s v="Alfa College"/>
    <x v="1"/>
    <s v="Cisco"/>
    <s v="Catalyst 3750 48 10/100 PoE + 4 SFP Standard Image"/>
    <d v="2009-07-01T00:00:00"/>
    <x v="0"/>
    <n v="1"/>
    <n v="3117.82"/>
    <n v="0"/>
    <n v="0"/>
    <n v="3117.82"/>
    <n v="3117.82"/>
    <n v="0"/>
    <n v="0"/>
    <n v="3117.82"/>
    <n v="0"/>
    <n v="0"/>
    <m/>
    <m/>
    <s v="ACTIVE"/>
  </r>
  <r>
    <s v="162438"/>
    <s v="41072"/>
    <s v="?"/>
    <s v="beginbalans"/>
    <m/>
    <s v="FDO1314Y2TL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39"/>
    <s v="41072"/>
    <s v="?"/>
    <s v="beginbalans"/>
    <m/>
    <s v="FDO1252X4C4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40"/>
    <s v="41072"/>
    <s v="?"/>
    <s v="beginbalans"/>
    <m/>
    <s v="FDO1314Y2RL"/>
    <m/>
    <m/>
    <m/>
    <x v="2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41"/>
    <s v="41072"/>
    <s v="?"/>
    <s v="beginbalans"/>
    <m/>
    <s v="FDO1313X1HN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42"/>
    <s v="41072"/>
    <s v="?"/>
    <s v="beginbalans"/>
    <m/>
    <s v="FDO1306X2P2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43"/>
    <s v="41072"/>
    <s v="?"/>
    <s v="beginbalans"/>
    <m/>
    <s v="FDO1306X2NR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44"/>
    <s v="41072"/>
    <s v="?"/>
    <s v="beginbalans"/>
    <m/>
    <s v="FDO1306X2PV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45"/>
    <s v="41072"/>
    <s v="?"/>
    <s v="beginbalans"/>
    <m/>
    <s v="FDO1306X2Q2"/>
    <m/>
    <m/>
    <m/>
    <x v="1"/>
    <m/>
    <n v="100292414"/>
    <s v="Alfa College"/>
    <x v="1"/>
    <s v="Cisco"/>
    <s v="Catalyst 3750 48 10/100 PoE + 4 SFP Standard Image"/>
    <d v="2009-07-01T00:00:00"/>
    <x v="0"/>
    <n v="1"/>
    <n v="3117.82"/>
    <n v="0"/>
    <n v="0"/>
    <n v="3117.82"/>
    <n v="3117.82"/>
    <n v="0"/>
    <n v="0"/>
    <n v="3117.82"/>
    <n v="0"/>
    <n v="0"/>
    <m/>
    <m/>
    <s v="ACTIVE"/>
  </r>
  <r>
    <s v="162446"/>
    <s v="41072"/>
    <s v="?"/>
    <s v="beginbalans"/>
    <m/>
    <s v="FDO1306X2Q3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47"/>
    <s v="41072"/>
    <s v="?"/>
    <s v="beginbalans"/>
    <m/>
    <s v="FDO1306X2Q7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48"/>
    <s v="41072"/>
    <s v="?"/>
    <s v="beginbalans"/>
    <m/>
    <s v="FDO1313X0TC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49"/>
    <s v="41072"/>
    <s v="?"/>
    <s v="beginbalans"/>
    <m/>
    <s v="FDO1313X1DM"/>
    <m/>
    <m/>
    <m/>
    <x v="2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450"/>
    <s v="41072"/>
    <s v="?"/>
    <s v="beginbalans"/>
    <m/>
    <s v="FDO1306X2P8"/>
    <m/>
    <m/>
    <m/>
    <x v="0"/>
    <m/>
    <n v="100292414"/>
    <s v="Alfa College"/>
    <x v="0"/>
    <s v="Cisco"/>
    <n v="3750"/>
    <d v="2009-07-01T00:00:00"/>
    <x v="0"/>
    <n v="0"/>
    <n v="3117.82"/>
    <n v="0"/>
    <n v="3117.82"/>
    <n v="0"/>
    <n v="3117.82"/>
    <n v="0"/>
    <n v="3117.82"/>
    <n v="0"/>
    <n v="0"/>
    <n v="0"/>
    <m/>
    <m/>
    <s v="INACTIVE - Retired in 2024"/>
  </r>
  <r>
    <s v="162622"/>
    <s v="42672"/>
    <s v="?"/>
    <s v="beginbalans"/>
    <m/>
    <s v="FOC1319W4HQ"/>
    <m/>
    <m/>
    <m/>
    <x v="1"/>
    <m/>
    <n v="100292414"/>
    <s v="Alfa College"/>
    <x v="1"/>
    <s v="Cisco"/>
    <s v="Catalyst 3750 24 10/100/1000 + 4 SFP Enh Multilayer:1RU"/>
    <d v="2009-08-01T00:00:00"/>
    <x v="1"/>
    <n v="1"/>
    <n v="5722.81"/>
    <n v="0"/>
    <n v="0"/>
    <n v="5722.81"/>
    <n v="5722.81"/>
    <n v="0"/>
    <n v="0"/>
    <n v="5722.81"/>
    <n v="0"/>
    <n v="0"/>
    <m/>
    <m/>
    <s v="ACTIVE"/>
  </r>
  <r>
    <s v="162623"/>
    <s v="42672"/>
    <s v="?"/>
    <s v="beginbalans"/>
    <m/>
    <s v="FOC1320Y0VD"/>
    <m/>
    <m/>
    <m/>
    <x v="0"/>
    <m/>
    <n v="100292414"/>
    <s v="Alfa College"/>
    <x v="0"/>
    <s v="Cisco"/>
    <n v="3750"/>
    <d v="2009-08-01T00:00:00"/>
    <x v="1"/>
    <n v="0"/>
    <n v="5722.8"/>
    <n v="0"/>
    <n v="5722.8"/>
    <n v="0"/>
    <n v="5722.8"/>
    <n v="0"/>
    <n v="5722.8"/>
    <n v="0"/>
    <n v="0"/>
    <n v="0"/>
    <m/>
    <m/>
    <s v="INACTIVE - Retired in 2024"/>
  </r>
  <r>
    <s v="163160"/>
    <s v="42773"/>
    <s v="?"/>
    <s v="beginbalans"/>
    <m/>
    <s v="FNS13200H34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61"/>
    <s v="42773"/>
    <s v="?"/>
    <s v="beginbalans"/>
    <m/>
    <s v="FNS13200MH9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62"/>
    <s v="42773"/>
    <s v="?"/>
    <s v="beginbalans"/>
    <m/>
    <s v="FNS13200MJH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63"/>
    <s v="42773"/>
    <s v="?"/>
    <s v="beginbalans"/>
    <m/>
    <s v="FNS13200MJT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64"/>
    <s v="42773"/>
    <s v="?"/>
    <s v="beginbalans"/>
    <m/>
    <s v="FNS13200MKB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65"/>
    <s v="42773"/>
    <s v="?"/>
    <s v="beginbalans"/>
    <m/>
    <s v="FNS13200H3D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66"/>
    <s v="42773"/>
    <s v="?"/>
    <s v="beginbalans"/>
    <m/>
    <s v="FNS13200MHS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67"/>
    <s v="42773"/>
    <s v="?"/>
    <s v="beginbalans"/>
    <m/>
    <s v="FNS13200MJL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68"/>
    <s v="42773"/>
    <s v="?"/>
    <s v="beginbalans"/>
    <m/>
    <s v="FNS13200MJV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69"/>
    <s v="42773"/>
    <s v="?"/>
    <s v="beginbalans"/>
    <m/>
    <s v="FNS13200MKF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70"/>
    <s v="42773"/>
    <s v="?"/>
    <s v="beginbalans"/>
    <m/>
    <s v="FNS13200K1B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71"/>
    <s v="42773"/>
    <s v="?"/>
    <s v="beginbalans"/>
    <m/>
    <s v="FNS13200MJ1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72"/>
    <s v="42773"/>
    <s v="?"/>
    <s v="beginbalans"/>
    <m/>
    <s v="FNS13200MjQ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73"/>
    <s v="42773"/>
    <s v="?"/>
    <s v="beginbalans"/>
    <m/>
    <s v="FNS13200MK3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74"/>
    <s v="42773"/>
    <s v="?"/>
    <s v="beginbalans"/>
    <m/>
    <s v="FNS13200MKH"/>
    <m/>
    <m/>
    <m/>
    <x v="1"/>
    <m/>
    <n v="100292414"/>
    <s v="Alfa College"/>
    <x v="3"/>
    <m/>
    <s v="GE SFPLC LH transcel"/>
    <d v="2009-07-01T00:00:00"/>
    <x v="1"/>
    <n v="1"/>
    <n v="393.62"/>
    <n v="0"/>
    <n v="0"/>
    <n v="393.62"/>
    <n v="393.62"/>
    <n v="0"/>
    <n v="0"/>
    <n v="393.62"/>
    <n v="0"/>
    <n v="0"/>
    <m/>
    <m/>
    <s v="ACTIVE"/>
  </r>
  <r>
    <s v="163175"/>
    <s v="42773"/>
    <s v="?"/>
    <s v="beginbalans"/>
    <m/>
    <s v="FNS13200MKL"/>
    <m/>
    <m/>
    <m/>
    <x v="1"/>
    <m/>
    <n v="100292414"/>
    <s v="Alfa College"/>
    <x v="3"/>
    <m/>
    <s v="GE SFPLC LH transcel"/>
    <d v="2009-07-01T00:00:00"/>
    <x v="1"/>
    <n v="1"/>
    <n v="393.58"/>
    <n v="0"/>
    <n v="0"/>
    <n v="393.58"/>
    <n v="393.58"/>
    <n v="0"/>
    <n v="0"/>
    <n v="393.58"/>
    <n v="0"/>
    <n v="0"/>
    <m/>
    <m/>
    <s v="ACTIVE"/>
  </r>
  <r>
    <s v="163176"/>
    <s v="42773"/>
    <s v="?"/>
    <s v="beginbalans"/>
    <m/>
    <s v="AGM130814C1"/>
    <m/>
    <m/>
    <m/>
    <x v="1"/>
    <m/>
    <n v="100292414"/>
    <s v="Alfa College"/>
    <x v="3"/>
    <m/>
    <s v="GE SFPLC SX transcel"/>
    <d v="2009-07-01T00:00:00"/>
    <x v="1"/>
    <n v="1"/>
    <n v="197.8"/>
    <n v="0"/>
    <n v="0"/>
    <n v="197.8"/>
    <n v="197.8"/>
    <n v="0"/>
    <n v="0"/>
    <n v="197.8"/>
    <n v="0"/>
    <n v="0"/>
    <m/>
    <m/>
    <s v="ACTIVE"/>
  </r>
  <r>
    <s v="163177"/>
    <s v="42773"/>
    <s v="?"/>
    <s v="beginbalans"/>
    <m/>
    <s v="AGM130814EA"/>
    <m/>
    <m/>
    <m/>
    <x v="1"/>
    <m/>
    <n v="100292414"/>
    <s v="Alfa College"/>
    <x v="3"/>
    <m/>
    <s v="GE SFPLC SX transcel"/>
    <d v="2009-07-01T00:00:00"/>
    <x v="1"/>
    <n v="1"/>
    <n v="197.8"/>
    <n v="0"/>
    <n v="0"/>
    <n v="197.8"/>
    <n v="197.8"/>
    <n v="0"/>
    <n v="0"/>
    <n v="197.8"/>
    <n v="0"/>
    <n v="0"/>
    <m/>
    <m/>
    <s v="ACTIVE"/>
  </r>
  <r>
    <s v="163178"/>
    <s v="42773"/>
    <s v="?"/>
    <s v="beginbalans"/>
    <m/>
    <s v="AGM130814PE"/>
    <m/>
    <m/>
    <m/>
    <x v="1"/>
    <m/>
    <n v="100292414"/>
    <s v="Alfa College"/>
    <x v="3"/>
    <m/>
    <s v="GE SFPLC SX transcel"/>
    <d v="2009-07-01T00:00:00"/>
    <x v="1"/>
    <n v="1"/>
    <n v="197.8"/>
    <n v="0"/>
    <n v="0"/>
    <n v="197.8"/>
    <n v="197.8"/>
    <n v="0"/>
    <n v="0"/>
    <n v="197.8"/>
    <n v="0"/>
    <n v="0"/>
    <m/>
    <m/>
    <s v="ACTIVE"/>
  </r>
  <r>
    <s v="163179"/>
    <s v="42773"/>
    <s v="?"/>
    <s v="beginbalans"/>
    <m/>
    <s v="AGM130815VH"/>
    <m/>
    <m/>
    <m/>
    <x v="1"/>
    <m/>
    <n v="100292414"/>
    <s v="Alfa College"/>
    <x v="3"/>
    <m/>
    <s v="GE SFPLC SX transcel"/>
    <d v="2009-07-01T00:00:00"/>
    <x v="1"/>
    <n v="1"/>
    <n v="197.8"/>
    <n v="0"/>
    <n v="0"/>
    <n v="197.8"/>
    <n v="197.8"/>
    <n v="0"/>
    <n v="0"/>
    <n v="197.8"/>
    <n v="0"/>
    <n v="0"/>
    <m/>
    <m/>
    <s v="ACTIVE"/>
  </r>
  <r>
    <s v="163180"/>
    <s v="42773"/>
    <s v="?"/>
    <s v="beginbalans"/>
    <m/>
    <s v="AGM130814D0"/>
    <m/>
    <m/>
    <m/>
    <x v="1"/>
    <m/>
    <n v="100292414"/>
    <s v="Alfa College"/>
    <x v="3"/>
    <m/>
    <s v="GE SFPLC SX transcel"/>
    <d v="2009-07-01T00:00:00"/>
    <x v="1"/>
    <n v="1"/>
    <n v="197.8"/>
    <n v="0"/>
    <n v="0"/>
    <n v="197.8"/>
    <n v="197.8"/>
    <n v="0"/>
    <n v="0"/>
    <n v="197.8"/>
    <n v="0"/>
    <n v="0"/>
    <m/>
    <m/>
    <s v="ACTIVE"/>
  </r>
  <r>
    <s v="163181"/>
    <s v="42773"/>
    <s v="?"/>
    <s v="beginbalans"/>
    <m/>
    <s v="AGM130814EC"/>
    <m/>
    <m/>
    <m/>
    <x v="1"/>
    <m/>
    <n v="100292414"/>
    <s v="Alfa College"/>
    <x v="3"/>
    <m/>
    <s v="GE SFPLC SX transcel"/>
    <d v="2009-07-01T00:00:00"/>
    <x v="1"/>
    <n v="1"/>
    <n v="197.8"/>
    <n v="0"/>
    <n v="0"/>
    <n v="197.8"/>
    <n v="197.8"/>
    <n v="0"/>
    <n v="0"/>
    <n v="197.8"/>
    <n v="0"/>
    <n v="0"/>
    <m/>
    <m/>
    <s v="ACTIVE"/>
  </r>
  <r>
    <s v="163182"/>
    <s v="42773"/>
    <s v="?"/>
    <s v="beginbalans"/>
    <m/>
    <s v="AGM130814PJ"/>
    <m/>
    <m/>
    <m/>
    <x v="1"/>
    <m/>
    <n v="100292414"/>
    <s v="Alfa College"/>
    <x v="3"/>
    <m/>
    <s v="GE SFPLC SX transcel"/>
    <d v="2009-07-01T00:00:00"/>
    <x v="1"/>
    <n v="1"/>
    <n v="197.8"/>
    <n v="0"/>
    <n v="0"/>
    <n v="197.8"/>
    <n v="197.8"/>
    <n v="0"/>
    <n v="0"/>
    <n v="197.8"/>
    <n v="0"/>
    <n v="0"/>
    <m/>
    <m/>
    <s v="ACTIVE"/>
  </r>
  <r>
    <s v="163183"/>
    <s v="42773"/>
    <s v="?"/>
    <s v="beginbalans"/>
    <m/>
    <s v="AGM130814DK"/>
    <m/>
    <m/>
    <m/>
    <x v="1"/>
    <m/>
    <n v="100292414"/>
    <s v="Alfa College"/>
    <x v="3"/>
    <m/>
    <s v="GE SFPLC SX transcel"/>
    <d v="2009-07-01T00:00:00"/>
    <x v="1"/>
    <n v="1"/>
    <n v="197.8"/>
    <n v="0"/>
    <n v="0"/>
    <n v="197.8"/>
    <n v="197.8"/>
    <n v="0"/>
    <n v="0"/>
    <n v="197.8"/>
    <n v="0"/>
    <n v="0"/>
    <m/>
    <m/>
    <s v="ACTIVE"/>
  </r>
  <r>
    <s v="163184"/>
    <s v="42773"/>
    <s v="?"/>
    <s v="beginbalans"/>
    <m/>
    <s v="AGM130814EV"/>
    <m/>
    <m/>
    <m/>
    <x v="1"/>
    <m/>
    <n v="100292414"/>
    <s v="Alfa College"/>
    <x v="3"/>
    <m/>
    <s v="GE SFPLC SX transcel"/>
    <d v="2009-07-01T00:00:00"/>
    <x v="1"/>
    <n v="1"/>
    <n v="197.8"/>
    <n v="0"/>
    <n v="0"/>
    <n v="197.8"/>
    <n v="197.8"/>
    <n v="0"/>
    <n v="0"/>
    <n v="197.8"/>
    <n v="0"/>
    <n v="0"/>
    <m/>
    <m/>
    <s v="ACTIVE"/>
  </r>
  <r>
    <s v="163185"/>
    <s v="42773"/>
    <s v="?"/>
    <s v="beginbalans"/>
    <m/>
    <s v="AGM130815V6"/>
    <m/>
    <m/>
    <m/>
    <x v="1"/>
    <m/>
    <n v="100292414"/>
    <s v="Alfa College"/>
    <x v="3"/>
    <m/>
    <s v="GE SFPLC SX transcel"/>
    <d v="2009-07-01T00:00:00"/>
    <x v="1"/>
    <n v="1"/>
    <n v="197.8"/>
    <n v="0"/>
    <n v="0"/>
    <n v="197.8"/>
    <n v="197.8"/>
    <n v="0"/>
    <n v="0"/>
    <n v="197.8"/>
    <n v="0"/>
    <n v="0"/>
    <m/>
    <m/>
    <s v="ACTIVE"/>
  </r>
  <r>
    <s v="163186"/>
    <s v="45310"/>
    <s v="?"/>
    <s v="beginbalans"/>
    <m/>
    <s v="FDO1325Y2Q0"/>
    <m/>
    <m/>
    <m/>
    <x v="1"/>
    <m/>
    <n v="100292414"/>
    <s v="Alfa College"/>
    <x v="2"/>
    <m/>
    <s v="Catalyst 3750 48 10/100 PoE + 4 SFP Standard Image"/>
    <d v="2009-09-01T00:00:00"/>
    <x v="1"/>
    <n v="1"/>
    <n v="3236.34"/>
    <n v="0"/>
    <n v="0"/>
    <n v="3236.34"/>
    <n v="3236.34"/>
    <n v="0"/>
    <n v="0"/>
    <n v="3236.34"/>
    <n v="0"/>
    <n v="0"/>
    <m/>
    <m/>
    <s v="ACTIVE"/>
  </r>
  <r>
    <s v="172750"/>
    <s v="68011"/>
    <s v="?"/>
    <s v="beginbalans"/>
    <m/>
    <s v="FDO1414Y1FJ"/>
    <m/>
    <m/>
    <m/>
    <x v="0"/>
    <m/>
    <n v="100292414"/>
    <s v="Alfa College"/>
    <x v="0"/>
    <s v="Cisco"/>
    <n v="3750"/>
    <d v="2010-06-01T00:00:00"/>
    <x v="1"/>
    <n v="0"/>
    <n v="4027"/>
    <n v="0"/>
    <n v="4027"/>
    <n v="0"/>
    <n v="4027"/>
    <n v="0"/>
    <n v="4027"/>
    <n v="0"/>
    <n v="0"/>
    <n v="0"/>
    <m/>
    <m/>
    <s v="INACTIVE - Retired in 2024"/>
  </r>
  <r>
    <s v="172751"/>
    <s v="68011"/>
    <s v="?"/>
    <s v="beginbalans"/>
    <m/>
    <s v="FDO1414Y1FL"/>
    <m/>
    <m/>
    <m/>
    <x v="1"/>
    <m/>
    <n v="100292414"/>
    <s v="Alfa College"/>
    <x v="1"/>
    <s v="Cisco"/>
    <s v="Catalyst 3750 48 10/100 ports+ 4SFP port"/>
    <d v="2010-06-01T00:00:00"/>
    <x v="1"/>
    <n v="1"/>
    <n v="4027"/>
    <n v="0"/>
    <n v="0"/>
    <n v="4027"/>
    <n v="4027"/>
    <n v="0"/>
    <n v="0"/>
    <n v="4027"/>
    <n v="0"/>
    <n v="0"/>
    <m/>
    <m/>
    <s v="ACTIVE"/>
  </r>
  <r>
    <s v="172752"/>
    <s v="68011"/>
    <s v="?"/>
    <s v="beginbalans"/>
    <m/>
    <s v="FDO1414Y1FH"/>
    <m/>
    <m/>
    <m/>
    <x v="0"/>
    <m/>
    <n v="100292414"/>
    <s v="Alfa College"/>
    <x v="0"/>
    <s v="Cisco"/>
    <n v="3750"/>
    <d v="2010-06-01T00:00:00"/>
    <x v="1"/>
    <n v="0"/>
    <n v="4027"/>
    <n v="0"/>
    <n v="4027"/>
    <n v="0"/>
    <n v="4027"/>
    <n v="0"/>
    <n v="4027"/>
    <n v="0"/>
    <n v="0"/>
    <n v="0"/>
    <m/>
    <m/>
    <s v="INACTIVE - Retired in 2024"/>
  </r>
  <r>
    <s v="172753"/>
    <s v="68011"/>
    <s v="?"/>
    <s v="beginbalans"/>
    <m/>
    <s v="FCZ142370PW"/>
    <m/>
    <m/>
    <m/>
    <x v="0"/>
    <m/>
    <n v="100292414"/>
    <s v="Alfa College"/>
    <x v="0"/>
    <s v="Cisco"/>
    <n v="3750"/>
    <d v="2010-06-01T00:00:00"/>
    <x v="1"/>
    <n v="0"/>
    <n v="3508.75"/>
    <n v="0"/>
    <n v="3508.75"/>
    <n v="0"/>
    <n v="3508.75"/>
    <n v="0"/>
    <n v="3508.75"/>
    <n v="0"/>
    <n v="0"/>
    <n v="0"/>
    <m/>
    <m/>
    <s v="INACTIVE - Retired in 2024"/>
  </r>
  <r>
    <s v="172754"/>
    <s v="68011"/>
    <s v="?"/>
    <s v="beginbalans"/>
    <m/>
    <s v="FDO1414Y1FB"/>
    <m/>
    <m/>
    <m/>
    <x v="0"/>
    <m/>
    <n v="100292414"/>
    <s v="Alfa College"/>
    <x v="0"/>
    <s v="Cisco"/>
    <n v="3750"/>
    <d v="2010-06-01T00:00:00"/>
    <x v="1"/>
    <n v="0"/>
    <n v="4027"/>
    <n v="0"/>
    <n v="4027"/>
    <n v="0"/>
    <n v="4027"/>
    <n v="0"/>
    <n v="4027"/>
    <n v="0"/>
    <n v="0"/>
    <n v="0"/>
    <m/>
    <m/>
    <s v="INACTIVE - Retired in 2024"/>
  </r>
  <r>
    <s v="172755"/>
    <s v="68011"/>
    <s v="?"/>
    <s v="beginbalans"/>
    <m/>
    <s v="FDO1414Y1F5"/>
    <m/>
    <m/>
    <m/>
    <x v="0"/>
    <m/>
    <n v="100292414"/>
    <s v="Alfa College"/>
    <x v="0"/>
    <s v="Cisco"/>
    <n v="3750"/>
    <d v="2010-06-01T00:00:00"/>
    <x v="1"/>
    <n v="0"/>
    <n v="4027"/>
    <n v="0"/>
    <n v="4027"/>
    <n v="0"/>
    <n v="4027"/>
    <n v="0"/>
    <n v="4027"/>
    <n v="0"/>
    <n v="0"/>
    <n v="0"/>
    <m/>
    <m/>
    <s v="INACTIVE - Retired in 2024"/>
  </r>
  <r>
    <s v="172756"/>
    <s v="68011"/>
    <s v="?"/>
    <s v="beginbalans"/>
    <m/>
    <s v="FDO1414Y1F3"/>
    <m/>
    <m/>
    <m/>
    <x v="0"/>
    <m/>
    <n v="100292414"/>
    <s v="Alfa College"/>
    <x v="0"/>
    <s v="Cisco"/>
    <n v="3750"/>
    <d v="2010-06-01T00:00:00"/>
    <x v="1"/>
    <n v="0"/>
    <n v="4027"/>
    <n v="0"/>
    <n v="4027"/>
    <n v="0"/>
    <n v="4027"/>
    <n v="0"/>
    <n v="4027"/>
    <n v="0"/>
    <n v="0"/>
    <n v="0"/>
    <m/>
    <m/>
    <s v="INACTIVE - Retired in 2024"/>
  </r>
  <r>
    <s v="172757"/>
    <s v="68011"/>
    <s v="?"/>
    <s v="beginbalans"/>
    <m/>
    <s v="FDO1414X1YF"/>
    <m/>
    <m/>
    <m/>
    <x v="1"/>
    <m/>
    <n v="100292414"/>
    <s v="Alfa College"/>
    <x v="1"/>
    <s v="Cisco"/>
    <s v="Catalyst 3750 48 10/100 ports+ 4SFP port"/>
    <d v="2010-06-01T00:00:00"/>
    <x v="1"/>
    <n v="1"/>
    <n v="4027"/>
    <n v="0"/>
    <n v="0"/>
    <n v="4027"/>
    <n v="4027"/>
    <n v="0"/>
    <n v="0"/>
    <n v="4027"/>
    <n v="0"/>
    <n v="0"/>
    <m/>
    <m/>
    <s v="ACTIVE"/>
  </r>
  <r>
    <s v="172758"/>
    <s v="68011"/>
    <s v="?"/>
    <s v="beginbalans"/>
    <m/>
    <s v="FCZ142370Q0"/>
    <m/>
    <m/>
    <m/>
    <x v="0"/>
    <m/>
    <n v="100292414"/>
    <s v="Alfa College"/>
    <x v="0"/>
    <s v="Cisco"/>
    <n v="3750"/>
    <d v="2010-06-01T00:00:00"/>
    <x v="1"/>
    <n v="0"/>
    <n v="3508.8"/>
    <n v="0"/>
    <n v="3508.8"/>
    <n v="0"/>
    <n v="3508.8"/>
    <n v="0"/>
    <n v="3508.8"/>
    <n v="0"/>
    <n v="0"/>
    <n v="0"/>
    <m/>
    <m/>
    <s v="INACTIVE - Retired in 2024"/>
  </r>
  <r>
    <s v="172914"/>
    <s v="76929"/>
    <s v="?"/>
    <s v="beginbalans"/>
    <m/>
    <s v="FDO1435V0PR"/>
    <m/>
    <m/>
    <m/>
    <x v="1"/>
    <m/>
    <n v="100292414"/>
    <s v="Alfa College"/>
    <x v="1"/>
    <s v="Cisco"/>
    <s v="Catalyst 3750 24 10/100/1000T"/>
    <d v="2010-12-01T00:00:00"/>
    <x v="1"/>
    <n v="1"/>
    <n v="2372"/>
    <n v="0"/>
    <n v="0"/>
    <n v="2372"/>
    <n v="2372"/>
    <n v="0"/>
    <n v="0"/>
    <n v="2372"/>
    <n v="0"/>
    <n v="0"/>
    <m/>
    <m/>
    <s v="ACTIVE"/>
  </r>
  <r>
    <s v="172918"/>
    <s v="76929"/>
    <s v="?"/>
    <s v="beginbalans"/>
    <m/>
    <s v="FDO1435V0SE"/>
    <m/>
    <m/>
    <m/>
    <x v="1"/>
    <m/>
    <n v="100292414"/>
    <s v="Alfa College"/>
    <x v="1"/>
    <s v="Cisco"/>
    <s v="Catalyst 3750 24 10/100/1000T"/>
    <d v="2010-12-01T00:00:00"/>
    <x v="1"/>
    <n v="1"/>
    <n v="2371.9899999999998"/>
    <n v="0"/>
    <n v="0"/>
    <n v="2371.9899999999998"/>
    <n v="2371.9899999999998"/>
    <n v="0"/>
    <n v="0"/>
    <n v="2371.9899999999998"/>
    <n v="0"/>
    <n v="0"/>
    <m/>
    <m/>
    <s v="ACTIVE"/>
  </r>
  <r>
    <s v="172951"/>
    <s v="76930"/>
    <s v="?"/>
    <s v="beginbalans"/>
    <m/>
    <s v="AGC1423U8B9"/>
    <m/>
    <m/>
    <m/>
    <x v="1"/>
    <m/>
    <n v="100292414"/>
    <s v="Alfa College"/>
    <x v="4"/>
    <s v="Comstor"/>
    <s v="GE SFPLC conncector LH"/>
    <d v="2010-12-01T00:00:00"/>
    <x v="1"/>
    <n v="1"/>
    <n v="394.84"/>
    <n v="0"/>
    <n v="0"/>
    <n v="394.84"/>
    <n v="394.84"/>
    <n v="0"/>
    <n v="0"/>
    <n v="394.84"/>
    <n v="0"/>
    <n v="0"/>
    <m/>
    <m/>
    <s v="ACTIVE"/>
  </r>
  <r>
    <s v="172952"/>
    <s v="76930"/>
    <s v="?"/>
    <s v="beginbalans"/>
    <m/>
    <s v="AGC1423U8BS"/>
    <m/>
    <m/>
    <m/>
    <x v="1"/>
    <m/>
    <n v="100292414"/>
    <s v="Alfa College"/>
    <x v="4"/>
    <s v="Comstor"/>
    <s v="GE SFPLC conncector LH"/>
    <d v="2010-12-01T00:00:00"/>
    <x v="1"/>
    <n v="1"/>
    <n v="393.3"/>
    <n v="0"/>
    <n v="0"/>
    <n v="393.3"/>
    <n v="393.3"/>
    <n v="0"/>
    <n v="0"/>
    <n v="393.3"/>
    <n v="0"/>
    <n v="0"/>
    <m/>
    <m/>
    <s v="ACTIVE"/>
  </r>
  <r>
    <s v="172953"/>
    <s v="76930"/>
    <s v="?"/>
    <s v="beginbalans"/>
    <m/>
    <s v="AGC1423U8FK"/>
    <m/>
    <m/>
    <m/>
    <x v="1"/>
    <m/>
    <n v="100292414"/>
    <s v="Alfa College"/>
    <x v="4"/>
    <s v="Comstor"/>
    <s v="GE SFPLC conncector LH"/>
    <d v="2010-12-01T00:00:00"/>
    <x v="1"/>
    <n v="1"/>
    <n v="393.3"/>
    <n v="0"/>
    <n v="0"/>
    <n v="393.3"/>
    <n v="393.3"/>
    <n v="0"/>
    <n v="0"/>
    <n v="393.3"/>
    <n v="0"/>
    <n v="0"/>
    <m/>
    <m/>
    <s v="ACTIVE"/>
  </r>
  <r>
    <s v="172954"/>
    <s v="76930"/>
    <s v="?"/>
    <s v="beginbalans"/>
    <m/>
    <s v="AGC1423U8BF"/>
    <m/>
    <m/>
    <m/>
    <x v="1"/>
    <m/>
    <n v="100292414"/>
    <s v="Alfa College"/>
    <x v="4"/>
    <s v="Comstor"/>
    <s v="GE SFPLC conncector LH"/>
    <d v="2010-12-01T00:00:00"/>
    <x v="1"/>
    <n v="1"/>
    <n v="393.3"/>
    <n v="0"/>
    <n v="0"/>
    <n v="393.3"/>
    <n v="393.3"/>
    <n v="0"/>
    <n v="0"/>
    <n v="393.3"/>
    <n v="0"/>
    <n v="0"/>
    <m/>
    <m/>
    <s v="ACTIVE"/>
  </r>
  <r>
    <s v="172761"/>
    <s v="78389"/>
    <s v="?"/>
    <s v="beginbalans"/>
    <m/>
    <s v="FDO1433Z1PQ"/>
    <m/>
    <m/>
    <m/>
    <x v="0"/>
    <m/>
    <n v="100292414"/>
    <s v="Alfa College"/>
    <x v="0"/>
    <s v="Cisco"/>
    <n v="3750"/>
    <d v="2010-10-01T00:00:00"/>
    <x v="1"/>
    <n v="0"/>
    <n v="3885.89"/>
    <n v="0"/>
    <n v="3885.89"/>
    <n v="0"/>
    <n v="3885.89"/>
    <n v="0"/>
    <n v="3885.89"/>
    <n v="0"/>
    <n v="0"/>
    <n v="0"/>
    <m/>
    <m/>
    <s v="INACTIVE - Retired in 2024"/>
  </r>
  <r>
    <s v="172762"/>
    <s v="78389"/>
    <s v="?"/>
    <s v="beginbalans"/>
    <m/>
    <s v="FDO1433Z1N1"/>
    <m/>
    <m/>
    <m/>
    <x v="0"/>
    <m/>
    <n v="100292414"/>
    <s v="Alfa College"/>
    <x v="0"/>
    <s v="Cisco"/>
    <n v="3750"/>
    <d v="2010-10-01T00:00:00"/>
    <x v="1"/>
    <n v="0"/>
    <n v="3886.1"/>
    <n v="0"/>
    <n v="3886.1"/>
    <n v="0"/>
    <n v="3886.1"/>
    <n v="0"/>
    <n v="3886.1"/>
    <n v="0"/>
    <n v="0"/>
    <n v="0"/>
    <m/>
    <m/>
    <s v="INACTIVE - Retired in 2024"/>
  </r>
  <r>
    <s v="172763"/>
    <s v="78389"/>
    <s v="?"/>
    <s v="beginbalans"/>
    <m/>
    <s v="FDO1433Z1N2"/>
    <m/>
    <m/>
    <m/>
    <x v="0"/>
    <m/>
    <n v="100292414"/>
    <s v="Alfa College"/>
    <x v="0"/>
    <s v="Cisco"/>
    <n v="3750"/>
    <d v="2010-10-01T00:00:00"/>
    <x v="1"/>
    <n v="0"/>
    <n v="3886.1"/>
    <n v="0"/>
    <n v="3886.1"/>
    <n v="0"/>
    <n v="3886.1"/>
    <n v="0"/>
    <n v="3886.1"/>
    <n v="0"/>
    <n v="0"/>
    <n v="0"/>
    <m/>
    <m/>
    <s v="INACTIVE - Retired in 2024"/>
  </r>
  <r>
    <s v="172764"/>
    <s v="78389"/>
    <s v="?"/>
    <s v="beginbalans"/>
    <m/>
    <s v="FDO1433Z1N3"/>
    <m/>
    <m/>
    <m/>
    <x v="0"/>
    <m/>
    <n v="100292414"/>
    <s v="Alfa College"/>
    <x v="0"/>
    <s v="Cisco"/>
    <n v="3750"/>
    <d v="2010-10-01T00:00:00"/>
    <x v="1"/>
    <n v="0"/>
    <n v="3886.1"/>
    <n v="0"/>
    <n v="3886.1"/>
    <n v="0"/>
    <n v="3886.1"/>
    <n v="0"/>
    <n v="3886.1"/>
    <n v="0"/>
    <n v="0"/>
    <n v="0"/>
    <m/>
    <m/>
    <s v="INACTIVE - Retired in 2024"/>
  </r>
  <r>
    <s v="172765"/>
    <s v="78389"/>
    <s v="?"/>
    <s v="beginbalans"/>
    <m/>
    <s v="FDO1433Z1PD"/>
    <m/>
    <m/>
    <m/>
    <x v="0"/>
    <m/>
    <n v="100292414"/>
    <s v="Alfa College"/>
    <x v="0"/>
    <s v="Cisco"/>
    <n v="3750"/>
    <d v="2010-10-01T00:00:00"/>
    <x v="1"/>
    <n v="0"/>
    <n v="3886.1"/>
    <n v="0"/>
    <n v="3886.1"/>
    <n v="0"/>
    <n v="3886.1"/>
    <n v="0"/>
    <n v="3886.1"/>
    <n v="0"/>
    <n v="0"/>
    <n v="0"/>
    <m/>
    <m/>
    <s v="INACTIVE - Retired in 2024"/>
  </r>
  <r>
    <s v="172766"/>
    <s v="78389"/>
    <s v="?"/>
    <s v="beginbalans"/>
    <m/>
    <s v="FDO1429Y2D3"/>
    <m/>
    <m/>
    <m/>
    <x v="0"/>
    <m/>
    <n v="100292414"/>
    <s v="Alfa College"/>
    <x v="0"/>
    <s v="Cisco"/>
    <n v="3750"/>
    <d v="2010-10-01T00:00:00"/>
    <x v="1"/>
    <n v="0"/>
    <n v="3886.1"/>
    <n v="0"/>
    <n v="3886.1"/>
    <n v="0"/>
    <n v="3886.1"/>
    <n v="0"/>
    <n v="3886.1"/>
    <n v="0"/>
    <n v="0"/>
    <n v="0"/>
    <m/>
    <m/>
    <s v="INACTIVE - Retired in 2024"/>
  </r>
  <r>
    <s v="173071"/>
    <s v="80093"/>
    <s v="?"/>
    <s v="beginbalans"/>
    <m/>
    <s v="FOC1434Y3LA"/>
    <m/>
    <m/>
    <m/>
    <x v="0"/>
    <m/>
    <n v="100292414"/>
    <s v="Alfa College"/>
    <x v="0"/>
    <s v="Cisco"/>
    <n v="3750"/>
    <d v="2010-11-01T00:00:00"/>
    <x v="1"/>
    <n v="0"/>
    <n v="2725.91"/>
    <n v="0"/>
    <n v="2725.91"/>
    <n v="0"/>
    <n v="2725.91"/>
    <n v="0"/>
    <n v="2725.91"/>
    <n v="0"/>
    <n v="0"/>
    <n v="0"/>
    <m/>
    <m/>
    <s v="INACTIVE - Retired in 2024"/>
  </r>
  <r>
    <s v="172798"/>
    <s v="81094"/>
    <s v="?"/>
    <s v="beginbalans"/>
    <m/>
    <s v="FDO1436Z08Z"/>
    <m/>
    <m/>
    <m/>
    <x v="0"/>
    <m/>
    <n v="100292414"/>
    <s v="Alfa College"/>
    <x v="0"/>
    <s v="Cisco"/>
    <n v="3750"/>
    <d v="2011-01-01T00:00:00"/>
    <x v="1"/>
    <n v="0"/>
    <n v="1868.44"/>
    <n v="0"/>
    <n v="1868.44"/>
    <n v="0"/>
    <n v="1868.44"/>
    <n v="0"/>
    <n v="1868.44"/>
    <n v="0"/>
    <n v="0"/>
    <n v="0"/>
    <m/>
    <m/>
    <s v="INACTIVE - Retired in 2024"/>
  </r>
  <r>
    <s v="172799"/>
    <s v="81094"/>
    <s v="?"/>
    <s v="beginbalans"/>
    <m/>
    <s v="FDO1443X12U"/>
    <m/>
    <m/>
    <m/>
    <x v="0"/>
    <m/>
    <n v="100292414"/>
    <s v="Alfa College"/>
    <x v="0"/>
    <s v="Cisco"/>
    <n v="3750"/>
    <d v="2011-01-01T00:00:00"/>
    <x v="1"/>
    <n v="0"/>
    <n v="3310.2"/>
    <n v="0"/>
    <n v="3310.2"/>
    <n v="0"/>
    <n v="3310.2"/>
    <n v="0"/>
    <n v="3310.2"/>
    <n v="0"/>
    <n v="0"/>
    <n v="0"/>
    <m/>
    <m/>
    <s v="INACTIVE - Retired in 2024"/>
  </r>
  <r>
    <s v="172800"/>
    <s v="81094"/>
    <s v="?"/>
    <s v="beginbalans"/>
    <m/>
    <s v="FDO1436Z09R"/>
    <m/>
    <m/>
    <m/>
    <x v="2"/>
    <m/>
    <n v="100292414"/>
    <s v="Alfa College"/>
    <x v="0"/>
    <s v="Cisco"/>
    <n v="3750"/>
    <d v="2011-01-01T00:00:00"/>
    <x v="1"/>
    <n v="0"/>
    <n v="1868.44"/>
    <n v="0"/>
    <n v="1868.44"/>
    <n v="0"/>
    <n v="1868.44"/>
    <n v="0"/>
    <n v="1868.44"/>
    <n v="0"/>
    <n v="0"/>
    <n v="0"/>
    <m/>
    <m/>
    <s v="INACTIVE - Retired in 2024"/>
  </r>
  <r>
    <s v="173202"/>
    <s v="81673"/>
    <s v="?"/>
    <s v="beginbalans"/>
    <m/>
    <s v="FD01447X1ZF"/>
    <m/>
    <m/>
    <m/>
    <x v="1"/>
    <m/>
    <n v="100292414"/>
    <s v="Alfa College"/>
    <x v="1"/>
    <s v="Cisco"/>
    <s v="Catalyst 3750V2 48 10/100 PoE"/>
    <d v="2010-12-01T00:00:00"/>
    <x v="1"/>
    <n v="1"/>
    <n v="2973.72"/>
    <n v="0"/>
    <n v="0"/>
    <n v="2973.72"/>
    <n v="2973.72"/>
    <n v="0"/>
    <n v="0"/>
    <n v="2973.72"/>
    <n v="0"/>
    <n v="0"/>
    <m/>
    <m/>
    <s v="ACTIVE"/>
  </r>
  <r>
    <s v="173203"/>
    <s v="81673"/>
    <s v="?"/>
    <s v="beginbalans"/>
    <m/>
    <s v="FD01447X1YD"/>
    <m/>
    <m/>
    <m/>
    <x v="1"/>
    <m/>
    <n v="100292414"/>
    <s v="Alfa College"/>
    <x v="1"/>
    <s v="Cisco"/>
    <s v="Catalyst 3750V2 48 10/100 PoE"/>
    <d v="2010-12-01T00:00:00"/>
    <x v="1"/>
    <n v="1"/>
    <n v="2973.71"/>
    <n v="0"/>
    <n v="0"/>
    <n v="2973.71"/>
    <n v="2973.71"/>
    <n v="0"/>
    <n v="0"/>
    <n v="2973.71"/>
    <n v="0"/>
    <n v="0"/>
    <m/>
    <m/>
    <s v="ACTIVE"/>
  </r>
  <r>
    <s v="173204"/>
    <s v="81673"/>
    <s v="?"/>
    <s v="beginbalans"/>
    <m/>
    <s v="FD01447X1XK"/>
    <m/>
    <m/>
    <m/>
    <x v="1"/>
    <m/>
    <n v="100292414"/>
    <s v="Alfa College"/>
    <x v="1"/>
    <s v="Cisco"/>
    <s v="Catalyst 3750V2 48 10/100 PoE"/>
    <d v="2010-12-01T00:00:00"/>
    <x v="1"/>
    <n v="1"/>
    <n v="2973.71"/>
    <n v="0"/>
    <n v="0"/>
    <n v="2973.71"/>
    <n v="2973.71"/>
    <n v="0"/>
    <n v="0"/>
    <n v="2973.71"/>
    <n v="0"/>
    <n v="0"/>
    <m/>
    <m/>
    <s v="ACTIVE"/>
  </r>
  <r>
    <s v="173205"/>
    <s v="81673"/>
    <s v="?"/>
    <s v="beginbalans"/>
    <m/>
    <s v="FD01447X1ZP"/>
    <m/>
    <m/>
    <m/>
    <x v="1"/>
    <m/>
    <n v="100292414"/>
    <s v="Alfa College"/>
    <x v="1"/>
    <s v="Cisco"/>
    <s v="Catalyst 3750V2 48 10/100 PoE"/>
    <d v="2010-12-01T00:00:00"/>
    <x v="1"/>
    <n v="1"/>
    <n v="2973.71"/>
    <n v="0"/>
    <n v="0"/>
    <n v="2973.71"/>
    <n v="2973.71"/>
    <n v="0"/>
    <n v="0"/>
    <n v="2973.71"/>
    <n v="0"/>
    <n v="0"/>
    <m/>
    <m/>
    <s v="ACTIVE"/>
  </r>
  <r>
    <s v="173206"/>
    <s v="81673"/>
    <s v="?"/>
    <s v="beginbalans"/>
    <m/>
    <s v="FD01447X1XR"/>
    <m/>
    <m/>
    <m/>
    <x v="0"/>
    <m/>
    <n v="100292414"/>
    <s v="Alfa College"/>
    <x v="0"/>
    <s v="Cisco"/>
    <n v="3750"/>
    <d v="2010-12-01T00:00:00"/>
    <x v="1"/>
    <n v="0"/>
    <n v="2973.71"/>
    <n v="0"/>
    <n v="2973.71"/>
    <n v="0"/>
    <n v="2973.71"/>
    <n v="0"/>
    <n v="2973.71"/>
    <n v="0"/>
    <n v="0"/>
    <n v="0"/>
    <m/>
    <m/>
    <s v="INACTIVE - Retired in 2024"/>
  </r>
  <r>
    <s v="173207"/>
    <s v="81673"/>
    <s v="?"/>
    <s v="beginbalans"/>
    <m/>
    <s v="FD01447X1T8"/>
    <m/>
    <m/>
    <m/>
    <x v="1"/>
    <m/>
    <n v="100292414"/>
    <s v="Alfa College"/>
    <x v="1"/>
    <s v="Cisco"/>
    <s v="Catalyst 3750V2 48 10/100 PoE"/>
    <d v="2010-12-01T00:00:00"/>
    <x v="1"/>
    <n v="1"/>
    <n v="2973.71"/>
    <n v="0"/>
    <n v="0"/>
    <n v="2973.71"/>
    <n v="2973.71"/>
    <n v="0"/>
    <n v="0"/>
    <n v="2973.71"/>
    <n v="0"/>
    <n v="0"/>
    <m/>
    <m/>
    <s v="ACTIVE"/>
  </r>
  <r>
    <s v="173208"/>
    <s v="81673"/>
    <s v="?"/>
    <s v="beginbalans"/>
    <m/>
    <s v="FD01447X1ZY"/>
    <m/>
    <m/>
    <m/>
    <x v="0"/>
    <m/>
    <n v="100292414"/>
    <s v="Alfa College"/>
    <x v="0"/>
    <s v="Cisco"/>
    <n v="3750"/>
    <d v="2010-12-01T00:00:00"/>
    <x v="1"/>
    <n v="0"/>
    <n v="2973.71"/>
    <n v="0"/>
    <n v="2973.71"/>
    <n v="0"/>
    <n v="2973.71"/>
    <n v="0"/>
    <n v="2973.71"/>
    <n v="0"/>
    <n v="0"/>
    <n v="0"/>
    <m/>
    <m/>
    <s v="INACTIVE - Retired in 2024"/>
  </r>
  <r>
    <s v="172794"/>
    <s v="90190"/>
    <s v="?"/>
    <s v="beginbalans"/>
    <m/>
    <s v="JMX1512L1FT"/>
    <m/>
    <m/>
    <m/>
    <x v="0"/>
    <m/>
    <n v="100292414"/>
    <s v="Alfa College"/>
    <x v="5"/>
    <s v="Cisco"/>
    <s v="ASA 5550"/>
    <d v="2011-05-01T00:00:00"/>
    <x v="1"/>
    <n v="1"/>
    <n v="7804.9"/>
    <n v="0"/>
    <n v="0"/>
    <n v="7804.9"/>
    <n v="7804.9"/>
    <n v="0"/>
    <n v="0"/>
    <n v="7804.9"/>
    <n v="0"/>
    <n v="0"/>
    <m/>
    <m/>
    <s v="ACTIVE"/>
  </r>
  <r>
    <s v="172795"/>
    <s v="90190"/>
    <s v="?"/>
    <s v="beginbalans"/>
    <m/>
    <s v="JMX1512L1FP"/>
    <m/>
    <m/>
    <m/>
    <x v="0"/>
    <m/>
    <n v="100292414"/>
    <s v="Alfa College"/>
    <x v="5"/>
    <s v="Cisco"/>
    <s v="ASA 5550"/>
    <d v="2011-05-01T00:00:00"/>
    <x v="1"/>
    <n v="0"/>
    <n v="7804.9"/>
    <n v="0"/>
    <n v="7804.9"/>
    <n v="0"/>
    <n v="7804.9"/>
    <n v="0"/>
    <n v="7804.9"/>
    <n v="0"/>
    <n v="0"/>
    <n v="0"/>
    <m/>
    <m/>
    <s v="INACTIVE - Retired in 2024"/>
  </r>
  <r>
    <s v="172892"/>
    <s v="95485"/>
    <s v="?"/>
    <s v="beginbalans"/>
    <m/>
    <s v="FOC1521W4P6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894"/>
    <s v="95485"/>
    <s v="?"/>
    <s v="beginbalans"/>
    <m/>
    <s v="SFOC1521W4MV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895"/>
    <s v="95485"/>
    <s v="?"/>
    <s v="beginbalans"/>
    <m/>
    <s v="SFOC1521W4PM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896"/>
    <s v="95485"/>
    <s v="?"/>
    <s v="beginbalans"/>
    <m/>
    <s v="SFOC1521W4MP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897"/>
    <s v="95485"/>
    <s v="?"/>
    <s v="beginbalans"/>
    <m/>
    <s v="SFOC1521W4MH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898"/>
    <s v="95485"/>
    <s v="?"/>
    <s v="beginbalans"/>
    <m/>
    <s v="SFOC1521W4PY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899"/>
    <s v="95485"/>
    <s v="?"/>
    <s v="beginbalans"/>
    <m/>
    <s v="SFOC1521W4MY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00"/>
    <s v="95485"/>
    <s v="?"/>
    <s v="beginbalans"/>
    <m/>
    <s v="SFOC1521W4P9"/>
    <m/>
    <m/>
    <m/>
    <x v="0"/>
    <m/>
    <n v="100292414"/>
    <s v="Alfa College"/>
    <x v="0"/>
    <s v="Cisco"/>
    <s v="3750G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01"/>
    <s v="95485"/>
    <s v="?"/>
    <s v="beginbalans"/>
    <m/>
    <s v="SFOC1521W4N5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02"/>
    <s v="95485"/>
    <s v="?"/>
    <s v="beginbalans"/>
    <m/>
    <s v="SFOC1521W4ML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03"/>
    <s v="95485"/>
    <s v="?"/>
    <s v="beginbalans"/>
    <m/>
    <s v="SFOC1521W4PG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04"/>
    <s v="95485"/>
    <s v="?"/>
    <s v="beginbalans"/>
    <m/>
    <s v="SFOC1521W4P1"/>
    <m/>
    <m/>
    <m/>
    <x v="1"/>
    <m/>
    <n v="100292414"/>
    <s v="Alfa College"/>
    <x v="0"/>
    <s v="Cisco"/>
    <n v="3750"/>
    <d v="2011-07-01T00:00:00"/>
    <x v="1"/>
    <n v="1"/>
    <n v="2601.0500000000002"/>
    <n v="0"/>
    <n v="0"/>
    <n v="2601.0500000000002"/>
    <n v="2601.0500000000002"/>
    <n v="0"/>
    <n v="0"/>
    <n v="2601.0500000000002"/>
    <n v="0"/>
    <n v="0"/>
    <m/>
    <m/>
    <s v="ACTIVE"/>
  </r>
  <r>
    <s v="172905"/>
    <s v="95485"/>
    <s v="?"/>
    <s v="beginbalans"/>
    <m/>
    <s v="SFOC1521W4NX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06"/>
    <s v="95485"/>
    <s v="?"/>
    <s v="beginbalans"/>
    <m/>
    <s v="SFOC1521W4M8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07"/>
    <s v="95485"/>
    <s v="?"/>
    <s v="beginbalans"/>
    <m/>
    <s v="SFOC1521W4PK"/>
    <m/>
    <m/>
    <m/>
    <x v="2"/>
    <m/>
    <n v="100292414"/>
    <s v="Alfa College"/>
    <x v="0"/>
    <s v="Cisco"/>
    <s v="3750G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08"/>
    <s v="95485"/>
    <s v="?"/>
    <s v="beginbalans"/>
    <m/>
    <s v="SFOC1521W4PP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09"/>
    <s v="95485"/>
    <s v="?"/>
    <s v="beginbalans"/>
    <m/>
    <s v="SFOC1521W4QK"/>
    <m/>
    <m/>
    <m/>
    <x v="2"/>
    <m/>
    <n v="100292414"/>
    <s v="Alfa College"/>
    <x v="0"/>
    <s v="Cisco"/>
    <s v="3750G"/>
    <d v="2011-07-01T00:00:00"/>
    <x v="1"/>
    <n v="0"/>
    <n v="2600.69"/>
    <n v="0"/>
    <n v="2600.69"/>
    <n v="0"/>
    <n v="2600.69"/>
    <n v="0"/>
    <n v="2600.69"/>
    <n v="0"/>
    <n v="0"/>
    <n v="0"/>
    <m/>
    <m/>
    <s v="INACTIVE - Retired in 2024"/>
  </r>
  <r>
    <s v="172910"/>
    <s v="95485"/>
    <s v="?"/>
    <s v="beginbalans"/>
    <m/>
    <s v="SFOC1521W4P8"/>
    <m/>
    <m/>
    <m/>
    <x v="3"/>
    <m/>
    <n v="100292414"/>
    <s v="Alfa College"/>
    <x v="0"/>
    <s v="Cisco"/>
    <n v="3750"/>
    <d v="2011-07-01T00:00:00"/>
    <x v="1"/>
    <n v="1"/>
    <n v="2601.0500000000002"/>
    <n v="0"/>
    <n v="0"/>
    <n v="2601.0500000000002"/>
    <n v="2601.0500000000002"/>
    <n v="0"/>
    <n v="0"/>
    <n v="2601.0500000000002"/>
    <n v="0"/>
    <n v="0"/>
    <m/>
    <m/>
    <s v="ACTIVE"/>
  </r>
  <r>
    <s v="172911"/>
    <s v="95485"/>
    <s v="?"/>
    <s v="beginbalans"/>
    <m/>
    <s v="SFOC1521W4MU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12"/>
    <s v="95485"/>
    <s v="?"/>
    <s v="beginbalans"/>
    <m/>
    <s v="SFOC1521W4NW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21"/>
    <s v="95485"/>
    <s v="?"/>
    <s v="beginbalans"/>
    <m/>
    <s v="SFOC1521W4N6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22"/>
    <s v="95485"/>
    <s v="?"/>
    <s v="beginbalans"/>
    <m/>
    <s v="SFOC1521W4P0"/>
    <m/>
    <m/>
    <m/>
    <x v="1"/>
    <m/>
    <n v="100292414"/>
    <s v="Alfa College"/>
    <x v="1"/>
    <s v="Cisco"/>
    <s v="Catalyst 3750 24 10/100/1000TPoE + 4 SFP"/>
    <d v="2011-07-01T00:00:00"/>
    <x v="1"/>
    <n v="1"/>
    <n v="2601.0500000000002"/>
    <n v="0"/>
    <n v="0"/>
    <n v="2601.0500000000002"/>
    <n v="2601.0500000000002"/>
    <n v="0"/>
    <n v="0"/>
    <n v="2601.0500000000002"/>
    <n v="0"/>
    <n v="0"/>
    <m/>
    <m/>
    <s v="ACTIVE"/>
  </r>
  <r>
    <s v="172923"/>
    <s v="95485"/>
    <s v="?"/>
    <s v="beginbalans"/>
    <m/>
    <s v="SFOC1521W4NL"/>
    <m/>
    <m/>
    <m/>
    <x v="1"/>
    <m/>
    <n v="100292414"/>
    <s v="Alfa College"/>
    <x v="1"/>
    <s v="Cisco"/>
    <s v="Catalyst 3750 24 10/100/1000TPoE + 4 SFP"/>
    <d v="2011-07-01T00:00:00"/>
    <x v="1"/>
    <n v="1"/>
    <n v="2601.0500000000002"/>
    <n v="0"/>
    <n v="0"/>
    <n v="2601.0500000000002"/>
    <n v="2601.0500000000002"/>
    <n v="0"/>
    <n v="0"/>
    <n v="2601.0500000000002"/>
    <n v="0"/>
    <n v="0"/>
    <m/>
    <m/>
    <s v="ACTIVE"/>
  </r>
  <r>
    <s v="172924"/>
    <s v="95485"/>
    <s v="?"/>
    <s v="beginbalans"/>
    <m/>
    <s v="SFOC1521W4QP"/>
    <m/>
    <m/>
    <m/>
    <x v="0"/>
    <m/>
    <n v="100292414"/>
    <s v="Alfa College"/>
    <x v="0"/>
    <s v="Cisco"/>
    <s v="3750G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25"/>
    <s v="95485"/>
    <s v="?"/>
    <s v="beginbalans"/>
    <m/>
    <s v="SFOC1521W4KM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26"/>
    <s v="95485"/>
    <s v="?"/>
    <s v="beginbalans"/>
    <m/>
    <s v="SFOC1521W4QL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27"/>
    <s v="95485"/>
    <s v="?"/>
    <s v="beginbalans"/>
    <m/>
    <s v="SFOC1521W4Q2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28"/>
    <s v="95485"/>
    <s v="?"/>
    <s v="beginbalans"/>
    <m/>
    <s v="SFOC1521W4M1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29"/>
    <s v="95485"/>
    <s v="?"/>
    <s v="beginbalans"/>
    <m/>
    <s v="SFOC1521W4PA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30"/>
    <s v="95485"/>
    <s v="?"/>
    <s v="beginbalans"/>
    <m/>
    <s v="SFOC1521W4PX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31"/>
    <s v="95485"/>
    <s v="?"/>
    <s v="beginbalans"/>
    <m/>
    <s v="SFOC1521W4Q3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32"/>
    <s v="95485"/>
    <s v="?"/>
    <s v="beginbalans"/>
    <m/>
    <s v="SFOC1521W4PS"/>
    <m/>
    <m/>
    <m/>
    <x v="0"/>
    <m/>
    <n v="100292414"/>
    <s v="Alfa College"/>
    <x v="0"/>
    <s v="Cisco"/>
    <s v="3750G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33"/>
    <s v="95485"/>
    <s v="?"/>
    <s v="beginbalans"/>
    <m/>
    <s v="SFOC1521W4PN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34"/>
    <s v="95485"/>
    <s v="?"/>
    <s v="beginbalans"/>
    <m/>
    <s v="SFOC1521W4QG"/>
    <m/>
    <m/>
    <m/>
    <x v="0"/>
    <m/>
    <n v="100292414"/>
    <s v="Alfa College"/>
    <x v="0"/>
    <s v="Cisco"/>
    <s v="3750G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35"/>
    <s v="95485"/>
    <s v="?"/>
    <s v="beginbalans"/>
    <m/>
    <s v="SFOC1521W4PU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36"/>
    <s v="95485"/>
    <s v="?"/>
    <s v="beginbalans"/>
    <m/>
    <s v="SFOC1521W4MX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37"/>
    <s v="95485"/>
    <s v="?"/>
    <s v="beginbalans"/>
    <m/>
    <s v="SFOC1521W4Q7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38"/>
    <s v="95485"/>
    <s v="?"/>
    <s v="beginbalans"/>
    <m/>
    <s v="SFOC1521W4Q8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39"/>
    <s v="95485"/>
    <s v="?"/>
    <s v="beginbalans"/>
    <m/>
    <s v="SFOC1521W4MM"/>
    <m/>
    <m/>
    <m/>
    <x v="0"/>
    <m/>
    <n v="100292414"/>
    <s v="Alfa College"/>
    <x v="0"/>
    <s v="Cisco"/>
    <s v="3750G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40"/>
    <s v="95485"/>
    <s v="?"/>
    <s v="beginbalans"/>
    <m/>
    <s v="SFOC1521W4PR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41"/>
    <s v="95485"/>
    <s v="?"/>
    <s v="beginbalans"/>
    <m/>
    <s v="SFOC1521W4LZ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42"/>
    <s v="95485"/>
    <s v="?"/>
    <s v="beginbalans"/>
    <m/>
    <s v="SFOC1521W4NN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43"/>
    <s v="95485"/>
    <s v="?"/>
    <s v="beginbalans"/>
    <m/>
    <s v="SFOC1521W4P4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44"/>
    <s v="95485"/>
    <s v="?"/>
    <s v="beginbalans"/>
    <m/>
    <s v="SFOC1521W4NY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45"/>
    <s v="95485"/>
    <s v="?"/>
    <s v="beginbalans"/>
    <m/>
    <s v="SFOC1521W4PH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46"/>
    <s v="95485"/>
    <s v="?"/>
    <s v="beginbalans"/>
    <m/>
    <s v="SFOC1521W4P3"/>
    <m/>
    <m/>
    <m/>
    <x v="0"/>
    <m/>
    <n v="100292414"/>
    <s v="Alfa College"/>
    <x v="0"/>
    <s v="Cisco"/>
    <n v="3750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47"/>
    <s v="95485"/>
    <s v="?"/>
    <s v="beginbalans"/>
    <m/>
    <s v="SFOC1521W4N9"/>
    <m/>
    <m/>
    <m/>
    <x v="3"/>
    <m/>
    <n v="100292414"/>
    <s v="Alfa College"/>
    <x v="0"/>
    <s v="Cisco"/>
    <n v="3750"/>
    <d v="2011-07-01T00:00:00"/>
    <x v="1"/>
    <n v="1"/>
    <n v="2601.0500000000002"/>
    <n v="0"/>
    <n v="0"/>
    <n v="2601.0500000000002"/>
    <n v="2601.0500000000002"/>
    <n v="0"/>
    <n v="0"/>
    <n v="2601.0500000000002"/>
    <n v="0"/>
    <n v="0"/>
    <m/>
    <m/>
    <s v="ACTIVE"/>
  </r>
  <r>
    <s v="172948"/>
    <s v="95485"/>
    <s v="?"/>
    <s v="beginbalans"/>
    <m/>
    <s v="SFOC1521W4KF"/>
    <m/>
    <m/>
    <m/>
    <x v="0"/>
    <m/>
    <n v="100292414"/>
    <s v="Alfa College"/>
    <x v="0"/>
    <s v="Cisco"/>
    <s v="3750G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49"/>
    <s v="95485"/>
    <s v="?"/>
    <s v="beginbalans"/>
    <m/>
    <s v="SFOC1521W4PW"/>
    <m/>
    <m/>
    <m/>
    <x v="0"/>
    <m/>
    <n v="100292414"/>
    <s v="Alfa College"/>
    <x v="0"/>
    <s v="Cisco"/>
    <s v="3750G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2950"/>
    <s v="95485"/>
    <s v="?"/>
    <s v="beginbalans"/>
    <m/>
    <s v="SFOC1521W4NK"/>
    <m/>
    <m/>
    <m/>
    <x v="0"/>
    <m/>
    <n v="100292414"/>
    <s v="Alfa College"/>
    <x v="0"/>
    <s v="Cisco"/>
    <s v="3750G"/>
    <d v="2011-07-01T00:00:00"/>
    <x v="1"/>
    <n v="0"/>
    <n v="2601.0500000000002"/>
    <n v="0"/>
    <n v="2601.0500000000002"/>
    <n v="0"/>
    <n v="2601.0500000000002"/>
    <n v="0"/>
    <n v="2601.0500000000002"/>
    <n v="0"/>
    <n v="0"/>
    <n v="0"/>
    <m/>
    <m/>
    <s v="INACTIVE - Retired in 2024"/>
  </r>
  <r>
    <s v="177247"/>
    <s v="109169"/>
    <s v="?"/>
    <s v="beginbalans"/>
    <m/>
    <s v="FCZ154220JA"/>
    <m/>
    <m/>
    <m/>
    <x v="0"/>
    <m/>
    <n v="100292414"/>
    <s v="Alfa College"/>
    <x v="0"/>
    <s v="Cisco"/>
    <n v="3750"/>
    <d v="2012-01-01T00:00:00"/>
    <x v="1"/>
    <n v="0"/>
    <n v="4907.8100000000004"/>
    <n v="0"/>
    <n v="4907.8100000000004"/>
    <n v="0"/>
    <n v="4907.8100000000004"/>
    <n v="0"/>
    <n v="4907.8100000000004"/>
    <n v="0"/>
    <n v="0"/>
    <n v="0"/>
    <m/>
    <m/>
    <s v="INACTIVE - Retired in 2024"/>
  </r>
  <r>
    <s v="177248"/>
    <s v="109169"/>
    <s v="?"/>
    <s v="beginbalans"/>
    <m/>
    <s v="FCZ154821QS"/>
    <m/>
    <m/>
    <m/>
    <x v="0"/>
    <m/>
    <n v="100292414"/>
    <s v="Alfa College"/>
    <x v="0"/>
    <s v="Cisco"/>
    <n v="3750"/>
    <d v="2012-01-01T00:00:00"/>
    <x v="1"/>
    <n v="0"/>
    <n v="4907.8100000000004"/>
    <n v="0"/>
    <n v="4907.8100000000004"/>
    <n v="0"/>
    <n v="4907.8100000000004"/>
    <n v="0"/>
    <n v="4907.8100000000004"/>
    <n v="0"/>
    <n v="0"/>
    <n v="0"/>
    <m/>
    <m/>
    <s v="INACTIVE - Retired in 2024"/>
  </r>
  <r>
    <s v="199752"/>
    <s v="144455"/>
    <s v="?"/>
    <s v="beginbalans"/>
    <m/>
    <s v="?"/>
    <m/>
    <m/>
    <m/>
    <x v="1"/>
    <m/>
    <n v="100292666"/>
    <s v="Alfa College"/>
    <x v="6"/>
    <s v="Comstor"/>
    <s v="c4500-x"/>
    <d v="2013-06-26T00:00:00"/>
    <x v="1"/>
    <n v="1"/>
    <n v="5847.87"/>
    <n v="0"/>
    <n v="0"/>
    <n v="5847.87"/>
    <n v="5847.87"/>
    <n v="0"/>
    <n v="0"/>
    <n v="5847.87"/>
    <n v="0"/>
    <n v="0"/>
    <m/>
    <m/>
    <s v="ACTIVE"/>
  </r>
  <r>
    <s v="201394"/>
    <s v="144823"/>
    <s v="?"/>
    <s v="beginbalans"/>
    <m/>
    <s v="?"/>
    <m/>
    <m/>
    <m/>
    <x v="1"/>
    <m/>
    <n v="100292414"/>
    <s v="Alfa College"/>
    <x v="1"/>
    <s v="Cisco"/>
    <s v="Catalyst"/>
    <d v="2013-06-26T00:00:00"/>
    <x v="1"/>
    <n v="1"/>
    <n v="9561.26"/>
    <n v="0"/>
    <n v="0"/>
    <n v="9561.26"/>
    <n v="9561.26"/>
    <n v="0"/>
    <n v="0"/>
    <n v="9561.26"/>
    <n v="0"/>
    <n v="0"/>
    <m/>
    <m/>
    <s v="ACTIVE"/>
  </r>
  <r>
    <s v="201395"/>
    <s v="144823"/>
    <s v="?"/>
    <s v="beginbalans"/>
    <m/>
    <s v="?"/>
    <m/>
    <m/>
    <m/>
    <x v="1"/>
    <m/>
    <n v="100292414"/>
    <s v="Alfa College"/>
    <x v="1"/>
    <s v="Cisco"/>
    <s v="Catalyst"/>
    <d v="2013-06-26T00:00:00"/>
    <x v="1"/>
    <n v="1"/>
    <n v="9561.26"/>
    <n v="0"/>
    <n v="0"/>
    <n v="9561.26"/>
    <n v="9561.26"/>
    <n v="0"/>
    <n v="0"/>
    <n v="9561.26"/>
    <n v="0"/>
    <n v="0"/>
    <m/>
    <m/>
    <s v="ACTIVE"/>
  </r>
  <r>
    <s v="201396"/>
    <s v="145036"/>
    <s v="?"/>
    <s v="beginbalans"/>
    <m/>
    <s v="?"/>
    <m/>
    <m/>
    <m/>
    <x v="1"/>
    <m/>
    <n v="100292414"/>
    <s v="Alfa College"/>
    <x v="1"/>
    <s v="Cisco"/>
    <s v="Catalyst"/>
    <d v="2013-06-26T00:00:00"/>
    <x v="1"/>
    <n v="1"/>
    <n v="2923.94"/>
    <n v="0"/>
    <n v="0"/>
    <n v="2923.94"/>
    <n v="2923.94"/>
    <n v="0"/>
    <n v="0"/>
    <n v="2923.94"/>
    <n v="0"/>
    <n v="0"/>
    <m/>
    <m/>
    <s v="ACTIVE"/>
  </r>
  <r>
    <s v="201397"/>
    <s v="145036"/>
    <s v="?"/>
    <s v="beginbalans"/>
    <m/>
    <s v="?"/>
    <m/>
    <m/>
    <m/>
    <x v="1"/>
    <m/>
    <n v="100292414"/>
    <s v="Alfa College"/>
    <x v="1"/>
    <s v="Cisco"/>
    <s v="Catalyst"/>
    <d v="2013-06-26T00:00:00"/>
    <x v="1"/>
    <n v="1"/>
    <n v="2923.93"/>
    <n v="0"/>
    <n v="0"/>
    <n v="2923.93"/>
    <n v="2923.93"/>
    <n v="0"/>
    <n v="0"/>
    <n v="2923.93"/>
    <n v="0"/>
    <n v="0"/>
    <m/>
    <m/>
    <s v="ACTIVE"/>
  </r>
  <r>
    <s v="209265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66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67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68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69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70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71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72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73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74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75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76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77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78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79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80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81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82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83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84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85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86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87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88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89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90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91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92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93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94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95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96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97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98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299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00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01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02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03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04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05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06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07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08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09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10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11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12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13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14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15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16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17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18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66"/>
    <n v="0"/>
    <n v="0"/>
    <n v="363.66"/>
    <n v="363.66"/>
    <n v="0"/>
    <n v="0"/>
    <n v="363.66"/>
    <n v="0"/>
    <n v="0"/>
    <m/>
    <m/>
    <s v="ACTIVE"/>
  </r>
  <r>
    <s v="209319"/>
    <s v="145495"/>
    <s v="?"/>
    <s v="beginbalans"/>
    <m/>
    <s v="?"/>
    <m/>
    <m/>
    <m/>
    <x v="1"/>
    <m/>
    <n v="100292414"/>
    <s v="Alfa College"/>
    <x v="2"/>
    <s v="Comstor"/>
    <s v="100base lx/lh transceiver"/>
    <d v="2013-07-23T00:00:00"/>
    <x v="1"/>
    <n v="1"/>
    <n v="363.88"/>
    <n v="0"/>
    <n v="0"/>
    <n v="363.88"/>
    <n v="363.88"/>
    <n v="0"/>
    <n v="0"/>
    <n v="363.88"/>
    <n v="0"/>
    <n v="0"/>
    <m/>
    <m/>
    <s v="ACTIVE"/>
  </r>
  <r>
    <s v="199755"/>
    <s v="146860"/>
    <s v="?"/>
    <s v="beginbalans"/>
    <m/>
    <s v="?"/>
    <m/>
    <m/>
    <m/>
    <x v="1"/>
    <m/>
    <n v="100292414"/>
    <s v="Alfa College"/>
    <x v="3"/>
    <s v="Comstor"/>
    <s v="JOKREMER 05.04.2013 08:05"/>
    <d v="2013-06-26T00:00:00"/>
    <x v="1"/>
    <n v="1"/>
    <n v="57.11"/>
    <n v="0"/>
    <n v="0"/>
    <n v="57.11"/>
    <n v="57.11"/>
    <n v="0"/>
    <n v="0"/>
    <n v="57.11"/>
    <n v="0"/>
    <n v="0"/>
    <m/>
    <m/>
    <s v="ACTIVE"/>
  </r>
  <r>
    <s v="227382"/>
    <s v="170383"/>
    <s v="2000939045"/>
    <s v="beginbalans"/>
    <m/>
    <s v="?"/>
    <m/>
    <m/>
    <m/>
    <x v="1"/>
    <m/>
    <n v="100292414"/>
    <s v="Alfa College"/>
    <x v="1"/>
    <s v="Cisco"/>
    <s v="4506 E Chasisis"/>
    <d v="2014-02-05T00:00:00"/>
    <x v="1"/>
    <n v="1"/>
    <n v="6852.96"/>
    <n v="0"/>
    <n v="0"/>
    <n v="6852.96"/>
    <n v="6852.96"/>
    <n v="0"/>
    <n v="0"/>
    <n v="6852.96"/>
    <n v="0"/>
    <n v="0"/>
    <m/>
    <m/>
    <s v="ACTIVE"/>
  </r>
  <r>
    <s v="230911"/>
    <s v="179660"/>
    <s v="2001011907"/>
    <s v="beginbalans"/>
    <m/>
    <s v="?"/>
    <m/>
    <m/>
    <m/>
    <x v="1"/>
    <m/>
    <n v="100292666"/>
    <s v="Alfa College"/>
    <x v="7"/>
    <s v="Comstor"/>
    <s v="CX500 IP Phone for Microsoftommunication"/>
    <d v="2014-06-01T00:00:00"/>
    <x v="1"/>
    <n v="17"/>
    <n v="1690.65"/>
    <n v="0"/>
    <n v="0"/>
    <n v="1690.65"/>
    <n v="1690.65"/>
    <n v="0"/>
    <n v="0"/>
    <n v="1690.65"/>
    <n v="0"/>
    <n v="0"/>
    <m/>
    <m/>
    <s v="ACTIVE"/>
  </r>
  <r>
    <s v="259682"/>
    <s v="182384"/>
    <s v="2001021652"/>
    <s v="beginbalans"/>
    <m/>
    <s v="?"/>
    <m/>
    <m/>
    <m/>
    <x v="1"/>
    <m/>
    <n v="100292666"/>
    <s v="Alfa College"/>
    <x v="7"/>
    <s v="Comstor"/>
    <s v="CX600 IP Phone for Microsoftommunication"/>
    <d v="2014-07-01T00:00:00"/>
    <x v="1"/>
    <n v="60"/>
    <n v="8970"/>
    <n v="0"/>
    <n v="0"/>
    <n v="8970"/>
    <n v="8970"/>
    <n v="0"/>
    <n v="0"/>
    <n v="8970"/>
    <n v="0"/>
    <n v="0"/>
    <m/>
    <m/>
    <s v="ACTIVE"/>
  </r>
  <r>
    <s v="345589"/>
    <s v="183174"/>
    <s v="?"/>
    <s v="beginbalans"/>
    <m/>
    <s v="0004F29E4C80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590"/>
    <s v="183174"/>
    <s v="?"/>
    <s v="beginbalans"/>
    <m/>
    <s v="0004F29E6A37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591"/>
    <s v="183174"/>
    <s v="?"/>
    <s v="beginbalans"/>
    <m/>
    <s v="0004F29EC091"/>
    <m/>
    <m/>
    <m/>
    <x v="5"/>
    <m/>
    <n v="100292666"/>
    <s v="Alfa College"/>
    <x v="8"/>
    <s v="Polycom"/>
    <s v="CX500"/>
    <d v="2014-09-01T00:00:00"/>
    <x v="1"/>
    <n v="1"/>
    <n v="99.45"/>
    <n v="0"/>
    <n v="0"/>
    <n v="99.45"/>
    <n v="99.45"/>
    <n v="0"/>
    <n v="0"/>
    <n v="99.45"/>
    <n v="0"/>
    <n v="0"/>
    <m/>
    <m/>
    <s v="ACTIVE"/>
  </r>
  <r>
    <s v="345592"/>
    <s v="183174"/>
    <s v="?"/>
    <s v="beginbalans"/>
    <m/>
    <s v="0004F29F008F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593"/>
    <s v="183174"/>
    <s v="?"/>
    <s v="beginbalans"/>
    <m/>
    <s v="0004F29F0097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594"/>
    <s v="183174"/>
    <s v="?"/>
    <s v="beginbalans"/>
    <m/>
    <s v="0004F29F00C6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595"/>
    <s v="183174"/>
    <s v="?"/>
    <s v="beginbalans"/>
    <m/>
    <s v="0004F29F00DF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596"/>
    <s v="183174"/>
    <s v="?"/>
    <s v="beginbalans"/>
    <m/>
    <s v="0004F29F026E"/>
    <m/>
    <m/>
    <m/>
    <x v="5"/>
    <m/>
    <n v="100292666"/>
    <s v="Alfa College"/>
    <x v="8"/>
    <s v="Polycom"/>
    <s v="CX500"/>
    <d v="2014-09-01T00:00:00"/>
    <x v="1"/>
    <n v="1"/>
    <n v="99.45"/>
    <n v="0"/>
    <n v="0"/>
    <n v="99.45"/>
    <n v="99.45"/>
    <n v="0"/>
    <n v="0"/>
    <n v="99.45"/>
    <n v="0"/>
    <n v="0"/>
    <m/>
    <m/>
    <s v="ACTIVE"/>
  </r>
  <r>
    <s v="345597"/>
    <s v="183174"/>
    <s v="?"/>
    <s v="beginbalans"/>
    <m/>
    <s v="0004F29FA9AC"/>
    <m/>
    <m/>
    <m/>
    <x v="5"/>
    <m/>
    <n v="100292666"/>
    <s v="Alfa College"/>
    <x v="8"/>
    <s v="Polycom"/>
    <s v="CX500"/>
    <d v="2014-09-01T00:00:00"/>
    <x v="1"/>
    <n v="1"/>
    <n v="99.45"/>
    <n v="0"/>
    <n v="0"/>
    <n v="99.45"/>
    <n v="99.45"/>
    <n v="0"/>
    <n v="0"/>
    <n v="99.45"/>
    <n v="0"/>
    <n v="0"/>
    <m/>
    <m/>
    <s v="ACTIVE"/>
  </r>
  <r>
    <s v="345598"/>
    <s v="183174"/>
    <s v="?"/>
    <s v="beginbalans"/>
    <m/>
    <s v="0004F29FA9B0"/>
    <m/>
    <m/>
    <m/>
    <x v="2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599"/>
    <s v="183174"/>
    <s v="?"/>
    <s v="beginbalans"/>
    <m/>
    <s v="0004F29FA9B1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00"/>
    <s v="183174"/>
    <s v="?"/>
    <s v="beginbalans"/>
    <m/>
    <s v="0004F29FA9B3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01"/>
    <s v="183174"/>
    <s v="?"/>
    <s v="beginbalans"/>
    <m/>
    <s v="0004F29FA9B6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02"/>
    <s v="183174"/>
    <s v="?"/>
    <s v="beginbalans"/>
    <m/>
    <s v="0004F29FA9B7"/>
    <m/>
    <m/>
    <m/>
    <x v="4"/>
    <m/>
    <n v="100292666"/>
    <s v="Alfa College"/>
    <x v="8"/>
    <s v="Polycom"/>
    <s v="CX500"/>
    <d v="2014-09-01T00:00:00"/>
    <x v="1"/>
    <n v="1"/>
    <n v="99.45"/>
    <n v="0"/>
    <n v="0"/>
    <n v="99.45"/>
    <n v="99.45"/>
    <n v="0"/>
    <n v="0"/>
    <n v="99.45"/>
    <n v="0"/>
    <n v="0"/>
    <m/>
    <m/>
    <s v="ACTIVE"/>
  </r>
  <r>
    <s v="345603"/>
    <s v="183174"/>
    <s v="?"/>
    <s v="beginbalans"/>
    <m/>
    <s v="0004F29FA9BD"/>
    <m/>
    <m/>
    <m/>
    <x v="5"/>
    <m/>
    <n v="100292666"/>
    <s v="Alfa College"/>
    <x v="8"/>
    <s v="Polycom"/>
    <s v="CX500"/>
    <d v="2014-09-01T00:00:00"/>
    <x v="1"/>
    <n v="1"/>
    <n v="99.45"/>
    <n v="0"/>
    <n v="0"/>
    <n v="99.45"/>
    <n v="99.45"/>
    <n v="0"/>
    <n v="0"/>
    <n v="99.45"/>
    <n v="0"/>
    <n v="0"/>
    <m/>
    <m/>
    <s v="ACTIVE"/>
  </r>
  <r>
    <s v="345604"/>
    <s v="183174"/>
    <s v="?"/>
    <s v="beginbalans"/>
    <m/>
    <s v="0004F29FA9C0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05"/>
    <s v="183174"/>
    <s v="?"/>
    <s v="beginbalans"/>
    <m/>
    <s v="0004F29FA9C1"/>
    <m/>
    <m/>
    <m/>
    <x v="2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06"/>
    <s v="183174"/>
    <s v="?"/>
    <s v="beginbalans"/>
    <m/>
    <s v="0004F29FAA25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07"/>
    <s v="183174"/>
    <s v="?"/>
    <s v="beginbalans"/>
    <m/>
    <s v="0004F29FAA26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08"/>
    <s v="183174"/>
    <s v="?"/>
    <s v="beginbalans"/>
    <m/>
    <s v="0004F29FAA27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09"/>
    <s v="183174"/>
    <s v="?"/>
    <s v="beginbalans"/>
    <m/>
    <s v="0004F29FAA2C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10"/>
    <s v="183174"/>
    <s v="?"/>
    <s v="beginbalans"/>
    <m/>
    <s v="0004F29FAA30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11"/>
    <s v="183174"/>
    <s v="?"/>
    <s v="beginbalans"/>
    <m/>
    <s v="0004F29FAA38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12"/>
    <s v="183174"/>
    <s v="?"/>
    <s v="beginbalans"/>
    <m/>
    <s v="0004F29FAA39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13"/>
    <s v="183174"/>
    <s v="?"/>
    <s v="beginbalans"/>
    <m/>
    <s v="0004F29FAA40"/>
    <m/>
    <m/>
    <m/>
    <x v="2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14"/>
    <s v="183174"/>
    <s v="?"/>
    <s v="beginbalans"/>
    <m/>
    <s v="0004F29FAA67"/>
    <m/>
    <m/>
    <m/>
    <x v="5"/>
    <m/>
    <n v="100292666"/>
    <s v="Alfa College"/>
    <x v="8"/>
    <s v="Polycom"/>
    <s v="CX500"/>
    <d v="2014-09-01T00:00:00"/>
    <x v="1"/>
    <n v="1"/>
    <n v="99.45"/>
    <n v="0"/>
    <n v="0"/>
    <n v="99.45"/>
    <n v="99.45"/>
    <n v="0"/>
    <n v="0"/>
    <n v="99.45"/>
    <n v="0"/>
    <n v="0"/>
    <m/>
    <m/>
    <s v="ACTIVE"/>
  </r>
  <r>
    <s v="345615"/>
    <s v="183174"/>
    <s v="?"/>
    <s v="beginbalans"/>
    <m/>
    <s v="0004F29FAC81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16"/>
    <s v="183174"/>
    <s v="?"/>
    <s v="beginbalans"/>
    <m/>
    <s v="0004F29FAC93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17"/>
    <s v="183174"/>
    <s v="?"/>
    <s v="beginbalans"/>
    <m/>
    <s v="0004F29FACC2"/>
    <m/>
    <m/>
    <m/>
    <x v="2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18"/>
    <s v="183174"/>
    <s v="?"/>
    <s v="beginbalans"/>
    <m/>
    <s v="0004F29FAD40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19"/>
    <s v="183174"/>
    <s v="?"/>
    <s v="beginbalans"/>
    <m/>
    <s v="0004F29FAD4A"/>
    <m/>
    <m/>
    <m/>
    <x v="2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20"/>
    <s v="183174"/>
    <s v="?"/>
    <s v="beginbalans"/>
    <m/>
    <s v="0004F29FAD4D"/>
    <m/>
    <m/>
    <m/>
    <x v="2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21"/>
    <s v="183174"/>
    <s v="?"/>
    <s v="beginbalans"/>
    <m/>
    <s v="0004F29FAD4E"/>
    <m/>
    <m/>
    <m/>
    <x v="5"/>
    <m/>
    <n v="100292666"/>
    <s v="Alfa College"/>
    <x v="8"/>
    <s v="Polycom"/>
    <s v="CX500"/>
    <d v="2014-09-01T00:00:00"/>
    <x v="1"/>
    <n v="1"/>
    <n v="99.45"/>
    <n v="0"/>
    <n v="0"/>
    <n v="99.45"/>
    <n v="99.45"/>
    <n v="0"/>
    <n v="0"/>
    <n v="99.45"/>
    <n v="0"/>
    <n v="0"/>
    <m/>
    <m/>
    <s v="ACTIVE"/>
  </r>
  <r>
    <s v="345622"/>
    <s v="183174"/>
    <s v="?"/>
    <s v="beginbalans"/>
    <m/>
    <s v="0004F29FAD56"/>
    <m/>
    <m/>
    <m/>
    <x v="2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23"/>
    <s v="183174"/>
    <s v="?"/>
    <s v="beginbalans"/>
    <m/>
    <s v="0004F29FAE64"/>
    <m/>
    <m/>
    <m/>
    <x v="5"/>
    <m/>
    <n v="100292666"/>
    <s v="Alfa College"/>
    <x v="8"/>
    <s v="Polycom"/>
    <s v="CX500"/>
    <d v="2014-09-01T00:00:00"/>
    <x v="1"/>
    <n v="1"/>
    <n v="99.45"/>
    <n v="0"/>
    <n v="0"/>
    <n v="99.45"/>
    <n v="99.45"/>
    <n v="0"/>
    <n v="0"/>
    <n v="99.45"/>
    <n v="0"/>
    <n v="0"/>
    <m/>
    <m/>
    <s v="ACTIVE"/>
  </r>
  <r>
    <s v="345624"/>
    <s v="183174"/>
    <s v="?"/>
    <s v="beginbalans"/>
    <m/>
    <s v="0004F29FAE76"/>
    <m/>
    <m/>
    <m/>
    <x v="5"/>
    <m/>
    <n v="100292666"/>
    <s v="Alfa College"/>
    <x v="8"/>
    <s v="Polycom"/>
    <s v="CX500"/>
    <d v="2014-09-01T00:00:00"/>
    <x v="1"/>
    <n v="1"/>
    <n v="99.45"/>
    <n v="0"/>
    <n v="0"/>
    <n v="99.45"/>
    <n v="99.45"/>
    <n v="0"/>
    <n v="0"/>
    <n v="99.45"/>
    <n v="0"/>
    <n v="0"/>
    <m/>
    <m/>
    <s v="ACTIVE"/>
  </r>
  <r>
    <s v="345625"/>
    <s v="183174"/>
    <s v="?"/>
    <s v="beginbalans"/>
    <m/>
    <s v="0004F29FAEC0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26"/>
    <s v="183174"/>
    <s v="?"/>
    <s v="beginbalans"/>
    <m/>
    <s v="0004F29FAF0E"/>
    <m/>
    <m/>
    <m/>
    <x v="5"/>
    <m/>
    <n v="100292666"/>
    <s v="Alfa College"/>
    <x v="8"/>
    <s v="Polycom"/>
    <s v="CX500"/>
    <d v="2014-09-01T00:00:00"/>
    <x v="1"/>
    <n v="1"/>
    <n v="99.45"/>
    <n v="0"/>
    <n v="0"/>
    <n v="99.45"/>
    <n v="99.45"/>
    <n v="0"/>
    <n v="0"/>
    <n v="99.45"/>
    <n v="0"/>
    <n v="0"/>
    <m/>
    <m/>
    <s v="ACTIVE"/>
  </r>
  <r>
    <s v="345627"/>
    <s v="183174"/>
    <s v="?"/>
    <s v="beginbalans"/>
    <m/>
    <s v="0004F29FAF4C"/>
    <m/>
    <m/>
    <m/>
    <x v="5"/>
    <m/>
    <n v="100292666"/>
    <s v="Alfa College"/>
    <x v="8"/>
    <s v="Polycom"/>
    <s v="CX500"/>
    <d v="2014-09-01T00:00:00"/>
    <x v="1"/>
    <n v="1"/>
    <n v="99.45"/>
    <n v="0"/>
    <n v="0"/>
    <n v="99.45"/>
    <n v="99.45"/>
    <n v="0"/>
    <n v="0"/>
    <n v="99.45"/>
    <n v="0"/>
    <n v="0"/>
    <m/>
    <m/>
    <s v="ACTIVE"/>
  </r>
  <r>
    <s v="345628"/>
    <s v="183174"/>
    <s v="?"/>
    <s v="beginbalans"/>
    <m/>
    <s v="0004F29FAF56"/>
    <m/>
    <m/>
    <m/>
    <x v="5"/>
    <m/>
    <n v="100292666"/>
    <s v="Alfa College"/>
    <x v="8"/>
    <s v="Polycom"/>
    <s v="CX500"/>
    <d v="2014-09-01T00:00:00"/>
    <x v="1"/>
    <n v="1"/>
    <n v="99.45"/>
    <n v="0"/>
    <n v="0"/>
    <n v="99.45"/>
    <n v="99.45"/>
    <n v="0"/>
    <n v="0"/>
    <n v="99.45"/>
    <n v="0"/>
    <n v="0"/>
    <m/>
    <m/>
    <s v="ACTIVE"/>
  </r>
  <r>
    <s v="345629"/>
    <s v="183174"/>
    <s v="?"/>
    <s v="beginbalans"/>
    <m/>
    <s v="0004F29FB0CA"/>
    <m/>
    <m/>
    <m/>
    <x v="2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30"/>
    <s v="183174"/>
    <s v="?"/>
    <s v="beginbalans"/>
    <m/>
    <s v="0004F29FB15B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31"/>
    <s v="183174"/>
    <s v="?"/>
    <s v="beginbalans"/>
    <m/>
    <s v="0004F29FB2F5"/>
    <m/>
    <m/>
    <m/>
    <x v="2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32"/>
    <s v="183174"/>
    <s v="?"/>
    <s v="beginbalans"/>
    <m/>
    <s v="0004F29FAFD1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33"/>
    <s v="183174"/>
    <s v="?"/>
    <s v="beginbalans"/>
    <m/>
    <s v="0004F29FAFDB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34"/>
    <s v="183174"/>
    <s v="?"/>
    <s v="beginbalans"/>
    <m/>
    <s v="0004F29FB000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35"/>
    <s v="183174"/>
    <s v="?"/>
    <s v="beginbalans"/>
    <m/>
    <s v="0004F29FB0B3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36"/>
    <s v="183174"/>
    <s v="?"/>
    <s v="beginbalans"/>
    <m/>
    <s v="0004F29FB0B4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37"/>
    <s v="183174"/>
    <s v="?"/>
    <s v="beginbalans"/>
    <m/>
    <s v="0004F29FB0C4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38"/>
    <s v="183174"/>
    <s v="?"/>
    <s v="beginbalans"/>
    <m/>
    <s v="0004F29FB0C8"/>
    <m/>
    <m/>
    <m/>
    <x v="2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39"/>
    <s v="183174"/>
    <s v="?"/>
    <s v="beginbalans"/>
    <m/>
    <s v="0004F29FB329"/>
    <m/>
    <m/>
    <m/>
    <x v="5"/>
    <m/>
    <n v="100292666"/>
    <s v="Alfa College"/>
    <x v="8"/>
    <s v="Polycom"/>
    <s v="CX500"/>
    <d v="2014-09-01T00:00:00"/>
    <x v="1"/>
    <n v="1"/>
    <n v="99.45"/>
    <n v="0"/>
    <n v="0"/>
    <n v="99.45"/>
    <n v="99.45"/>
    <n v="0"/>
    <n v="0"/>
    <n v="99.45"/>
    <n v="0"/>
    <n v="0"/>
    <m/>
    <m/>
    <s v="ACTIVE"/>
  </r>
  <r>
    <s v="345640"/>
    <s v="183174"/>
    <s v="?"/>
    <s v="beginbalans"/>
    <m/>
    <s v="0004F29FB33C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41"/>
    <s v="183174"/>
    <s v="?"/>
    <s v="beginbalans"/>
    <m/>
    <s v="0004F29FB33F"/>
    <m/>
    <m/>
    <m/>
    <x v="0"/>
    <m/>
    <n v="100292666"/>
    <s v="Alfa College"/>
    <x v="8"/>
    <s v="Polycom"/>
    <s v="CX500"/>
    <d v="2014-09-01T00:00:00"/>
    <x v="1"/>
    <n v="0"/>
    <n v="99.45"/>
    <n v="0"/>
    <n v="99.45"/>
    <n v="0"/>
    <n v="99.45"/>
    <n v="0"/>
    <n v="99.45"/>
    <n v="0"/>
    <n v="0"/>
    <n v="0"/>
    <m/>
    <m/>
    <s v="INACTIVE - Retired in 2024"/>
  </r>
  <r>
    <s v="345642"/>
    <s v="183174"/>
    <s v="?"/>
    <s v="beginbalans"/>
    <m/>
    <s v="0004F29FB344"/>
    <m/>
    <m/>
    <m/>
    <x v="5"/>
    <m/>
    <n v="100292666"/>
    <s v="Alfa College"/>
    <x v="8"/>
    <s v="Polycom"/>
    <s v="CX500"/>
    <d v="2014-09-01T00:00:00"/>
    <x v="1"/>
    <n v="1"/>
    <n v="99.45"/>
    <n v="0"/>
    <n v="0"/>
    <n v="99.45"/>
    <n v="99.45"/>
    <n v="0"/>
    <n v="0"/>
    <n v="99.45"/>
    <n v="0"/>
    <n v="0"/>
    <m/>
    <m/>
    <s v="ACTIVE"/>
  </r>
  <r>
    <s v="265744"/>
    <s v="183174"/>
    <s v="2001021652"/>
    <s v="beginbalans"/>
    <m/>
    <s v="0004F29E49E0"/>
    <m/>
    <m/>
    <m/>
    <x v="0"/>
    <m/>
    <n v="100292666"/>
    <s v="Alfa College"/>
    <x v="8"/>
    <s v="Polycom"/>
    <s v="CX500"/>
    <d v="2014-09-01T00:00:00"/>
    <x v="1"/>
    <n v="1"/>
    <n v="99.45"/>
    <n v="0"/>
    <n v="99.45"/>
    <n v="0"/>
    <n v="99.45"/>
    <n v="0"/>
    <n v="99.45"/>
    <n v="0"/>
    <n v="0"/>
    <n v="0"/>
    <m/>
    <m/>
    <s v="INACTIVE - Retired in 2024"/>
  </r>
  <r>
    <s v="344892"/>
    <s v="189448"/>
    <s v="?"/>
    <s v="beginbalans"/>
    <m/>
    <s v="0004F29E4A9A"/>
    <m/>
    <m/>
    <m/>
    <x v="0"/>
    <m/>
    <n v="100292666"/>
    <s v="Alfa College"/>
    <x v="8"/>
    <s v="Polycom"/>
    <s v="CX500"/>
    <d v="2014-09-01T00:00:00"/>
    <x v="1"/>
    <n v="0"/>
    <n v="119.33"/>
    <n v="0"/>
    <n v="119.33"/>
    <n v="0"/>
    <n v="119.33"/>
    <n v="0"/>
    <n v="119.33"/>
    <n v="0"/>
    <n v="0"/>
    <n v="0"/>
    <m/>
    <m/>
    <s v="INACTIVE - Retired in 2024"/>
  </r>
  <r>
    <s v="344893"/>
    <s v="189448"/>
    <s v="?"/>
    <s v="beginbalans"/>
    <m/>
    <s v="0004F29E4D09"/>
    <m/>
    <m/>
    <m/>
    <x v="0"/>
    <m/>
    <n v="100292666"/>
    <s v="Alfa College"/>
    <x v="8"/>
    <s v="Polycom"/>
    <s v="CX500"/>
    <d v="2014-09-01T00:00:00"/>
    <x v="1"/>
    <n v="0"/>
    <n v="119.33"/>
    <n v="0"/>
    <n v="119.33"/>
    <n v="0"/>
    <n v="119.33"/>
    <n v="0"/>
    <n v="119.33"/>
    <n v="0"/>
    <n v="0"/>
    <n v="0"/>
    <m/>
    <m/>
    <s v="INACTIVE - Retired in 2024"/>
  </r>
  <r>
    <s v="344894"/>
    <s v="189448"/>
    <s v="?"/>
    <s v="beginbalans"/>
    <m/>
    <s v="0004F29E4E66"/>
    <m/>
    <m/>
    <m/>
    <x v="0"/>
    <m/>
    <n v="100292666"/>
    <s v="Alfa College"/>
    <x v="8"/>
    <s v="Polycom"/>
    <s v="CX500"/>
    <d v="2014-09-01T00:00:00"/>
    <x v="1"/>
    <n v="0"/>
    <n v="119.33"/>
    <n v="0"/>
    <n v="119.33"/>
    <n v="0"/>
    <n v="119.33"/>
    <n v="0"/>
    <n v="119.33"/>
    <n v="0"/>
    <n v="0"/>
    <n v="0"/>
    <m/>
    <m/>
    <s v="INACTIVE - Retired in 2024"/>
  </r>
  <r>
    <s v="344895"/>
    <s v="189448"/>
    <s v="?"/>
    <s v="beginbalans"/>
    <m/>
    <s v="0004F29E506A"/>
    <m/>
    <m/>
    <m/>
    <x v="0"/>
    <m/>
    <n v="100292666"/>
    <s v="Alfa College"/>
    <x v="8"/>
    <s v="Polycom"/>
    <s v="CX500"/>
    <d v="2014-09-01T00:00:00"/>
    <x v="1"/>
    <n v="0"/>
    <n v="119.33"/>
    <n v="0"/>
    <n v="119.33"/>
    <n v="0"/>
    <n v="119.33"/>
    <n v="0"/>
    <n v="119.33"/>
    <n v="0"/>
    <n v="0"/>
    <n v="0"/>
    <m/>
    <m/>
    <s v="INACTIVE - Retired in 2024"/>
  </r>
  <r>
    <s v="344896"/>
    <s v="189448"/>
    <s v="?"/>
    <s v="beginbalans"/>
    <m/>
    <s v="0004F29E4936"/>
    <m/>
    <m/>
    <m/>
    <x v="0"/>
    <m/>
    <n v="100292666"/>
    <s v="Alfa College"/>
    <x v="8"/>
    <s v="Polycom"/>
    <s v="CX500"/>
    <d v="2014-09-01T00:00:00"/>
    <x v="1"/>
    <n v="0"/>
    <n v="119.33"/>
    <n v="0"/>
    <n v="119.33"/>
    <n v="0"/>
    <n v="119.33"/>
    <n v="0"/>
    <n v="119.33"/>
    <n v="0"/>
    <n v="0"/>
    <n v="0"/>
    <m/>
    <m/>
    <s v="INACTIVE - Retired in 2024"/>
  </r>
  <r>
    <s v="344897"/>
    <s v="189448"/>
    <s v="?"/>
    <s v="beginbalans"/>
    <m/>
    <s v="0004F29E4BC9"/>
    <m/>
    <m/>
    <m/>
    <x v="0"/>
    <m/>
    <n v="100292666"/>
    <s v="Alfa College"/>
    <x v="8"/>
    <s v="Polycom"/>
    <s v="CX500"/>
    <d v="2014-09-01T00:00:00"/>
    <x v="1"/>
    <n v="0"/>
    <n v="119.33"/>
    <n v="0"/>
    <n v="119.33"/>
    <n v="0"/>
    <n v="119.33"/>
    <n v="0"/>
    <n v="119.33"/>
    <n v="0"/>
    <n v="0"/>
    <n v="0"/>
    <m/>
    <m/>
    <s v="INACTIVE - Retired in 2024"/>
  </r>
  <r>
    <s v="344898"/>
    <s v="189448"/>
    <s v="?"/>
    <s v="beginbalans"/>
    <m/>
    <s v="0004F29E4D97"/>
    <m/>
    <m/>
    <m/>
    <x v="0"/>
    <m/>
    <n v="100292666"/>
    <s v="Alfa College"/>
    <x v="8"/>
    <s v="Polycom"/>
    <s v="CX500"/>
    <d v="2014-09-01T00:00:00"/>
    <x v="1"/>
    <n v="0"/>
    <n v="119.33"/>
    <n v="0"/>
    <n v="119.33"/>
    <n v="0"/>
    <n v="119.33"/>
    <n v="0"/>
    <n v="119.33"/>
    <n v="0"/>
    <n v="0"/>
    <n v="0"/>
    <m/>
    <m/>
    <s v="INACTIVE - Retired in 2024"/>
  </r>
  <r>
    <s v="344899"/>
    <s v="189448"/>
    <s v="?"/>
    <s v="beginbalans"/>
    <m/>
    <s v="0004F29E4F80"/>
    <m/>
    <m/>
    <m/>
    <x v="0"/>
    <m/>
    <n v="100292666"/>
    <s v="Alfa College"/>
    <x v="8"/>
    <s v="Polycom"/>
    <s v="CX500"/>
    <d v="2014-09-01T00:00:00"/>
    <x v="1"/>
    <n v="0"/>
    <n v="119.33"/>
    <n v="0"/>
    <n v="119.33"/>
    <n v="0"/>
    <n v="119.33"/>
    <n v="0"/>
    <n v="119.33"/>
    <n v="0"/>
    <n v="0"/>
    <n v="0"/>
    <m/>
    <m/>
    <s v="INACTIVE - Retired in 2024"/>
  </r>
  <r>
    <s v="344900"/>
    <s v="189448"/>
    <s v="?"/>
    <s v="beginbalans"/>
    <m/>
    <s v="0004F29E5070"/>
    <m/>
    <m/>
    <m/>
    <x v="0"/>
    <m/>
    <n v="100292666"/>
    <s v="Alfa College"/>
    <x v="8"/>
    <s v="Polycom"/>
    <s v="CX500"/>
    <d v="2014-09-01T00:00:00"/>
    <x v="1"/>
    <n v="0"/>
    <n v="119.33"/>
    <n v="0"/>
    <n v="119.33"/>
    <n v="0"/>
    <n v="119.33"/>
    <n v="0"/>
    <n v="119.33"/>
    <n v="0"/>
    <n v="0"/>
    <n v="0"/>
    <m/>
    <m/>
    <s v="INACTIVE - Retired in 2024"/>
  </r>
  <r>
    <s v="344901"/>
    <s v="189448"/>
    <s v="?"/>
    <s v="beginbalans"/>
    <m/>
    <s v="0004F29E4A8E"/>
    <m/>
    <m/>
    <m/>
    <x v="0"/>
    <m/>
    <n v="100292666"/>
    <s v="Alfa College"/>
    <x v="8"/>
    <s v="Polycom"/>
    <s v="CX500"/>
    <d v="2014-09-01T00:00:00"/>
    <x v="1"/>
    <n v="0"/>
    <n v="119.33"/>
    <n v="0"/>
    <n v="119.33"/>
    <n v="0"/>
    <n v="119.33"/>
    <n v="0"/>
    <n v="119.33"/>
    <n v="0"/>
    <n v="0"/>
    <n v="0"/>
    <m/>
    <m/>
    <s v="INACTIVE - Retired in 2024"/>
  </r>
  <r>
    <s v="344902"/>
    <s v="189448"/>
    <s v="?"/>
    <s v="beginbalans"/>
    <m/>
    <s v="0004F29E4D06"/>
    <m/>
    <m/>
    <m/>
    <x v="0"/>
    <m/>
    <n v="100292666"/>
    <s v="Alfa College"/>
    <x v="8"/>
    <s v="Polycom"/>
    <s v="CX500"/>
    <d v="2014-09-01T00:00:00"/>
    <x v="1"/>
    <n v="0"/>
    <n v="119.33"/>
    <n v="0"/>
    <n v="119.33"/>
    <n v="0"/>
    <n v="119.33"/>
    <n v="0"/>
    <n v="119.33"/>
    <n v="0"/>
    <n v="0"/>
    <n v="0"/>
    <m/>
    <m/>
    <s v="INACTIVE - Retired in 2024"/>
  </r>
  <r>
    <s v="344903"/>
    <s v="189448"/>
    <s v="?"/>
    <s v="beginbalans"/>
    <m/>
    <s v="0004F29E4D9D"/>
    <m/>
    <m/>
    <m/>
    <x v="0"/>
    <m/>
    <n v="100292666"/>
    <s v="Alfa College"/>
    <x v="8"/>
    <s v="Polycom"/>
    <s v="CX500"/>
    <d v="2014-09-01T00:00:00"/>
    <x v="1"/>
    <n v="0"/>
    <n v="119.33"/>
    <n v="0"/>
    <n v="119.33"/>
    <n v="0"/>
    <n v="119.33"/>
    <n v="0"/>
    <n v="119.33"/>
    <n v="0"/>
    <n v="0"/>
    <n v="0"/>
    <m/>
    <m/>
    <s v="INACTIVE - Retired in 2024"/>
  </r>
  <r>
    <s v="344904"/>
    <s v="189448"/>
    <s v="?"/>
    <s v="beginbalans"/>
    <m/>
    <s v="0004F29E4FB4"/>
    <m/>
    <m/>
    <m/>
    <x v="0"/>
    <m/>
    <n v="100292666"/>
    <s v="Alfa College"/>
    <x v="8"/>
    <s v="Polycom"/>
    <s v="CX500"/>
    <d v="2014-09-01T00:00:00"/>
    <x v="1"/>
    <n v="0"/>
    <n v="119.33"/>
    <n v="0"/>
    <n v="119.33"/>
    <n v="0"/>
    <n v="119.33"/>
    <n v="0"/>
    <n v="119.33"/>
    <n v="0"/>
    <n v="0"/>
    <n v="0"/>
    <m/>
    <m/>
    <s v="INACTIVE - Retired in 2024"/>
  </r>
  <r>
    <s v="344905"/>
    <s v="189448"/>
    <s v="?"/>
    <s v="beginbalans"/>
    <m/>
    <s v="0004F29E5072"/>
    <m/>
    <m/>
    <m/>
    <x v="0"/>
    <m/>
    <n v="100292666"/>
    <s v="Alfa College"/>
    <x v="8"/>
    <s v="Polycom"/>
    <s v="CX500"/>
    <d v="2014-09-01T00:00:00"/>
    <x v="1"/>
    <n v="0"/>
    <n v="119.33"/>
    <n v="0"/>
    <n v="119.33"/>
    <n v="0"/>
    <n v="119.33"/>
    <n v="0"/>
    <n v="119.33"/>
    <n v="0"/>
    <n v="0"/>
    <n v="0"/>
    <m/>
    <m/>
    <s v="INACTIVE - Retired in 2024"/>
  </r>
  <r>
    <s v="265745"/>
    <s v="189448"/>
    <s v="2001040134"/>
    <s v="beginbalans"/>
    <m/>
    <s v="0004F29E48B1"/>
    <m/>
    <m/>
    <m/>
    <x v="0"/>
    <m/>
    <n v="100292666"/>
    <s v="Alfa College"/>
    <x v="8"/>
    <s v="Polycom"/>
    <s v="CX500"/>
    <d v="2014-09-01T00:00:00"/>
    <x v="1"/>
    <n v="1"/>
    <n v="119.39"/>
    <n v="0"/>
    <n v="119.39"/>
    <n v="0"/>
    <n v="119.39"/>
    <n v="0"/>
    <n v="119.39"/>
    <n v="0"/>
    <n v="0"/>
    <n v="0"/>
    <m/>
    <m/>
    <s v="INACTIVE - Retired in 2024"/>
  </r>
  <r>
    <s v="268783"/>
    <s v="195894"/>
    <s v="2001055661"/>
    <s v="beginbalans"/>
    <m/>
    <s v="?"/>
    <m/>
    <m/>
    <m/>
    <x v="1"/>
    <m/>
    <n v="100292666"/>
    <s v="Alfa College"/>
    <x v="7"/>
    <s v="Comstor"/>
    <s v="CX600 IP Phone for Microsoft comm"/>
    <d v="2014-10-01T00:00:00"/>
    <x v="1"/>
    <n v="1"/>
    <n v="172.5"/>
    <n v="0"/>
    <n v="0"/>
    <n v="172.5"/>
    <n v="172.5"/>
    <n v="0"/>
    <n v="0"/>
    <n v="172.5"/>
    <n v="0"/>
    <n v="0"/>
    <m/>
    <m/>
    <s v="ACTIVE"/>
  </r>
  <r>
    <s v="268784"/>
    <s v="195894"/>
    <s v="2001055661"/>
    <s v="beginbalans"/>
    <m/>
    <s v="?"/>
    <m/>
    <m/>
    <m/>
    <x v="1"/>
    <m/>
    <n v="100292666"/>
    <s v="Alfa College"/>
    <x v="7"/>
    <s v="Comstor"/>
    <s v="CX600 IP Phone for Microsoft comm"/>
    <d v="2014-10-01T00:00:00"/>
    <x v="1"/>
    <n v="1"/>
    <n v="172.5"/>
    <n v="0"/>
    <n v="0"/>
    <n v="172.5"/>
    <n v="172.5"/>
    <n v="0"/>
    <n v="0"/>
    <n v="172.5"/>
    <n v="0"/>
    <n v="0"/>
    <m/>
    <m/>
    <s v="ACTIVE"/>
  </r>
  <r>
    <s v="268785"/>
    <s v="195894"/>
    <s v="2001055661"/>
    <s v="beginbalans"/>
    <m/>
    <s v="?"/>
    <m/>
    <m/>
    <m/>
    <x v="1"/>
    <m/>
    <n v="100292666"/>
    <s v="Alfa College"/>
    <x v="7"/>
    <s v="Comstor"/>
    <s v="CX600 IP Phone for Microsoft comm"/>
    <d v="2014-10-01T00:00:00"/>
    <x v="1"/>
    <n v="1"/>
    <n v="172.5"/>
    <n v="0"/>
    <n v="0"/>
    <n v="172.5"/>
    <n v="172.5"/>
    <n v="0"/>
    <n v="0"/>
    <n v="172.5"/>
    <n v="0"/>
    <n v="0"/>
    <m/>
    <m/>
    <s v="ACTIVE"/>
  </r>
  <r>
    <s v="268786"/>
    <s v="195894"/>
    <s v="2001055661"/>
    <s v="beginbalans"/>
    <m/>
    <s v="?"/>
    <m/>
    <m/>
    <m/>
    <x v="1"/>
    <m/>
    <n v="100292666"/>
    <s v="Alfa College"/>
    <x v="7"/>
    <s v="Comstor"/>
    <s v="CX600 IP Phone for Microsoft comm"/>
    <d v="2014-10-01T00:00:00"/>
    <x v="1"/>
    <n v="1"/>
    <n v="172.5"/>
    <n v="0"/>
    <n v="0"/>
    <n v="172.5"/>
    <n v="172.5"/>
    <n v="0"/>
    <n v="0"/>
    <n v="172.5"/>
    <n v="0"/>
    <n v="0"/>
    <m/>
    <m/>
    <s v="ACTIVE"/>
  </r>
  <r>
    <s v="268787"/>
    <s v="195894"/>
    <s v="2001055661"/>
    <s v="beginbalans"/>
    <m/>
    <s v="?"/>
    <m/>
    <m/>
    <m/>
    <x v="1"/>
    <m/>
    <n v="100292666"/>
    <s v="Alfa College"/>
    <x v="7"/>
    <s v="Comstor"/>
    <s v="CX600 IP Phone for Microsoft comm"/>
    <d v="2014-10-01T00:00:00"/>
    <x v="1"/>
    <n v="1"/>
    <n v="172.5"/>
    <n v="0"/>
    <n v="0"/>
    <n v="172.5"/>
    <n v="172.5"/>
    <n v="0"/>
    <n v="0"/>
    <n v="172.5"/>
    <n v="0"/>
    <n v="0"/>
    <m/>
    <m/>
    <s v="ACTIVE"/>
  </r>
  <r>
    <s v="268788"/>
    <s v="195894"/>
    <s v="2001055661"/>
    <s v="beginbalans"/>
    <m/>
    <s v="?"/>
    <m/>
    <m/>
    <m/>
    <x v="1"/>
    <m/>
    <n v="100292666"/>
    <s v="Alfa College"/>
    <x v="7"/>
    <s v="Comstor"/>
    <s v="CX600 IP Phone for Microsoft comm"/>
    <d v="2014-10-01T00:00:00"/>
    <x v="1"/>
    <n v="1"/>
    <n v="172.5"/>
    <n v="0"/>
    <n v="0"/>
    <n v="172.5"/>
    <n v="172.5"/>
    <n v="0"/>
    <n v="0"/>
    <n v="172.5"/>
    <n v="0"/>
    <n v="0"/>
    <m/>
    <m/>
    <s v="ACTIVE"/>
  </r>
  <r>
    <s v="268789"/>
    <s v="195894"/>
    <s v="2001055661"/>
    <s v="beginbalans"/>
    <m/>
    <s v="?"/>
    <m/>
    <m/>
    <m/>
    <x v="1"/>
    <m/>
    <n v="100292666"/>
    <s v="Alfa College"/>
    <x v="7"/>
    <s v="Comstor"/>
    <s v="CX600 IP Phone for Microsoft comm"/>
    <d v="2014-10-01T00:00:00"/>
    <x v="1"/>
    <n v="1"/>
    <n v="172.5"/>
    <n v="0"/>
    <n v="0"/>
    <n v="172.5"/>
    <n v="172.5"/>
    <n v="0"/>
    <n v="0"/>
    <n v="172.5"/>
    <n v="0"/>
    <n v="0"/>
    <m/>
    <m/>
    <s v="ACTIVE"/>
  </r>
  <r>
    <s v="201528"/>
    <s v="508115"/>
    <s v="?"/>
    <s v="beginbalans"/>
    <m/>
    <s v="?"/>
    <m/>
    <m/>
    <m/>
    <x v="1"/>
    <m/>
    <n v="100292414"/>
    <s v="Alfa College"/>
    <x v="2"/>
    <s v="Intronics"/>
    <s v="JOKREMER 02.05.2013 12:16"/>
    <d v="2013-07-17T00:00:00"/>
    <x v="1"/>
    <n v="1"/>
    <n v="6371"/>
    <n v="0"/>
    <n v="0"/>
    <n v="6371"/>
    <n v="6371"/>
    <n v="0"/>
    <n v="0"/>
    <n v="6371"/>
    <n v="0"/>
    <n v="0"/>
    <m/>
    <m/>
    <s v="ACTIVE"/>
  </r>
  <r>
    <s v="159731"/>
    <s v="802152"/>
    <s v="?"/>
    <s v="beginbalans"/>
    <m/>
    <s v="DTH11170461"/>
    <m/>
    <m/>
    <m/>
    <x v="1"/>
    <m/>
    <n v="100292414"/>
    <s v="Alfa College"/>
    <x v="9"/>
    <m/>
    <s v="PWR675-AC-RPS-N1="/>
    <d v="2008-10-01T00:00:00"/>
    <x v="2"/>
    <n v="1"/>
    <n v="832.86"/>
    <n v="0"/>
    <n v="0"/>
    <n v="832.86"/>
    <n v="832.86"/>
    <n v="0"/>
    <n v="0"/>
    <n v="832.86"/>
    <n v="0"/>
    <n v="0"/>
    <m/>
    <m/>
    <s v="ACTIVE"/>
  </r>
  <r>
    <s v="159732"/>
    <s v="802152"/>
    <s v="?"/>
    <s v="beginbalans"/>
    <m/>
    <s v="DTH11090237"/>
    <m/>
    <m/>
    <m/>
    <x v="0"/>
    <m/>
    <n v="100292414"/>
    <s v="Alfa College"/>
    <x v="10"/>
    <s v="Cisco"/>
    <s v="RPS 675"/>
    <d v="2008-10-01T00:00:00"/>
    <x v="2"/>
    <n v="0"/>
    <n v="832.86"/>
    <n v="0"/>
    <n v="832.86"/>
    <n v="0"/>
    <n v="832.86"/>
    <n v="0"/>
    <n v="832.86"/>
    <n v="0"/>
    <n v="0"/>
    <n v="0"/>
    <m/>
    <m/>
    <s v="INACTIVE - Retired in 2024"/>
  </r>
  <r>
    <s v="159733"/>
    <s v="802152"/>
    <s v="?"/>
    <s v="beginbalans"/>
    <m/>
    <s v="DTH11090181"/>
    <m/>
    <m/>
    <m/>
    <x v="0"/>
    <m/>
    <n v="100292414"/>
    <s v="Alfa College"/>
    <x v="10"/>
    <s v="Cisco"/>
    <s v="RPS 675"/>
    <d v="2008-10-01T00:00:00"/>
    <x v="2"/>
    <n v="0"/>
    <n v="832.86"/>
    <n v="0"/>
    <n v="832.86"/>
    <n v="0"/>
    <n v="832.86"/>
    <n v="0"/>
    <n v="832.86"/>
    <n v="0"/>
    <n v="0"/>
    <n v="0"/>
    <m/>
    <m/>
    <s v="INACTIVE - Retired in 2024"/>
  </r>
  <r>
    <s v="159734"/>
    <s v="802152"/>
    <s v="?"/>
    <s v="beginbalans"/>
    <m/>
    <s v="DTH11090228"/>
    <m/>
    <m/>
    <m/>
    <x v="0"/>
    <m/>
    <n v="100292414"/>
    <s v="Alfa College"/>
    <x v="10"/>
    <s v="Cisco"/>
    <s v="RPS 675"/>
    <d v="2008-10-01T00:00:00"/>
    <x v="2"/>
    <n v="0"/>
    <n v="832.86"/>
    <n v="0"/>
    <n v="832.86"/>
    <n v="0"/>
    <n v="832.86"/>
    <n v="0"/>
    <n v="832.86"/>
    <n v="0"/>
    <n v="0"/>
    <n v="0"/>
    <m/>
    <m/>
    <s v="INACTIVE - Retired in 2024"/>
  </r>
  <r>
    <s v="159735"/>
    <s v="802152"/>
    <s v="?"/>
    <s v="beginbalans"/>
    <m/>
    <s v="DTH11090229"/>
    <m/>
    <m/>
    <m/>
    <x v="0"/>
    <m/>
    <n v="100292414"/>
    <s v="Alfa College"/>
    <x v="10"/>
    <s v="Cisco"/>
    <s v="RPS 675"/>
    <d v="2008-10-01T00:00:00"/>
    <x v="2"/>
    <n v="0"/>
    <n v="832.86"/>
    <n v="0"/>
    <n v="832.86"/>
    <n v="0"/>
    <n v="832.86"/>
    <n v="0"/>
    <n v="832.86"/>
    <n v="0"/>
    <n v="0"/>
    <n v="0"/>
    <m/>
    <m/>
    <s v="INACTIVE - Retired in 2024"/>
  </r>
  <r>
    <s v="159736"/>
    <s v="802152"/>
    <s v="?"/>
    <s v="beginbalans"/>
    <m/>
    <s v="DTH11090189"/>
    <m/>
    <m/>
    <m/>
    <x v="0"/>
    <m/>
    <n v="100292414"/>
    <s v="Alfa College"/>
    <x v="10"/>
    <s v="Cisco"/>
    <s v="RPS 675"/>
    <d v="2008-10-01T00:00:00"/>
    <x v="2"/>
    <n v="0"/>
    <n v="832.86"/>
    <n v="0"/>
    <n v="832.86"/>
    <n v="0"/>
    <n v="832.86"/>
    <n v="0"/>
    <n v="832.86"/>
    <n v="0"/>
    <n v="0"/>
    <n v="0"/>
    <m/>
    <m/>
    <s v="INACTIVE - Retired in 2024"/>
  </r>
  <r>
    <s v="159737"/>
    <s v="802152"/>
    <s v="?"/>
    <s v="beginbalans"/>
    <m/>
    <s v="DTH11170271"/>
    <m/>
    <m/>
    <m/>
    <x v="0"/>
    <m/>
    <n v="100292414"/>
    <s v="Alfa College"/>
    <x v="10"/>
    <s v="Cisco"/>
    <s v="RPS 675"/>
    <d v="2008-10-01T00:00:00"/>
    <x v="2"/>
    <n v="0"/>
    <n v="832.86"/>
    <n v="0"/>
    <n v="832.86"/>
    <n v="0"/>
    <n v="832.86"/>
    <n v="0"/>
    <n v="832.86"/>
    <n v="0"/>
    <n v="0"/>
    <n v="0"/>
    <m/>
    <m/>
    <s v="INACTIVE - Retired in 2024"/>
  </r>
  <r>
    <s v="159738"/>
    <s v="802152"/>
    <s v="?"/>
    <s v="beginbalans"/>
    <m/>
    <s v="DTH11170149"/>
    <m/>
    <m/>
    <m/>
    <x v="0"/>
    <m/>
    <n v="100292414"/>
    <s v="Alfa College"/>
    <x v="10"/>
    <s v="Cisco"/>
    <s v="RPS 675"/>
    <d v="2008-10-01T00:00:00"/>
    <x v="2"/>
    <n v="0"/>
    <n v="832.86"/>
    <n v="0"/>
    <n v="832.86"/>
    <n v="0"/>
    <n v="832.86"/>
    <n v="0"/>
    <n v="832.86"/>
    <n v="0"/>
    <n v="0"/>
    <n v="0"/>
    <m/>
    <m/>
    <s v="INACTIVE - Retired in 2024"/>
  </r>
  <r>
    <s v="159739"/>
    <s v="802152"/>
    <s v="?"/>
    <s v="beginbalans"/>
    <m/>
    <s v="DTH11170164"/>
    <m/>
    <m/>
    <m/>
    <x v="0"/>
    <m/>
    <n v="100292414"/>
    <s v="Alfa College"/>
    <x v="10"/>
    <s v="Cisco"/>
    <s v="RPS 675"/>
    <d v="2008-10-01T00:00:00"/>
    <x v="2"/>
    <n v="0"/>
    <n v="832.86"/>
    <n v="0"/>
    <n v="832.86"/>
    <n v="0"/>
    <n v="832.86"/>
    <n v="0"/>
    <n v="832.86"/>
    <n v="0"/>
    <n v="0"/>
    <n v="0"/>
    <m/>
    <m/>
    <s v="INACTIVE - Retired in 2024"/>
  </r>
  <r>
    <s v="159740"/>
    <s v="802152"/>
    <s v="?"/>
    <s v="beginbalans"/>
    <m/>
    <s v="DTH11170468"/>
    <m/>
    <m/>
    <m/>
    <x v="0"/>
    <m/>
    <n v="100292414"/>
    <s v="Alfa College"/>
    <x v="10"/>
    <s v="Cisco"/>
    <s v="RPS 675"/>
    <d v="2008-10-01T00:00:00"/>
    <x v="2"/>
    <n v="0"/>
    <n v="832.86"/>
    <n v="0"/>
    <n v="832.86"/>
    <n v="0"/>
    <n v="832.86"/>
    <n v="0"/>
    <n v="832.86"/>
    <n v="0"/>
    <n v="0"/>
    <n v="0"/>
    <m/>
    <m/>
    <s v="INACTIVE - Retired in 2024"/>
  </r>
  <r>
    <s v="159741"/>
    <s v="802152"/>
    <s v="?"/>
    <s v="beginbalans"/>
    <m/>
    <s v="DTH11170272"/>
    <m/>
    <m/>
    <m/>
    <x v="0"/>
    <m/>
    <n v="100292414"/>
    <s v="Alfa College"/>
    <x v="10"/>
    <s v="Cisco"/>
    <s v="RPS 675"/>
    <d v="2008-10-01T00:00:00"/>
    <x v="2"/>
    <n v="0"/>
    <n v="832.86"/>
    <n v="0"/>
    <n v="832.86"/>
    <n v="0"/>
    <n v="832.86"/>
    <n v="0"/>
    <n v="832.86"/>
    <n v="0"/>
    <n v="0"/>
    <n v="0"/>
    <m/>
    <m/>
    <s v="INACTIVE - Retired in 2024"/>
  </r>
  <r>
    <s v="159742"/>
    <s v="802152"/>
    <s v="?"/>
    <s v="beginbalans"/>
    <m/>
    <s v="GB86154DW6"/>
    <m/>
    <m/>
    <m/>
    <x v="1"/>
    <m/>
    <n v="100292414"/>
    <s v="Alfa College"/>
    <x v="9"/>
    <m/>
    <s v="DL380 G4"/>
    <d v="2008-10-01T00:00:00"/>
    <x v="3"/>
    <n v="1"/>
    <n v="3355.9"/>
    <n v="0"/>
    <n v="0"/>
    <n v="3355.9"/>
    <n v="3355.9"/>
    <n v="0"/>
    <n v="0"/>
    <n v="3355.9"/>
    <n v="0"/>
    <n v="0"/>
    <m/>
    <m/>
    <s v="ACTIVE"/>
  </r>
  <r>
    <s v="159743"/>
    <s v="802152"/>
    <s v="?"/>
    <s v="beginbalans"/>
    <m/>
    <s v="GB86154DRM"/>
    <m/>
    <m/>
    <m/>
    <x v="1"/>
    <m/>
    <n v="100292414"/>
    <s v="Alfa College"/>
    <x v="9"/>
    <m/>
    <s v="DL380 G4"/>
    <d v="2008-10-01T00:00:00"/>
    <x v="3"/>
    <n v="1"/>
    <n v="3355.9"/>
    <n v="0"/>
    <n v="0"/>
    <n v="3355.9"/>
    <n v="3355.9"/>
    <n v="0"/>
    <n v="0"/>
    <n v="3355.9"/>
    <n v="0"/>
    <n v="0"/>
    <m/>
    <m/>
    <s v="ACTIVE"/>
  </r>
  <r>
    <s v="159744"/>
    <s v="802152"/>
    <s v="?"/>
    <s v="beginbalans"/>
    <m/>
    <s v="ONBEKEND"/>
    <m/>
    <m/>
    <m/>
    <x v="1"/>
    <m/>
    <n v="100292414"/>
    <s v="Alfa College"/>
    <x v="9"/>
    <m/>
    <s v="DL380 G4"/>
    <d v="2008-10-01T00:00:00"/>
    <x v="2"/>
    <n v="1"/>
    <n v="3464.15"/>
    <n v="0"/>
    <n v="0"/>
    <n v="3464.15"/>
    <n v="3464.15"/>
    <n v="0"/>
    <n v="0"/>
    <n v="3464.15"/>
    <n v="0"/>
    <n v="0"/>
    <m/>
    <m/>
    <s v="ACTIVE"/>
  </r>
  <r>
    <s v="159745"/>
    <s v="802152"/>
    <s v="?"/>
    <s v="beginbalans"/>
    <m/>
    <s v="?"/>
    <m/>
    <m/>
    <m/>
    <x v="1"/>
    <m/>
    <n v="100292414"/>
    <s v="Alfa College"/>
    <x v="9"/>
    <s v="Vmware"/>
    <s v="DL380 G4"/>
    <d v="2008-10-01T00:00:00"/>
    <x v="3"/>
    <n v="1"/>
    <n v="3355.9"/>
    <n v="0"/>
    <n v="0"/>
    <n v="3355.9"/>
    <n v="3355.9"/>
    <n v="0"/>
    <n v="0"/>
    <n v="3355.9"/>
    <n v="0"/>
    <n v="0"/>
    <m/>
    <m/>
    <s v="ACTIVE"/>
  </r>
  <r>
    <s v="159746"/>
    <s v="802152"/>
    <s v="?"/>
    <s v="beginbalans"/>
    <m/>
    <s v="?"/>
    <m/>
    <m/>
    <m/>
    <x v="1"/>
    <m/>
    <n v="100292414"/>
    <s v="Alfa College"/>
    <x v="9"/>
    <s v="Vmware"/>
    <s v="WS-C3750G-24TS-E1U"/>
    <d v="2008-10-01T00:00:00"/>
    <x v="4"/>
    <n v="1"/>
    <n v="2531.4299999999998"/>
    <n v="0"/>
    <n v="0"/>
    <n v="2531.4299999999998"/>
    <n v="2531.4299999999998"/>
    <n v="0"/>
    <n v="0"/>
    <n v="2531.4299999999998"/>
    <n v="0"/>
    <n v="0"/>
    <m/>
    <m/>
    <s v="ACTIVE"/>
  </r>
  <r>
    <s v="159747"/>
    <s v="802152"/>
    <s v="?"/>
    <s v="beginbalans"/>
    <m/>
    <s v="?"/>
    <m/>
    <m/>
    <m/>
    <x v="1"/>
    <m/>
    <n v="100292414"/>
    <s v="Alfa College"/>
    <x v="2"/>
    <m/>
    <s v="WS-C3750-24PS-S"/>
    <d v="2008-10-01T00:00:00"/>
    <x v="2"/>
    <n v="1"/>
    <n v="1283.9000000000001"/>
    <n v="0"/>
    <n v="0"/>
    <n v="1283.9000000000001"/>
    <n v="1283.9000000000001"/>
    <n v="0"/>
    <n v="0"/>
    <n v="1283.9000000000001"/>
    <n v="0"/>
    <n v="0"/>
    <m/>
    <m/>
    <s v="ACTIVE"/>
  </r>
  <r>
    <s v="159748"/>
    <s v="802152"/>
    <s v="?"/>
    <s v="beginbalans"/>
    <m/>
    <s v="CAT1117NGBL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49"/>
    <s v="802152"/>
    <s v="?"/>
    <s v="beginbalans"/>
    <m/>
    <s v="FD01118Y0WL"/>
    <m/>
    <m/>
    <m/>
    <x v="1"/>
    <m/>
    <n v="100292414"/>
    <s v="Alfa College"/>
    <x v="2"/>
    <m/>
    <s v="WS-C3750-24PS-S"/>
    <d v="2008-10-01T00:00:00"/>
    <x v="2"/>
    <n v="1"/>
    <n v="1283.9000000000001"/>
    <n v="0"/>
    <n v="0"/>
    <n v="1283.9000000000001"/>
    <n v="1283.9000000000001"/>
    <n v="0"/>
    <n v="0"/>
    <n v="1283.9000000000001"/>
    <n v="0"/>
    <n v="0"/>
    <m/>
    <m/>
    <s v="ACTIVE"/>
  </r>
  <r>
    <s v="159750"/>
    <s v="802152"/>
    <s v="?"/>
    <s v="beginbalans"/>
    <m/>
    <s v="FD01118Z0KL"/>
    <m/>
    <m/>
    <m/>
    <x v="1"/>
    <m/>
    <n v="100292414"/>
    <s v="Alfa College"/>
    <x v="2"/>
    <m/>
    <s v="WS-C3750-24PS-S"/>
    <d v="2008-10-01T00:00:00"/>
    <x v="2"/>
    <n v="1"/>
    <n v="1283.9000000000001"/>
    <n v="0"/>
    <n v="0"/>
    <n v="1283.9000000000001"/>
    <n v="1283.9000000000001"/>
    <n v="0"/>
    <n v="0"/>
    <n v="1283.9000000000001"/>
    <n v="0"/>
    <n v="0"/>
    <m/>
    <m/>
    <s v="ACTIVE"/>
  </r>
  <r>
    <s v="159751"/>
    <s v="802152"/>
    <s v="?"/>
    <s v="beginbalans"/>
    <m/>
    <s v="FD01118Y0T9"/>
    <m/>
    <m/>
    <m/>
    <x v="1"/>
    <m/>
    <n v="100292414"/>
    <s v="Alfa College"/>
    <x v="2"/>
    <m/>
    <s v="WS-C3750-24PS-S"/>
    <d v="2008-10-01T00:00:00"/>
    <x v="2"/>
    <n v="1"/>
    <n v="1283.9000000000001"/>
    <n v="0"/>
    <n v="0"/>
    <n v="1283.9000000000001"/>
    <n v="1283.9000000000001"/>
    <n v="0"/>
    <n v="0"/>
    <n v="1283.9000000000001"/>
    <n v="0"/>
    <n v="0"/>
    <m/>
    <m/>
    <s v="ACTIVE"/>
  </r>
  <r>
    <s v="159752"/>
    <s v="802152"/>
    <s v="?"/>
    <s v="beginbalans"/>
    <m/>
    <s v="CAT11162KB1"/>
    <m/>
    <m/>
    <m/>
    <x v="1"/>
    <m/>
    <n v="100292414"/>
    <s v="Alfa College"/>
    <x v="2"/>
    <m/>
    <s v="WS-C3750-24PS-S"/>
    <d v="2008-10-01T00:00:00"/>
    <x v="2"/>
    <n v="1"/>
    <n v="1283.9000000000001"/>
    <n v="0"/>
    <n v="0"/>
    <n v="1283.9000000000001"/>
    <n v="1283.9000000000001"/>
    <n v="0"/>
    <n v="0"/>
    <n v="1283.9000000000001"/>
    <n v="0"/>
    <n v="0"/>
    <m/>
    <m/>
    <s v="ACTIVE"/>
  </r>
  <r>
    <s v="159753"/>
    <s v="802152"/>
    <s v="?"/>
    <s v="beginbalans"/>
    <m/>
    <s v="FD01118Y0G0"/>
    <m/>
    <m/>
    <m/>
    <x v="1"/>
    <m/>
    <n v="100292414"/>
    <s v="Alfa College"/>
    <x v="2"/>
    <m/>
    <s v="WS-C3750-24PS-S"/>
    <d v="2008-10-01T00:00:00"/>
    <x v="2"/>
    <n v="1"/>
    <n v="1283.9000000000001"/>
    <n v="0"/>
    <n v="0"/>
    <n v="1283.9000000000001"/>
    <n v="1283.9000000000001"/>
    <n v="0"/>
    <n v="0"/>
    <n v="1283.9000000000001"/>
    <n v="0"/>
    <n v="0"/>
    <m/>
    <m/>
    <s v="ACTIVE"/>
  </r>
  <r>
    <s v="159754"/>
    <s v="802152"/>
    <s v="?"/>
    <s v="beginbalans"/>
    <m/>
    <s v="FD01118Z0LS"/>
    <m/>
    <m/>
    <m/>
    <x v="1"/>
    <m/>
    <n v="100292414"/>
    <s v="Alfa College"/>
    <x v="2"/>
    <m/>
    <s v="WS-C3750-24PS-S"/>
    <d v="2008-10-01T00:00:00"/>
    <x v="2"/>
    <n v="1"/>
    <n v="1283.9000000000001"/>
    <n v="0"/>
    <n v="0"/>
    <n v="1283.9000000000001"/>
    <n v="1283.9000000000001"/>
    <n v="0"/>
    <n v="0"/>
    <n v="1283.9000000000001"/>
    <n v="0"/>
    <n v="0"/>
    <m/>
    <m/>
    <s v="ACTIVE"/>
  </r>
  <r>
    <s v="159755"/>
    <s v="802152"/>
    <s v="?"/>
    <s v="beginbalans"/>
    <m/>
    <s v="CAT1117NGA7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56"/>
    <s v="802152"/>
    <s v="?"/>
    <s v="beginbalans"/>
    <m/>
    <s v="FOC1103Z7WS"/>
    <m/>
    <m/>
    <m/>
    <x v="1"/>
    <m/>
    <n v="100292414"/>
    <s v="Alfa College"/>
    <x v="2"/>
    <m/>
    <s v="3750 24 10/100/1000 + 4SFP"/>
    <d v="2008-10-01T00:00:00"/>
    <x v="5"/>
    <n v="1"/>
    <n v="1929.57"/>
    <n v="0"/>
    <n v="0"/>
    <n v="1929.57"/>
    <n v="1929.57"/>
    <n v="0"/>
    <n v="0"/>
    <n v="1929.57"/>
    <n v="0"/>
    <n v="0"/>
    <m/>
    <m/>
    <s v="ACTIVE"/>
  </r>
  <r>
    <s v="159757"/>
    <s v="802152"/>
    <s v="?"/>
    <s v="beginbalans"/>
    <m/>
    <s v="SCAT1106NGH8"/>
    <m/>
    <m/>
    <m/>
    <x v="1"/>
    <m/>
    <n v="100292414"/>
    <s v="Alfa College"/>
    <x v="2"/>
    <m/>
    <s v="3750 24 10/100 Poe + 2 SFP"/>
    <d v="2008-10-01T00:00:00"/>
    <x v="6"/>
    <n v="1"/>
    <n v="1360.94"/>
    <n v="0"/>
    <n v="0"/>
    <n v="1360.94"/>
    <n v="1360.94"/>
    <n v="0"/>
    <n v="0"/>
    <n v="1360.94"/>
    <n v="0"/>
    <n v="0"/>
    <m/>
    <m/>
    <s v="ACTIVE"/>
  </r>
  <r>
    <s v="159758"/>
    <s v="802152"/>
    <s v="?"/>
    <s v="beginbalans"/>
    <m/>
    <s v="CAT1111NJB6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59"/>
    <s v="802152"/>
    <s v="?"/>
    <s v="beginbalans"/>
    <m/>
    <s v="CAT1111ZJB3"/>
    <m/>
    <m/>
    <m/>
    <x v="1"/>
    <m/>
    <n v="100292414"/>
    <s v="Alfa College"/>
    <x v="2"/>
    <m/>
    <s v="WS-C3750-24PS-S"/>
    <d v="2008-10-01T00:00:00"/>
    <x v="2"/>
    <n v="1"/>
    <n v="1283.9000000000001"/>
    <n v="0"/>
    <n v="0"/>
    <n v="1283.9000000000001"/>
    <n v="1283.9000000000001"/>
    <n v="0"/>
    <n v="0"/>
    <n v="1283.9000000000001"/>
    <n v="0"/>
    <n v="0"/>
    <m/>
    <m/>
    <s v="ACTIVE"/>
  </r>
  <r>
    <s v="159760"/>
    <s v="802152"/>
    <s v="?"/>
    <s v="beginbalans"/>
    <m/>
    <s v="CAT1111ZJBM"/>
    <m/>
    <m/>
    <m/>
    <x v="2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61"/>
    <s v="802152"/>
    <s v="?"/>
    <s v="beginbalans"/>
    <m/>
    <s v="CAT1111NJ21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62"/>
    <s v="802152"/>
    <s v="?"/>
    <s v="beginbalans"/>
    <m/>
    <s v="CAT1111ZJ25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63"/>
    <s v="802152"/>
    <s v="?"/>
    <s v="beginbalans"/>
    <m/>
    <s v="CAT1111NJAC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64"/>
    <s v="802152"/>
    <s v="?"/>
    <s v="beginbalans"/>
    <m/>
    <s v="CAT1111NJAZ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65"/>
    <s v="802152"/>
    <s v="?"/>
    <s v="beginbalans"/>
    <m/>
    <s v="CAT1111ZJBR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66"/>
    <s v="802152"/>
    <s v="?"/>
    <s v="beginbalans"/>
    <m/>
    <s v="CAT1111ZJDF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67"/>
    <s v="802152"/>
    <s v="?"/>
    <s v="beginbalans"/>
    <m/>
    <s v="CAT1111NJ7Q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68"/>
    <s v="802152"/>
    <s v="?"/>
    <s v="beginbalans"/>
    <m/>
    <s v="CAT1111NJ9V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69"/>
    <s v="802152"/>
    <s v="?"/>
    <s v="beginbalans"/>
    <m/>
    <s v="cat1047ZL6Q"/>
    <m/>
    <m/>
    <m/>
    <x v="1"/>
    <m/>
    <n v="100292414"/>
    <s v="Alfa College"/>
    <x v="2"/>
    <m/>
    <s v="C3750-G"/>
    <d v="2008-10-01T00:00:00"/>
    <x v="4"/>
    <n v="1"/>
    <n v="1492.82"/>
    <n v="0"/>
    <n v="0"/>
    <n v="1492.82"/>
    <n v="1492.82"/>
    <n v="0"/>
    <n v="0"/>
    <n v="1492.82"/>
    <n v="0"/>
    <n v="0"/>
    <m/>
    <m/>
    <s v="ACTIVE"/>
  </r>
  <r>
    <s v="159770"/>
    <s v="802152"/>
    <s v="?"/>
    <s v="beginbalans"/>
    <m/>
    <s v="cat1047ZLAJ"/>
    <m/>
    <m/>
    <m/>
    <x v="0"/>
    <m/>
    <n v="100292414"/>
    <s v="Alfa College"/>
    <x v="2"/>
    <m/>
    <s v="C3750-G"/>
    <d v="2008-10-01T00:00:00"/>
    <x v="4"/>
    <n v="0"/>
    <n v="1492.82"/>
    <n v="0"/>
    <n v="1492.82"/>
    <n v="0"/>
    <n v="1492.82"/>
    <n v="0"/>
    <n v="1492.82"/>
    <n v="0"/>
    <n v="0"/>
    <n v="0"/>
    <m/>
    <m/>
    <s v="INACTIVE - Retired in 2024"/>
  </r>
  <r>
    <s v="159771"/>
    <s v="802152"/>
    <s v="?"/>
    <s v="beginbalans"/>
    <m/>
    <s v="CAT1111NJ8E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72"/>
    <s v="802152"/>
    <s v="?"/>
    <s v="beginbalans"/>
    <m/>
    <s v="CAT1029RM4Y"/>
    <m/>
    <m/>
    <m/>
    <x v="0"/>
    <m/>
    <n v="100292414"/>
    <s v="Alfa College"/>
    <x v="0"/>
    <s v="Cisco"/>
    <n v="3750"/>
    <d v="2008-10-01T00:00:00"/>
    <x v="7"/>
    <n v="0"/>
    <n v="1882.99"/>
    <n v="0"/>
    <n v="1882.99"/>
    <n v="0"/>
    <n v="1882.99"/>
    <n v="0"/>
    <n v="1882.99"/>
    <n v="0"/>
    <n v="0"/>
    <n v="0"/>
    <m/>
    <m/>
    <s v="INACTIVE - Retired in 2024"/>
  </r>
  <r>
    <s v="159773"/>
    <s v="802152"/>
    <s v="?"/>
    <s v="beginbalans"/>
    <m/>
    <s v="CAT1023N0BK"/>
    <m/>
    <m/>
    <m/>
    <x v="0"/>
    <m/>
    <n v="100292414"/>
    <s v="Alfa College"/>
    <x v="2"/>
    <m/>
    <s v="C3750-G"/>
    <d v="2008-10-01T00:00:00"/>
    <x v="8"/>
    <n v="0"/>
    <n v="1639.84"/>
    <n v="0"/>
    <n v="1639.84"/>
    <n v="0"/>
    <n v="1639.84"/>
    <n v="0"/>
    <n v="1639.84"/>
    <n v="0"/>
    <n v="0"/>
    <n v="0"/>
    <m/>
    <m/>
    <s v="INACTIVE - Retired in 2024"/>
  </r>
  <r>
    <s v="159774"/>
    <s v="802152"/>
    <s v="?"/>
    <s v="beginbalans"/>
    <m/>
    <s v="FD01118Y0TN"/>
    <m/>
    <m/>
    <m/>
    <x v="1"/>
    <m/>
    <n v="100292414"/>
    <s v="Alfa College"/>
    <x v="2"/>
    <m/>
    <s v="WS-C3750-24PS-S"/>
    <d v="2008-10-01T00:00:00"/>
    <x v="6"/>
    <n v="1"/>
    <n v="1307.97"/>
    <n v="0"/>
    <n v="0"/>
    <n v="1307.97"/>
    <n v="1307.97"/>
    <n v="0"/>
    <n v="0"/>
    <n v="1307.97"/>
    <n v="0"/>
    <n v="0"/>
    <m/>
    <m/>
    <s v="ACTIVE"/>
  </r>
  <r>
    <s v="159775"/>
    <s v="802152"/>
    <s v="?"/>
    <s v="beginbalans"/>
    <m/>
    <s v="CAT1117NGBP"/>
    <m/>
    <m/>
    <m/>
    <x v="0"/>
    <m/>
    <n v="100292414"/>
    <s v="Alfa College"/>
    <x v="0"/>
    <s v="Cisco"/>
    <n v="3750"/>
    <d v="2008-10-01T00:00:00"/>
    <x v="6"/>
    <n v="0"/>
    <n v="1307.97"/>
    <n v="0"/>
    <n v="1307.97"/>
    <n v="0"/>
    <n v="1307.97"/>
    <n v="0"/>
    <n v="1307.97"/>
    <n v="0"/>
    <n v="0"/>
    <n v="0"/>
    <m/>
    <m/>
    <s v="INACTIVE - Retired in 2024"/>
  </r>
  <r>
    <s v="159776"/>
    <s v="802152"/>
    <s v="?"/>
    <s v="beginbalans"/>
    <m/>
    <s v="FD01119X161"/>
    <m/>
    <m/>
    <m/>
    <x v="1"/>
    <m/>
    <n v="100292414"/>
    <s v="Alfa College"/>
    <x v="2"/>
    <m/>
    <s v="WS-C3750-24PS-S"/>
    <d v="2008-10-01T00:00:00"/>
    <x v="6"/>
    <n v="1"/>
    <n v="1307.97"/>
    <n v="0"/>
    <n v="0"/>
    <n v="1307.97"/>
    <n v="1307.97"/>
    <n v="0"/>
    <n v="0"/>
    <n v="1307.97"/>
    <n v="0"/>
    <n v="0"/>
    <m/>
    <m/>
    <s v="ACTIVE"/>
  </r>
  <r>
    <s v="159777"/>
    <s v="802152"/>
    <s v="?"/>
    <s v="beginbalans"/>
    <m/>
    <s v="CAT1117NGE4"/>
    <m/>
    <m/>
    <m/>
    <x v="0"/>
    <m/>
    <n v="100292414"/>
    <s v="Alfa College"/>
    <x v="0"/>
    <s v="Cisco"/>
    <n v="3750"/>
    <d v="2008-10-01T00:00:00"/>
    <x v="6"/>
    <n v="0"/>
    <n v="1307.97"/>
    <n v="0"/>
    <n v="1307.97"/>
    <n v="0"/>
    <n v="1307.97"/>
    <n v="0"/>
    <n v="1307.97"/>
    <n v="0"/>
    <n v="0"/>
    <n v="0"/>
    <m/>
    <m/>
    <s v="INACTIVE - Retired in 2024"/>
  </r>
  <r>
    <s v="159778"/>
    <s v="802152"/>
    <s v="?"/>
    <s v="beginbalans"/>
    <m/>
    <s v="FDO1136Y57Q"/>
    <m/>
    <m/>
    <m/>
    <x v="0"/>
    <m/>
    <n v="100292414"/>
    <s v="Alfa College"/>
    <x v="0"/>
    <s v="Cisco"/>
    <n v="3750"/>
    <d v="2008-10-01T00:00:00"/>
    <x v="7"/>
    <n v="0"/>
    <n v="1290.97"/>
    <n v="0"/>
    <n v="1290.97"/>
    <n v="0"/>
    <n v="1290.97"/>
    <n v="0"/>
    <n v="1290.97"/>
    <n v="0"/>
    <n v="0"/>
    <n v="0"/>
    <m/>
    <m/>
    <s v="INACTIVE - Retired in 2024"/>
  </r>
  <r>
    <s v="159779"/>
    <s v="802152"/>
    <s v="?"/>
    <s v="beginbalans"/>
    <m/>
    <s v="TDO1136Y5CA"/>
    <m/>
    <m/>
    <m/>
    <x v="1"/>
    <m/>
    <n v="100292414"/>
    <s v="Alfa College"/>
    <x v="2"/>
    <m/>
    <s v="WS-C3750-24PS-S"/>
    <d v="2008-10-01T00:00:00"/>
    <x v="7"/>
    <n v="1"/>
    <n v="1290.97"/>
    <n v="0"/>
    <n v="0"/>
    <n v="1290.97"/>
    <n v="1290.97"/>
    <n v="0"/>
    <n v="0"/>
    <n v="1290.97"/>
    <n v="0"/>
    <n v="0"/>
    <m/>
    <m/>
    <s v="ACTIVE"/>
  </r>
  <r>
    <s v="159780"/>
    <s v="802152"/>
    <s v="?"/>
    <s v="beginbalans"/>
    <m/>
    <s v="CAT1024Z2FB"/>
    <m/>
    <m/>
    <m/>
    <x v="0"/>
    <m/>
    <n v="100292414"/>
    <s v="Alfa College"/>
    <x v="2"/>
    <m/>
    <s v="3750"/>
    <d v="2008-10-01T00:00:00"/>
    <x v="9"/>
    <n v="1"/>
    <n v="2577.4299999999998"/>
    <n v="0"/>
    <n v="0"/>
    <n v="2577.4299999999998"/>
    <n v="2577.4299999999998"/>
    <n v="0"/>
    <n v="0"/>
    <n v="2577.4299999999998"/>
    <n v="0"/>
    <n v="0"/>
    <m/>
    <m/>
    <s v="ACTIVE"/>
  </r>
  <r>
    <s v="159781"/>
    <s v="802152"/>
    <s v="?"/>
    <s v="beginbalans"/>
    <m/>
    <s v="CAT1111ZHYR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82"/>
    <s v="802152"/>
    <s v="?"/>
    <s v="beginbalans"/>
    <m/>
    <s v="CAT1111ZJ2T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83"/>
    <s v="802152"/>
    <s v="?"/>
    <s v="beginbalans"/>
    <m/>
    <s v="CAT1111NJA8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84"/>
    <s v="802152"/>
    <s v="?"/>
    <s v="beginbalans"/>
    <m/>
    <s v="CAT1111ZJBE"/>
    <m/>
    <m/>
    <m/>
    <x v="3"/>
    <m/>
    <n v="100292414"/>
    <s v="Alfa College"/>
    <x v="0"/>
    <s v="Cisco"/>
    <n v="3750"/>
    <d v="2008-10-01T00:00:00"/>
    <x v="2"/>
    <n v="1"/>
    <n v="1283.9000000000001"/>
    <n v="0"/>
    <n v="0"/>
    <n v="1283.9000000000001"/>
    <n v="1283.9000000000001"/>
    <n v="0"/>
    <n v="0"/>
    <n v="1283.9000000000001"/>
    <n v="0"/>
    <n v="0"/>
    <m/>
    <m/>
    <s v="ACTIVE"/>
  </r>
  <r>
    <s v="159785"/>
    <s v="802152"/>
    <s v="?"/>
    <s v="beginbalans"/>
    <m/>
    <s v="CAT1111NJ96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86"/>
    <s v="802152"/>
    <s v="?"/>
    <s v="beginbalans"/>
    <m/>
    <s v="CAT1111ZYHW"/>
    <m/>
    <m/>
    <m/>
    <x v="1"/>
    <m/>
    <n v="100292414"/>
    <s v="Alfa College"/>
    <x v="2"/>
    <m/>
    <s v="WS-C3750-24PS-S"/>
    <d v="2008-10-01T00:00:00"/>
    <x v="2"/>
    <n v="1"/>
    <n v="1283.9000000000001"/>
    <n v="0"/>
    <n v="0"/>
    <n v="1283.9000000000001"/>
    <n v="1283.9000000000001"/>
    <n v="0"/>
    <n v="0"/>
    <n v="1283.9000000000001"/>
    <n v="0"/>
    <n v="0"/>
    <m/>
    <m/>
    <s v="ACTIVE"/>
  </r>
  <r>
    <s v="159787"/>
    <s v="802152"/>
    <s v="?"/>
    <s v="beginbalans"/>
    <m/>
    <s v="CAT1111ZJ1W"/>
    <m/>
    <m/>
    <m/>
    <x v="0"/>
    <m/>
    <n v="100292414"/>
    <s v="Alfa College"/>
    <x v="0"/>
    <s v="Cisco"/>
    <n v="3750"/>
    <d v="2008-10-01T00:00:00"/>
    <x v="2"/>
    <n v="0"/>
    <n v="1283.9000000000001"/>
    <n v="0"/>
    <n v="1283.9000000000001"/>
    <n v="0"/>
    <n v="1283.9000000000001"/>
    <n v="0"/>
    <n v="1283.9000000000001"/>
    <n v="0"/>
    <n v="0"/>
    <n v="0"/>
    <m/>
    <m/>
    <s v="INACTIVE - Retired in 2024"/>
  </r>
  <r>
    <s v="159788"/>
    <s v="802152"/>
    <s v="?"/>
    <s v="beginbalans"/>
    <m/>
    <s v="CAT1051ZMWG"/>
    <m/>
    <m/>
    <m/>
    <x v="0"/>
    <m/>
    <n v="100292414"/>
    <s v="Alfa College"/>
    <x v="0"/>
    <s v="Cisco"/>
    <n v="3750"/>
    <d v="2008-10-01T00:00:00"/>
    <x v="2"/>
    <n v="0"/>
    <n v="1696.18"/>
    <n v="0"/>
    <n v="1696.18"/>
    <n v="0"/>
    <n v="1696.18"/>
    <n v="0"/>
    <n v="1696.18"/>
    <n v="0"/>
    <n v="0"/>
    <n v="0"/>
    <m/>
    <m/>
    <s v="INACTIVE - Retired in 2024"/>
  </r>
  <r>
    <s v="159789"/>
    <s v="802152"/>
    <s v="?"/>
    <s v="beginbalans"/>
    <m/>
    <s v="FCZ1118Y03R"/>
    <m/>
    <m/>
    <m/>
    <x v="0"/>
    <m/>
    <n v="100292414"/>
    <s v="Alfa College"/>
    <x v="0"/>
    <s v="Cisco"/>
    <n v="3750"/>
    <d v="2008-10-01T00:00:00"/>
    <x v="2"/>
    <n v="0"/>
    <n v="1939.17"/>
    <n v="0"/>
    <n v="1939.17"/>
    <n v="0"/>
    <n v="1939.17"/>
    <n v="0"/>
    <n v="1939.17"/>
    <n v="0"/>
    <n v="0"/>
    <n v="0"/>
    <m/>
    <m/>
    <s v="INACTIVE - Retired in 2024"/>
  </r>
  <r>
    <s v="159790"/>
    <s v="802152"/>
    <s v="?"/>
    <s v="beginbalans"/>
    <m/>
    <s v="FCZ1118Y044"/>
    <m/>
    <m/>
    <m/>
    <x v="0"/>
    <m/>
    <n v="100292414"/>
    <s v="Alfa College"/>
    <x v="0"/>
    <s v="Cisco"/>
    <n v="3750"/>
    <d v="2008-10-01T00:00:00"/>
    <x v="2"/>
    <n v="0"/>
    <n v="1939.17"/>
    <n v="0"/>
    <n v="1939.17"/>
    <n v="0"/>
    <n v="1939.17"/>
    <n v="0"/>
    <n v="1939.17"/>
    <n v="0"/>
    <n v="0"/>
    <n v="0"/>
    <m/>
    <m/>
    <s v="INACTIVE - Retired in 2024"/>
  </r>
  <r>
    <s v="159791"/>
    <s v="802152"/>
    <s v="?"/>
    <s v="beginbalans"/>
    <m/>
    <s v="FD01137Y39E"/>
    <m/>
    <m/>
    <m/>
    <x v="1"/>
    <m/>
    <n v="100292414"/>
    <s v="Alfa College"/>
    <x v="2"/>
    <m/>
    <s v="WS-C3750-24PS-S"/>
    <d v="2008-10-01T00:00:00"/>
    <x v="4"/>
    <n v="1"/>
    <n v="1379.3"/>
    <n v="0"/>
    <n v="0"/>
    <n v="1379.3"/>
    <n v="1379.3"/>
    <n v="0"/>
    <n v="0"/>
    <n v="1379.3"/>
    <n v="0"/>
    <n v="0"/>
    <m/>
    <m/>
    <s v="ACTIVE"/>
  </r>
  <r>
    <s v="159792"/>
    <s v="802152"/>
    <s v="?"/>
    <s v="beginbalans"/>
    <m/>
    <s v="CAT1136RG40"/>
    <m/>
    <m/>
    <m/>
    <x v="1"/>
    <m/>
    <n v="100292414"/>
    <s v="Alfa College"/>
    <x v="2"/>
    <m/>
    <s v="WS-C3750G-24TS-E1U"/>
    <d v="2008-10-01T00:00:00"/>
    <x v="7"/>
    <n v="1"/>
    <n v="1883.13"/>
    <n v="0"/>
    <n v="0"/>
    <n v="1883.13"/>
    <n v="1883.13"/>
    <n v="0"/>
    <n v="0"/>
    <n v="1883.13"/>
    <n v="0"/>
    <n v="0"/>
    <m/>
    <m/>
    <s v="ACTIVE"/>
  </r>
  <r>
    <s v="159793"/>
    <s v="802152"/>
    <s v="?"/>
    <s v="beginbalans"/>
    <m/>
    <s v="FDO1203Y1C4"/>
    <m/>
    <m/>
    <m/>
    <x v="0"/>
    <m/>
    <n v="100292414"/>
    <s v="Alfa College"/>
    <x v="0"/>
    <s v="Cisco"/>
    <n v="3750"/>
    <d v="2008-10-01T00:00:00"/>
    <x v="10"/>
    <n v="1"/>
    <n v="1546.9"/>
    <n v="0"/>
    <n v="0"/>
    <n v="1546.9"/>
    <n v="1546.9"/>
    <n v="0"/>
    <n v="0"/>
    <n v="1546.9"/>
    <n v="0"/>
    <n v="0"/>
    <m/>
    <m/>
    <s v="ACTIVE"/>
  </r>
  <r>
    <s v="159794"/>
    <s v="802152"/>
    <s v="?"/>
    <s v="beginbalans"/>
    <m/>
    <s v="FDO1203Z0EN"/>
    <m/>
    <m/>
    <m/>
    <x v="0"/>
    <m/>
    <n v="100292414"/>
    <s v="Alfa College"/>
    <x v="0"/>
    <s v="Cisco"/>
    <n v="3750"/>
    <d v="2008-10-01T00:00:00"/>
    <x v="10"/>
    <n v="0"/>
    <n v="1546.9"/>
    <n v="0"/>
    <n v="1546.9"/>
    <n v="0"/>
    <n v="1546.9"/>
    <n v="0"/>
    <n v="1546.9"/>
    <n v="0"/>
    <n v="0"/>
    <n v="0"/>
    <m/>
    <m/>
    <s v="INACTIVE - Retired in 2024"/>
  </r>
  <r>
    <s v="159795"/>
    <s v="802152"/>
    <s v="?"/>
    <s v="beginbalans"/>
    <m/>
    <s v="FDO1203Z0SN"/>
    <m/>
    <m/>
    <m/>
    <x v="2"/>
    <m/>
    <n v="100292414"/>
    <s v="Alfa College"/>
    <x v="0"/>
    <s v="Cisco"/>
    <n v="3750"/>
    <d v="2008-10-01T00:00:00"/>
    <x v="10"/>
    <n v="0"/>
    <n v="1546.9"/>
    <n v="0"/>
    <n v="1546.9"/>
    <n v="0"/>
    <n v="1546.9"/>
    <n v="0"/>
    <n v="1546.9"/>
    <n v="0"/>
    <n v="0"/>
    <n v="0"/>
    <m/>
    <m/>
    <s v="INACTIVE - Retired in 2024"/>
  </r>
  <r>
    <s v="159796"/>
    <s v="802152"/>
    <s v="?"/>
    <s v="beginbalans"/>
    <m/>
    <s v="FCZ1210Y005"/>
    <m/>
    <m/>
    <m/>
    <x v="0"/>
    <m/>
    <n v="100292414"/>
    <s v="Alfa College"/>
    <x v="2"/>
    <m/>
    <s v="C3750-G"/>
    <d v="2008-10-01T00:00:00"/>
    <x v="10"/>
    <n v="0"/>
    <n v="2252.4299999999998"/>
    <n v="0"/>
    <n v="2252.4299999999998"/>
    <n v="0"/>
    <n v="2252.4299999999998"/>
    <n v="0"/>
    <n v="2252.4299999999998"/>
    <n v="0"/>
    <n v="0"/>
    <n v="0"/>
    <m/>
    <m/>
    <s v="INACTIVE - Retired in 2024"/>
  </r>
  <r>
    <s v="159797"/>
    <s v="802152"/>
    <s v="?"/>
    <s v="beginbalans"/>
    <m/>
    <s v="FCZ1208X08V"/>
    <m/>
    <m/>
    <m/>
    <x v="0"/>
    <m/>
    <n v="100292414"/>
    <s v="Alfa College"/>
    <x v="2"/>
    <m/>
    <s v="C3750-G"/>
    <d v="2008-10-01T00:00:00"/>
    <x v="10"/>
    <n v="0"/>
    <n v="2252.4299999999998"/>
    <n v="0"/>
    <n v="2252.4299999999998"/>
    <n v="0"/>
    <n v="2252.4299999999998"/>
    <n v="0"/>
    <n v="2252.4299999999998"/>
    <n v="0"/>
    <n v="0"/>
    <n v="0"/>
    <m/>
    <m/>
    <s v="INACTIVE - Retired in 2024"/>
  </r>
  <r>
    <s v="159798"/>
    <s v="802152"/>
    <s v="?"/>
    <s v="beginbalans"/>
    <m/>
    <s v="FD01132XOVE"/>
    <m/>
    <m/>
    <m/>
    <x v="1"/>
    <m/>
    <n v="100292414"/>
    <s v="Alfa College"/>
    <x v="2"/>
    <m/>
    <s v="WS-C3750-24PS-S"/>
    <d v="2008-10-01T00:00:00"/>
    <x v="6"/>
    <n v="1"/>
    <n v="1273.33"/>
    <n v="0"/>
    <n v="0"/>
    <n v="1273.33"/>
    <n v="1273.33"/>
    <n v="0"/>
    <n v="0"/>
    <n v="1273.33"/>
    <n v="0"/>
    <n v="0"/>
    <m/>
    <m/>
    <s v="ACTIVE"/>
  </r>
  <r>
    <s v="159799"/>
    <s v="802152"/>
    <s v="?"/>
    <s v="beginbalans"/>
    <m/>
    <s v="?"/>
    <m/>
    <m/>
    <m/>
    <x v="1"/>
    <m/>
    <n v="100292414"/>
    <s v="Alfa College"/>
    <x v="9"/>
    <s v="Vmware"/>
    <s v="SURT5000XLI"/>
    <d v="2008-10-01T00:00:00"/>
    <x v="6"/>
    <n v="1"/>
    <n v="1256.6199999999999"/>
    <n v="0"/>
    <n v="0"/>
    <n v="1256.6199999999999"/>
    <n v="1256.6199999999999"/>
    <n v="0"/>
    <n v="0"/>
    <n v="1256.6199999999999"/>
    <n v="0"/>
    <n v="0"/>
    <m/>
    <m/>
    <s v="ACTIVE"/>
  </r>
  <r>
    <s v="159800"/>
    <s v="802152"/>
    <s v="?"/>
    <s v="beginbalans"/>
    <m/>
    <s v="?"/>
    <m/>
    <m/>
    <m/>
    <x v="1"/>
    <m/>
    <n v="100292414"/>
    <s v="Alfa College"/>
    <x v="9"/>
    <s v="Vmware"/>
    <s v="SURT5000XLI"/>
    <d v="2008-10-01T00:00:00"/>
    <x v="6"/>
    <n v="1"/>
    <n v="1256.6199999999999"/>
    <n v="0"/>
    <n v="0"/>
    <n v="1256.6199999999999"/>
    <n v="1256.6199999999999"/>
    <n v="0"/>
    <n v="0"/>
    <n v="1256.6199999999999"/>
    <n v="0"/>
    <n v="0"/>
    <m/>
    <m/>
    <s v="ACTIVE"/>
  </r>
  <r>
    <s v="159801"/>
    <s v="802152"/>
    <s v="?"/>
    <s v="beginbalans"/>
    <m/>
    <s v="?"/>
    <m/>
    <m/>
    <m/>
    <x v="1"/>
    <m/>
    <n v="100292414"/>
    <s v="Alfa College"/>
    <x v="9"/>
    <s v="Vmware"/>
    <s v="SURT5000XLI"/>
    <d v="2008-10-01T00:00:00"/>
    <x v="6"/>
    <n v="1"/>
    <n v="1256.6199999999999"/>
    <n v="0"/>
    <n v="0"/>
    <n v="1256.6199999999999"/>
    <n v="1256.6199999999999"/>
    <n v="0"/>
    <n v="0"/>
    <n v="1256.6199999999999"/>
    <n v="0"/>
    <n v="0"/>
    <m/>
    <m/>
    <s v="ACTIVE"/>
  </r>
  <r>
    <s v="159802"/>
    <s v="802152"/>
    <s v="?"/>
    <s v="beginbalans"/>
    <m/>
    <s v="?"/>
    <m/>
    <m/>
    <m/>
    <x v="1"/>
    <m/>
    <n v="100292414"/>
    <s v="Alfa College"/>
    <x v="9"/>
    <m/>
    <s v="SURT5000XLI"/>
    <d v="2008-10-01T00:00:00"/>
    <x v="6"/>
    <n v="1"/>
    <n v="1288.18"/>
    <n v="0"/>
    <n v="0"/>
    <n v="1288.18"/>
    <n v="1288.18"/>
    <n v="0"/>
    <n v="0"/>
    <n v="1288.18"/>
    <n v="0"/>
    <n v="0"/>
    <m/>
    <m/>
    <s v="ACTIVE"/>
  </r>
  <r>
    <s v="159803"/>
    <s v="802152"/>
    <s v="?"/>
    <s v="beginbalans"/>
    <m/>
    <s v="?"/>
    <m/>
    <m/>
    <m/>
    <x v="1"/>
    <m/>
    <n v="100292414"/>
    <s v="Alfa College"/>
    <x v="9"/>
    <m/>
    <s v="SURT5000XLI"/>
    <d v="2008-10-01T00:00:00"/>
    <x v="6"/>
    <n v="1"/>
    <n v="1288.18"/>
    <n v="0"/>
    <n v="0"/>
    <n v="1288.18"/>
    <n v="1288.18"/>
    <n v="0"/>
    <n v="0"/>
    <n v="1288.18"/>
    <n v="0"/>
    <n v="0"/>
    <m/>
    <m/>
    <s v="ACTIVE"/>
  </r>
  <r>
    <s v="159804"/>
    <s v="802152"/>
    <s v="?"/>
    <s v="beginbalans"/>
    <m/>
    <s v="?"/>
    <m/>
    <m/>
    <m/>
    <x v="1"/>
    <m/>
    <n v="100292414"/>
    <s v="Alfa College"/>
    <x v="9"/>
    <s v="Vmware"/>
    <s v="Smart-UPS 3000"/>
    <d v="2008-10-01T00:00:00"/>
    <x v="6"/>
    <n v="1"/>
    <n v="829.72"/>
    <n v="0"/>
    <n v="0"/>
    <n v="829.72"/>
    <n v="829.72"/>
    <n v="0"/>
    <n v="0"/>
    <n v="829.72"/>
    <n v="0"/>
    <n v="0"/>
    <m/>
    <m/>
    <s v="ACTIVE"/>
  </r>
  <r>
    <s v="159805"/>
    <s v="802152"/>
    <s v="?"/>
    <s v="beginbalans"/>
    <m/>
    <s v="?"/>
    <m/>
    <m/>
    <m/>
    <x v="1"/>
    <m/>
    <n v="100292414"/>
    <s v="Alfa College"/>
    <x v="9"/>
    <s v="Vmware"/>
    <s v="SURT5000XLI"/>
    <d v="2008-10-01T00:00:00"/>
    <x v="6"/>
    <n v="1"/>
    <n v="1861.66"/>
    <n v="0"/>
    <n v="0"/>
    <n v="1861.66"/>
    <n v="1861.66"/>
    <n v="0"/>
    <n v="0"/>
    <n v="1861.66"/>
    <n v="0"/>
    <n v="0"/>
    <m/>
    <m/>
    <s v="ACTIVE"/>
  </r>
  <r>
    <s v="159806"/>
    <s v="802152"/>
    <s v="?"/>
    <s v="beginbalans"/>
    <m/>
    <s v="?"/>
    <m/>
    <m/>
    <m/>
    <x v="1"/>
    <m/>
    <n v="100292414"/>
    <s v="Alfa College"/>
    <x v="9"/>
    <s v="Vmware"/>
    <s v="SURT5000XLI"/>
    <d v="2008-10-01T00:00:00"/>
    <x v="6"/>
    <n v="1"/>
    <n v="1861.66"/>
    <n v="0"/>
    <n v="0"/>
    <n v="1861.66"/>
    <n v="1861.66"/>
    <n v="0"/>
    <n v="0"/>
    <n v="1861.66"/>
    <n v="0"/>
    <n v="0"/>
    <m/>
    <m/>
    <s v="ACTIVE"/>
  </r>
  <r>
    <s v="159807"/>
    <s v="802152"/>
    <s v="?"/>
    <s v="beginbalans"/>
    <m/>
    <s v="?"/>
    <m/>
    <m/>
    <m/>
    <x v="1"/>
    <m/>
    <n v="100292414"/>
    <s v="Alfa College"/>
    <x v="9"/>
    <s v="Vmware"/>
    <s v="SURT5000XLI"/>
    <d v="2008-10-01T00:00:00"/>
    <x v="6"/>
    <n v="1"/>
    <n v="791.74"/>
    <n v="0"/>
    <n v="0"/>
    <n v="791.74"/>
    <n v="791.74"/>
    <n v="0"/>
    <n v="0"/>
    <n v="791.74"/>
    <n v="0"/>
    <n v="0"/>
    <m/>
    <m/>
    <s v="ACTIVE"/>
  </r>
  <r>
    <s v="159808"/>
    <s v="802152"/>
    <s v="?"/>
    <s v="beginbalans"/>
    <m/>
    <s v="?"/>
    <m/>
    <m/>
    <m/>
    <x v="1"/>
    <m/>
    <n v="100292414"/>
    <s v="Alfa College"/>
    <x v="9"/>
    <s v="Vmware"/>
    <s v="SURT5000XLI"/>
    <d v="2008-10-01T00:00:00"/>
    <x v="6"/>
    <n v="1"/>
    <n v="1861.66"/>
    <n v="0"/>
    <n v="0"/>
    <n v="1861.66"/>
    <n v="1861.66"/>
    <n v="0"/>
    <n v="0"/>
    <n v="1861.66"/>
    <n v="0"/>
    <n v="0"/>
    <m/>
    <m/>
    <s v="ACTIVE"/>
  </r>
  <r>
    <s v="159809"/>
    <s v="802152"/>
    <s v="?"/>
    <s v="beginbalans"/>
    <m/>
    <s v="?"/>
    <m/>
    <m/>
    <m/>
    <x v="1"/>
    <m/>
    <n v="100292414"/>
    <s v="Alfa College"/>
    <x v="9"/>
    <s v="Vmware"/>
    <s v="SURT5000XLI"/>
    <d v="2008-10-01T00:00:00"/>
    <x v="6"/>
    <n v="1"/>
    <n v="1861.66"/>
    <n v="0"/>
    <n v="0"/>
    <n v="1861.66"/>
    <n v="1861.66"/>
    <n v="0"/>
    <n v="0"/>
    <n v="1861.66"/>
    <n v="0"/>
    <n v="0"/>
    <m/>
    <m/>
    <s v="ACTIVE"/>
  </r>
  <r>
    <s v="159810"/>
    <s v="802152"/>
    <s v="?"/>
    <s v="beginbalans"/>
    <m/>
    <s v="?"/>
    <m/>
    <m/>
    <m/>
    <x v="1"/>
    <m/>
    <n v="100292414"/>
    <s v="Alfa College"/>
    <x v="9"/>
    <s v="Vmware"/>
    <s v="SURT5000XLI"/>
    <d v="2008-10-01T00:00:00"/>
    <x v="6"/>
    <n v="1"/>
    <n v="1861.66"/>
    <n v="0"/>
    <n v="0"/>
    <n v="1861.66"/>
    <n v="1861.66"/>
    <n v="0"/>
    <n v="0"/>
    <n v="1861.66"/>
    <n v="0"/>
    <n v="0"/>
    <m/>
    <m/>
    <s v="ACTIVE"/>
  </r>
  <r>
    <s v="159811"/>
    <s v="802152"/>
    <s v="?"/>
    <s v="beginbalans"/>
    <m/>
    <s v="?"/>
    <m/>
    <m/>
    <m/>
    <x v="1"/>
    <m/>
    <n v="100292414"/>
    <s v="Alfa College"/>
    <x v="9"/>
    <s v="Vmware"/>
    <s v="SURT5000XLI"/>
    <d v="2008-10-01T00:00:00"/>
    <x v="6"/>
    <n v="1"/>
    <n v="1861.66"/>
    <n v="0"/>
    <n v="0"/>
    <n v="1861.66"/>
    <n v="1861.66"/>
    <n v="0"/>
    <n v="0"/>
    <n v="1861.66"/>
    <n v="0"/>
    <n v="0"/>
    <m/>
    <m/>
    <s v="ACTIVE"/>
  </r>
  <r>
    <s v="159812"/>
    <s v="802152"/>
    <s v="?"/>
    <s v="beginbalans"/>
    <m/>
    <s v="?"/>
    <m/>
    <m/>
    <m/>
    <x v="1"/>
    <m/>
    <n v="100292414"/>
    <s v="Alfa College"/>
    <x v="9"/>
    <s v="Vmware"/>
    <s v="SURT5000XLI"/>
    <d v="2008-10-01T00:00:00"/>
    <x v="6"/>
    <n v="1"/>
    <n v="1861.66"/>
    <n v="0"/>
    <n v="0"/>
    <n v="1861.66"/>
    <n v="1861.66"/>
    <n v="0"/>
    <n v="0"/>
    <n v="1861.66"/>
    <n v="0"/>
    <n v="0"/>
    <m/>
    <m/>
    <s v="ACTIVE"/>
  </r>
  <r>
    <s v="159813"/>
    <s v="802152"/>
    <s v="?"/>
    <s v="beginbalans"/>
    <m/>
    <s v="?"/>
    <m/>
    <m/>
    <m/>
    <x v="1"/>
    <m/>
    <n v="100292414"/>
    <s v="Alfa College"/>
    <x v="9"/>
    <s v="Vmware"/>
    <s v="SURT5000XLI"/>
    <d v="2008-10-01T00:00:00"/>
    <x v="6"/>
    <n v="1"/>
    <n v="1861.66"/>
    <n v="0"/>
    <n v="0"/>
    <n v="1861.66"/>
    <n v="1861.66"/>
    <n v="0"/>
    <n v="0"/>
    <n v="1861.66"/>
    <n v="0"/>
    <n v="0"/>
    <m/>
    <m/>
    <s v="ACTIVE"/>
  </r>
  <r>
    <s v="159814"/>
    <s v="802152"/>
    <s v="?"/>
    <s v="beginbalans"/>
    <m/>
    <s v="?"/>
    <m/>
    <m/>
    <m/>
    <x v="1"/>
    <m/>
    <n v="100292414"/>
    <s v="Alfa College"/>
    <x v="9"/>
    <s v="Vmware"/>
    <s v="SURT5000XLI"/>
    <d v="2008-10-01T00:00:00"/>
    <x v="6"/>
    <n v="1"/>
    <n v="1861.66"/>
    <n v="0"/>
    <n v="0"/>
    <n v="1861.66"/>
    <n v="1861.66"/>
    <n v="0"/>
    <n v="0"/>
    <n v="1861.66"/>
    <n v="0"/>
    <n v="0"/>
    <m/>
    <m/>
    <s v="ACTIVE"/>
  </r>
  <r>
    <s v="159815"/>
    <s v="802152"/>
    <s v="?"/>
    <s v="beginbalans"/>
    <m/>
    <s v="?"/>
    <m/>
    <m/>
    <m/>
    <x v="1"/>
    <m/>
    <n v="100292414"/>
    <s v="Alfa College"/>
    <x v="9"/>
    <s v="Vmware"/>
    <s v="SURT5000XLI"/>
    <d v="2008-10-01T00:00:00"/>
    <x v="6"/>
    <n v="1"/>
    <n v="1861.66"/>
    <n v="0"/>
    <n v="0"/>
    <n v="1861.66"/>
    <n v="1861.66"/>
    <n v="0"/>
    <n v="0"/>
    <n v="1861.66"/>
    <n v="0"/>
    <n v="0"/>
    <m/>
    <m/>
    <s v="ACTIVE"/>
  </r>
  <r>
    <s v="160707"/>
    <s v="3498633"/>
    <s v="?"/>
    <s v="beginbalans"/>
    <m/>
    <s v="GB8847AA2F"/>
    <m/>
    <m/>
    <m/>
    <x v="0"/>
    <m/>
    <n v="100292414"/>
    <s v="Alfa College"/>
    <x v="9"/>
    <s v="Hewlett Packard"/>
    <s v="BL460cG1"/>
    <d v="2009-02-01T00:00:00"/>
    <x v="1"/>
    <n v="0"/>
    <n v="3481.02"/>
    <n v="0"/>
    <n v="3481.02"/>
    <n v="0"/>
    <n v="3481.02"/>
    <n v="0"/>
    <n v="3481.02"/>
    <n v="0"/>
    <n v="0"/>
    <n v="0"/>
    <m/>
    <m/>
    <s v="INACTIVE - Retired in 2024"/>
  </r>
  <r>
    <s v="160708"/>
    <s v="3498633"/>
    <s v="?"/>
    <s v="beginbalans"/>
    <m/>
    <s v="GB8847AA2K"/>
    <m/>
    <m/>
    <m/>
    <x v="0"/>
    <m/>
    <n v="100292414"/>
    <s v="Alfa College"/>
    <x v="9"/>
    <s v="Hewlett Packard"/>
    <s v="BL460cG1"/>
    <d v="2009-02-01T00:00:00"/>
    <x v="1"/>
    <n v="0"/>
    <n v="3481.02"/>
    <n v="0"/>
    <n v="3481.02"/>
    <n v="0"/>
    <n v="3481.02"/>
    <n v="0"/>
    <n v="3481.02"/>
    <n v="0"/>
    <n v="0"/>
    <n v="0"/>
    <m/>
    <m/>
    <s v="INACTIVE - Retired in 2024"/>
  </r>
  <r>
    <s v="160709"/>
    <s v="3498633"/>
    <s v="?"/>
    <s v="beginbalans"/>
    <m/>
    <s v="GB8847AA2N"/>
    <m/>
    <m/>
    <m/>
    <x v="4"/>
    <m/>
    <n v="100292414"/>
    <s v="Alfa College"/>
    <x v="9"/>
    <s v="Hewlett Packard"/>
    <s v="BL460cG1"/>
    <d v="2009-02-01T00:00:00"/>
    <x v="1"/>
    <n v="1"/>
    <n v="3481.02"/>
    <n v="0"/>
    <n v="0"/>
    <n v="3481.02"/>
    <n v="3481.02"/>
    <n v="0"/>
    <n v="0"/>
    <n v="3481.02"/>
    <n v="0"/>
    <n v="0"/>
    <m/>
    <m/>
    <s v="ACTIVE"/>
  </r>
  <r>
    <s v="160710"/>
    <s v="3498633"/>
    <s v="?"/>
    <s v="beginbalans"/>
    <m/>
    <s v="GB8847AA2S"/>
    <m/>
    <m/>
    <m/>
    <x v="0"/>
    <m/>
    <n v="100292414"/>
    <s v="Alfa College"/>
    <x v="9"/>
    <s v="Hewlett Packard"/>
    <s v="BL460cG1"/>
    <d v="2009-02-01T00:00:00"/>
    <x v="1"/>
    <n v="0"/>
    <n v="3481.02"/>
    <n v="0"/>
    <n v="3481.02"/>
    <n v="0"/>
    <n v="3481.02"/>
    <n v="0"/>
    <n v="3481.02"/>
    <n v="0"/>
    <n v="0"/>
    <n v="0"/>
    <m/>
    <m/>
    <s v="INACTIVE - Retired in 2024"/>
  </r>
  <r>
    <s v="160711"/>
    <s v="3498633"/>
    <s v="?"/>
    <s v="beginbalans"/>
    <m/>
    <s v="GB8847AA2T"/>
    <m/>
    <m/>
    <m/>
    <x v="4"/>
    <m/>
    <n v="100292414"/>
    <s v="Alfa College"/>
    <x v="9"/>
    <s v="Hewlett Packard"/>
    <s v="BL460cG1"/>
    <d v="2009-02-01T00:00:00"/>
    <x v="1"/>
    <n v="1"/>
    <n v="3481.02"/>
    <n v="0"/>
    <n v="0"/>
    <n v="3481.02"/>
    <n v="3481.02"/>
    <n v="0"/>
    <n v="0"/>
    <n v="3481.02"/>
    <n v="0"/>
    <n v="0"/>
    <m/>
    <m/>
    <s v="ACTIVE"/>
  </r>
  <r>
    <s v="160712"/>
    <s v="3498633"/>
    <s v="?"/>
    <s v="beginbalans"/>
    <m/>
    <s v="GB8847AA30"/>
    <m/>
    <m/>
    <m/>
    <x v="0"/>
    <m/>
    <n v="100292414"/>
    <s v="Alfa College"/>
    <x v="9"/>
    <s v="Hewlett Packard"/>
    <s v="BL460cG1"/>
    <d v="2009-02-01T00:00:00"/>
    <x v="1"/>
    <n v="0"/>
    <n v="3481.02"/>
    <n v="0"/>
    <n v="3481.02"/>
    <n v="0"/>
    <n v="3481.02"/>
    <n v="0"/>
    <n v="3481.02"/>
    <n v="0"/>
    <n v="0"/>
    <n v="0"/>
    <m/>
    <m/>
    <s v="INACTIVE - Retired in 2024"/>
  </r>
  <r>
    <s v="160713"/>
    <s v="3498633"/>
    <s v="?"/>
    <s v="beginbalans"/>
    <m/>
    <s v="GB8847AAJB"/>
    <m/>
    <m/>
    <m/>
    <x v="4"/>
    <m/>
    <n v="100292414"/>
    <s v="Alfa College"/>
    <x v="9"/>
    <s v="Hewlett Packard"/>
    <s v="BL460cG1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0714"/>
    <s v="3498633"/>
    <s v="?"/>
    <s v="beginbalans"/>
    <m/>
    <s v="GB8847AAJF"/>
    <m/>
    <m/>
    <m/>
    <x v="4"/>
    <m/>
    <n v="100292414"/>
    <s v="Alfa College"/>
    <x v="9"/>
    <s v="Hewlett Packard"/>
    <s v="BL460cG1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0715"/>
    <s v="3498633"/>
    <s v="?"/>
    <s v="beginbalans"/>
    <m/>
    <s v="GB8847AAJ7"/>
    <m/>
    <m/>
    <m/>
    <x v="0"/>
    <m/>
    <n v="100292414"/>
    <s v="Alfa College"/>
    <x v="9"/>
    <s v="Hewlett Packard"/>
    <s v="BL460cG1"/>
    <d v="2009-02-01T00:00:00"/>
    <x v="1"/>
    <n v="0"/>
    <n v="2021.21"/>
    <n v="0"/>
    <n v="2021.21"/>
    <n v="0"/>
    <n v="2021.21"/>
    <n v="0"/>
    <n v="2021.21"/>
    <n v="0"/>
    <n v="0"/>
    <n v="0"/>
    <m/>
    <m/>
    <s v="INACTIVE - Retired in 2024"/>
  </r>
  <r>
    <s v="160716"/>
    <s v="3498633"/>
    <s v="?"/>
    <s v="beginbalans"/>
    <m/>
    <s v="GB8847AAJ3"/>
    <m/>
    <m/>
    <m/>
    <x v="0"/>
    <m/>
    <n v="100292414"/>
    <s v="Alfa College"/>
    <x v="9"/>
    <m/>
    <s v="HP BL460c G1 Dvlss CTO Blade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0717"/>
    <s v="3498633"/>
    <s v="?"/>
    <s v="beginbalans"/>
    <m/>
    <s v="GB8847AAJA"/>
    <m/>
    <m/>
    <m/>
    <x v="1"/>
    <m/>
    <n v="100292414"/>
    <s v="Alfa College"/>
    <x v="9"/>
    <m/>
    <s v="HP BL460c G1 Dvlss CTO Blade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0718"/>
    <s v="3498633"/>
    <s v="?"/>
    <s v="beginbalans"/>
    <m/>
    <s v="GB8847AAJ1"/>
    <m/>
    <m/>
    <m/>
    <x v="0"/>
    <m/>
    <n v="100292414"/>
    <s v="Alfa College"/>
    <x v="9"/>
    <s v="Hewlett Packard"/>
    <s v="BL460cG1"/>
    <d v="2009-02-01T00:00:00"/>
    <x v="1"/>
    <n v="0"/>
    <n v="2021.21"/>
    <n v="0"/>
    <n v="2021.21"/>
    <n v="0"/>
    <n v="2021.21"/>
    <n v="0"/>
    <n v="2021.21"/>
    <n v="0"/>
    <n v="0"/>
    <n v="0"/>
    <m/>
    <m/>
    <s v="INACTIVE - Retired in 2024"/>
  </r>
  <r>
    <s v="160719"/>
    <s v="3498633"/>
    <s v="?"/>
    <s v="beginbalans"/>
    <m/>
    <s v="GB8847AAHX"/>
    <m/>
    <m/>
    <m/>
    <x v="4"/>
    <m/>
    <n v="100292414"/>
    <s v="Alfa College"/>
    <x v="9"/>
    <s v="Hewlett Packard"/>
    <s v="BL460cG1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0720"/>
    <s v="3498633"/>
    <s v="?"/>
    <s v="beginbalans"/>
    <m/>
    <s v="FOC1236T1YC"/>
    <m/>
    <m/>
    <m/>
    <x v="0"/>
    <m/>
    <n v="100292414"/>
    <s v="Alfa College"/>
    <x v="0"/>
    <s v="Cisco"/>
    <n v="3020"/>
    <d v="2009-02-01T00:00:00"/>
    <x v="1"/>
    <n v="0"/>
    <n v="2115.23"/>
    <n v="0"/>
    <n v="2115.23"/>
    <n v="0"/>
    <n v="2115.23"/>
    <n v="0"/>
    <n v="2115.23"/>
    <n v="0"/>
    <n v="0"/>
    <n v="0"/>
    <m/>
    <m/>
    <s v="INACTIVE - Retired in 2024"/>
  </r>
  <r>
    <s v="160721"/>
    <s v="3498633"/>
    <s v="?"/>
    <s v="beginbalans"/>
    <m/>
    <s v="GB8847AAJ3"/>
    <m/>
    <m/>
    <m/>
    <x v="0"/>
    <m/>
    <n v="100292414"/>
    <s v="Alfa College"/>
    <x v="9"/>
    <s v="Hewlett Packard"/>
    <s v="BL460c"/>
    <d v="2009-02-01T00:00:00"/>
    <x v="1"/>
    <n v="1"/>
    <n v="7268.05"/>
    <n v="0"/>
    <n v="0"/>
    <n v="7268.05"/>
    <n v="7268.05"/>
    <n v="0"/>
    <n v="0"/>
    <n v="7268.05"/>
    <n v="0"/>
    <n v="0"/>
    <m/>
    <m/>
    <s v="ACTIVE"/>
  </r>
  <r>
    <s v="160723"/>
    <s v="3498633"/>
    <s v="?"/>
    <s v="beginbalans"/>
    <m/>
    <s v="JAF1239U0WV"/>
    <m/>
    <m/>
    <m/>
    <x v="1"/>
    <m/>
    <n v="100292414"/>
    <s v="Alfa College"/>
    <x v="2"/>
    <m/>
    <s v="Cisco MDS 9124e 24-port Fabric Switch"/>
    <d v="2009-02-01T00:00:00"/>
    <x v="1"/>
    <n v="1"/>
    <n v="4541.72"/>
    <n v="0"/>
    <n v="0"/>
    <n v="4541.72"/>
    <n v="4541.72"/>
    <n v="0"/>
    <n v="0"/>
    <n v="4541.72"/>
    <n v="0"/>
    <n v="0"/>
    <m/>
    <m/>
    <s v="ACTIVE"/>
  </r>
  <r>
    <s v="160724"/>
    <s v="3498633"/>
    <s v="?"/>
    <s v="beginbalans"/>
    <m/>
    <s v="JAF1239U0WU"/>
    <m/>
    <m/>
    <m/>
    <x v="1"/>
    <m/>
    <n v="100292414"/>
    <s v="Alfa College"/>
    <x v="2"/>
    <m/>
    <s v="Cisco MDS 9124e 24-port Fabric Switch"/>
    <d v="2009-02-01T00:00:00"/>
    <x v="1"/>
    <n v="1"/>
    <n v="4541.72"/>
    <n v="0"/>
    <n v="0"/>
    <n v="4541.72"/>
    <n v="4541.72"/>
    <n v="0"/>
    <n v="0"/>
    <n v="4541.72"/>
    <n v="0"/>
    <n v="0"/>
    <m/>
    <m/>
    <s v="ACTIVE"/>
  </r>
  <r>
    <s v="160725"/>
    <s v="3498633"/>
    <s v="?"/>
    <s v="beginbalans"/>
    <m/>
    <s v="JAF1239U0WY"/>
    <m/>
    <m/>
    <m/>
    <x v="1"/>
    <m/>
    <n v="100292414"/>
    <s v="Alfa College"/>
    <x v="2"/>
    <m/>
    <s v="Cisco MDS 9124e 24-port Fabric Switch"/>
    <d v="2009-02-01T00:00:00"/>
    <x v="1"/>
    <n v="1"/>
    <n v="4541.72"/>
    <n v="0"/>
    <n v="0"/>
    <n v="4541.72"/>
    <n v="4541.72"/>
    <n v="0"/>
    <n v="0"/>
    <n v="4541.72"/>
    <n v="0"/>
    <n v="0"/>
    <m/>
    <m/>
    <s v="ACTIVE"/>
  </r>
  <r>
    <s v="160726"/>
    <s v="3498633"/>
    <s v="?"/>
    <s v="beginbalans"/>
    <m/>
    <s v="FOC1233T2F8"/>
    <m/>
    <m/>
    <m/>
    <x v="0"/>
    <m/>
    <n v="100292414"/>
    <s v="Alfa College"/>
    <x v="0"/>
    <s v="Cisco"/>
    <n v="3020"/>
    <d v="2009-02-01T00:00:00"/>
    <x v="1"/>
    <n v="0"/>
    <n v="2115.23"/>
    <n v="0"/>
    <n v="2115.23"/>
    <n v="0"/>
    <n v="2115.23"/>
    <n v="0"/>
    <n v="2115.23"/>
    <n v="0"/>
    <n v="0"/>
    <n v="0"/>
    <m/>
    <m/>
    <s v="INACTIVE - Retired in 2024"/>
  </r>
  <r>
    <s v="160727"/>
    <s v="3498633"/>
    <s v="?"/>
    <s v="beginbalans"/>
    <m/>
    <s v="FOC1236T1KE"/>
    <m/>
    <m/>
    <m/>
    <x v="0"/>
    <m/>
    <n v="100292414"/>
    <s v="Alfa College"/>
    <x v="0"/>
    <s v="Cisco"/>
    <n v="3020"/>
    <d v="2009-02-01T00:00:00"/>
    <x v="1"/>
    <n v="0"/>
    <n v="2115.23"/>
    <n v="0"/>
    <n v="2115.23"/>
    <n v="0"/>
    <n v="2115.23"/>
    <n v="0"/>
    <n v="2115.23"/>
    <n v="0"/>
    <n v="0"/>
    <n v="0"/>
    <m/>
    <m/>
    <s v="INACTIVE - Retired in 2024"/>
  </r>
  <r>
    <s v="160728"/>
    <s v="3498633"/>
    <s v="?"/>
    <s v="beginbalans"/>
    <m/>
    <s v="FOC1236T1XS"/>
    <m/>
    <m/>
    <m/>
    <x v="0"/>
    <m/>
    <n v="100292414"/>
    <s v="Alfa College"/>
    <x v="0"/>
    <s v="Cisco"/>
    <n v="3020"/>
    <d v="2009-02-01T00:00:00"/>
    <x v="1"/>
    <n v="0"/>
    <n v="2115.23"/>
    <n v="0"/>
    <n v="2115.23"/>
    <n v="0"/>
    <n v="2115.23"/>
    <n v="0"/>
    <n v="2115.23"/>
    <n v="0"/>
    <n v="0"/>
    <n v="0"/>
    <m/>
    <m/>
    <s v="INACTIVE - Retired in 2024"/>
  </r>
  <r>
    <s v="160729"/>
    <s v="3498633"/>
    <s v="?"/>
    <s v="beginbalans"/>
    <m/>
    <s v="FOC1236T22L"/>
    <m/>
    <m/>
    <m/>
    <x v="1"/>
    <m/>
    <n v="100292414"/>
    <s v="Alfa College"/>
    <x v="2"/>
    <m/>
    <s v="HP BLc Cisco 1GbE 3020 Switch Opt Kit"/>
    <d v="2009-02-01T00:00:00"/>
    <x v="1"/>
    <n v="1"/>
    <n v="2115.23"/>
    <n v="0"/>
    <n v="0"/>
    <n v="2115.23"/>
    <n v="2115.23"/>
    <n v="0"/>
    <n v="0"/>
    <n v="2115.23"/>
    <n v="0"/>
    <n v="0"/>
    <m/>
    <m/>
    <s v="ACTIVE"/>
  </r>
  <r>
    <s v="160730"/>
    <s v="3498633"/>
    <s v="?"/>
    <s v="beginbalans"/>
    <m/>
    <s v="FOC1236T23P"/>
    <m/>
    <m/>
    <m/>
    <x v="0"/>
    <m/>
    <n v="100292414"/>
    <s v="Alfa College"/>
    <x v="0"/>
    <s v="Cisco"/>
    <n v="3020"/>
    <d v="2009-02-01T00:00:00"/>
    <x v="1"/>
    <n v="0"/>
    <n v="2115.23"/>
    <n v="0"/>
    <n v="2115.23"/>
    <n v="0"/>
    <n v="2115.23"/>
    <n v="0"/>
    <n v="2115.23"/>
    <n v="0"/>
    <n v="0"/>
    <n v="0"/>
    <m/>
    <m/>
    <s v="INACTIVE - Retired in 2024"/>
  </r>
  <r>
    <s v="160731"/>
    <s v="3498633"/>
    <s v="?"/>
    <s v="beginbalans"/>
    <m/>
    <s v="FOC1236T23U"/>
    <m/>
    <m/>
    <m/>
    <x v="1"/>
    <m/>
    <n v="100292414"/>
    <s v="Alfa College"/>
    <x v="2"/>
    <m/>
    <s v="HP BLc Cisco 1GbE 3020 Switch Opt Kit"/>
    <d v="2009-02-01T00:00:00"/>
    <x v="1"/>
    <n v="1"/>
    <n v="2115.23"/>
    <n v="0"/>
    <n v="0"/>
    <n v="2115.23"/>
    <n v="2115.23"/>
    <n v="0"/>
    <n v="0"/>
    <n v="2115.23"/>
    <n v="0"/>
    <n v="0"/>
    <m/>
    <m/>
    <s v="ACTIVE"/>
  </r>
  <r>
    <s v="160732"/>
    <s v="3498633"/>
    <s v="?"/>
    <s v="beginbalans"/>
    <m/>
    <s v="FOC1236T1X8"/>
    <m/>
    <m/>
    <m/>
    <x v="1"/>
    <m/>
    <n v="100292414"/>
    <s v="Alfa College"/>
    <x v="1"/>
    <s v="Hewlett Packard Nederland BV"/>
    <s v="HP BLc Cisco 1GbE 3020 Switch Opt Kit"/>
    <d v="2009-02-01T00:00:00"/>
    <x v="1"/>
    <n v="1"/>
    <n v="2115.23"/>
    <n v="0"/>
    <n v="0"/>
    <n v="2115.23"/>
    <n v="2115.23"/>
    <n v="0"/>
    <n v="0"/>
    <n v="2115.23"/>
    <n v="0"/>
    <n v="0"/>
    <m/>
    <m/>
    <s v="ACTIVE"/>
  </r>
  <r>
    <s v="160733"/>
    <s v="3498633"/>
    <s v="?"/>
    <s v="beginbalans"/>
    <m/>
    <s v="GB8847AAHP"/>
    <m/>
    <m/>
    <m/>
    <x v="4"/>
    <m/>
    <n v="100292414"/>
    <s v="Alfa College"/>
    <x v="9"/>
    <s v="Hewlett Packard"/>
    <s v="BL460cG1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0734"/>
    <s v="3498633"/>
    <s v="?"/>
    <s v="beginbalans"/>
    <m/>
    <s v="GB8847AAHR"/>
    <m/>
    <m/>
    <m/>
    <x v="1"/>
    <m/>
    <n v="100292414"/>
    <s v="Alfa College"/>
    <x v="9"/>
    <m/>
    <s v="HP BL460c G1 Dvlss CTO Blade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0735"/>
    <s v="3498633"/>
    <s v="?"/>
    <s v="beginbalans"/>
    <m/>
    <s v="GB8847AADR"/>
    <m/>
    <m/>
    <m/>
    <x v="4"/>
    <m/>
    <n v="100292414"/>
    <s v="Alfa College"/>
    <x v="9"/>
    <m/>
    <s v="HP BL460c G1 Dvlss CTO Blade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0736"/>
    <s v="3498633"/>
    <s v="?"/>
    <s v="beginbalans"/>
    <m/>
    <s v="GB8847AAFN"/>
    <m/>
    <m/>
    <m/>
    <x v="4"/>
    <m/>
    <n v="100292414"/>
    <s v="Alfa College"/>
    <x v="9"/>
    <s v="Hewlett Packard"/>
    <s v="BL460cG1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0737"/>
    <s v="3498633"/>
    <s v="?"/>
    <s v="beginbalans"/>
    <m/>
    <s v="GB8847AAFR"/>
    <m/>
    <m/>
    <m/>
    <x v="4"/>
    <m/>
    <n v="100292414"/>
    <s v="Alfa College"/>
    <x v="9"/>
    <m/>
    <s v="HP BL460c G1 Dvlss CTO Blade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0738"/>
    <s v="3498633"/>
    <s v="?"/>
    <s v="beginbalans"/>
    <m/>
    <s v="GB8847AAFW"/>
    <m/>
    <m/>
    <m/>
    <x v="1"/>
    <m/>
    <n v="100292414"/>
    <s v="Alfa College"/>
    <x v="9"/>
    <m/>
    <s v="HP BL460c G1 Dvlss CTO Blade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0739"/>
    <s v="3498633"/>
    <s v="?"/>
    <s v="beginbalans"/>
    <m/>
    <s v="GB8847AAH0"/>
    <m/>
    <m/>
    <m/>
    <x v="4"/>
    <m/>
    <n v="100292414"/>
    <s v="Alfa College"/>
    <x v="9"/>
    <s v="Hewlett Packard"/>
    <s v="BL460cG1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0741"/>
    <s v="3498633"/>
    <s v="?"/>
    <s v="beginbalans"/>
    <m/>
    <s v="GB8847AAHH"/>
    <m/>
    <m/>
    <m/>
    <x v="4"/>
    <m/>
    <n v="100292414"/>
    <s v="Alfa College"/>
    <x v="9"/>
    <s v="Hewlett Packard"/>
    <s v="BL460cG1"/>
    <d v="2009-02-01T00:00:00"/>
    <x v="1"/>
    <n v="0"/>
    <n v="2021.21"/>
    <n v="0"/>
    <n v="2021.21"/>
    <n v="0"/>
    <n v="2021.21"/>
    <n v="0"/>
    <n v="2021.21"/>
    <n v="0"/>
    <n v="0"/>
    <n v="0"/>
    <m/>
    <m/>
    <s v="INACTIVE - Retired in 2024"/>
  </r>
  <r>
    <s v="160742"/>
    <s v="3498633"/>
    <s v="?"/>
    <s v="beginbalans"/>
    <m/>
    <s v="GB8847AAH9"/>
    <m/>
    <m/>
    <m/>
    <x v="4"/>
    <m/>
    <n v="100292414"/>
    <s v="Alfa College"/>
    <x v="9"/>
    <s v="Hewlett Packard"/>
    <s v="BL460cG1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0743"/>
    <s v="3498633"/>
    <s v="?"/>
    <s v="beginbalans"/>
    <m/>
    <s v="GB8847AAHC"/>
    <m/>
    <m/>
    <m/>
    <x v="4"/>
    <m/>
    <n v="100292414"/>
    <s v="Alfa College"/>
    <x v="9"/>
    <s v="Hewlett Packard"/>
    <s v="BL460cG1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0744"/>
    <s v="3498633"/>
    <s v="?"/>
    <s v="beginbalans"/>
    <m/>
    <s v="GB8847AAHH"/>
    <m/>
    <m/>
    <m/>
    <x v="4"/>
    <m/>
    <n v="100292414"/>
    <s v="Alfa College"/>
    <x v="9"/>
    <m/>
    <s v="HP BL460c G1 Dvlss CTO Blade"/>
    <d v="2009-02-01T00:00:00"/>
    <x v="1"/>
    <n v="0"/>
    <n v="2021.21"/>
    <n v="0"/>
    <n v="2021.21"/>
    <n v="0"/>
    <n v="2021.21"/>
    <n v="0"/>
    <n v="2021.21"/>
    <n v="0"/>
    <n v="0"/>
    <n v="0"/>
    <m/>
    <m/>
    <s v="INACTIVE - Retired in 2024"/>
  </r>
  <r>
    <s v="160745"/>
    <s v="3498633"/>
    <s v="?"/>
    <s v="beginbalans"/>
    <m/>
    <s v="GB8847AAHL"/>
    <m/>
    <m/>
    <m/>
    <x v="4"/>
    <m/>
    <n v="100292414"/>
    <s v="Alfa College"/>
    <x v="9"/>
    <s v="Hewlett Packard"/>
    <s v="BL460cG1"/>
    <d v="2009-02-01T00:00:00"/>
    <x v="1"/>
    <n v="1"/>
    <n v="2021.21"/>
    <n v="0"/>
    <n v="0"/>
    <n v="2021.21"/>
    <n v="2021.21"/>
    <n v="0"/>
    <n v="0"/>
    <n v="2021.21"/>
    <n v="0"/>
    <n v="0"/>
    <m/>
    <m/>
    <s v="ACTIVE"/>
  </r>
  <r>
    <s v="161462"/>
    <s v="3507947"/>
    <s v="?"/>
    <s v="beginbalans"/>
    <m/>
    <s v="?"/>
    <m/>
    <m/>
    <m/>
    <x v="1"/>
    <m/>
    <n v="100292414"/>
    <s v="Alfa College"/>
    <x v="9"/>
    <s v="Vmware"/>
    <s v="HP C7000 Enclosure inclusief 2 PDU HP 32A High Voltage Modular"/>
    <d v="2009-04-01T00:00:00"/>
    <x v="1"/>
    <n v="1"/>
    <n v="10338.06"/>
    <n v="0"/>
    <n v="0"/>
    <n v="10338.06"/>
    <n v="10338.06"/>
    <n v="0"/>
    <n v="0"/>
    <n v="10338.06"/>
    <n v="0"/>
    <n v="0"/>
    <m/>
    <m/>
    <s v="ACTIVE"/>
  </r>
  <r>
    <s v="161463"/>
    <s v="3507947"/>
    <s v="?"/>
    <s v="beginbalans"/>
    <m/>
    <s v="GB8903EFBN"/>
    <m/>
    <m/>
    <m/>
    <x v="4"/>
    <m/>
    <n v="100292414"/>
    <s v="Alfa College"/>
    <x v="9"/>
    <m/>
    <s v="BL460c"/>
    <d v="2009-04-01T00:00:00"/>
    <x v="1"/>
    <n v="1"/>
    <n v="1791.89"/>
    <n v="0"/>
    <n v="0"/>
    <n v="1791.89"/>
    <n v="1791.89"/>
    <n v="0"/>
    <n v="0"/>
    <n v="1791.89"/>
    <n v="0"/>
    <n v="0"/>
    <m/>
    <m/>
    <s v="ACTIVE"/>
  </r>
  <r>
    <s v="161464"/>
    <s v="3507947"/>
    <s v="?"/>
    <s v="beginbalans"/>
    <m/>
    <s v="GB8903EFCP"/>
    <m/>
    <m/>
    <m/>
    <x v="4"/>
    <m/>
    <n v="100292414"/>
    <s v="Alfa College"/>
    <x v="9"/>
    <m/>
    <s v="BL460c"/>
    <d v="2009-04-01T00:00:00"/>
    <x v="1"/>
    <n v="1"/>
    <n v="1791.89"/>
    <n v="0"/>
    <n v="0"/>
    <n v="1791.89"/>
    <n v="1791.89"/>
    <n v="0"/>
    <n v="0"/>
    <n v="1791.89"/>
    <n v="0"/>
    <n v="0"/>
    <m/>
    <m/>
    <s v="ACTIVE"/>
  </r>
  <r>
    <s v="161465"/>
    <s v="3507947"/>
    <s v="?"/>
    <s v="beginbalans"/>
    <m/>
    <s v="GB8903EFBS"/>
    <m/>
    <m/>
    <m/>
    <x v="4"/>
    <m/>
    <n v="100292414"/>
    <s v="Alfa College"/>
    <x v="9"/>
    <m/>
    <s v="BL460c"/>
    <d v="2009-04-01T00:00:00"/>
    <x v="1"/>
    <n v="1"/>
    <n v="1791.89"/>
    <n v="0"/>
    <n v="0"/>
    <n v="1791.89"/>
    <n v="1791.89"/>
    <n v="0"/>
    <n v="0"/>
    <n v="1791.89"/>
    <n v="0"/>
    <n v="0"/>
    <m/>
    <m/>
    <s v="ACTIVE"/>
  </r>
  <r>
    <s v="161466"/>
    <s v="3507947"/>
    <s v="?"/>
    <s v="beginbalans"/>
    <m/>
    <s v="GB8903EFC7"/>
    <m/>
    <m/>
    <m/>
    <x v="4"/>
    <m/>
    <n v="100292414"/>
    <s v="Alfa College"/>
    <x v="9"/>
    <m/>
    <s v="BL460c"/>
    <d v="2009-04-01T00:00:00"/>
    <x v="1"/>
    <n v="1"/>
    <n v="1791.89"/>
    <n v="0"/>
    <n v="0"/>
    <n v="1791.89"/>
    <n v="1791.89"/>
    <n v="0"/>
    <n v="0"/>
    <n v="1791.89"/>
    <n v="0"/>
    <n v="0"/>
    <m/>
    <m/>
    <s v="ACTIVE"/>
  </r>
  <r>
    <s v="161467"/>
    <s v="3507947"/>
    <s v="?"/>
    <s v="beginbalans"/>
    <m/>
    <s v="GB8903EFCD"/>
    <m/>
    <m/>
    <m/>
    <x v="4"/>
    <m/>
    <n v="100292414"/>
    <s v="Alfa College"/>
    <x v="9"/>
    <m/>
    <s v="BL460c"/>
    <d v="2009-04-01T00:00:00"/>
    <x v="1"/>
    <n v="1"/>
    <n v="1791.89"/>
    <n v="0"/>
    <n v="0"/>
    <n v="1791.89"/>
    <n v="1791.89"/>
    <n v="0"/>
    <n v="0"/>
    <n v="1791.89"/>
    <n v="0"/>
    <n v="0"/>
    <m/>
    <m/>
    <s v="ACTIVE"/>
  </r>
  <r>
    <s v="161468"/>
    <s v="3507947"/>
    <s v="?"/>
    <s v="beginbalans"/>
    <m/>
    <s v="GB8903EFCV"/>
    <m/>
    <m/>
    <m/>
    <x v="4"/>
    <m/>
    <n v="100292414"/>
    <s v="Alfa College"/>
    <x v="9"/>
    <m/>
    <s v="BL460c"/>
    <d v="2009-04-01T00:00:00"/>
    <x v="1"/>
    <n v="1"/>
    <n v="1791.89"/>
    <n v="0"/>
    <n v="0"/>
    <n v="1791.89"/>
    <n v="1791.89"/>
    <n v="0"/>
    <n v="0"/>
    <n v="1791.89"/>
    <n v="0"/>
    <n v="0"/>
    <m/>
    <m/>
    <s v="ACTIVE"/>
  </r>
  <r>
    <s v="161469"/>
    <s v="3507947"/>
    <s v="?"/>
    <s v="beginbalans"/>
    <m/>
    <s v="GB8903EFC1"/>
    <m/>
    <m/>
    <m/>
    <x v="4"/>
    <m/>
    <n v="100292414"/>
    <s v="Alfa College"/>
    <x v="9"/>
    <m/>
    <s v="BL460c"/>
    <d v="2009-04-01T00:00:00"/>
    <x v="1"/>
    <n v="1"/>
    <n v="1791.89"/>
    <n v="0"/>
    <n v="0"/>
    <n v="1791.89"/>
    <n v="1791.89"/>
    <n v="0"/>
    <n v="0"/>
    <n v="1791.89"/>
    <n v="0"/>
    <n v="0"/>
    <m/>
    <m/>
    <s v="ACTIVE"/>
  </r>
  <r>
    <s v="161470"/>
    <s v="3507947"/>
    <s v="?"/>
    <s v="beginbalans"/>
    <m/>
    <s v="GB8903EFD7"/>
    <m/>
    <m/>
    <m/>
    <x v="4"/>
    <m/>
    <n v="100292414"/>
    <s v="Alfa College"/>
    <x v="9"/>
    <m/>
    <s v="BL460c"/>
    <d v="2009-04-01T00:00:00"/>
    <x v="1"/>
    <n v="1"/>
    <n v="1791.89"/>
    <n v="0"/>
    <n v="0"/>
    <n v="1791.89"/>
    <n v="1791.89"/>
    <n v="0"/>
    <n v="0"/>
    <n v="1791.89"/>
    <n v="0"/>
    <n v="0"/>
    <m/>
    <m/>
    <s v="ACTIVE"/>
  </r>
  <r>
    <s v="163066"/>
    <s v="3547902"/>
    <s v="?"/>
    <s v="beginbalans"/>
    <m/>
    <s v="GB8930XRMJ"/>
    <m/>
    <m/>
    <m/>
    <x v="0"/>
    <m/>
    <n v="100292414"/>
    <s v="Alfa College"/>
    <x v="9"/>
    <s v="Hewlett Packard"/>
    <s v="DL380"/>
    <d v="2009-08-01T00:00:00"/>
    <x v="1"/>
    <n v="0"/>
    <n v="4761.66"/>
    <n v="0"/>
    <n v="4761.66"/>
    <n v="0"/>
    <n v="4761.66"/>
    <n v="0"/>
    <n v="4761.66"/>
    <n v="0"/>
    <n v="0"/>
    <n v="0"/>
    <m/>
    <m/>
    <s v="INACTIVE - Retired in 2024"/>
  </r>
  <r>
    <s v="163067"/>
    <s v="3547902"/>
    <s v="?"/>
    <s v="beginbalans"/>
    <m/>
    <s v="GB8930XRN6"/>
    <m/>
    <m/>
    <m/>
    <x v="4"/>
    <m/>
    <n v="100292414"/>
    <s v="Alfa College"/>
    <x v="9"/>
    <s v="Hewlett Packard"/>
    <s v="DL380"/>
    <d v="2009-08-01T00:00:00"/>
    <x v="1"/>
    <n v="1"/>
    <n v="4761.6499999999996"/>
    <n v="0"/>
    <n v="0"/>
    <n v="4761.6499999999996"/>
    <n v="4761.6499999999996"/>
    <n v="0"/>
    <n v="0"/>
    <n v="4761.6499999999996"/>
    <n v="0"/>
    <n v="0"/>
    <m/>
    <m/>
    <s v="ACTIVE"/>
  </r>
  <r>
    <s v="163677"/>
    <s v="3555137"/>
    <s v="?"/>
    <s v="beginbalans"/>
    <m/>
    <s v="CZJ936A604"/>
    <m/>
    <m/>
    <m/>
    <x v="1"/>
    <m/>
    <n v="100292414"/>
    <s v="Alfa College"/>
    <x v="9"/>
    <m/>
    <s v="HP DL360R05 4M CTO Chassis"/>
    <d v="2009-11-01T00:00:00"/>
    <x v="1"/>
    <n v="1"/>
    <n v="2045.21"/>
    <n v="0"/>
    <n v="0"/>
    <n v="2045.21"/>
    <n v="2045.21"/>
    <n v="0"/>
    <n v="0"/>
    <n v="2045.21"/>
    <n v="0"/>
    <n v="0"/>
    <m/>
    <m/>
    <s v="ACTIVE"/>
  </r>
  <r>
    <s v="163679"/>
    <s v="3555677"/>
    <s v="?"/>
    <s v="beginbalans"/>
    <m/>
    <s v="0911AMR103"/>
    <m/>
    <m/>
    <m/>
    <x v="1"/>
    <m/>
    <n v="100292414"/>
    <s v="Alfa College"/>
    <x v="9"/>
    <m/>
    <s v="DL380R05 ModX CTO Svr"/>
    <d v="2009-11-01T00:00:00"/>
    <x v="1"/>
    <n v="1"/>
    <n v="4268.6400000000003"/>
    <n v="0"/>
    <n v="0"/>
    <n v="4268.6400000000003"/>
    <n v="4268.6400000000003"/>
    <n v="0"/>
    <n v="0"/>
    <n v="4268.6400000000003"/>
    <n v="0"/>
    <n v="0"/>
    <m/>
    <m/>
    <s v="ACTIVE"/>
  </r>
  <r>
    <s v="173074"/>
    <s v="3633790"/>
    <s v="?"/>
    <s v="beginbalans"/>
    <m/>
    <s v="?"/>
    <m/>
    <m/>
    <m/>
    <x v="1"/>
    <m/>
    <n v="100292414"/>
    <s v="Alfa College"/>
    <x v="9"/>
    <s v="Vmware"/>
    <s v="HP ProLiant ML370 G6 SFF CTO"/>
    <d v="2010-08-01T00:00:00"/>
    <x v="1"/>
    <n v="1"/>
    <n v="1562.07"/>
    <n v="0"/>
    <n v="0"/>
    <n v="1562.07"/>
    <n v="1562.07"/>
    <n v="0"/>
    <n v="0"/>
    <n v="1562.07"/>
    <n v="0"/>
    <n v="0"/>
    <m/>
    <m/>
    <s v="ACTIVE"/>
  </r>
  <r>
    <s v="168238"/>
    <s v="5327199"/>
    <s v="?"/>
    <s v="beginbalans"/>
    <m/>
    <s v="905NDDMF3722"/>
    <m/>
    <m/>
    <m/>
    <x v="0"/>
    <m/>
    <n v="100292666"/>
    <s v="Alfa College"/>
    <x v="11"/>
    <s v="LG"/>
    <s v="W2242PE-BN"/>
    <d v="2010-01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239"/>
    <s v="5327199"/>
    <s v="?"/>
    <s v="beginbalans"/>
    <m/>
    <s v="905NDGLF3719"/>
    <m/>
    <m/>
    <m/>
    <x v="1"/>
    <m/>
    <n v="100292666"/>
    <s v="Alfa College"/>
    <x v="11"/>
    <s v="LG Electronics Benelux Sales BV"/>
    <s v="LG 22inch LCD monitor Wide 1680x1050, 300cd/m2, 10000:1, 5ms, DVI, Hoogte, Pivot"/>
    <d v="2010-01-01T00:00:00"/>
    <x v="1"/>
    <n v="1"/>
    <n v="130"/>
    <n v="0"/>
    <n v="0"/>
    <n v="130"/>
    <n v="130"/>
    <n v="0"/>
    <n v="0"/>
    <n v="130"/>
    <n v="0"/>
    <n v="0"/>
    <m/>
    <m/>
    <s v="ACTIVE"/>
  </r>
  <r>
    <s v="168240"/>
    <s v="5327199"/>
    <s v="?"/>
    <s v="beginbalans"/>
    <m/>
    <s v="905NDSKF3718"/>
    <m/>
    <m/>
    <m/>
    <x v="2"/>
    <m/>
    <n v="100292666"/>
    <s v="Alfa College"/>
    <x v="11"/>
    <s v="LG"/>
    <s v="W2242PE-BN"/>
    <d v="2010-01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241"/>
    <s v="5327199"/>
    <s v="?"/>
    <s v="beginbalans"/>
    <m/>
    <s v="905NDNUF3727"/>
    <m/>
    <m/>
    <m/>
    <x v="2"/>
    <m/>
    <n v="100292666"/>
    <s v="Alfa College"/>
    <x v="11"/>
    <s v="LG"/>
    <s v="W2242PE-BN"/>
    <d v="2010-01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242"/>
    <s v="5327199"/>
    <s v="?"/>
    <s v="beginbalans"/>
    <m/>
    <s v="905NDFVF3731"/>
    <m/>
    <m/>
    <m/>
    <x v="0"/>
    <m/>
    <n v="100292666"/>
    <s v="Alfa College"/>
    <x v="11"/>
    <s v="LG"/>
    <s v="W2242PE-BN"/>
    <d v="2010-01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243"/>
    <s v="5327199"/>
    <s v="?"/>
    <s v="beginbalans"/>
    <m/>
    <s v="905NDZJF3717"/>
    <m/>
    <m/>
    <m/>
    <x v="5"/>
    <m/>
    <n v="100292666"/>
    <s v="Alfa College"/>
    <x v="11"/>
    <s v="LG"/>
    <s v="W2242PE-BN"/>
    <d v="2010-01-01T00:00:00"/>
    <x v="1"/>
    <n v="1"/>
    <n v="130"/>
    <n v="0"/>
    <n v="0"/>
    <n v="130"/>
    <n v="130"/>
    <n v="0"/>
    <n v="0"/>
    <n v="130"/>
    <n v="0"/>
    <n v="0"/>
    <m/>
    <m/>
    <s v="ACTIVE"/>
  </r>
  <r>
    <s v="168244"/>
    <s v="5327199"/>
    <s v="?"/>
    <s v="beginbalans"/>
    <m/>
    <s v="905NDUNF3726"/>
    <m/>
    <m/>
    <m/>
    <x v="0"/>
    <m/>
    <n v="100292666"/>
    <s v="Alfa College"/>
    <x v="11"/>
    <s v="LG"/>
    <s v="W2242PE-BN"/>
    <d v="2010-01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245"/>
    <s v="5327199"/>
    <s v="?"/>
    <s v="beginbalans"/>
    <m/>
    <s v="905NDXQF3730"/>
    <m/>
    <m/>
    <m/>
    <x v="0"/>
    <m/>
    <n v="100292666"/>
    <s v="Alfa College"/>
    <x v="11"/>
    <s v="LG"/>
    <s v="W2242PE-BN"/>
    <d v="2010-01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246"/>
    <s v="5327199"/>
    <s v="?"/>
    <s v="beginbalans"/>
    <m/>
    <s v="905NDTCF3721"/>
    <m/>
    <m/>
    <m/>
    <x v="0"/>
    <m/>
    <n v="100292666"/>
    <s v="Alfa College"/>
    <x v="11"/>
    <s v="LG"/>
    <s v="W2242PE-BN"/>
    <d v="2010-01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247"/>
    <s v="5327199"/>
    <s v="?"/>
    <s v="beginbalans"/>
    <m/>
    <s v="905NDAYF3728"/>
    <m/>
    <m/>
    <m/>
    <x v="0"/>
    <m/>
    <n v="100292666"/>
    <s v="Alfa College"/>
    <x v="11"/>
    <s v="LG"/>
    <s v="W2242PE-BN"/>
    <d v="2010-01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248"/>
    <s v="5327199"/>
    <s v="?"/>
    <s v="beginbalans"/>
    <m/>
    <s v="909NDDM75962"/>
    <m/>
    <m/>
    <m/>
    <x v="1"/>
    <m/>
    <n v="100292666"/>
    <s v="Alfa College"/>
    <x v="11"/>
    <m/>
    <s v="LG 22inch LCD monitor Wide 1680x1050, 300cd/m2, 10000:1, 5ms, DVI, Hoogte, Pivot"/>
    <d v="2010-01-01T00:00:00"/>
    <x v="1"/>
    <n v="1"/>
    <n v="130"/>
    <n v="0"/>
    <n v="0"/>
    <n v="130"/>
    <n v="130"/>
    <n v="0"/>
    <n v="0"/>
    <n v="130"/>
    <n v="0"/>
    <n v="0"/>
    <m/>
    <m/>
    <s v="ACTIVE"/>
  </r>
  <r>
    <s v="168249"/>
    <s v="5327199"/>
    <s v="?"/>
    <s v="beginbalans"/>
    <m/>
    <s v="909NDEZ75964"/>
    <m/>
    <m/>
    <m/>
    <x v="2"/>
    <m/>
    <n v="100292666"/>
    <s v="Alfa College"/>
    <x v="11"/>
    <s v="LG"/>
    <s v="W2242PE-BN"/>
    <d v="2010-01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250"/>
    <s v="5327199"/>
    <s v="?"/>
    <s v="beginbalans"/>
    <m/>
    <s v="909NDFV75971"/>
    <m/>
    <m/>
    <m/>
    <x v="1"/>
    <m/>
    <n v="100292666"/>
    <s v="Alfa College"/>
    <x v="11"/>
    <m/>
    <s v="LG 22inch LCD monitor Wide 1680x1050, 300cd/m2, 10000:1, 5ms, DVI, Hoogte, Pivot"/>
    <d v="2010-01-01T00:00:00"/>
    <x v="1"/>
    <n v="1"/>
    <n v="130"/>
    <n v="0"/>
    <n v="0"/>
    <n v="130"/>
    <n v="130"/>
    <n v="0"/>
    <n v="0"/>
    <n v="130"/>
    <n v="0"/>
    <n v="0"/>
    <m/>
    <m/>
    <s v="ACTIVE"/>
  </r>
  <r>
    <s v="168251"/>
    <s v="5327199"/>
    <s v="?"/>
    <s v="beginbalans"/>
    <m/>
    <s v="909NDKD75965"/>
    <m/>
    <m/>
    <m/>
    <x v="5"/>
    <m/>
    <n v="100292666"/>
    <s v="Alfa College"/>
    <x v="11"/>
    <s v="LG"/>
    <s v="W2242PE-BN"/>
    <d v="2010-01-01T00:00:00"/>
    <x v="1"/>
    <n v="1"/>
    <n v="130"/>
    <n v="0"/>
    <n v="0"/>
    <n v="130"/>
    <n v="130"/>
    <n v="0"/>
    <n v="0"/>
    <n v="130"/>
    <n v="0"/>
    <n v="0"/>
    <m/>
    <m/>
    <s v="ACTIVE"/>
  </r>
  <r>
    <s v="168252"/>
    <s v="5327199"/>
    <s v="?"/>
    <s v="beginbalans"/>
    <m/>
    <s v="909NDNU75967"/>
    <m/>
    <m/>
    <m/>
    <x v="0"/>
    <m/>
    <n v="100292666"/>
    <s v="Alfa College"/>
    <x v="11"/>
    <s v="LG"/>
    <s v="W2242PE-BN"/>
    <d v="2010-01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253"/>
    <s v="5327199"/>
    <s v="?"/>
    <s v="beginbalans"/>
    <m/>
    <s v="909NDRF75974"/>
    <m/>
    <m/>
    <m/>
    <x v="2"/>
    <m/>
    <n v="100292666"/>
    <s v="Alfa College"/>
    <x v="11"/>
    <s v="LG"/>
    <s v="W2242PE-BN"/>
    <d v="2010-01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254"/>
    <s v="5327199"/>
    <s v="?"/>
    <s v="beginbalans"/>
    <m/>
    <s v="909NDXQ75970"/>
    <m/>
    <m/>
    <m/>
    <x v="0"/>
    <m/>
    <n v="100292666"/>
    <s v="Alfa College"/>
    <x v="11"/>
    <s v="LG"/>
    <s v="W2242PE-BN"/>
    <d v="2010-01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255"/>
    <s v="5327199"/>
    <s v="?"/>
    <s v="beginbalans"/>
    <m/>
    <s v="909NDJX75972"/>
    <m/>
    <m/>
    <m/>
    <x v="2"/>
    <m/>
    <n v="100292666"/>
    <s v="Alfa College"/>
    <x v="11"/>
    <s v="LG"/>
    <s v="W2242PE-BN"/>
    <d v="2010-01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256"/>
    <s v="5327199"/>
    <s v="?"/>
    <s v="beginbalans"/>
    <m/>
    <s v="909NDUN75966"/>
    <m/>
    <m/>
    <m/>
    <x v="1"/>
    <m/>
    <n v="100292666"/>
    <s v="Alfa College"/>
    <x v="11"/>
    <m/>
    <s v="LG 22inch LCD monitor Wide 1680x1050, 300cd/m2, 10000:1, 5ms, DVI, Hoogte, Pivot"/>
    <d v="2010-01-01T00:00:00"/>
    <x v="1"/>
    <n v="1"/>
    <n v="130"/>
    <n v="0"/>
    <n v="0"/>
    <n v="130"/>
    <n v="130"/>
    <n v="0"/>
    <n v="0"/>
    <n v="130"/>
    <n v="0"/>
    <n v="0"/>
    <m/>
    <m/>
    <s v="ACTIVE"/>
  </r>
  <r>
    <s v="168257"/>
    <s v="5327199"/>
    <s v="?"/>
    <s v="beginbalans"/>
    <m/>
    <s v="808NDFV1P891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58"/>
    <s v="5327199"/>
    <s v="?"/>
    <s v="beginbalans"/>
    <m/>
    <s v="808NDLS1P856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59"/>
    <s v="5327199"/>
    <s v="?"/>
    <s v="beginbalans"/>
    <m/>
    <s v="808NDXQ1P890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60"/>
    <s v="5327199"/>
    <s v="?"/>
    <s v="beginbalans"/>
    <m/>
    <s v="808NDAY1P888"/>
    <m/>
    <m/>
    <m/>
    <x v="1"/>
    <m/>
    <n v="100292666"/>
    <s v="Alfa College"/>
    <x v="11"/>
    <s v="LG Electronics Benelux Sales BV"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61"/>
    <s v="5327199"/>
    <s v="?"/>
    <s v="beginbalans"/>
    <m/>
    <s v="808NDNU1P863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62"/>
    <s v="5327199"/>
    <s v="?"/>
    <s v="beginbalans"/>
    <m/>
    <s v="808NDWE1P865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63"/>
    <s v="5327199"/>
    <s v="?"/>
    <s v="beginbalans"/>
    <m/>
    <s v="808NDQA1P876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64"/>
    <s v="5327199"/>
    <s v="?"/>
    <s v="beginbalans"/>
    <m/>
    <s v="808NDHB1P897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65"/>
    <s v="5327199"/>
    <s v="?"/>
    <s v="beginbalans"/>
    <m/>
    <s v="808NDJX1P868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66"/>
    <s v="5327199"/>
    <s v="?"/>
    <s v="beginbalans"/>
    <m/>
    <s v="808NDPH1P872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67"/>
    <s v="5327199"/>
    <s v="?"/>
    <s v="beginbalans"/>
    <m/>
    <s v="808NDCR1P875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68"/>
    <s v="5327199"/>
    <s v="?"/>
    <s v="beginbalans"/>
    <m/>
    <s v="808NDVW1P871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69"/>
    <s v="5327199"/>
    <s v="?"/>
    <s v="beginbalans"/>
    <m/>
    <s v="808NDKD1P837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70"/>
    <s v="5327199"/>
    <s v="?"/>
    <s v="beginbalans"/>
    <m/>
    <s v="808NDUN1P838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71"/>
    <s v="5327199"/>
    <s v="?"/>
    <s v="beginbalans"/>
    <m/>
    <s v="808NDTC1P857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72"/>
    <s v="5327199"/>
    <s v="?"/>
    <s v="beginbalans"/>
    <m/>
    <s v="808NDXQ1P866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73"/>
    <s v="5327199"/>
    <s v="?"/>
    <s v="beginbalans"/>
    <m/>
    <s v="808NDGL1P879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74"/>
    <s v="5327199"/>
    <s v="?"/>
    <s v="beginbalans"/>
    <m/>
    <s v="808NDTC1P881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75"/>
    <s v="5327199"/>
    <s v="?"/>
    <s v="beginbalans"/>
    <m/>
    <s v="808NDKD1P885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76"/>
    <s v="5327199"/>
    <s v="?"/>
    <s v="beginbalans"/>
    <m/>
    <s v="808NDMT1P835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77"/>
    <s v="5327199"/>
    <s v="?"/>
    <s v="beginbalans"/>
    <m/>
    <s v="808NDKD1P861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78"/>
    <s v="5327199"/>
    <s v="?"/>
    <s v="beginbalans"/>
    <m/>
    <s v="808NDJX1P844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79"/>
    <s v="5327199"/>
    <s v="?"/>
    <s v="beginbalans"/>
    <m/>
    <s v="808NDFV1P867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80"/>
    <s v="5327199"/>
    <s v="?"/>
    <s v="beginbalans"/>
    <m/>
    <s v="808NDUN1P862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81"/>
    <s v="5327199"/>
    <s v="?"/>
    <s v="beginbalans"/>
    <m/>
    <s v="808NDQA1P852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82"/>
    <s v="5327199"/>
    <s v="?"/>
    <s v="beginbalans"/>
    <m/>
    <s v="808NDHB1P873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83"/>
    <s v="5327199"/>
    <s v="?"/>
    <s v="beginbalans"/>
    <m/>
    <s v="808NDNU1P839"/>
    <m/>
    <m/>
    <m/>
    <x v="1"/>
    <m/>
    <n v="100292666"/>
    <s v="Alfa College"/>
    <x v="11"/>
    <m/>
    <s v="LG 19inch LCD monitor 4:3 1280x1024, 300cd/m2, 8000:1, 5ms, DVI, Hoogte, Pivot e"/>
    <d v="2010-01-01T00:00:00"/>
    <x v="1"/>
    <n v="1"/>
    <n v="99.5"/>
    <n v="0"/>
    <n v="0"/>
    <n v="99.5"/>
    <n v="99.5"/>
    <n v="0"/>
    <n v="0"/>
    <n v="99.5"/>
    <n v="0"/>
    <n v="0"/>
    <m/>
    <m/>
    <s v="ACTIVE"/>
  </r>
  <r>
    <s v="168284"/>
    <s v="5327199"/>
    <s v="?"/>
    <s v="beginbalans"/>
    <m/>
    <s v="808NDDM1P834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85"/>
    <s v="5327199"/>
    <s v="?"/>
    <s v="beginbalans"/>
    <m/>
    <s v="808NDXQ1P842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86"/>
    <s v="5327199"/>
    <s v="?"/>
    <s v="beginbalans"/>
    <m/>
    <s v="808NDSK1P854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87"/>
    <s v="5327199"/>
    <s v="?"/>
    <s v="beginbalans"/>
    <m/>
    <s v="808NDRF1P846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88"/>
    <s v="5327199"/>
    <s v="?"/>
    <s v="beginbalans"/>
    <m/>
    <s v="808NDFV1P843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89"/>
    <s v="5327199"/>
    <s v="?"/>
    <s v="beginbalans"/>
    <m/>
    <s v="808NDVW1P847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90"/>
    <s v="5327199"/>
    <s v="?"/>
    <s v="beginbalans"/>
    <m/>
    <s v="808NDEZ1P860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91"/>
    <s v="5327199"/>
    <s v="?"/>
    <s v="beginbalans"/>
    <m/>
    <s v="808NDDM1P858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292"/>
    <s v="5327199"/>
    <s v="?"/>
    <s v="beginbalans"/>
    <m/>
    <s v="808NDAY1P840"/>
    <m/>
    <m/>
    <m/>
    <x v="0"/>
    <m/>
    <n v="100292666"/>
    <s v="Alfa College"/>
    <x v="11"/>
    <s v="LG"/>
    <s v="L1942P-BS"/>
    <d v="2010-01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3668003"/>
    <s v="79619262"/>
    <s v="4130016443"/>
    <s v="beginbalans"/>
    <m/>
    <s v="?"/>
    <m/>
    <m/>
    <m/>
    <x v="1"/>
    <m/>
    <n v="100292415"/>
    <s v="Alfa College"/>
    <x v="5"/>
    <s v="Cisco"/>
    <s v="629336 Two new firewalls for Alfa college"/>
    <d v="2022-11-01T00:00:00"/>
    <x v="1"/>
    <n v="1"/>
    <n v="65976.05"/>
    <n v="0"/>
    <n v="0"/>
    <n v="65976.05"/>
    <n v="19250.54"/>
    <n v="16494.009999999998"/>
    <n v="0"/>
    <n v="35744.550000000003"/>
    <n v="46725.51"/>
    <n v="30231.5"/>
    <m/>
    <m/>
    <s v="ACTIVE"/>
  </r>
  <r>
    <s v="3751011"/>
    <s v="79650899"/>
    <s v="4130016443"/>
    <s v="beginbalans"/>
    <m/>
    <s v="?"/>
    <m/>
    <m/>
    <m/>
    <x v="1"/>
    <m/>
    <n v="100292415"/>
    <s v="Alfa College"/>
    <x v="5"/>
    <s v="Cisco"/>
    <s v="629336 Two new firewalls for Alfa college"/>
    <d v="2022-11-01T00:00:00"/>
    <x v="11"/>
    <n v="2"/>
    <n v="6524.1"/>
    <n v="0"/>
    <n v="0"/>
    <n v="6524.1"/>
    <n v="6524.1"/>
    <n v="0"/>
    <n v="0"/>
    <n v="6524.1"/>
    <n v="0"/>
    <n v="0"/>
    <m/>
    <m/>
    <s v="ACTIVE"/>
  </r>
  <r>
    <s v="3668004"/>
    <s v="79685207"/>
    <s v="4130016443"/>
    <s v="beginbalans"/>
    <m/>
    <s v="?"/>
    <m/>
    <m/>
    <m/>
    <x v="1"/>
    <m/>
    <n v="100292415"/>
    <s v="Alfa College"/>
    <x v="5"/>
    <s v="Cisco"/>
    <s v="629336 Two new firewalls for Alfa college"/>
    <d v="2022-11-01T00:00:00"/>
    <x v="1"/>
    <n v="1"/>
    <n v="46063.78"/>
    <n v="0"/>
    <n v="0"/>
    <n v="46063.78"/>
    <n v="13440.52"/>
    <n v="11515.94"/>
    <n v="0"/>
    <n v="24956.46"/>
    <n v="32623.26"/>
    <n v="21107.32"/>
    <m/>
    <m/>
    <s v="ACTIVE"/>
  </r>
  <r>
    <s v="1301717"/>
    <s v="90040258"/>
    <s v="2001466462"/>
    <s v="beginbalans"/>
    <m/>
    <s v="?"/>
    <m/>
    <m/>
    <m/>
    <x v="1"/>
    <m/>
    <n v="100292666"/>
    <s v="Alfa College"/>
    <x v="12"/>
    <s v="Lenovo"/>
    <s v="P51"/>
    <d v="2018-10-01T00:00:00"/>
    <x v="1"/>
    <n v="1"/>
    <n v="2026.13"/>
    <n v="0"/>
    <n v="0"/>
    <n v="2026.13"/>
    <n v="2026.13"/>
    <n v="0"/>
    <n v="0"/>
    <n v="2026.13"/>
    <n v="0"/>
    <n v="0"/>
    <m/>
    <m/>
    <s v="ACTIVE"/>
  </r>
  <r>
    <s v="343681"/>
    <s v="201330183"/>
    <s v="?"/>
    <s v="beginbalans"/>
    <m/>
    <s v="MG0212488283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82"/>
    <s v="201330183"/>
    <s v="?"/>
    <s v="beginbalans"/>
    <m/>
    <s v="MG0212467997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83"/>
    <s v="201330183"/>
    <s v="?"/>
    <s v="beginbalans"/>
    <m/>
    <s v="MG0212468036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84"/>
    <s v="201330183"/>
    <s v="?"/>
    <s v="beginbalans"/>
    <m/>
    <s v="MG0212488563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85"/>
    <s v="201330183"/>
    <s v="?"/>
    <s v="beginbalans"/>
    <m/>
    <s v="MG0212467993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86"/>
    <s v="201330183"/>
    <s v="?"/>
    <s v="beginbalans"/>
    <m/>
    <s v="MG021246815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87"/>
    <s v="201330183"/>
    <s v="?"/>
    <s v="beginbalans"/>
    <m/>
    <s v="MG021246808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88"/>
    <s v="201330183"/>
    <s v="?"/>
    <s v="beginbalans"/>
    <m/>
    <s v="MG0212457094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89"/>
    <s v="201330183"/>
    <s v="?"/>
    <s v="beginbalans"/>
    <m/>
    <s v="MG0212446467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90"/>
    <s v="201330183"/>
    <s v="?"/>
    <s v="beginbalans"/>
    <m/>
    <s v="MG0212467902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91"/>
    <s v="201330183"/>
    <s v="?"/>
    <s v="beginbalans"/>
    <m/>
    <s v="MG0212467757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92"/>
    <s v="201330183"/>
    <s v="?"/>
    <s v="beginbalans"/>
    <m/>
    <s v="MG0212488773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93"/>
    <s v="201330183"/>
    <s v="?"/>
    <s v="beginbalans"/>
    <m/>
    <s v="MG0212446552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94"/>
    <s v="201330183"/>
    <s v="?"/>
    <s v="beginbalans"/>
    <m/>
    <s v="MG021246808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95"/>
    <s v="201330183"/>
    <s v="?"/>
    <s v="beginbalans"/>
    <m/>
    <s v="MG021248872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96"/>
    <s v="201330183"/>
    <s v="?"/>
    <s v="beginbalans"/>
    <m/>
    <s v="MG0212434647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97"/>
    <s v="201330183"/>
    <s v="?"/>
    <s v="beginbalans"/>
    <m/>
    <s v="MG0212467924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98"/>
    <s v="201330183"/>
    <s v="?"/>
    <s v="beginbalans"/>
    <m/>
    <s v="MG0212488714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699"/>
    <s v="201330183"/>
    <s v="?"/>
    <s v="beginbalans"/>
    <m/>
    <s v="MG0212488790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00"/>
    <s v="201330183"/>
    <s v="?"/>
    <s v="beginbalans"/>
    <m/>
    <s v="MG0212488316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01"/>
    <s v="201330183"/>
    <s v="?"/>
    <s v="beginbalans"/>
    <m/>
    <s v="MG021248833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02"/>
    <s v="201330183"/>
    <s v="?"/>
    <s v="beginbalans"/>
    <m/>
    <s v="MG0212435866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03"/>
    <s v="201330183"/>
    <s v="?"/>
    <s v="beginbalans"/>
    <m/>
    <s v="MG0212457338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04"/>
    <s v="201330183"/>
    <s v="?"/>
    <s v="beginbalans"/>
    <m/>
    <s v="MG0212468068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05"/>
    <s v="201330183"/>
    <s v="?"/>
    <s v="beginbalans"/>
    <m/>
    <s v="MG0212467503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06"/>
    <s v="201330183"/>
    <s v="?"/>
    <s v="beginbalans"/>
    <m/>
    <s v="MG0212488770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07"/>
    <s v="201330183"/>
    <s v="?"/>
    <s v="beginbalans"/>
    <m/>
    <s v="MG0212468080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08"/>
    <s v="201330183"/>
    <s v="?"/>
    <s v="beginbalans"/>
    <m/>
    <s v="MG0212488552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09"/>
    <s v="201330183"/>
    <s v="?"/>
    <s v="beginbalans"/>
    <m/>
    <s v="MG021246816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10"/>
    <s v="201330183"/>
    <s v="?"/>
    <s v="beginbalans"/>
    <m/>
    <s v="MG021246791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11"/>
    <s v="201330183"/>
    <s v="?"/>
    <s v="beginbalans"/>
    <m/>
    <s v="MG0212488452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12"/>
    <s v="201330183"/>
    <s v="?"/>
    <s v="beginbalans"/>
    <m/>
    <s v="MG0212488774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13"/>
    <s v="201330183"/>
    <s v="?"/>
    <s v="beginbalans"/>
    <m/>
    <s v="MG0212467694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14"/>
    <s v="201330183"/>
    <s v="?"/>
    <s v="beginbalans"/>
    <m/>
    <s v="MG0212511832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15"/>
    <s v="201330183"/>
    <s v="?"/>
    <s v="beginbalans"/>
    <m/>
    <s v="MG021251146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16"/>
    <s v="201330183"/>
    <s v="?"/>
    <s v="beginbalans"/>
    <m/>
    <s v="MG021251130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17"/>
    <s v="201330183"/>
    <s v="?"/>
    <s v="beginbalans"/>
    <m/>
    <s v="MG0212510874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18"/>
    <s v="201330183"/>
    <s v="?"/>
    <s v="beginbalans"/>
    <m/>
    <s v="MG021251113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19"/>
    <s v="201330183"/>
    <s v="?"/>
    <s v="beginbalans"/>
    <m/>
    <s v="MG0212511540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20"/>
    <s v="201330183"/>
    <s v="?"/>
    <s v="beginbalans"/>
    <m/>
    <s v="MG0212511734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21"/>
    <s v="201330183"/>
    <s v="?"/>
    <s v="beginbalans"/>
    <m/>
    <s v="MG0212511818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22"/>
    <s v="201330183"/>
    <s v="?"/>
    <s v="beginbalans"/>
    <m/>
    <s v="MG021248864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23"/>
    <s v="201330183"/>
    <s v="?"/>
    <s v="beginbalans"/>
    <m/>
    <s v="MG021246757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24"/>
    <s v="201330183"/>
    <s v="?"/>
    <s v="beginbalans"/>
    <m/>
    <s v="MG0212488988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25"/>
    <s v="201330183"/>
    <s v="?"/>
    <s v="beginbalans"/>
    <m/>
    <s v="MG0212511529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26"/>
    <s v="201330183"/>
    <s v="?"/>
    <s v="beginbalans"/>
    <m/>
    <s v="MG0212510854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27"/>
    <s v="201330183"/>
    <s v="?"/>
    <s v="beginbalans"/>
    <m/>
    <s v="MG0212511382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28"/>
    <s v="201330183"/>
    <s v="?"/>
    <s v="beginbalans"/>
    <m/>
    <s v="MG021251178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29"/>
    <s v="201330183"/>
    <s v="?"/>
    <s v="beginbalans"/>
    <m/>
    <s v="MG0212511340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30"/>
    <s v="201330183"/>
    <s v="?"/>
    <s v="beginbalans"/>
    <m/>
    <s v="MG021251191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31"/>
    <s v="201330183"/>
    <s v="?"/>
    <s v="beginbalans"/>
    <m/>
    <s v="MG021251078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32"/>
    <s v="201330183"/>
    <s v="?"/>
    <s v="beginbalans"/>
    <m/>
    <s v="MG021251039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33"/>
    <s v="201330183"/>
    <s v="?"/>
    <s v="beginbalans"/>
    <m/>
    <s v="MG0212511479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34"/>
    <s v="201330183"/>
    <s v="?"/>
    <s v="beginbalans"/>
    <m/>
    <s v="MG0212511856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35"/>
    <s v="201330183"/>
    <s v="?"/>
    <s v="beginbalans"/>
    <m/>
    <s v="MG0212510288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36"/>
    <s v="201330183"/>
    <s v="?"/>
    <s v="beginbalans"/>
    <m/>
    <s v="MG0212511902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37"/>
    <s v="201330183"/>
    <s v="?"/>
    <s v="beginbalans"/>
    <m/>
    <s v="MG021251089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38"/>
    <s v="201330183"/>
    <s v="?"/>
    <s v="beginbalans"/>
    <m/>
    <s v="MG021251067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39"/>
    <s v="201330183"/>
    <s v="?"/>
    <s v="beginbalans"/>
    <m/>
    <s v="MG0212511390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40"/>
    <s v="201330183"/>
    <s v="?"/>
    <s v="beginbalans"/>
    <m/>
    <s v="MG0212511230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41"/>
    <s v="201330183"/>
    <s v="?"/>
    <s v="beginbalans"/>
    <m/>
    <s v="MG021251121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42"/>
    <s v="201330183"/>
    <s v="?"/>
    <s v="beginbalans"/>
    <m/>
    <s v="MG021251077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43"/>
    <s v="201330183"/>
    <s v="?"/>
    <s v="beginbalans"/>
    <m/>
    <s v="MG021251182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44"/>
    <s v="201330183"/>
    <s v="?"/>
    <s v="beginbalans"/>
    <m/>
    <s v="MG0212510246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45"/>
    <s v="201330183"/>
    <s v="?"/>
    <s v="beginbalans"/>
    <m/>
    <s v="MG0212510573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46"/>
    <s v="201330183"/>
    <s v="?"/>
    <s v="beginbalans"/>
    <m/>
    <s v="MG0212511128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47"/>
    <s v="201330183"/>
    <s v="?"/>
    <s v="beginbalans"/>
    <m/>
    <s v="MG0212511907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48"/>
    <s v="201330183"/>
    <s v="?"/>
    <s v="beginbalans"/>
    <m/>
    <s v="MG021251185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49"/>
    <s v="201330183"/>
    <s v="?"/>
    <s v="beginbalans"/>
    <m/>
    <s v="MG0212511867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50"/>
    <s v="201330183"/>
    <s v="?"/>
    <s v="beginbalans"/>
    <m/>
    <s v="MG0212030407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51"/>
    <s v="201330183"/>
    <s v="?"/>
    <s v="beginbalans"/>
    <m/>
    <s v="MG0212511590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52"/>
    <s v="201330183"/>
    <s v="?"/>
    <s v="beginbalans"/>
    <m/>
    <s v="MG0212511692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53"/>
    <s v="201330183"/>
    <s v="?"/>
    <s v="beginbalans"/>
    <m/>
    <s v="MG0212511333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54"/>
    <s v="201330183"/>
    <s v="?"/>
    <s v="beginbalans"/>
    <m/>
    <s v="MG0212511859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55"/>
    <s v="201330183"/>
    <s v="?"/>
    <s v="beginbalans"/>
    <m/>
    <s v="MG0212435027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56"/>
    <s v="201330183"/>
    <s v="?"/>
    <s v="beginbalans"/>
    <m/>
    <s v="MG0212512043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57"/>
    <s v="201330183"/>
    <s v="?"/>
    <s v="beginbalans"/>
    <m/>
    <s v="MG021251078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58"/>
    <s v="201330183"/>
    <s v="?"/>
    <s v="beginbalans"/>
    <m/>
    <s v="MG0212510894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59"/>
    <s v="201330183"/>
    <s v="?"/>
    <s v="beginbalans"/>
    <m/>
    <s v="MG0212511896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60"/>
    <s v="201330183"/>
    <s v="?"/>
    <s v="beginbalans"/>
    <m/>
    <s v="MG0212511929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61"/>
    <s v="201330183"/>
    <s v="?"/>
    <s v="beginbalans"/>
    <m/>
    <s v="MG0212511254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62"/>
    <s v="201330183"/>
    <s v="?"/>
    <s v="beginbalans"/>
    <m/>
    <s v="MG0212511892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63"/>
    <s v="201330183"/>
    <s v="?"/>
    <s v="beginbalans"/>
    <m/>
    <s v="MG021251038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64"/>
    <s v="201330183"/>
    <s v="?"/>
    <s v="beginbalans"/>
    <m/>
    <s v="MG021251177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65"/>
    <s v="201330183"/>
    <s v="?"/>
    <s v="beginbalans"/>
    <m/>
    <s v="MG0212511945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66"/>
    <s v="201330183"/>
    <s v="?"/>
    <s v="beginbalans"/>
    <m/>
    <s v="MG0212510777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67"/>
    <s v="201330183"/>
    <s v="?"/>
    <s v="beginbalans"/>
    <m/>
    <s v="MG0212511400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68"/>
    <s v="201330183"/>
    <s v="?"/>
    <s v="beginbalans"/>
    <m/>
    <s v="MG0212510468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69"/>
    <s v="201330183"/>
    <s v="?"/>
    <s v="beginbalans"/>
    <m/>
    <s v="MG021251192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70"/>
    <s v="201330183"/>
    <s v="?"/>
    <s v="beginbalans"/>
    <m/>
    <s v="MG0212511646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71"/>
    <s v="201330183"/>
    <s v="?"/>
    <s v="beginbalans"/>
    <m/>
    <s v="MG021251099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72"/>
    <s v="201330183"/>
    <s v="?"/>
    <s v="beginbalans"/>
    <m/>
    <s v="MG0212510898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73"/>
    <s v="201330183"/>
    <s v="?"/>
    <s v="beginbalans"/>
    <m/>
    <s v="MG0212510532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74"/>
    <s v="201330183"/>
    <s v="?"/>
    <s v="beginbalans"/>
    <m/>
    <s v="MG0212511926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75"/>
    <s v="201330183"/>
    <s v="?"/>
    <s v="beginbalans"/>
    <m/>
    <s v="MG021248869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76"/>
    <s v="201330183"/>
    <s v="?"/>
    <s v="beginbalans"/>
    <m/>
    <s v="MG021248860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77"/>
    <s v="201330183"/>
    <s v="?"/>
    <s v="beginbalans"/>
    <m/>
    <s v="MG0212488449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78"/>
    <s v="201330183"/>
    <s v="?"/>
    <s v="beginbalans"/>
    <m/>
    <s v="MG0212467818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79"/>
    <s v="201330183"/>
    <s v="?"/>
    <s v="beginbalans"/>
    <m/>
    <s v="MG0212456619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343780"/>
    <s v="201330183"/>
    <s v="?"/>
    <s v="beginbalans"/>
    <m/>
    <s v="MG0212467971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196112"/>
    <s v="201330183"/>
    <s v="2000862390"/>
    <s v="beginbalans"/>
    <m/>
    <s v="MG0212374517"/>
    <m/>
    <m/>
    <m/>
    <x v="0"/>
    <m/>
    <n v="100292414"/>
    <s v="Alfa College"/>
    <x v="13"/>
    <s v="Juniper Networks Inc."/>
    <s v="WLA532-WW"/>
    <d v="2013-02-15T00:00:00"/>
    <x v="1"/>
    <n v="0"/>
    <n v="539"/>
    <n v="0"/>
    <n v="539"/>
    <n v="0"/>
    <n v="539"/>
    <n v="0"/>
    <n v="539"/>
    <n v="0"/>
    <n v="0"/>
    <n v="0"/>
    <m/>
    <m/>
    <s v="INACTIVE - Retired in 2024"/>
  </r>
  <r>
    <s v="201559"/>
    <s v="201330260"/>
    <s v="?"/>
    <s v="beginbalans"/>
    <m/>
    <s v="?"/>
    <m/>
    <m/>
    <m/>
    <x v="1"/>
    <m/>
    <n v="100292414"/>
    <s v="Alfa College"/>
    <x v="14"/>
    <s v="SECURELINK"/>
    <s v="Wireless LAn controller"/>
    <d v="2013-07-17T00:00:00"/>
    <x v="1"/>
    <n v="1"/>
    <n v="3663"/>
    <n v="0"/>
    <n v="0"/>
    <n v="3663"/>
    <n v="3663"/>
    <n v="0"/>
    <n v="0"/>
    <n v="3663"/>
    <n v="0"/>
    <n v="0"/>
    <m/>
    <m/>
    <s v="ACTIVE"/>
  </r>
  <r>
    <s v="196113"/>
    <s v="201330339"/>
    <s v="2000873522"/>
    <s v="beginbalans"/>
    <m/>
    <s v="?"/>
    <m/>
    <m/>
    <m/>
    <x v="1"/>
    <m/>
    <n v="100292414"/>
    <s v="Alfa College"/>
    <x v="9"/>
    <s v="Vmware"/>
    <s v="Wall mount adapter extends AP 1.5 inches"/>
    <d v="2013-02-28T00:00:00"/>
    <x v="1"/>
    <n v="13"/>
    <n v="1322.36"/>
    <n v="0"/>
    <n v="0"/>
    <n v="1322.36"/>
    <n v="1322.36"/>
    <n v="0"/>
    <n v="0"/>
    <n v="1322.36"/>
    <n v="0"/>
    <n v="0"/>
    <m/>
    <m/>
    <s v="ACTIVE"/>
  </r>
  <r>
    <s v="201290"/>
    <s v="201330837"/>
    <s v="?"/>
    <s v="beginbalans"/>
    <m/>
    <s v="MG0212488811"/>
    <m/>
    <m/>
    <m/>
    <x v="0"/>
    <m/>
    <n v="100292414"/>
    <s v="Alfa College"/>
    <x v="13"/>
    <s v="Juniper Networks Inc."/>
    <s v="WLA532-WW"/>
    <d v="2013-06-26T00:00:00"/>
    <x v="1"/>
    <n v="0"/>
    <n v="527"/>
    <n v="0"/>
    <n v="527"/>
    <n v="0"/>
    <n v="527"/>
    <n v="0"/>
    <n v="527"/>
    <n v="0"/>
    <n v="0"/>
    <n v="0"/>
    <m/>
    <m/>
    <s v="INACTIVE - Retired in 2024"/>
  </r>
  <r>
    <s v="201291"/>
    <s v="201330837"/>
    <s v="?"/>
    <s v="beginbalans"/>
    <m/>
    <s v="MG0213110701"/>
    <m/>
    <m/>
    <m/>
    <x v="0"/>
    <m/>
    <n v="100292414"/>
    <s v="Alfa College"/>
    <x v="13"/>
    <s v="Juniper Networks Inc."/>
    <s v="WLA532-WW"/>
    <d v="2013-06-26T00:00:00"/>
    <x v="1"/>
    <n v="0"/>
    <n v="527"/>
    <n v="0"/>
    <n v="527"/>
    <n v="0"/>
    <n v="527"/>
    <n v="0"/>
    <n v="527"/>
    <n v="0"/>
    <n v="0"/>
    <n v="0"/>
    <m/>
    <m/>
    <s v="INACTIVE - Retired in 2024"/>
  </r>
  <r>
    <s v="201292"/>
    <s v="201330837"/>
    <s v="?"/>
    <s v="beginbalans"/>
    <m/>
    <s v="MG0213109943"/>
    <m/>
    <m/>
    <m/>
    <x v="0"/>
    <m/>
    <n v="100292414"/>
    <s v="Alfa College"/>
    <x v="13"/>
    <s v="Juniper Networks Inc."/>
    <s v="WLA532-WW"/>
    <d v="2013-06-26T00:00:00"/>
    <x v="1"/>
    <n v="0"/>
    <n v="527"/>
    <n v="0"/>
    <n v="527"/>
    <n v="0"/>
    <n v="527"/>
    <n v="0"/>
    <n v="527"/>
    <n v="0"/>
    <n v="0"/>
    <n v="0"/>
    <m/>
    <m/>
    <s v="INACTIVE - Retired in 2024"/>
  </r>
  <r>
    <s v="201293"/>
    <s v="201330837"/>
    <s v="?"/>
    <s v="beginbalans"/>
    <m/>
    <s v="MG0212293003"/>
    <m/>
    <m/>
    <m/>
    <x v="0"/>
    <m/>
    <n v="100292414"/>
    <s v="Alfa College"/>
    <x v="13"/>
    <s v="Juniper Networks Inc."/>
    <s v="WLA532-WW"/>
    <d v="2013-06-26T00:00:00"/>
    <x v="1"/>
    <n v="0"/>
    <n v="527"/>
    <n v="0"/>
    <n v="527"/>
    <n v="0"/>
    <n v="527"/>
    <n v="0"/>
    <n v="527"/>
    <n v="0"/>
    <n v="0"/>
    <n v="0"/>
    <m/>
    <m/>
    <s v="INACTIVE - Retired in 2024"/>
  </r>
  <r>
    <s v="344272"/>
    <s v="201332357"/>
    <s v="?"/>
    <s v="beginbalans"/>
    <m/>
    <s v="MG0213420472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73"/>
    <s v="201332357"/>
    <s v="?"/>
    <s v="beginbalans"/>
    <m/>
    <s v="MG0213420829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74"/>
    <s v="201332357"/>
    <s v="?"/>
    <s v="beginbalans"/>
    <m/>
    <s v="MG0213440825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75"/>
    <s v="201332357"/>
    <s v="?"/>
    <s v="beginbalans"/>
    <m/>
    <s v="SMG0213440707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76"/>
    <s v="201332357"/>
    <s v="?"/>
    <s v="beginbalans"/>
    <m/>
    <s v="SMG0213440362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77"/>
    <s v="201332357"/>
    <s v="?"/>
    <s v="beginbalans"/>
    <m/>
    <s v="SMG0213440620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78"/>
    <s v="201332357"/>
    <s v="?"/>
    <s v="beginbalans"/>
    <m/>
    <s v="SMG0213420262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79"/>
    <s v="201332357"/>
    <s v="?"/>
    <s v="beginbalans"/>
    <m/>
    <s v="MG0213421421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80"/>
    <s v="201332357"/>
    <s v="?"/>
    <s v="beginbalans"/>
    <m/>
    <s v="SMG0213430910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81"/>
    <s v="201332357"/>
    <s v="?"/>
    <s v="beginbalans"/>
    <m/>
    <s v="SMG0213430387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82"/>
    <s v="201332357"/>
    <s v="?"/>
    <s v="beginbalans"/>
    <m/>
    <s v="SMG0213421181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83"/>
    <s v="201332357"/>
    <s v="?"/>
    <s v="beginbalans"/>
    <m/>
    <s v="MG0213420826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84"/>
    <s v="201332357"/>
    <s v="?"/>
    <s v="beginbalans"/>
    <m/>
    <s v="MG0213421314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85"/>
    <s v="201332357"/>
    <s v="?"/>
    <s v="beginbalans"/>
    <m/>
    <s v="SMG0213420245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86"/>
    <s v="201332357"/>
    <s v="?"/>
    <s v="beginbalans"/>
    <m/>
    <s v="SMG0213420824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87"/>
    <s v="201332357"/>
    <s v="?"/>
    <s v="beginbalans"/>
    <m/>
    <s v="SMG0213420796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88"/>
    <s v="201332357"/>
    <s v="?"/>
    <s v="beginbalans"/>
    <m/>
    <s v="SMG0213440338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89"/>
    <s v="201332357"/>
    <s v="?"/>
    <s v="beginbalans"/>
    <m/>
    <s v="MG0213440758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90"/>
    <s v="201332357"/>
    <s v="?"/>
    <s v="beginbalans"/>
    <m/>
    <s v="SMG0213440438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91"/>
    <s v="201332357"/>
    <s v="?"/>
    <s v="beginbalans"/>
    <m/>
    <s v="SMG0213440581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92"/>
    <s v="201332357"/>
    <s v="?"/>
    <s v="beginbalans"/>
    <m/>
    <s v="SMG0213431540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93"/>
    <s v="201332357"/>
    <s v="?"/>
    <s v="beginbalans"/>
    <m/>
    <s v="SMG0213440275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94"/>
    <s v="201332357"/>
    <s v="?"/>
    <s v="beginbalans"/>
    <m/>
    <s v="SMG0213440057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344295"/>
    <s v="201332357"/>
    <s v="?"/>
    <s v="beginbalans"/>
    <m/>
    <s v="MG0213440805"/>
    <m/>
    <m/>
    <m/>
    <x v="0"/>
    <m/>
    <n v="100292414"/>
    <s v="Alfa College"/>
    <x v="13"/>
    <s v="Juniper Networks Inc."/>
    <s v="WLA532-WW"/>
    <d v="2013-12-31T00:00:00"/>
    <x v="1"/>
    <n v="0"/>
    <n v="519"/>
    <n v="0"/>
    <n v="519"/>
    <n v="0"/>
    <n v="519"/>
    <n v="0"/>
    <n v="519"/>
    <n v="0"/>
    <n v="0"/>
    <n v="0"/>
    <m/>
    <m/>
    <s v="INACTIVE - Retired in 2024"/>
  </r>
  <r>
    <s v="227213"/>
    <s v="201332357"/>
    <s v="2000970679"/>
    <s v="beginbalans"/>
    <m/>
    <s v="MG0213420002"/>
    <m/>
    <m/>
    <m/>
    <x v="0"/>
    <m/>
    <n v="100292414"/>
    <s v="Alfa College"/>
    <x v="13"/>
    <s v="Juniper Networks Inc."/>
    <s v="WLA532-WW"/>
    <d v="2013-12-31T00:00:00"/>
    <x v="1"/>
    <n v="1"/>
    <n v="519"/>
    <n v="0"/>
    <n v="519"/>
    <n v="0"/>
    <n v="519"/>
    <n v="0"/>
    <n v="519"/>
    <n v="0"/>
    <n v="0"/>
    <n v="0"/>
    <m/>
    <m/>
    <s v="INACTIVE - Retired in 2024"/>
  </r>
  <r>
    <s v="227392"/>
    <s v="201430297"/>
    <s v="2000991436"/>
    <s v="beginbalans"/>
    <m/>
    <s v="?"/>
    <m/>
    <m/>
    <m/>
    <x v="1"/>
    <m/>
    <n v="100292414"/>
    <s v="Alfa College"/>
    <x v="14"/>
    <s v="SECURELINK"/>
    <s v="wireless LAN controller"/>
    <d v="2014-02-21T00:00:00"/>
    <x v="1"/>
    <n v="2"/>
    <n v="6472"/>
    <n v="0"/>
    <n v="0"/>
    <n v="6472"/>
    <n v="6472"/>
    <n v="0"/>
    <n v="0"/>
    <n v="6472"/>
    <n v="0"/>
    <n v="0"/>
    <m/>
    <m/>
    <s v="ACTIVE"/>
  </r>
  <r>
    <s v="229851"/>
    <s v="201430541"/>
    <s v="2000996892"/>
    <s v="beginbalans"/>
    <m/>
    <s v="?"/>
    <m/>
    <m/>
    <m/>
    <x v="1"/>
    <m/>
    <n v="100292414"/>
    <s v="Alfa College"/>
    <x v="14"/>
    <s v="SECURELINK"/>
    <s v="WLA532-WW / AP with dual radios 802.11a/b/g/n"/>
    <d v="2014-05-01T00:00:00"/>
    <x v="1"/>
    <n v="25"/>
    <n v="9000"/>
    <n v="0"/>
    <n v="0"/>
    <n v="9000"/>
    <n v="9000"/>
    <n v="0"/>
    <n v="0"/>
    <n v="9000"/>
    <n v="0"/>
    <n v="0"/>
    <m/>
    <m/>
    <s v="ACTIVE"/>
  </r>
  <r>
    <s v="229838"/>
    <s v="201430638"/>
    <s v="2000992893"/>
    <s v="beginbalans"/>
    <m/>
    <s v="?"/>
    <m/>
    <m/>
    <m/>
    <x v="1"/>
    <m/>
    <n v="100292414"/>
    <s v="Alfa College"/>
    <x v="14"/>
    <s v="SECURELINK"/>
    <s v="WLA532-WW / AP with dual radios 802.11a/b/g/n"/>
    <d v="2014-05-01T00:00:00"/>
    <x v="1"/>
    <n v="54"/>
    <n v="19440"/>
    <n v="0"/>
    <n v="0"/>
    <n v="19440"/>
    <n v="19440"/>
    <n v="0"/>
    <n v="0"/>
    <n v="19440"/>
    <n v="0"/>
    <n v="0"/>
    <m/>
    <m/>
    <s v="ACTIVE"/>
  </r>
  <r>
    <s v="229852"/>
    <s v="201430639"/>
    <s v="2000994446"/>
    <s v="beginbalans"/>
    <m/>
    <s v="?"/>
    <m/>
    <m/>
    <m/>
    <x v="1"/>
    <m/>
    <n v="100292414"/>
    <s v="Alfa College"/>
    <x v="14"/>
    <s v="SECURELINK"/>
    <s v="WLA532-WW"/>
    <d v="2014-05-01T00:00:00"/>
    <x v="1"/>
    <n v="96"/>
    <n v="34560"/>
    <n v="0"/>
    <n v="0"/>
    <n v="34560"/>
    <n v="34560"/>
    <n v="0"/>
    <n v="0"/>
    <n v="34560"/>
    <n v="0"/>
    <n v="0"/>
    <m/>
    <m/>
    <s v="ACTIVE"/>
  </r>
  <r>
    <s v="229839"/>
    <s v="201430685"/>
    <s v="2000996892"/>
    <s v="beginbalans"/>
    <m/>
    <s v="MG0214031332"/>
    <m/>
    <m/>
    <m/>
    <x v="0"/>
    <m/>
    <n v="100292414"/>
    <s v="Alfa College"/>
    <x v="13"/>
    <s v="Juniper Networks Inc."/>
    <s v="WLA532-WW"/>
    <d v="2014-05-01T00:00:00"/>
    <x v="1"/>
    <n v="0"/>
    <n v="19440"/>
    <n v="0"/>
    <n v="19440"/>
    <n v="0"/>
    <n v="19440"/>
    <n v="0"/>
    <n v="19440"/>
    <n v="0"/>
    <n v="0"/>
    <n v="0"/>
    <m/>
    <m/>
    <s v="INACTIVE - Retired in 2024"/>
  </r>
  <r>
    <s v="229840"/>
    <s v="201430687"/>
    <s v="2000996893"/>
    <s v="beginbalans"/>
    <m/>
    <s v="MG0214030018"/>
    <m/>
    <m/>
    <m/>
    <x v="0"/>
    <m/>
    <n v="100292414"/>
    <s v="Alfa College"/>
    <x v="13"/>
    <s v="Juniper Networks Inc."/>
    <s v="WLA532-WW"/>
    <d v="2014-05-01T00:00:00"/>
    <x v="1"/>
    <n v="0"/>
    <n v="9000"/>
    <n v="0"/>
    <n v="9000"/>
    <n v="0"/>
    <n v="9000"/>
    <n v="0"/>
    <n v="9000"/>
    <n v="0"/>
    <n v="0"/>
    <n v="0"/>
    <m/>
    <m/>
    <s v="INACTIVE - Retired in 2024"/>
  </r>
  <r>
    <s v="450484"/>
    <s v="201532629"/>
    <s v="2001168933"/>
    <s v="beginbalans"/>
    <m/>
    <s v="MG0215370202"/>
    <m/>
    <m/>
    <m/>
    <x v="0"/>
    <m/>
    <n v="100292414"/>
    <s v="Alfa College"/>
    <x v="13"/>
    <s v="Juniper Networks Inc."/>
    <s v="WLA532-WW"/>
    <d v="2015-11-01T00:00:00"/>
    <x v="1"/>
    <n v="0"/>
    <n v="615"/>
    <n v="0"/>
    <n v="615"/>
    <n v="0"/>
    <n v="615"/>
    <n v="0"/>
    <n v="615"/>
    <n v="0"/>
    <n v="0"/>
    <n v="0"/>
    <m/>
    <m/>
    <s v="INACTIVE - Retired in 2024"/>
  </r>
  <r>
    <s v="450485"/>
    <s v="201532629"/>
    <s v="2001168933"/>
    <s v="beginbalans"/>
    <m/>
    <s v="MG0215380852"/>
    <m/>
    <m/>
    <m/>
    <x v="0"/>
    <m/>
    <n v="100292414"/>
    <s v="Alfa College"/>
    <x v="13"/>
    <s v="Juniper Networks Inc."/>
    <s v="WLA532-WW"/>
    <d v="2015-11-01T00:00:00"/>
    <x v="1"/>
    <n v="0"/>
    <n v="615"/>
    <n v="0"/>
    <n v="615"/>
    <n v="0"/>
    <n v="615"/>
    <n v="0"/>
    <n v="615"/>
    <n v="0"/>
    <n v="0"/>
    <n v="0"/>
    <m/>
    <m/>
    <s v="INACTIVE - Retired in 2024"/>
  </r>
  <r>
    <s v="450486"/>
    <s v="201532629"/>
    <s v="2001168933"/>
    <s v="beginbalans"/>
    <m/>
    <s v="MG0215390267"/>
    <m/>
    <m/>
    <m/>
    <x v="0"/>
    <m/>
    <n v="100292414"/>
    <s v="Alfa College"/>
    <x v="13"/>
    <s v="Juniper Networks Inc."/>
    <s v="WLA532-WW"/>
    <d v="2015-11-01T00:00:00"/>
    <x v="1"/>
    <n v="0"/>
    <n v="615"/>
    <n v="0"/>
    <n v="615"/>
    <n v="0"/>
    <n v="615"/>
    <n v="0"/>
    <n v="615"/>
    <n v="0"/>
    <n v="0"/>
    <n v="0"/>
    <m/>
    <m/>
    <s v="INACTIVE - Retired in 2024"/>
  </r>
  <r>
    <s v="450487"/>
    <s v="201532629"/>
    <s v="2001168933"/>
    <s v="beginbalans"/>
    <m/>
    <s v="MG0215370665"/>
    <m/>
    <m/>
    <m/>
    <x v="0"/>
    <m/>
    <n v="100292414"/>
    <s v="Alfa College"/>
    <x v="13"/>
    <s v="Juniper Networks Inc."/>
    <s v="WLA532-WW"/>
    <d v="2015-11-01T00:00:00"/>
    <x v="1"/>
    <n v="0"/>
    <n v="615"/>
    <n v="0"/>
    <n v="615"/>
    <n v="0"/>
    <n v="615"/>
    <n v="0"/>
    <n v="615"/>
    <n v="0"/>
    <n v="0"/>
    <n v="0"/>
    <m/>
    <m/>
    <s v="INACTIVE - Retired in 2024"/>
  </r>
  <r>
    <s v="450488"/>
    <s v="201532629"/>
    <s v="2001168933"/>
    <s v="beginbalans"/>
    <m/>
    <s v="MG0215380601"/>
    <m/>
    <m/>
    <m/>
    <x v="0"/>
    <m/>
    <n v="100292414"/>
    <s v="Alfa College"/>
    <x v="13"/>
    <s v="Juniper Networks Inc."/>
    <s v="WLA532-WW"/>
    <d v="2015-11-01T00:00:00"/>
    <x v="1"/>
    <n v="0"/>
    <n v="615"/>
    <n v="0"/>
    <n v="615"/>
    <n v="0"/>
    <n v="615"/>
    <n v="0"/>
    <n v="615"/>
    <n v="0"/>
    <n v="0"/>
    <n v="0"/>
    <m/>
    <m/>
    <s v="INACTIVE - Retired in 2024"/>
  </r>
  <r>
    <s v="450489"/>
    <s v="201532629"/>
    <s v="2001168933"/>
    <s v="beginbalans"/>
    <m/>
    <s v="MG0215370161"/>
    <m/>
    <m/>
    <m/>
    <x v="0"/>
    <m/>
    <n v="100292414"/>
    <s v="Alfa College"/>
    <x v="13"/>
    <s v="Juniper Networks Inc."/>
    <s v="WLA532-WW"/>
    <d v="2015-11-01T00:00:00"/>
    <x v="1"/>
    <n v="0"/>
    <n v="615"/>
    <n v="0"/>
    <n v="615"/>
    <n v="0"/>
    <n v="615"/>
    <n v="0"/>
    <n v="615"/>
    <n v="0"/>
    <n v="0"/>
    <n v="0"/>
    <m/>
    <m/>
    <s v="INACTIVE - Retired in 2024"/>
  </r>
  <r>
    <s v="450490"/>
    <s v="201532629"/>
    <s v="2001168933"/>
    <s v="beginbalans"/>
    <m/>
    <s v="MG0215370394"/>
    <m/>
    <m/>
    <m/>
    <x v="0"/>
    <m/>
    <n v="100292414"/>
    <s v="Alfa College"/>
    <x v="13"/>
    <s v="Juniper Networks Inc."/>
    <s v="WLA532-WW"/>
    <d v="2015-11-01T00:00:00"/>
    <x v="1"/>
    <n v="0"/>
    <n v="615"/>
    <n v="0"/>
    <n v="615"/>
    <n v="0"/>
    <n v="615"/>
    <n v="0"/>
    <n v="615"/>
    <n v="0"/>
    <n v="0"/>
    <n v="0"/>
    <m/>
    <m/>
    <s v="INACTIVE - Retired in 2024"/>
  </r>
  <r>
    <s v="450491"/>
    <s v="201532629"/>
    <s v="2001168933"/>
    <s v="beginbalans"/>
    <m/>
    <s v="MG0215380860"/>
    <m/>
    <m/>
    <m/>
    <x v="0"/>
    <m/>
    <n v="100292414"/>
    <s v="Alfa College"/>
    <x v="13"/>
    <s v="Juniper Networks Inc."/>
    <s v="WLA532-WW"/>
    <d v="2015-11-01T00:00:00"/>
    <x v="1"/>
    <n v="0"/>
    <n v="615"/>
    <n v="0"/>
    <n v="615"/>
    <n v="0"/>
    <n v="615"/>
    <n v="0"/>
    <n v="615"/>
    <n v="0"/>
    <n v="0"/>
    <n v="0"/>
    <m/>
    <m/>
    <s v="INACTIVE - Retired in 2024"/>
  </r>
  <r>
    <s v="450492"/>
    <s v="201532629"/>
    <s v="2001168933"/>
    <s v="beginbalans"/>
    <m/>
    <s v="MG0215370590"/>
    <m/>
    <m/>
    <m/>
    <x v="0"/>
    <m/>
    <n v="100292414"/>
    <s v="Alfa College"/>
    <x v="13"/>
    <s v="Juniper Networks Inc."/>
    <s v="WLA532-WW"/>
    <d v="2015-11-01T00:00:00"/>
    <x v="1"/>
    <n v="0"/>
    <n v="615"/>
    <n v="0"/>
    <n v="615"/>
    <n v="0"/>
    <n v="615"/>
    <n v="0"/>
    <n v="615"/>
    <n v="0"/>
    <n v="0"/>
    <n v="0"/>
    <m/>
    <m/>
    <s v="INACTIVE - Retired in 2024"/>
  </r>
  <r>
    <s v="450493"/>
    <s v="201532629"/>
    <s v="2001168933"/>
    <s v="beginbalans"/>
    <m/>
    <s v="MG0215380922"/>
    <m/>
    <m/>
    <m/>
    <x v="0"/>
    <m/>
    <n v="100292414"/>
    <s v="Alfa College"/>
    <x v="13"/>
    <s v="Juniper Networks Inc."/>
    <s v="WLA532-WW"/>
    <d v="2015-11-01T00:00:00"/>
    <x v="1"/>
    <n v="0"/>
    <n v="615"/>
    <n v="0"/>
    <n v="615"/>
    <n v="0"/>
    <n v="615"/>
    <n v="0"/>
    <n v="615"/>
    <n v="0"/>
    <n v="0"/>
    <n v="0"/>
    <m/>
    <m/>
    <s v="INACTIVE - Retired in 2024"/>
  </r>
  <r>
    <s v="201628"/>
    <s v="6252007132"/>
    <s v="?"/>
    <s v="beginbalans"/>
    <m/>
    <n v="0"/>
    <m/>
    <m/>
    <m/>
    <x v="2"/>
    <m/>
    <n v="100292666"/>
    <s v="Alfa College"/>
    <x v="12"/>
    <s v="Lenovo"/>
    <s v="T530"/>
    <d v="2013-07-17T00:00:00"/>
    <x v="1"/>
    <n v="1"/>
    <n v="615.97"/>
    <n v="0"/>
    <n v="0"/>
    <n v="615.97"/>
    <n v="615.97"/>
    <n v="0"/>
    <n v="0"/>
    <n v="615.97"/>
    <n v="0"/>
    <n v="0"/>
    <m/>
    <m/>
    <s v="ACTIVE"/>
  </r>
  <r>
    <s v="201629"/>
    <s v="6252007132"/>
    <s v="?"/>
    <s v="beginbalans"/>
    <m/>
    <s v="51S706D773R9Z20HP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30"/>
    <s v="6252007132"/>
    <s v="?"/>
    <s v="beginbalans"/>
    <m/>
    <s v="51S706D773R9Z20HT"/>
    <m/>
    <m/>
    <m/>
    <x v="2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32"/>
    <s v="6252007132"/>
    <s v="?"/>
    <s v="beginbalans"/>
    <m/>
    <s v="51S706D773R9Z20HH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33"/>
    <s v="6252007132"/>
    <s v="?"/>
    <s v="beginbalans"/>
    <m/>
    <s v="51S706D773R9Z20HM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34"/>
    <s v="6252007132"/>
    <s v="?"/>
    <s v="beginbalans"/>
    <m/>
    <s v="51S706D773R9Z20H7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36"/>
    <s v="6252007132"/>
    <s v="?"/>
    <s v="beginbalans"/>
    <m/>
    <s v="51S706D773R9Z20H2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37"/>
    <s v="6252007132"/>
    <s v="?"/>
    <s v="beginbalans"/>
    <m/>
    <s v="51S706D773R9Z20H6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39"/>
    <s v="6252007132"/>
    <s v="?"/>
    <s v="beginbalans"/>
    <m/>
    <s v="51S706D773R9Z20HV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40"/>
    <s v="6252007132"/>
    <s v="?"/>
    <s v="beginbalans"/>
    <m/>
    <s v="51S706D773R9Z20HN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41"/>
    <s v="6252007132"/>
    <s v="?"/>
    <s v="beginbalans"/>
    <m/>
    <s v="51S706D773R9Z20HL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42"/>
    <s v="6252007132"/>
    <s v="?"/>
    <s v="beginbalans"/>
    <m/>
    <s v="51S706D773R9Z20HA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43"/>
    <s v="6252007132"/>
    <s v="?"/>
    <s v="beginbalans"/>
    <m/>
    <s v="51S706D773R9Z20HK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44"/>
    <s v="6252007132"/>
    <s v="?"/>
    <s v="beginbalans"/>
    <m/>
    <s v="51S706D773R9Z20HG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45"/>
    <s v="6252007132"/>
    <s v="?"/>
    <s v="beginbalans"/>
    <m/>
    <s v="51S706D773R9Z20H8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46"/>
    <s v="6252007132"/>
    <s v="?"/>
    <s v="beginbalans"/>
    <m/>
    <s v="51S706D773R9Z20HR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48"/>
    <s v="6252007132"/>
    <s v="?"/>
    <s v="beginbalans"/>
    <m/>
    <s v="51S706D773R9Z20HY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49"/>
    <s v="6252007132"/>
    <s v="?"/>
    <s v="beginbalans"/>
    <m/>
    <s v="51S706D773R9Z20HX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50"/>
    <s v="6252007132"/>
    <s v="?"/>
    <s v="beginbalans"/>
    <m/>
    <s v="51S706D773R9Z20H1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51"/>
    <s v="6252007132"/>
    <s v="?"/>
    <s v="beginbalans"/>
    <m/>
    <s v="51S706D773R9Z20H4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52"/>
    <s v="6252007132"/>
    <s v="?"/>
    <s v="beginbalans"/>
    <m/>
    <s v="51S706D773R9Z20HZ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53"/>
    <s v="6252007132"/>
    <s v="?"/>
    <s v="beginbalans"/>
    <m/>
    <s v="51S706D773R9Z20HD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54"/>
    <s v="6252007132"/>
    <s v="?"/>
    <s v="beginbalans"/>
    <m/>
    <s v="51S706D773R9Z20HE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55"/>
    <s v="6252007132"/>
    <s v="?"/>
    <s v="beginbalans"/>
    <m/>
    <s v="51S706D773R9Z20HC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01656"/>
    <s v="6252007132"/>
    <s v="?"/>
    <s v="beginbalans"/>
    <m/>
    <s v="51S706D773R9Z20H9"/>
    <m/>
    <m/>
    <m/>
    <x v="0"/>
    <m/>
    <n v="100292666"/>
    <s v="Alfa College"/>
    <x v="12"/>
    <s v="Lenovo"/>
    <s v="T530"/>
    <d v="2013-07-17T00:00:00"/>
    <x v="1"/>
    <n v="0"/>
    <n v="615.97"/>
    <n v="0"/>
    <n v="615.97"/>
    <n v="0"/>
    <n v="615.97"/>
    <n v="0"/>
    <n v="615.97"/>
    <n v="0"/>
    <n v="0"/>
    <n v="0"/>
    <m/>
    <m/>
    <s v="INACTIVE - Retired in 2024"/>
  </r>
  <r>
    <s v="228526"/>
    <s v="6252017969"/>
    <s v="2000971261"/>
    <s v="beginbalans"/>
    <m/>
    <s v="PB00EAPZ"/>
    <m/>
    <m/>
    <m/>
    <x v="0"/>
    <m/>
    <n v="100292666"/>
    <s v="Alfa College"/>
    <x v="15"/>
    <s v="Lenovo"/>
    <s v="M93z"/>
    <d v="2013-12-26T00:00:00"/>
    <x v="1"/>
    <n v="1"/>
    <n v="716.71"/>
    <n v="0"/>
    <n v="716.71"/>
    <n v="0"/>
    <n v="716.71"/>
    <n v="0"/>
    <n v="716.71"/>
    <n v="0"/>
    <n v="0"/>
    <n v="0"/>
    <m/>
    <m/>
    <s v="INACTIVE - Retired in 2024"/>
  </r>
  <r>
    <s v="345902"/>
    <s v="6252017969"/>
    <s v="2000971261"/>
    <s v="beginbalans"/>
    <m/>
    <s v="S4A7678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03"/>
    <s v="6252017969"/>
    <s v="2000971261"/>
    <s v="beginbalans"/>
    <m/>
    <s v="S4A7607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04"/>
    <s v="6252017969"/>
    <s v="2000971261"/>
    <s v="beginbalans"/>
    <m/>
    <s v="S4A8198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06"/>
    <s v="6252017969"/>
    <s v="2000971261"/>
    <s v="beginbalans"/>
    <m/>
    <s v="S4A8231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07"/>
    <s v="6252017969"/>
    <s v="2000971261"/>
    <s v="beginbalans"/>
    <m/>
    <s v="S4A8210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08"/>
    <s v="6252017969"/>
    <s v="2000971261"/>
    <s v="beginbalans"/>
    <m/>
    <s v="S4A8242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09"/>
    <s v="6252017969"/>
    <s v="2000971261"/>
    <s v="beginbalans"/>
    <m/>
    <s v="S4A8241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10"/>
    <s v="6252017969"/>
    <s v="2000971261"/>
    <s v="beginbalans"/>
    <m/>
    <s v="S4A8232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11"/>
    <s v="6252017969"/>
    <s v="2000971261"/>
    <s v="beginbalans"/>
    <m/>
    <s v="S4A7515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12"/>
    <s v="6252017969"/>
    <s v="2000971261"/>
    <s v="beginbalans"/>
    <m/>
    <s v="S4A7498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13"/>
    <s v="6252017969"/>
    <s v="2000971261"/>
    <s v="beginbalans"/>
    <m/>
    <s v="S4A7671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14"/>
    <s v="6252017969"/>
    <s v="2000971261"/>
    <s v="beginbalans"/>
    <m/>
    <s v="S4A7471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15"/>
    <s v="6252017969"/>
    <s v="2000971261"/>
    <s v="beginbalans"/>
    <m/>
    <s v="S4A8235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16"/>
    <s v="6252017969"/>
    <s v="2000971261"/>
    <s v="beginbalans"/>
    <m/>
    <s v="S4A7635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17"/>
    <s v="6252017969"/>
    <s v="2000971261"/>
    <s v="beginbalans"/>
    <m/>
    <s v="S4A8228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19"/>
    <s v="6252017969"/>
    <s v="2000971261"/>
    <s v="beginbalans"/>
    <m/>
    <s v="S4A8245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20"/>
    <s v="6252017969"/>
    <s v="2000971261"/>
    <s v="beginbalans"/>
    <m/>
    <s v="S4A7657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21"/>
    <s v="6252017969"/>
    <s v="2000971261"/>
    <s v="beginbalans"/>
    <m/>
    <s v="S4A7664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23"/>
    <s v="6252017969"/>
    <s v="2000971261"/>
    <s v="beginbalans"/>
    <m/>
    <s v="S4A8180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24"/>
    <s v="6252017969"/>
    <s v="2000971261"/>
    <s v="beginbalans"/>
    <m/>
    <s v="S4A8248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25"/>
    <s v="6252017969"/>
    <s v="2000971261"/>
    <s v="beginbalans"/>
    <m/>
    <s v="S4A7671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26"/>
    <s v="6252017969"/>
    <s v="2000971261"/>
    <s v="beginbalans"/>
    <m/>
    <s v="S4A8225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27"/>
    <s v="6252017969"/>
    <s v="2000971261"/>
    <s v="beginbalans"/>
    <m/>
    <s v="S4A7602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29"/>
    <s v="6252017969"/>
    <s v="2000971261"/>
    <s v="beginbalans"/>
    <m/>
    <s v="S4A7493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30"/>
    <s v="6252017969"/>
    <s v="2000971261"/>
    <s v="beginbalans"/>
    <m/>
    <s v="S4A7466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31"/>
    <s v="6252017969"/>
    <s v="2000971261"/>
    <s v="beginbalans"/>
    <m/>
    <s v="S4A7478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32"/>
    <s v="6252017969"/>
    <s v="2000971261"/>
    <s v="beginbalans"/>
    <m/>
    <s v="S4A7542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33"/>
    <s v="6252017969"/>
    <s v="2000971261"/>
    <s v="beginbalans"/>
    <m/>
    <s v="S4A7480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34"/>
    <s v="6252017969"/>
    <s v="2000971261"/>
    <s v="beginbalans"/>
    <m/>
    <s v="S4A8196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35"/>
    <s v="6252017969"/>
    <s v="2000971261"/>
    <s v="beginbalans"/>
    <m/>
    <s v="S4A7613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36"/>
    <s v="6252017969"/>
    <s v="2000971261"/>
    <s v="beginbalans"/>
    <m/>
    <s v="S4A8240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37"/>
    <s v="6252017969"/>
    <s v="2000971261"/>
    <s v="beginbalans"/>
    <m/>
    <s v="S4A8197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38"/>
    <s v="6252017969"/>
    <s v="2000971261"/>
    <s v="beginbalans"/>
    <m/>
    <s v="S4A7614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40"/>
    <s v="6252017969"/>
    <s v="2000971261"/>
    <s v="beginbalans"/>
    <m/>
    <s v="S4A7617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41"/>
    <s v="6252017969"/>
    <s v="2000971261"/>
    <s v="beginbalans"/>
    <m/>
    <s v="S4A8242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42"/>
    <s v="6252017969"/>
    <s v="2000971261"/>
    <s v="beginbalans"/>
    <m/>
    <s v="S4A8200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43"/>
    <s v="6252017969"/>
    <s v="2000971261"/>
    <s v="beginbalans"/>
    <m/>
    <s v="S4A7622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44"/>
    <s v="6252017969"/>
    <s v="2000971261"/>
    <s v="beginbalans"/>
    <m/>
    <s v="S4A8242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46"/>
    <s v="6252017969"/>
    <s v="2000971261"/>
    <s v="beginbalans"/>
    <m/>
    <s v="S4A8240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47"/>
    <s v="6252017969"/>
    <s v="2000971261"/>
    <s v="beginbalans"/>
    <m/>
    <s v="S4A8243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48"/>
    <s v="6252017969"/>
    <s v="2000971261"/>
    <s v="beginbalans"/>
    <m/>
    <s v="S4A8200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49"/>
    <s v="6252017969"/>
    <s v="2000971261"/>
    <s v="beginbalans"/>
    <m/>
    <s v="S4A8240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50"/>
    <s v="6252017969"/>
    <s v="2000971261"/>
    <s v="beginbalans"/>
    <m/>
    <s v="S4A8235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51"/>
    <s v="6252017969"/>
    <s v="2000971261"/>
    <s v="beginbalans"/>
    <m/>
    <s v="S4A8240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52"/>
    <s v="6252017969"/>
    <s v="2000971261"/>
    <s v="beginbalans"/>
    <m/>
    <s v="S4A8243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53"/>
    <s v="6252017969"/>
    <s v="2000971261"/>
    <s v="beginbalans"/>
    <m/>
    <s v="S4A8243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55"/>
    <s v="6252017969"/>
    <s v="2000971261"/>
    <s v="beginbalans"/>
    <m/>
    <s v="S4A8236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56"/>
    <s v="6252017969"/>
    <s v="2000971261"/>
    <s v="beginbalans"/>
    <m/>
    <s v="S4A7612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57"/>
    <s v="6252017969"/>
    <s v="2000971261"/>
    <s v="beginbalans"/>
    <m/>
    <s v="S4A8237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58"/>
    <s v="6252017969"/>
    <s v="2000971261"/>
    <s v="beginbalans"/>
    <m/>
    <s v="S4A8241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59"/>
    <s v="6252017969"/>
    <s v="2000971261"/>
    <s v="beginbalans"/>
    <m/>
    <s v="S4A8209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60"/>
    <s v="6252017969"/>
    <s v="2000971261"/>
    <s v="beginbalans"/>
    <m/>
    <s v="S4A8241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61"/>
    <s v="6252017969"/>
    <s v="2000971261"/>
    <s v="beginbalans"/>
    <m/>
    <s v="S4A8231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63"/>
    <s v="6252017969"/>
    <s v="2000971261"/>
    <s v="beginbalans"/>
    <m/>
    <s v="S4A8241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64"/>
    <s v="6252017969"/>
    <s v="2000971261"/>
    <s v="beginbalans"/>
    <m/>
    <s v="S4A8210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65"/>
    <s v="6252017969"/>
    <s v="2000971261"/>
    <s v="beginbalans"/>
    <m/>
    <s v="S4A8238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66"/>
    <s v="6252017969"/>
    <s v="2000971261"/>
    <s v="beginbalans"/>
    <m/>
    <s v="S4A8243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67"/>
    <s v="6252017969"/>
    <s v="2000971261"/>
    <s v="beginbalans"/>
    <m/>
    <s v="S4A8232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68"/>
    <s v="6252017969"/>
    <s v="2000971261"/>
    <s v="beginbalans"/>
    <m/>
    <s v="S4A82373"/>
    <m/>
    <m/>
    <m/>
    <x v="0"/>
    <m/>
    <n v="100292666"/>
    <s v="Alfa College"/>
    <x v="15"/>
    <s v="Lenovo"/>
    <s v="M93z"/>
    <d v="2013-12-26T00:00:00"/>
    <x v="1"/>
    <n v="1"/>
    <n v="716.71"/>
    <n v="0"/>
    <n v="0"/>
    <n v="716.71"/>
    <n v="716.71"/>
    <n v="0"/>
    <n v="0"/>
    <n v="716.71"/>
    <n v="0"/>
    <n v="0"/>
    <m/>
    <m/>
    <s v="ACTIVE"/>
  </r>
  <r>
    <s v="345969"/>
    <s v="6252017969"/>
    <s v="2000971261"/>
    <s v="beginbalans"/>
    <m/>
    <s v="S4A8242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70"/>
    <s v="6252017969"/>
    <s v="2000971261"/>
    <s v="beginbalans"/>
    <m/>
    <s v="S4A8238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71"/>
    <s v="6252017969"/>
    <s v="2000971261"/>
    <s v="beginbalans"/>
    <m/>
    <s v="S4A8244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72"/>
    <s v="6252017969"/>
    <s v="2000971261"/>
    <s v="beginbalans"/>
    <m/>
    <s v="S4A8243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74"/>
    <s v="6252017969"/>
    <s v="2000971261"/>
    <s v="beginbalans"/>
    <m/>
    <s v="S4A8242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75"/>
    <s v="6252017969"/>
    <s v="2000971261"/>
    <s v="beginbalans"/>
    <m/>
    <s v="S4A8211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76"/>
    <s v="6252017969"/>
    <s v="2000971261"/>
    <s v="beginbalans"/>
    <m/>
    <s v="S4A8239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77"/>
    <s v="6252017969"/>
    <s v="2000971261"/>
    <s v="beginbalans"/>
    <m/>
    <s v="S4A8244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78"/>
    <s v="6252017969"/>
    <s v="2000971261"/>
    <s v="beginbalans"/>
    <m/>
    <s v="S4A8243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80"/>
    <s v="6252017969"/>
    <s v="2000971261"/>
    <s v="beginbalans"/>
    <m/>
    <s v="S4A8211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81"/>
    <s v="6252017969"/>
    <s v="2000971261"/>
    <s v="beginbalans"/>
    <m/>
    <s v="S4A8239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82"/>
    <s v="6252017969"/>
    <s v="2000971261"/>
    <s v="beginbalans"/>
    <m/>
    <s v="S4A8244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83"/>
    <s v="6252017969"/>
    <s v="2000971261"/>
    <s v="beginbalans"/>
    <m/>
    <s v="S4A8243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85"/>
    <s v="6252017969"/>
    <s v="2000971261"/>
    <s v="beginbalans"/>
    <m/>
    <s v="S4A8242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86"/>
    <s v="6252017969"/>
    <s v="2000971261"/>
    <s v="beginbalans"/>
    <m/>
    <s v="S4A8213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87"/>
    <s v="6252017969"/>
    <s v="2000971261"/>
    <s v="beginbalans"/>
    <m/>
    <s v="S4A8239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88"/>
    <s v="6252017969"/>
    <s v="2000971261"/>
    <s v="beginbalans"/>
    <m/>
    <s v="S4A8244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89"/>
    <s v="6252017969"/>
    <s v="2000971261"/>
    <s v="beginbalans"/>
    <m/>
    <s v="S4A8243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90"/>
    <s v="6252017969"/>
    <s v="2000971261"/>
    <s v="beginbalans"/>
    <m/>
    <s v="S4A8244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91"/>
    <s v="6252017969"/>
    <s v="2000971261"/>
    <s v="beginbalans"/>
    <m/>
    <s v="S4A8226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92"/>
    <s v="6252017969"/>
    <s v="2000971261"/>
    <s v="beginbalans"/>
    <m/>
    <s v="S4A8239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93"/>
    <s v="6252017969"/>
    <s v="2000971261"/>
    <s v="beginbalans"/>
    <m/>
    <s v="S4A8247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94"/>
    <s v="6252017969"/>
    <s v="2000971261"/>
    <s v="beginbalans"/>
    <m/>
    <s v="S4A8243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95"/>
    <s v="6252017969"/>
    <s v="2000971261"/>
    <s v="beginbalans"/>
    <m/>
    <s v="S4A8240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96"/>
    <s v="6252017969"/>
    <s v="2000971261"/>
    <s v="beginbalans"/>
    <m/>
    <s v="S4A7619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97"/>
    <s v="6252017969"/>
    <s v="2000971261"/>
    <s v="beginbalans"/>
    <m/>
    <s v="S4A8229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98"/>
    <s v="6252017969"/>
    <s v="2000971261"/>
    <s v="beginbalans"/>
    <m/>
    <s v="S4A8230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999"/>
    <s v="6252017969"/>
    <s v="2000971261"/>
    <s v="beginbalans"/>
    <m/>
    <s v="S4A8230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00"/>
    <s v="6252017969"/>
    <s v="2000971261"/>
    <s v="beginbalans"/>
    <m/>
    <s v="S4A7644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01"/>
    <s v="6252017969"/>
    <s v="2000971261"/>
    <s v="beginbalans"/>
    <m/>
    <s v="S4A8225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02"/>
    <s v="6252017969"/>
    <s v="2000971261"/>
    <s v="beginbalans"/>
    <m/>
    <s v="S4A7641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03"/>
    <s v="6252017969"/>
    <s v="2000971261"/>
    <s v="beginbalans"/>
    <m/>
    <s v="S4A81852"/>
    <m/>
    <m/>
    <m/>
    <x v="2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04"/>
    <s v="6252017969"/>
    <s v="2000971261"/>
    <s v="beginbalans"/>
    <m/>
    <s v="S4A8234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05"/>
    <s v="6252017969"/>
    <s v="2000971261"/>
    <s v="beginbalans"/>
    <m/>
    <s v="S4A8235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06"/>
    <s v="6252017969"/>
    <s v="2000971261"/>
    <s v="beginbalans"/>
    <m/>
    <s v="S4A7653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07"/>
    <s v="6252017969"/>
    <s v="2000971261"/>
    <s v="beginbalans"/>
    <m/>
    <s v="S4A7670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08"/>
    <s v="6252017969"/>
    <s v="2000971261"/>
    <s v="beginbalans"/>
    <m/>
    <s v="S4A7486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09"/>
    <s v="6252017969"/>
    <s v="2000971261"/>
    <s v="beginbalans"/>
    <m/>
    <s v="S4A7636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10"/>
    <s v="6252017969"/>
    <s v="2000971261"/>
    <s v="beginbalans"/>
    <m/>
    <s v="S4A7517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11"/>
    <s v="6252017969"/>
    <s v="2000971261"/>
    <s v="beginbalans"/>
    <m/>
    <s v="S4A7604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12"/>
    <s v="6252017969"/>
    <s v="2000971261"/>
    <s v="beginbalans"/>
    <m/>
    <s v="S4A7631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16"/>
    <s v="6252017969"/>
    <s v="2000971261"/>
    <s v="beginbalans"/>
    <m/>
    <s v="S4A7610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17"/>
    <s v="6252017969"/>
    <s v="2000971261"/>
    <s v="beginbalans"/>
    <m/>
    <s v="S4A74691"/>
    <m/>
    <m/>
    <m/>
    <x v="4"/>
    <m/>
    <n v="100292666"/>
    <s v="Alfa College"/>
    <x v="15"/>
    <s v="Lenovo"/>
    <s v="M93z"/>
    <d v="2013-12-26T00:00:00"/>
    <x v="1"/>
    <n v="1"/>
    <n v="716.71"/>
    <n v="0"/>
    <n v="0"/>
    <n v="716.71"/>
    <n v="716.71"/>
    <n v="0"/>
    <n v="0"/>
    <n v="716.71"/>
    <n v="0"/>
    <n v="0"/>
    <m/>
    <m/>
    <s v="ACTIVE"/>
  </r>
  <r>
    <s v="346018"/>
    <s v="6252017969"/>
    <s v="2000971261"/>
    <s v="beginbalans"/>
    <m/>
    <s v="S4A7479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19"/>
    <s v="6252017969"/>
    <s v="2000971261"/>
    <s v="beginbalans"/>
    <m/>
    <s v="S4A7545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20"/>
    <s v="6252017969"/>
    <s v="2000971261"/>
    <s v="beginbalans"/>
    <m/>
    <s v="11S0C53587ZVJ7YE3B503X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21"/>
    <s v="6252017969"/>
    <s v="2000971261"/>
    <s v="beginbalans"/>
    <m/>
    <s v="S4A8244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22"/>
    <s v="6252017969"/>
    <s v="2000971261"/>
    <s v="beginbalans"/>
    <m/>
    <s v="S4A8232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24"/>
    <s v="6252017969"/>
    <s v="2000971261"/>
    <s v="beginbalans"/>
    <m/>
    <s v="S4A8226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25"/>
    <s v="6252017969"/>
    <s v="2000971261"/>
    <s v="beginbalans"/>
    <m/>
    <s v="S4A7648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26"/>
    <s v="6252017969"/>
    <s v="2000971261"/>
    <s v="beginbalans"/>
    <m/>
    <s v="S4A8185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27"/>
    <s v="6252017969"/>
    <s v="2000971261"/>
    <s v="beginbalans"/>
    <m/>
    <s v="S4A8235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28"/>
    <s v="6252017969"/>
    <s v="2000971261"/>
    <s v="beginbalans"/>
    <m/>
    <s v="S4A8247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29"/>
    <s v="6252017969"/>
    <s v="2000971261"/>
    <s v="beginbalans"/>
    <m/>
    <s v="S4A8224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30"/>
    <s v="6252017969"/>
    <s v="2000971261"/>
    <s v="beginbalans"/>
    <m/>
    <s v="S4A7487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32"/>
    <s v="6252017969"/>
    <s v="2000971261"/>
    <s v="beginbalans"/>
    <m/>
    <s v="S4A7621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33"/>
    <s v="6252017969"/>
    <s v="2000971261"/>
    <s v="beginbalans"/>
    <m/>
    <s v="S4A7518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34"/>
    <s v="6252017969"/>
    <s v="2000971261"/>
    <s v="beginbalans"/>
    <m/>
    <s v="S4A7609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35"/>
    <s v="6252017969"/>
    <s v="2000971261"/>
    <s v="beginbalans"/>
    <m/>
    <s v="S4A7650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36"/>
    <s v="6252017969"/>
    <s v="2000971261"/>
    <s v="beginbalans"/>
    <m/>
    <s v="S4A7524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39"/>
    <s v="6252017969"/>
    <s v="2000971261"/>
    <s v="beginbalans"/>
    <m/>
    <s v="S4A7618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40"/>
    <s v="6252017969"/>
    <s v="2000971261"/>
    <s v="beginbalans"/>
    <m/>
    <s v="S4A74818"/>
    <m/>
    <m/>
    <m/>
    <x v="2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42"/>
    <s v="6252017969"/>
    <s v="2000971261"/>
    <s v="beginbalans"/>
    <m/>
    <s v="S4A7658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43"/>
    <s v="6252017969"/>
    <s v="2000971261"/>
    <s v="beginbalans"/>
    <m/>
    <s v="S4A8245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44"/>
    <s v="6252017969"/>
    <s v="2000971261"/>
    <s v="beginbalans"/>
    <m/>
    <s v="S4A8244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45"/>
    <s v="6252017969"/>
    <s v="2000971261"/>
    <s v="beginbalans"/>
    <m/>
    <s v="S4A8232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47"/>
    <s v="6252017969"/>
    <s v="2000971261"/>
    <s v="beginbalans"/>
    <m/>
    <s v="S4A8227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48"/>
    <s v="6252017969"/>
    <s v="2000971261"/>
    <s v="beginbalans"/>
    <m/>
    <s v="S4A7650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49"/>
    <s v="6252017969"/>
    <s v="2000971261"/>
    <s v="beginbalans"/>
    <m/>
    <s v="S4A8232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50"/>
    <s v="6252017969"/>
    <s v="2000971261"/>
    <s v="beginbalans"/>
    <m/>
    <s v="S4A8247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51"/>
    <s v="6252017969"/>
    <s v="2000971261"/>
    <s v="beginbalans"/>
    <m/>
    <s v="S4A8225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52"/>
    <s v="6252017969"/>
    <s v="2000971261"/>
    <s v="beginbalans"/>
    <m/>
    <s v="S4A7688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53"/>
    <s v="6252017969"/>
    <s v="2000971261"/>
    <s v="beginbalans"/>
    <m/>
    <s v="S4A7489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55"/>
    <s v="6252017969"/>
    <s v="2000971261"/>
    <s v="beginbalans"/>
    <m/>
    <s v="S4A7624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56"/>
    <s v="6252017969"/>
    <s v="2000971261"/>
    <s v="beginbalans"/>
    <m/>
    <s v="S4A7588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58"/>
    <s v="6252017969"/>
    <s v="2000971261"/>
    <s v="beginbalans"/>
    <m/>
    <s v="S4A7655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59"/>
    <s v="6252017969"/>
    <s v="2000971261"/>
    <s v="beginbalans"/>
    <m/>
    <s v="S4A7633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60"/>
    <s v="6252017969"/>
    <s v="2000971261"/>
    <s v="beginbalans"/>
    <m/>
    <s v="S4A7497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61"/>
    <s v="6252017969"/>
    <s v="2000971261"/>
    <s v="beginbalans"/>
    <m/>
    <s v="S4A7626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63"/>
    <s v="6252017969"/>
    <s v="2000971261"/>
    <s v="beginbalans"/>
    <m/>
    <s v="S4A7482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64"/>
    <s v="6252017969"/>
    <s v="2000971261"/>
    <s v="beginbalans"/>
    <m/>
    <s v="S4A8178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65"/>
    <s v="6252017969"/>
    <s v="2000971261"/>
    <s v="beginbalans"/>
    <m/>
    <s v="S4A7662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66"/>
    <s v="6252017969"/>
    <s v="2000971261"/>
    <s v="beginbalans"/>
    <m/>
    <s v="S4A8246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67"/>
    <s v="6252017969"/>
    <s v="2000971261"/>
    <s v="beginbalans"/>
    <m/>
    <s v="S4A8245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68"/>
    <s v="6252017969"/>
    <s v="2000971261"/>
    <s v="beginbalans"/>
    <m/>
    <s v="S4A8232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69"/>
    <s v="6252017969"/>
    <s v="2000971261"/>
    <s v="beginbalans"/>
    <m/>
    <s v="S4A8233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70"/>
    <s v="6252017969"/>
    <s v="2000971261"/>
    <s v="beginbalans"/>
    <m/>
    <s v="S4A7665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71"/>
    <s v="6252017969"/>
    <s v="2000971261"/>
    <s v="beginbalans"/>
    <m/>
    <s v="S4A8233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72"/>
    <s v="6252017969"/>
    <s v="2000971261"/>
    <s v="beginbalans"/>
    <m/>
    <s v="S4A8248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73"/>
    <s v="6252017969"/>
    <s v="2000971261"/>
    <s v="beginbalans"/>
    <m/>
    <s v="S4A8247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74"/>
    <s v="6252017969"/>
    <s v="2000971261"/>
    <s v="beginbalans"/>
    <m/>
    <s v="S4A8226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76"/>
    <s v="6252017969"/>
    <s v="2000971261"/>
    <s v="beginbalans"/>
    <m/>
    <s v="S4A7491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77"/>
    <s v="6252017969"/>
    <s v="2000971261"/>
    <s v="beginbalans"/>
    <m/>
    <s v="S4A7670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78"/>
    <s v="6252017969"/>
    <s v="2000971261"/>
    <s v="beginbalans"/>
    <m/>
    <s v="S4A7625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79"/>
    <s v="6252017969"/>
    <s v="2000971261"/>
    <s v="beginbalans"/>
    <m/>
    <s v="S4A7589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80"/>
    <s v="6252017969"/>
    <s v="2000971261"/>
    <s v="beginbalans"/>
    <m/>
    <s v="S4A7656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82"/>
    <s v="6252017969"/>
    <s v="2000971261"/>
    <s v="beginbalans"/>
    <m/>
    <s v="S4A7639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83"/>
    <s v="6252017969"/>
    <s v="2000971261"/>
    <s v="beginbalans"/>
    <m/>
    <s v="S4A74994"/>
    <m/>
    <m/>
    <m/>
    <x v="4"/>
    <m/>
    <n v="100292666"/>
    <s v="Alfa College"/>
    <x v="15"/>
    <s v="Lenovo"/>
    <s v="M93z"/>
    <d v="2013-12-26T00:00:00"/>
    <x v="1"/>
    <n v="1"/>
    <n v="716.71"/>
    <n v="0"/>
    <n v="0"/>
    <n v="716.71"/>
    <n v="716.71"/>
    <n v="0"/>
    <n v="0"/>
    <n v="716.71"/>
    <n v="0"/>
    <n v="0"/>
    <m/>
    <m/>
    <s v="ACTIVE"/>
  </r>
  <r>
    <s v="346084"/>
    <s v="6252017969"/>
    <s v="2000971261"/>
    <s v="beginbalans"/>
    <m/>
    <s v="S4A7629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85"/>
    <s v="6252017969"/>
    <s v="2000971261"/>
    <s v="beginbalans"/>
    <m/>
    <s v="S4A7475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87"/>
    <s v="6252017969"/>
    <s v="2000971261"/>
    <s v="beginbalans"/>
    <m/>
    <s v="S4A8179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88"/>
    <s v="6252017969"/>
    <s v="2000971261"/>
    <s v="beginbalans"/>
    <m/>
    <s v="S4A7662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89"/>
    <s v="6252017969"/>
    <s v="2000971261"/>
    <s v="beginbalans"/>
    <m/>
    <s v="11S0C53587ZVJ7YE3BW0DD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90"/>
    <s v="6252017969"/>
    <s v="2000971261"/>
    <s v="beginbalans"/>
    <m/>
    <s v="S4A8233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92"/>
    <s v="6252017969"/>
    <s v="2000971261"/>
    <s v="beginbalans"/>
    <m/>
    <s v="S4A8245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93"/>
    <s v="6252017969"/>
    <s v="2000971261"/>
    <s v="beginbalans"/>
    <m/>
    <s v="S4A8182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94"/>
    <s v="6252017969"/>
    <s v="2000971261"/>
    <s v="beginbalans"/>
    <m/>
    <s v="S4A8233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95"/>
    <s v="6252017969"/>
    <s v="2000971261"/>
    <s v="beginbalans"/>
    <m/>
    <s v="S4A8248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96"/>
    <s v="6252017969"/>
    <s v="2000971261"/>
    <s v="beginbalans"/>
    <m/>
    <s v="S4A8247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97"/>
    <s v="6252017969"/>
    <s v="2000971261"/>
    <s v="beginbalans"/>
    <m/>
    <s v="S4A8227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98"/>
    <s v="6252017969"/>
    <s v="2000971261"/>
    <s v="beginbalans"/>
    <m/>
    <s v="S4A8235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099"/>
    <s v="6252017969"/>
    <s v="2000971261"/>
    <s v="beginbalans"/>
    <m/>
    <s v="S4A7492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00"/>
    <s v="6252017969"/>
    <s v="2000971261"/>
    <s v="beginbalans"/>
    <m/>
    <s v="S4A7592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01"/>
    <s v="6252017969"/>
    <s v="2000971261"/>
    <s v="beginbalans"/>
    <m/>
    <s v="S4A8203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02"/>
    <s v="6252017969"/>
    <s v="2000971261"/>
    <s v="beginbalans"/>
    <m/>
    <s v="S4A7656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06"/>
    <s v="6252017969"/>
    <s v="2000971261"/>
    <s v="beginbalans"/>
    <m/>
    <s v="S4A7632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07"/>
    <s v="6252017969"/>
    <s v="2000971261"/>
    <s v="beginbalans"/>
    <m/>
    <s v="S4A7476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08"/>
    <s v="6252017969"/>
    <s v="2000971261"/>
    <s v="beginbalans"/>
    <m/>
    <s v="S4A7669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09"/>
    <s v="6252017969"/>
    <s v="2000971261"/>
    <s v="beginbalans"/>
    <m/>
    <s v="S4A8179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11"/>
    <s v="6252017969"/>
    <s v="2000971261"/>
    <s v="beginbalans"/>
    <m/>
    <s v="S4A8245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12"/>
    <s v="6252017969"/>
    <s v="2000971261"/>
    <s v="beginbalans"/>
    <m/>
    <s v="S4A8233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14"/>
    <s v="6252017969"/>
    <s v="2000971261"/>
    <s v="beginbalans"/>
    <m/>
    <s v="S4A8245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15"/>
    <s v="6252017969"/>
    <s v="2000971261"/>
    <s v="beginbalans"/>
    <m/>
    <s v="S4A8182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16"/>
    <s v="6252017969"/>
    <s v="2000971261"/>
    <s v="beginbalans"/>
    <m/>
    <s v="S4A8233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17"/>
    <s v="6252017969"/>
    <s v="2000971261"/>
    <s v="beginbalans"/>
    <m/>
    <s v="S4A8248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18"/>
    <s v="6252017969"/>
    <s v="2000971261"/>
    <s v="beginbalans"/>
    <m/>
    <s v="S4A8247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19"/>
    <s v="6252017969"/>
    <s v="2000971261"/>
    <s v="beginbalans"/>
    <m/>
    <s v="S4A8228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20"/>
    <s v="6252017969"/>
    <s v="2000971261"/>
    <s v="beginbalans"/>
    <m/>
    <s v="S4A7637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21"/>
    <s v="6252017969"/>
    <s v="2000971261"/>
    <s v="beginbalans"/>
    <m/>
    <s v="S4A7680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22"/>
    <s v="6252017969"/>
    <s v="2000971261"/>
    <s v="beginbalans"/>
    <m/>
    <s v="S4A7659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23"/>
    <s v="6252017969"/>
    <s v="2000971261"/>
    <s v="beginbalans"/>
    <m/>
    <s v="S4A7595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24"/>
    <s v="6252017969"/>
    <s v="2000971261"/>
    <s v="beginbalans"/>
    <m/>
    <s v="S4A8203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25"/>
    <s v="6252017969"/>
    <s v="2000971261"/>
    <s v="beginbalans"/>
    <m/>
    <s v="S4A8201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27"/>
    <s v="6252017969"/>
    <s v="2000971261"/>
    <s v="beginbalans"/>
    <m/>
    <s v="S4A7668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28"/>
    <s v="6252017969"/>
    <s v="2000971261"/>
    <s v="beginbalans"/>
    <m/>
    <s v="S4A7522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29"/>
    <s v="6252017969"/>
    <s v="2000971261"/>
    <s v="beginbalans"/>
    <m/>
    <s v="S4A7635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30"/>
    <s v="6252017969"/>
    <s v="2000971261"/>
    <s v="beginbalans"/>
    <m/>
    <s v="S4A7670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32"/>
    <s v="6252017969"/>
    <s v="2000971261"/>
    <s v="beginbalans"/>
    <m/>
    <s v="S4A7672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34"/>
    <s v="6252017969"/>
    <s v="2000971261"/>
    <s v="beginbalans"/>
    <m/>
    <s v="S4A8245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35"/>
    <s v="6252017969"/>
    <s v="2000971261"/>
    <s v="beginbalans"/>
    <m/>
    <s v="S4A8233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37"/>
    <s v="6252017969"/>
    <s v="2000971261"/>
    <s v="beginbalans"/>
    <m/>
    <s v="S4A8245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38"/>
    <s v="6252017969"/>
    <s v="2000971261"/>
    <s v="beginbalans"/>
    <m/>
    <s v="S4A8183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39"/>
    <s v="6252017969"/>
    <s v="2000971261"/>
    <s v="beginbalans"/>
    <m/>
    <s v="S4A8233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40"/>
    <s v="6252017969"/>
    <s v="2000971261"/>
    <s v="beginbalans"/>
    <m/>
    <s v="S4A8248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41"/>
    <s v="6252017969"/>
    <s v="2000971261"/>
    <s v="beginbalans"/>
    <m/>
    <s v="S4A8244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42"/>
    <s v="6252017969"/>
    <s v="2000971261"/>
    <s v="beginbalans"/>
    <m/>
    <s v="S4A8236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43"/>
    <s v="6252017969"/>
    <s v="2000971261"/>
    <s v="beginbalans"/>
    <m/>
    <s v="S4A7638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45"/>
    <s v="6252017969"/>
    <s v="2000971261"/>
    <s v="beginbalans"/>
    <m/>
    <s v="S4A7663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46"/>
    <s v="6252017969"/>
    <s v="2000971261"/>
    <s v="beginbalans"/>
    <m/>
    <s v="S4A7674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48"/>
    <s v="6252017969"/>
    <s v="2000971261"/>
    <s v="beginbalans"/>
    <m/>
    <s v="S4A8205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49"/>
    <s v="6252017969"/>
    <s v="2000971261"/>
    <s v="beginbalans"/>
    <m/>
    <s v="S4A7676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51"/>
    <s v="6252017969"/>
    <s v="2000971261"/>
    <s v="beginbalans"/>
    <m/>
    <s v="S4A7666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52"/>
    <s v="6252017969"/>
    <s v="2000971261"/>
    <s v="beginbalans"/>
    <m/>
    <s v="S4A8189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53"/>
    <s v="6252017969"/>
    <s v="2000971261"/>
    <s v="beginbalans"/>
    <m/>
    <s v="S4A7673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54"/>
    <s v="6252017969"/>
    <s v="2000971261"/>
    <s v="beginbalans"/>
    <m/>
    <s v="S4A8181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55"/>
    <s v="6252017969"/>
    <s v="2000971261"/>
    <s v="beginbalans"/>
    <m/>
    <s v="S4A7674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56"/>
    <s v="6252017969"/>
    <s v="2000971261"/>
    <s v="beginbalans"/>
    <m/>
    <s v="S4A8248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57"/>
    <s v="6252017969"/>
    <s v="2000971261"/>
    <s v="beginbalans"/>
    <m/>
    <s v="S4A8236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58"/>
    <s v="6252017969"/>
    <s v="2000971261"/>
    <s v="beginbalans"/>
    <m/>
    <s v="S4A76682"/>
    <m/>
    <m/>
    <m/>
    <x v="2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59"/>
    <s v="6252017969"/>
    <s v="2000971261"/>
    <s v="beginbalans"/>
    <m/>
    <s v="S4A7643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60"/>
    <s v="6252017969"/>
    <s v="2000971261"/>
    <s v="beginbalans"/>
    <m/>
    <s v="S4A7599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61"/>
    <s v="6252017969"/>
    <s v="2000971261"/>
    <s v="beginbalans"/>
    <m/>
    <s v="S4A7640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62"/>
    <s v="6252017969"/>
    <s v="2000971261"/>
    <s v="beginbalans"/>
    <m/>
    <s v="S4A8234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63"/>
    <s v="6252017969"/>
    <s v="2000971261"/>
    <s v="beginbalans"/>
    <m/>
    <s v="S4A8217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64"/>
    <s v="6252017969"/>
    <s v="2000971261"/>
    <s v="beginbalans"/>
    <m/>
    <s v="S4A7652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65"/>
    <s v="6252017969"/>
    <s v="2000971261"/>
    <s v="beginbalans"/>
    <m/>
    <s v="S4A7525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66"/>
    <s v="6252017969"/>
    <s v="2000971261"/>
    <s v="beginbalans"/>
    <m/>
    <s v="S4A7477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68"/>
    <s v="6252017969"/>
    <s v="2000971261"/>
    <s v="beginbalans"/>
    <m/>
    <s v="S4A7514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69"/>
    <s v="6252017969"/>
    <s v="2000971261"/>
    <s v="beginbalans"/>
    <m/>
    <s v="S4A7512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70"/>
    <s v="6252017969"/>
    <s v="2000971261"/>
    <s v="beginbalans"/>
    <m/>
    <s v="S4A7627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6171"/>
    <s v="6252017969"/>
    <s v="2000971261"/>
    <s v="beginbalans"/>
    <m/>
    <s v="S4A7519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296"/>
    <s v="6252018011"/>
    <s v="2000971261"/>
    <s v="beginbalans"/>
    <m/>
    <s v="PB00CH6Z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297"/>
    <s v="6252018011"/>
    <s v="2000971261"/>
    <s v="beginbalans"/>
    <m/>
    <s v="PB00CH7L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298"/>
    <s v="6252018011"/>
    <s v="2000971261"/>
    <s v="beginbalans"/>
    <m/>
    <s v="PB00CH98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299"/>
    <s v="6252018011"/>
    <s v="2000971261"/>
    <s v="beginbalans"/>
    <m/>
    <s v="PB00CH9A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00"/>
    <s v="6252018011"/>
    <s v="2000971261"/>
    <s v="beginbalans"/>
    <m/>
    <s v="PB00CHDN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01"/>
    <s v="6252018011"/>
    <s v="2000971261"/>
    <s v="beginbalans"/>
    <m/>
    <s v="PB00CN8D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02"/>
    <s v="6252018011"/>
    <s v="2000971261"/>
    <s v="beginbalans"/>
    <m/>
    <s v="PB00CN7Y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03"/>
    <s v="6252018011"/>
    <s v="2000971261"/>
    <s v="beginbalans"/>
    <m/>
    <s v="PB00CN74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04"/>
    <s v="6252018011"/>
    <s v="2000971261"/>
    <s v="beginbalans"/>
    <m/>
    <s v="PB00CHAL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06"/>
    <s v="6252018011"/>
    <s v="2000971261"/>
    <s v="beginbalans"/>
    <m/>
    <s v="PB00AU1J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07"/>
    <s v="6252018011"/>
    <s v="2000971261"/>
    <s v="beginbalans"/>
    <m/>
    <s v="PB00CH8E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08"/>
    <s v="6252018011"/>
    <s v="2000971261"/>
    <s v="beginbalans"/>
    <m/>
    <s v="PB00CH6N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09"/>
    <s v="6252018011"/>
    <s v="2000971261"/>
    <s v="beginbalans"/>
    <m/>
    <s v="PB00CH72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10"/>
    <s v="6252018011"/>
    <s v="2000971261"/>
    <s v="beginbalans"/>
    <m/>
    <s v="PB00CH9W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11"/>
    <s v="6252018011"/>
    <s v="2000971261"/>
    <s v="beginbalans"/>
    <m/>
    <s v="PB00CH89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13"/>
    <s v="6252018011"/>
    <s v="2000971261"/>
    <s v="beginbalans"/>
    <m/>
    <s v="PB00AU2H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16"/>
    <s v="6252018011"/>
    <s v="2000971261"/>
    <s v="beginbalans"/>
    <m/>
    <s v="PB00CH7Z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17"/>
    <s v="6252018011"/>
    <s v="2000971261"/>
    <s v="beginbalans"/>
    <m/>
    <s v="PB00CHCY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18"/>
    <s v="6252018011"/>
    <s v="2000971261"/>
    <s v="beginbalans"/>
    <m/>
    <s v="PB00CH8C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20"/>
    <s v="6252018011"/>
    <s v="2000971261"/>
    <s v="beginbalans"/>
    <m/>
    <s v="PB00CN8H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21"/>
    <s v="6252018011"/>
    <s v="2000971261"/>
    <s v="beginbalans"/>
    <m/>
    <s v="PB00CH8Z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23"/>
    <s v="6252018011"/>
    <s v="2000971261"/>
    <s v="beginbalans"/>
    <m/>
    <s v="PB00CHDD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24"/>
    <s v="6252018011"/>
    <s v="2000971261"/>
    <s v="beginbalans"/>
    <m/>
    <s v="PB00CN6Z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26"/>
    <s v="6252018011"/>
    <s v="2000971261"/>
    <s v="beginbalans"/>
    <m/>
    <s v="PB00CHC0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27"/>
    <s v="6252018011"/>
    <s v="2000971261"/>
    <s v="beginbalans"/>
    <m/>
    <s v="PB00CH7T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28"/>
    <s v="6252018011"/>
    <s v="2000971261"/>
    <s v="beginbalans"/>
    <m/>
    <s v="PB00CH9B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29"/>
    <s v="6252018011"/>
    <s v="2000971261"/>
    <s v="beginbalans"/>
    <m/>
    <s v="PB00CN77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30"/>
    <s v="6252018011"/>
    <s v="2000971261"/>
    <s v="beginbalans"/>
    <m/>
    <s v="PB00CN7J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31"/>
    <s v="6252018011"/>
    <s v="2000971261"/>
    <s v="beginbalans"/>
    <m/>
    <s v="PB00CN8K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32"/>
    <s v="6252018011"/>
    <s v="2000971261"/>
    <s v="beginbalans"/>
    <m/>
    <s v="PB00CN7Z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33"/>
    <s v="6252018011"/>
    <s v="2000971261"/>
    <s v="beginbalans"/>
    <m/>
    <s v="PB00CN7C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34"/>
    <s v="6252018011"/>
    <s v="2000971261"/>
    <s v="beginbalans"/>
    <m/>
    <s v="PB00CHAN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36"/>
    <s v="6252018011"/>
    <s v="2000971261"/>
    <s v="beginbalans"/>
    <m/>
    <s v="PB00AU1M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37"/>
    <s v="6252018011"/>
    <s v="2000971261"/>
    <s v="beginbalans"/>
    <m/>
    <s v="PB00CHC1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38"/>
    <s v="6252018011"/>
    <s v="2000971261"/>
    <s v="beginbalans"/>
    <m/>
    <s v="PB00CHA9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39"/>
    <s v="6252018011"/>
    <s v="2000971261"/>
    <s v="beginbalans"/>
    <m/>
    <s v="PB00CHCK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40"/>
    <s v="6252018011"/>
    <s v="2000971261"/>
    <s v="beginbalans"/>
    <m/>
    <s v="PB00CHAP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41"/>
    <s v="6252018011"/>
    <s v="2000971261"/>
    <s v="beginbalans"/>
    <m/>
    <s v="PB00CH8A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43"/>
    <s v="6252018011"/>
    <s v="2000971261"/>
    <s v="beginbalans"/>
    <m/>
    <s v="PB00CH6U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46"/>
    <s v="6252018011"/>
    <s v="2000971261"/>
    <s v="beginbalans"/>
    <m/>
    <s v="PB00CH81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48"/>
    <s v="6252018011"/>
    <s v="2000971261"/>
    <s v="beginbalans"/>
    <m/>
    <s v="PB00CH8S"/>
    <m/>
    <m/>
    <m/>
    <x v="4"/>
    <m/>
    <n v="100292666"/>
    <s v="Alfa College"/>
    <x v="15"/>
    <s v="Lenovo"/>
    <s v="M93z"/>
    <d v="2013-12-25T00:00:00"/>
    <x v="1"/>
    <n v="1"/>
    <n v="716.71"/>
    <n v="0"/>
    <n v="0"/>
    <n v="716.71"/>
    <n v="716.71"/>
    <n v="0"/>
    <n v="0"/>
    <n v="716.71"/>
    <n v="0"/>
    <n v="0"/>
    <m/>
    <m/>
    <s v="ACTIVE"/>
  </r>
  <r>
    <s v="344350"/>
    <s v="6252018011"/>
    <s v="2000971261"/>
    <s v="beginbalans"/>
    <m/>
    <s v="PB00CN8M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51"/>
    <s v="6252018011"/>
    <s v="2000971261"/>
    <s v="beginbalans"/>
    <m/>
    <s v="PB00CHBC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53"/>
    <s v="6252018011"/>
    <s v="2000971261"/>
    <s v="beginbalans"/>
    <m/>
    <s v="PB00CN6S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54"/>
    <s v="6252018011"/>
    <s v="2000971261"/>
    <s v="beginbalans"/>
    <m/>
    <s v="PB00CN75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56"/>
    <s v="6252018011"/>
    <s v="2000971261"/>
    <s v="beginbalans"/>
    <m/>
    <s v="PB00CHCN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57"/>
    <s v="6252018011"/>
    <s v="2000971261"/>
    <s v="beginbalans"/>
    <m/>
    <s v="PB00CN83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58"/>
    <s v="6252018011"/>
    <s v="2000971261"/>
    <s v="beginbalans"/>
    <m/>
    <s v="PB00CN7P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60"/>
    <s v="6252018011"/>
    <s v="2000971261"/>
    <s v="beginbalans"/>
    <m/>
    <s v="PB00CN7R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61"/>
    <s v="6252018011"/>
    <s v="2000971261"/>
    <s v="beginbalans"/>
    <m/>
    <s v="PB00CN8U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62"/>
    <s v="6252018011"/>
    <s v="2000971261"/>
    <s v="beginbalans"/>
    <m/>
    <s v="PB00CN89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66"/>
    <s v="6252018011"/>
    <s v="2000971261"/>
    <s v="beginbalans"/>
    <m/>
    <s v="PB00AU1S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68"/>
    <s v="6252018011"/>
    <s v="2000971261"/>
    <s v="beginbalans"/>
    <m/>
    <s v="PB00CHDP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69"/>
    <s v="6252018011"/>
    <s v="2000971261"/>
    <s v="beginbalans"/>
    <m/>
    <s v="PB00CHCM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70"/>
    <s v="6252018011"/>
    <s v="2000971261"/>
    <s v="beginbalans"/>
    <m/>
    <s v="PB00CHBY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71"/>
    <s v="6252018011"/>
    <s v="2000971261"/>
    <s v="beginbalans"/>
    <m/>
    <s v="PB00CH8H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72"/>
    <s v="6252018011"/>
    <s v="2000971261"/>
    <s v="beginbalans"/>
    <m/>
    <s v="PB00CHCT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73"/>
    <s v="6252018011"/>
    <s v="2000971261"/>
    <s v="beginbalans"/>
    <m/>
    <s v="PB00CH73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76"/>
    <s v="6252018011"/>
    <s v="2000971261"/>
    <s v="beginbalans"/>
    <m/>
    <s v="PB00CH86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78"/>
    <s v="6252018011"/>
    <s v="2000971261"/>
    <s v="beginbalans"/>
    <m/>
    <s v="PB00CH8X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80"/>
    <s v="6252018011"/>
    <s v="2000971261"/>
    <s v="beginbalans"/>
    <m/>
    <s v="PB00CN8S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81"/>
    <s v="6252018011"/>
    <s v="2000971261"/>
    <s v="beginbalans"/>
    <m/>
    <s v="PB00CHBF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83"/>
    <s v="6252018011"/>
    <s v="2000971261"/>
    <s v="beginbalans"/>
    <m/>
    <s v="PB00CN71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84"/>
    <s v="6252018011"/>
    <s v="2000971261"/>
    <s v="beginbalans"/>
    <m/>
    <s v="PB00CN7F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86"/>
    <s v="6252018011"/>
    <s v="2000971261"/>
    <s v="beginbalans"/>
    <m/>
    <s v="PB00AU1Y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87"/>
    <s v="6252018011"/>
    <s v="2000971261"/>
    <s v="beginbalans"/>
    <m/>
    <s v="PB00AU1W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88"/>
    <s v="6252018011"/>
    <s v="2000971261"/>
    <s v="beginbalans"/>
    <m/>
    <s v="PB00AU1Z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89"/>
    <s v="6252018011"/>
    <s v="2000971261"/>
    <s v="beginbalans"/>
    <m/>
    <s v="PB00CH70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91"/>
    <s v="6252018011"/>
    <s v="2000971261"/>
    <s v="beginbalans"/>
    <m/>
    <s v="PB00CN7D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94"/>
    <s v="6252018011"/>
    <s v="2000971261"/>
    <s v="beginbalans"/>
    <m/>
    <s v="PB00AU2C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95"/>
    <s v="6252018011"/>
    <s v="2000971261"/>
    <s v="beginbalans"/>
    <m/>
    <s v="PB00CH9C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96"/>
    <s v="6252018011"/>
    <s v="2000971261"/>
    <s v="beginbalans"/>
    <m/>
    <s v="PB00AU1T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97"/>
    <s v="6252018011"/>
    <s v="2000971261"/>
    <s v="beginbalans"/>
    <m/>
    <s v="PB00AU1L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98"/>
    <s v="6252018011"/>
    <s v="2000971261"/>
    <s v="beginbalans"/>
    <m/>
    <s v="PB00AU24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399"/>
    <s v="6252018011"/>
    <s v="2000971261"/>
    <s v="beginbalans"/>
    <m/>
    <s v="PB00AU2D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00"/>
    <s v="6252018011"/>
    <s v="2000971261"/>
    <s v="beginbalans"/>
    <m/>
    <s v="PB00CH8M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01"/>
    <s v="6252018011"/>
    <s v="2000971261"/>
    <s v="beginbalans"/>
    <m/>
    <s v="PB00CH8L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02"/>
    <s v="6252018011"/>
    <s v="2000971261"/>
    <s v="beginbalans"/>
    <m/>
    <s v="PB00CH7N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03"/>
    <s v="6252018011"/>
    <s v="2000971261"/>
    <s v="beginbalans"/>
    <m/>
    <s v="PB00CH77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05"/>
    <s v="6252018011"/>
    <s v="2000971261"/>
    <s v="beginbalans"/>
    <m/>
    <s v="PB00CH6X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07"/>
    <s v="6252018011"/>
    <s v="2000971261"/>
    <s v="beginbalans"/>
    <m/>
    <s v="PB00CH8D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08"/>
    <s v="6252018011"/>
    <s v="2000971261"/>
    <s v="beginbalans"/>
    <m/>
    <s v="PB00CH8Y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10"/>
    <s v="6252018011"/>
    <s v="2000971261"/>
    <s v="beginbalans"/>
    <m/>
    <s v="PB00CHBH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11"/>
    <s v="6252018011"/>
    <s v="2000971261"/>
    <s v="beginbalans"/>
    <m/>
    <s v="PB00CHBP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13"/>
    <s v="6252018011"/>
    <s v="2000971261"/>
    <s v="beginbalans"/>
    <m/>
    <s v="PB00CH7U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14"/>
    <s v="6252018011"/>
    <s v="2000971261"/>
    <s v="beginbalans"/>
    <m/>
    <s v="PB00CH9Q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16"/>
    <s v="6252018011"/>
    <s v="2000971261"/>
    <s v="beginbalans"/>
    <m/>
    <s v="PB00AU2B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17"/>
    <s v="6252018011"/>
    <s v="2000971261"/>
    <s v="beginbalans"/>
    <m/>
    <s v="PB00AU21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18"/>
    <s v="6252018011"/>
    <s v="2000971261"/>
    <s v="beginbalans"/>
    <m/>
    <s v="PB00CH7A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19"/>
    <s v="6252018011"/>
    <s v="2000971261"/>
    <s v="beginbalans"/>
    <m/>
    <s v="PB00CH75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20"/>
    <s v="6252018011"/>
    <s v="2000971261"/>
    <s v="beginbalans"/>
    <m/>
    <s v="PB00CHAH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21"/>
    <s v="6252018011"/>
    <s v="2000971261"/>
    <s v="beginbalans"/>
    <m/>
    <s v="PB00CN7G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22"/>
    <s v="6252018011"/>
    <s v="2000971261"/>
    <s v="beginbalans"/>
    <m/>
    <s v="PB00CHA2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24"/>
    <s v="6252018011"/>
    <s v="2000971261"/>
    <s v="beginbalans"/>
    <m/>
    <s v="PB00AU2F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25"/>
    <s v="6252018011"/>
    <s v="2000971261"/>
    <s v="beginbalans"/>
    <m/>
    <s v="PB00CH9D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26"/>
    <s v="6252018011"/>
    <s v="2000971261"/>
    <s v="beginbalans"/>
    <m/>
    <s v="PB00AU1V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27"/>
    <s v="6252018011"/>
    <s v="2000971261"/>
    <s v="beginbalans"/>
    <m/>
    <s v="PB00AU1N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28"/>
    <s v="6252018011"/>
    <s v="2000971261"/>
    <s v="beginbalans"/>
    <m/>
    <s v="PB00CH6V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29"/>
    <s v="6252018011"/>
    <s v="2000971261"/>
    <s v="beginbalans"/>
    <m/>
    <s v="PB00AU2J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30"/>
    <s v="6252018011"/>
    <s v="2000971261"/>
    <s v="beginbalans"/>
    <m/>
    <s v="PB00CHC3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31"/>
    <s v="6252018011"/>
    <s v="2000971261"/>
    <s v="beginbalans"/>
    <m/>
    <s v="PB00CHDF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32"/>
    <s v="6252018011"/>
    <s v="2000971261"/>
    <s v="beginbalans"/>
    <m/>
    <s v="PB00CHDC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33"/>
    <s v="6252018011"/>
    <s v="2000971261"/>
    <s v="beginbalans"/>
    <m/>
    <s v="PB00CH8P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35"/>
    <s v="6252018011"/>
    <s v="2000971261"/>
    <s v="beginbalans"/>
    <m/>
    <s v="PB00CH6Y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37"/>
    <s v="6252018011"/>
    <s v="2000971261"/>
    <s v="beginbalans"/>
    <m/>
    <s v="PB00CH9J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38"/>
    <s v="6252018011"/>
    <s v="2000971261"/>
    <s v="beginbalans"/>
    <m/>
    <s v="PB00CHCE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41"/>
    <s v="6252018011"/>
    <s v="2000971261"/>
    <s v="beginbalans"/>
    <m/>
    <s v="PB00CHBS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43"/>
    <s v="6252018011"/>
    <s v="2000971261"/>
    <s v="beginbalans"/>
    <m/>
    <s v="PB00CHD5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44"/>
    <s v="6252018011"/>
    <s v="2000971261"/>
    <s v="beginbalans"/>
    <m/>
    <s v="PB00CHD7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46"/>
    <s v="6252018011"/>
    <s v="2000971261"/>
    <s v="beginbalans"/>
    <m/>
    <s v="PB00CH79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47"/>
    <s v="6252018011"/>
    <s v="2000971261"/>
    <s v="beginbalans"/>
    <m/>
    <s v="PB00CH7J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48"/>
    <s v="6252018011"/>
    <s v="2000971261"/>
    <s v="beginbalans"/>
    <m/>
    <s v="PB00CH7R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49"/>
    <s v="6252018011"/>
    <s v="2000971261"/>
    <s v="beginbalans"/>
    <m/>
    <s v="PB00CH7B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50"/>
    <s v="6252018011"/>
    <s v="2000971261"/>
    <s v="beginbalans"/>
    <m/>
    <s v="PB00CHDL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51"/>
    <s v="6252018011"/>
    <s v="2000971261"/>
    <s v="beginbalans"/>
    <m/>
    <s v="PB00CN7H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52"/>
    <s v="6252018011"/>
    <s v="2000971261"/>
    <s v="beginbalans"/>
    <m/>
    <s v="PB00CHA5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53"/>
    <s v="6252018011"/>
    <s v="2000971261"/>
    <s v="beginbalans"/>
    <m/>
    <s v="PB00CN6V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54"/>
    <s v="6252018011"/>
    <s v="2000971261"/>
    <s v="beginbalans"/>
    <m/>
    <s v="PB00CH6T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55"/>
    <s v="6252018011"/>
    <s v="2000971261"/>
    <s v="beginbalans"/>
    <m/>
    <s v="PB00CHBK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56"/>
    <s v="6252018011"/>
    <s v="2000971261"/>
    <s v="beginbalans"/>
    <m/>
    <s v="PB00AU29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57"/>
    <s v="6252018011"/>
    <s v="2000971261"/>
    <s v="beginbalans"/>
    <m/>
    <s v="PB00AU1Q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58"/>
    <s v="6252018011"/>
    <s v="2000971261"/>
    <s v="beginbalans"/>
    <m/>
    <s v="PB00CHCC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59"/>
    <s v="6252018011"/>
    <s v="2000971261"/>
    <s v="beginbalans"/>
    <m/>
    <s v="PB00CH6P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60"/>
    <s v="6252018011"/>
    <s v="2000971261"/>
    <s v="beginbalans"/>
    <m/>
    <s v="PB00CHCA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61"/>
    <s v="6252018011"/>
    <s v="2000971261"/>
    <s v="beginbalans"/>
    <m/>
    <s v="PB00CHDK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62"/>
    <s v="6252018011"/>
    <s v="2000971261"/>
    <s v="beginbalans"/>
    <m/>
    <s v="PB00CHDG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63"/>
    <s v="6252018011"/>
    <s v="2000971261"/>
    <s v="beginbalans"/>
    <m/>
    <s v="PB00CH8V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65"/>
    <s v="6252018011"/>
    <s v="2000971261"/>
    <s v="beginbalans"/>
    <m/>
    <s v="PB00CH78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67"/>
    <s v="6252018011"/>
    <s v="2000971261"/>
    <s v="beginbalans"/>
    <m/>
    <s v="PB00CHB5"/>
    <m/>
    <m/>
    <m/>
    <x v="2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68"/>
    <s v="6252018011"/>
    <s v="2000971261"/>
    <s v="beginbalans"/>
    <m/>
    <s v="PB00CHCG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71"/>
    <s v="6252018011"/>
    <s v="2000971261"/>
    <s v="beginbalans"/>
    <m/>
    <s v="PB00CN6C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72"/>
    <s v="6252018011"/>
    <s v="2000971261"/>
    <s v="beginbalans"/>
    <m/>
    <s v="PB00CN6Q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73"/>
    <s v="6252018011"/>
    <s v="2000971261"/>
    <s v="beginbalans"/>
    <m/>
    <s v="PB00CHDH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74"/>
    <s v="6252018011"/>
    <s v="2000971261"/>
    <s v="beginbalans"/>
    <m/>
    <s v="PB00CN73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76"/>
    <s v="6252018011"/>
    <s v="2000971261"/>
    <s v="beginbalans"/>
    <m/>
    <s v="PB00CH7G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77"/>
    <s v="6252018011"/>
    <s v="2000971261"/>
    <s v="beginbalans"/>
    <m/>
    <s v="PB00CH7Q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78"/>
    <s v="6252018011"/>
    <s v="2000971261"/>
    <s v="beginbalans"/>
    <m/>
    <s v="PB00CH91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79"/>
    <s v="6252018011"/>
    <s v="2000971261"/>
    <s v="beginbalans"/>
    <m/>
    <s v="PB00CH7C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80"/>
    <s v="6252018011"/>
    <s v="2000971261"/>
    <s v="beginbalans"/>
    <m/>
    <s v="PB00CN82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81"/>
    <s v="6252018011"/>
    <s v="2000971261"/>
    <s v="beginbalans"/>
    <m/>
    <s v="PB00CN7Q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84"/>
    <s v="6252018011"/>
    <s v="2000971261"/>
    <s v="beginbalans"/>
    <m/>
    <s v="PB00CHAM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85"/>
    <s v="6252018011"/>
    <s v="2000971261"/>
    <s v="beginbalans"/>
    <m/>
    <s v="PB00CHCU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86"/>
    <s v="6252018011"/>
    <s v="2000971261"/>
    <s v="beginbalans"/>
    <m/>
    <s v="PB00CHC4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87"/>
    <s v="6252018011"/>
    <s v="2000971261"/>
    <s v="beginbalans"/>
    <m/>
    <s v="PB00AU1U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88"/>
    <s v="6252018011"/>
    <s v="2000971261"/>
    <s v="beginbalans"/>
    <m/>
    <s v="PB00CHCP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89"/>
    <s v="6252018011"/>
    <s v="2000971261"/>
    <s v="beginbalans"/>
    <m/>
    <s v="PB00CHCF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90"/>
    <s v="6252018011"/>
    <s v="2000971261"/>
    <s v="beginbalans"/>
    <m/>
    <s v="PB00CHCD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91"/>
    <s v="6252018011"/>
    <s v="2000971261"/>
    <s v="beginbalans"/>
    <m/>
    <s v="PB00CN72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93"/>
    <s v="6252018011"/>
    <s v="2000971261"/>
    <s v="beginbalans"/>
    <m/>
    <s v="PB00CH95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94"/>
    <s v="6252018011"/>
    <s v="2000971261"/>
    <s v="beginbalans"/>
    <m/>
    <s v="PB00CN8A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95"/>
    <s v="6252018011"/>
    <s v="2000971261"/>
    <s v="beginbalans"/>
    <m/>
    <s v="PB00CH7W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97"/>
    <s v="6252018011"/>
    <s v="2000971261"/>
    <s v="beginbalans"/>
    <m/>
    <s v="PB00CHBD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498"/>
    <s v="6252018011"/>
    <s v="2000971261"/>
    <s v="beginbalans"/>
    <m/>
    <s v="PB00CHCJ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01"/>
    <s v="6252018011"/>
    <s v="2000971261"/>
    <s v="beginbalans"/>
    <m/>
    <s v="PB00CN8R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02"/>
    <s v="6252018011"/>
    <s v="2000971261"/>
    <s v="beginbalans"/>
    <m/>
    <s v="PB00CN8N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03"/>
    <s v="6252018011"/>
    <s v="2000971261"/>
    <s v="beginbalans"/>
    <m/>
    <s v="PB00CN6U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04"/>
    <s v="6252018011"/>
    <s v="2000971261"/>
    <s v="beginbalans"/>
    <m/>
    <s v="PB00CN7B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05"/>
    <s v="6252018011"/>
    <s v="2000971261"/>
    <s v="beginbalans"/>
    <m/>
    <s v="PB00CHBW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06"/>
    <s v="6252018011"/>
    <s v="2000971261"/>
    <s v="beginbalans"/>
    <m/>
    <s v="PB00CH7H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07"/>
    <s v="6252018011"/>
    <s v="2000971261"/>
    <s v="beginbalans"/>
    <m/>
    <s v="PB00CH96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08"/>
    <s v="6252018011"/>
    <s v="2000971261"/>
    <s v="beginbalans"/>
    <m/>
    <s v="PB00CH97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09"/>
    <s v="6252018011"/>
    <s v="2000971261"/>
    <s v="beginbalans"/>
    <m/>
    <s v="PB00CH7M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10"/>
    <s v="6252018011"/>
    <s v="2000971261"/>
    <s v="beginbalans"/>
    <m/>
    <s v="PB00CN86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11"/>
    <s v="6252018011"/>
    <s v="2000971261"/>
    <s v="beginbalans"/>
    <m/>
    <s v="PB00CN7V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12"/>
    <s v="6252018011"/>
    <s v="2000971261"/>
    <s v="beginbalans"/>
    <m/>
    <s v="PB00CN6X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15"/>
    <s v="6252018011"/>
    <s v="2000971261"/>
    <s v="beginbalans"/>
    <m/>
    <s v="PB00AU1G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17"/>
    <s v="6252018011"/>
    <s v="2000971261"/>
    <s v="beginbalans"/>
    <m/>
    <s v="PB00AU26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18"/>
    <s v="6252018011"/>
    <s v="2000971261"/>
    <s v="beginbalans"/>
    <m/>
    <s v="PB00CH6R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19"/>
    <s v="6252018011"/>
    <s v="2000971261"/>
    <s v="beginbalans"/>
    <m/>
    <s v="PB00CH7S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20"/>
    <s v="6252018011"/>
    <s v="2000971261"/>
    <s v="beginbalans"/>
    <m/>
    <s v="PB00CH88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22"/>
    <s v="6252018011"/>
    <s v="2000971261"/>
    <s v="beginbalans"/>
    <m/>
    <s v="PB00AU28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23"/>
    <s v="6252018011"/>
    <s v="2000971261"/>
    <s v="beginbalans"/>
    <m/>
    <s v="PB00CN81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25"/>
    <s v="6252018011"/>
    <s v="2000971261"/>
    <s v="beginbalans"/>
    <m/>
    <s v="PB00CH7Y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27"/>
    <s v="6252018011"/>
    <s v="2000971261"/>
    <s v="beginbalans"/>
    <m/>
    <s v="PB00CH8B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29"/>
    <s v="6252018011"/>
    <s v="2000971261"/>
    <s v="beginbalans"/>
    <m/>
    <s v="PB00CH9K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30"/>
    <s v="6252018011"/>
    <s v="2000971261"/>
    <s v="beginbalans"/>
    <m/>
    <s v="PB00CH8G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31"/>
    <s v="6252018011"/>
    <s v="2000971261"/>
    <s v="beginbalans"/>
    <m/>
    <s v="PB00CHD4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32"/>
    <s v="6252018011"/>
    <s v="2000971261"/>
    <s v="beginbalans"/>
    <m/>
    <s v="PB00CHD3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33"/>
    <s v="6252018011"/>
    <s v="2000971261"/>
    <s v="beginbalans"/>
    <m/>
    <s v="PB00CN6Y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34"/>
    <s v="6252018011"/>
    <s v="2000971261"/>
    <s v="beginbalans"/>
    <m/>
    <s v="PB00CH6S"/>
    <m/>
    <m/>
    <m/>
    <x v="0"/>
    <m/>
    <n v="100292666"/>
    <s v="Alfa College"/>
    <x v="15"/>
    <s v="Lenovo"/>
    <s v="M93z"/>
    <d v="2013-12-25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44"/>
    <s v="6252018053"/>
    <s v="2000971261"/>
    <s v="beginbalans"/>
    <m/>
    <s v="PB00AU1R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46"/>
    <s v="6252018053"/>
    <s v="2000971261"/>
    <s v="beginbalans"/>
    <m/>
    <s v="PB00AU2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47"/>
    <s v="6252018053"/>
    <s v="2000971261"/>
    <s v="beginbalans"/>
    <m/>
    <s v="PB00CHAB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48"/>
    <s v="6252018053"/>
    <s v="2000971261"/>
    <s v="beginbalans"/>
    <m/>
    <s v="PB00CHBJ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49"/>
    <s v="6252018053"/>
    <s v="2000971261"/>
    <s v="beginbalans"/>
    <m/>
    <s v="PB00CN7K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50"/>
    <s v="6252018053"/>
    <s v="2000971261"/>
    <s v="beginbalans"/>
    <m/>
    <s v="PB00AU2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51"/>
    <s v="6252018053"/>
    <s v="2000971261"/>
    <s v="beginbalans"/>
    <m/>
    <s v="PB00CH9G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52"/>
    <s v="6252018053"/>
    <s v="2000971261"/>
    <s v="beginbalans"/>
    <m/>
    <s v="PB00CH9N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53"/>
    <s v="6252018053"/>
    <s v="2000971261"/>
    <s v="beginbalans"/>
    <m/>
    <s v="PB00CN7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56"/>
    <s v="6252018053"/>
    <s v="2000971261"/>
    <s v="beginbalans"/>
    <m/>
    <s v="PB00CN7T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57"/>
    <s v="6252018053"/>
    <s v="2000971261"/>
    <s v="beginbalans"/>
    <m/>
    <s v="PB00CN8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58"/>
    <s v="6252018053"/>
    <s v="2000971261"/>
    <s v="beginbalans"/>
    <m/>
    <s v="PB00CH7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59"/>
    <s v="6252018053"/>
    <s v="2000971261"/>
    <s v="beginbalans"/>
    <m/>
    <s v="PB00CN7L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60"/>
    <s v="6252018053"/>
    <s v="2000971261"/>
    <s v="beginbalans"/>
    <m/>
    <s v="PB00CN7M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61"/>
    <s v="6252018053"/>
    <s v="2000971261"/>
    <s v="beginbalans"/>
    <m/>
    <s v="PB00CN7N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62"/>
    <s v="6252018053"/>
    <s v="2000971261"/>
    <s v="beginbalans"/>
    <m/>
    <s v="PB00CN7W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63"/>
    <s v="6252018053"/>
    <s v="2000971261"/>
    <s v="beginbalans"/>
    <m/>
    <s v="PB00CN7X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64"/>
    <s v="6252018053"/>
    <s v="2000971261"/>
    <s v="beginbalans"/>
    <m/>
    <s v="PB00CN8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65"/>
    <s v="6252018053"/>
    <s v="2000971261"/>
    <s v="beginbalans"/>
    <m/>
    <s v="PB00CN8G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66"/>
    <s v="6252018053"/>
    <s v="2000971261"/>
    <s v="beginbalans"/>
    <m/>
    <s v="PB00CHBA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69"/>
    <s v="6252018053"/>
    <s v="2000971261"/>
    <s v="beginbalans"/>
    <m/>
    <s v="PB00CN88"/>
    <m/>
    <m/>
    <m/>
    <x v="2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70"/>
    <s v="6252018053"/>
    <s v="2000971261"/>
    <s v="beginbalans"/>
    <m/>
    <s v="PB00CH9E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71"/>
    <s v="6252018053"/>
    <s v="2000971261"/>
    <s v="beginbalans"/>
    <m/>
    <s v="PB00CH9F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72"/>
    <s v="6252018053"/>
    <s v="2000971261"/>
    <s v="beginbalans"/>
    <m/>
    <s v="PB00CH9H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73"/>
    <s v="6252018053"/>
    <s v="2000971261"/>
    <s v="beginbalans"/>
    <m/>
    <s v="PB00CH9S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74"/>
    <s v="6252018053"/>
    <s v="2000971261"/>
    <s v="beginbalans"/>
    <m/>
    <s v="PB00CHBL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75"/>
    <s v="6252018053"/>
    <s v="2000971261"/>
    <s v="beginbalans"/>
    <m/>
    <s v="PB00CHBQ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76"/>
    <s v="6252018053"/>
    <s v="2000971261"/>
    <s v="beginbalans"/>
    <m/>
    <s v="PB00CHBV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77"/>
    <s v="6252018053"/>
    <s v="2000971261"/>
    <s v="beginbalans"/>
    <m/>
    <s v="PB00CHBX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78"/>
    <s v="6252018053"/>
    <s v="2000971261"/>
    <s v="beginbalans"/>
    <m/>
    <s v="PB00CH8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79"/>
    <s v="6252018053"/>
    <s v="2000971261"/>
    <s v="beginbalans"/>
    <m/>
    <s v="PB00CH8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80"/>
    <s v="6252018053"/>
    <s v="2000971261"/>
    <s v="beginbalans"/>
    <m/>
    <s v="PB00CH8F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81"/>
    <s v="6252018053"/>
    <s v="2000971261"/>
    <s v="beginbalans"/>
    <m/>
    <s v="PB00CH8K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82"/>
    <s v="6252018053"/>
    <s v="2000971261"/>
    <s v="beginbalans"/>
    <m/>
    <s v="PB00CHC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83"/>
    <s v="6252018053"/>
    <s v="2000971261"/>
    <s v="beginbalans"/>
    <m/>
    <s v="PB00CHC5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84"/>
    <s v="6252018053"/>
    <s v="2000971261"/>
    <s v="beginbalans"/>
    <m/>
    <s v="PB00CHCS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85"/>
    <s v="6252018053"/>
    <s v="2000971261"/>
    <s v="beginbalans"/>
    <m/>
    <s v="PB00CHD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86"/>
    <s v="6252018053"/>
    <s v="2000971261"/>
    <s v="beginbalans"/>
    <m/>
    <s v="PB00CH9R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87"/>
    <s v="6252018053"/>
    <s v="2000971261"/>
    <s v="beginbalans"/>
    <m/>
    <s v="PB00CH9U"/>
    <m/>
    <m/>
    <m/>
    <x v="2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88"/>
    <s v="6252018053"/>
    <s v="2000971261"/>
    <s v="beginbalans"/>
    <m/>
    <s v="PB00CHCV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89"/>
    <s v="6252018053"/>
    <s v="2000971261"/>
    <s v="beginbalans"/>
    <m/>
    <s v="PB00CHCX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90"/>
    <s v="6252018053"/>
    <s v="2000971261"/>
    <s v="beginbalans"/>
    <m/>
    <s v="PB00CHD1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91"/>
    <s v="6252018053"/>
    <s v="2000971261"/>
    <s v="beginbalans"/>
    <m/>
    <s v="PB00CHD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92"/>
    <s v="6252018053"/>
    <s v="2000971261"/>
    <s v="beginbalans"/>
    <m/>
    <s v="PB00CHD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93"/>
    <s v="6252018053"/>
    <s v="2000971261"/>
    <s v="beginbalans"/>
    <m/>
    <s v="PB00CHDA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94"/>
    <s v="6252018053"/>
    <s v="2000971261"/>
    <s v="beginbalans"/>
    <m/>
    <s v="PB00AU1P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95"/>
    <s v="6252018053"/>
    <s v="2000971261"/>
    <s v="beginbalans"/>
    <m/>
    <s v="PB00AU2E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96"/>
    <s v="6252018053"/>
    <s v="2000971261"/>
    <s v="beginbalans"/>
    <m/>
    <s v="PB00CH9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97"/>
    <s v="6252018053"/>
    <s v="2000971261"/>
    <s v="beginbalans"/>
    <m/>
    <s v="PB00CHDJ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98"/>
    <s v="6252018053"/>
    <s v="2000971261"/>
    <s v="beginbalans"/>
    <m/>
    <s v="PB00CN6A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599"/>
    <s v="6252018053"/>
    <s v="2000971261"/>
    <s v="beginbalans"/>
    <m/>
    <s v="PB00CN7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00"/>
    <s v="6252018053"/>
    <s v="2000971261"/>
    <s v="beginbalans"/>
    <m/>
    <s v="PB00CN7S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01"/>
    <s v="6252018053"/>
    <s v="2000971261"/>
    <s v="beginbalans"/>
    <m/>
    <s v="PB00CN7U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02"/>
    <s v="6252018053"/>
    <s v="2000971261"/>
    <s v="beginbalans"/>
    <m/>
    <s v="PB00AU1C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03"/>
    <s v="6252018053"/>
    <s v="2000971261"/>
    <s v="beginbalans"/>
    <m/>
    <s v="PB00AU1D"/>
    <m/>
    <m/>
    <m/>
    <x v="2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04"/>
    <s v="6252018053"/>
    <s v="2000971261"/>
    <s v="beginbalans"/>
    <m/>
    <s v="PB00AU1H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05"/>
    <s v="6252018053"/>
    <s v="2000971261"/>
    <s v="beginbalans"/>
    <m/>
    <s v="PB00AU1K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06"/>
    <s v="6252018053"/>
    <s v="2000971261"/>
    <s v="beginbalans"/>
    <m/>
    <s v="PB00CH9X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07"/>
    <s v="6252018053"/>
    <s v="2000971261"/>
    <s v="beginbalans"/>
    <m/>
    <s v="PB00CHAK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08"/>
    <s v="6252018053"/>
    <s v="2000971261"/>
    <s v="beginbalans"/>
    <m/>
    <s v="PB00CHBZ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09"/>
    <s v="6252018053"/>
    <s v="2000971261"/>
    <s v="beginbalans"/>
    <m/>
    <s v="PB00CHDM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10"/>
    <s v="6252018053"/>
    <s v="2000971261"/>
    <s v="beginbalans"/>
    <m/>
    <s v="PB00CH82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11"/>
    <s v="6252018053"/>
    <s v="2000971261"/>
    <s v="beginbalans"/>
    <m/>
    <s v="PB00CHC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12"/>
    <s v="6252018053"/>
    <s v="2000971261"/>
    <s v="beginbalans"/>
    <m/>
    <s v="PB00CHC8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13"/>
    <s v="6252018053"/>
    <s v="2000971261"/>
    <s v="beginbalans"/>
    <m/>
    <s v="PB00CHC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14"/>
    <s v="6252018053"/>
    <s v="2000971261"/>
    <s v="beginbalans"/>
    <m/>
    <s v="PB00CHCL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15"/>
    <s v="6252018053"/>
    <s v="2000971261"/>
    <s v="beginbalans"/>
    <m/>
    <s v="PB00CHCR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16"/>
    <s v="6252018053"/>
    <s v="2000971261"/>
    <s v="beginbalans"/>
    <m/>
    <s v="PB00CHCW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17"/>
    <s v="6252018053"/>
    <s v="2000971261"/>
    <s v="beginbalans"/>
    <m/>
    <s v="PB00CHDB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18"/>
    <s v="6252018053"/>
    <s v="2000971261"/>
    <s v="beginbalans"/>
    <m/>
    <s v="PB00AU2A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26"/>
    <s v="6252018053"/>
    <s v="2000971261"/>
    <s v="beginbalans"/>
    <m/>
    <s v="PB00CH8N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28"/>
    <s v="6252018053"/>
    <s v="2000971261"/>
    <s v="beginbalans"/>
    <m/>
    <s v="PB00CH8W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29"/>
    <s v="6252018053"/>
    <s v="2000971261"/>
    <s v="beginbalans"/>
    <m/>
    <s v="PB00CHDE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30"/>
    <s v="6252018053"/>
    <s v="2000971261"/>
    <s v="beginbalans"/>
    <m/>
    <s v="PB00CH8Q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31"/>
    <s v="6252018053"/>
    <s v="2000971261"/>
    <s v="beginbalans"/>
    <m/>
    <s v="PB00CH8R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32"/>
    <s v="6252018053"/>
    <s v="2000971261"/>
    <s v="beginbalans"/>
    <m/>
    <s v="PB00CH9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33"/>
    <s v="6252018053"/>
    <s v="2000971261"/>
    <s v="beginbalans"/>
    <m/>
    <s v="PB00CH9P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34"/>
    <s v="6252018053"/>
    <s v="2000971261"/>
    <s v="beginbalans"/>
    <m/>
    <s v="PB00CH9V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35"/>
    <s v="6252018053"/>
    <s v="2000971261"/>
    <s v="beginbalans"/>
    <m/>
    <s v="PB00CHA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36"/>
    <s v="6252018053"/>
    <s v="2000971261"/>
    <s v="beginbalans"/>
    <m/>
    <s v="PB00CHCH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37"/>
    <s v="6252018053"/>
    <s v="2000971261"/>
    <s v="beginbalans"/>
    <m/>
    <s v="PB00CHCZ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39"/>
    <s v="6252018053"/>
    <s v="2000971261"/>
    <s v="beginbalans"/>
    <m/>
    <s v="PB00CH9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40"/>
    <s v="6252018053"/>
    <s v="2000971261"/>
    <s v="beginbalans"/>
    <m/>
    <s v="PB00CHB3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42"/>
    <s v="6252018053"/>
    <s v="2000971261"/>
    <s v="beginbalans"/>
    <m/>
    <s v="PB00CH9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44"/>
    <s v="6252018053"/>
    <s v="2000971261"/>
    <s v="beginbalans"/>
    <m/>
    <s v="PB00CN8B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45"/>
    <s v="6252018053"/>
    <s v="2000971261"/>
    <s v="beginbalans"/>
    <m/>
    <s v="PB00CN8P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46"/>
    <s v="6252018053"/>
    <s v="2000971261"/>
    <s v="beginbalans"/>
    <m/>
    <s v="PB00AU2G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47"/>
    <s v="6252018053"/>
    <s v="2000971261"/>
    <s v="beginbalans"/>
    <m/>
    <s v="PB00CH6Q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48"/>
    <s v="6252018053"/>
    <s v="2000971261"/>
    <s v="beginbalans"/>
    <m/>
    <s v="PB00CN6P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49"/>
    <s v="6252018053"/>
    <s v="2000971261"/>
    <s v="beginbalans"/>
    <m/>
    <s v="PB00CN8C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50"/>
    <s v="6252018053"/>
    <s v="2000971261"/>
    <s v="beginbalans"/>
    <m/>
    <s v="PB00CN8E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51"/>
    <s v="6252018053"/>
    <s v="2000971261"/>
    <s v="beginbalans"/>
    <m/>
    <s v="PB00CN8F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52"/>
    <s v="6252018053"/>
    <s v="2000971261"/>
    <s v="beginbalans"/>
    <m/>
    <s v="PB00CN8J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53"/>
    <s v="6252018053"/>
    <s v="2000971261"/>
    <s v="beginbalans"/>
    <m/>
    <s v="PB00CN8Q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54"/>
    <s v="6252018053"/>
    <s v="2000971261"/>
    <s v="beginbalans"/>
    <m/>
    <s v="PB00CHB0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55"/>
    <s v="6252018053"/>
    <s v="2000971261"/>
    <s v="beginbalans"/>
    <m/>
    <s v="PB00CHB4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56"/>
    <s v="6252018053"/>
    <s v="2000971261"/>
    <s v="beginbalans"/>
    <m/>
    <s v="PB00CHB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57"/>
    <s v="6252018053"/>
    <s v="2000971261"/>
    <s v="beginbalans"/>
    <m/>
    <s v="PB00CN6J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60"/>
    <s v="6252018053"/>
    <s v="2000971261"/>
    <s v="beginbalans"/>
    <m/>
    <s v="PB00CHD9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61"/>
    <s v="6252018053"/>
    <s v="2000971261"/>
    <s v="beginbalans"/>
    <m/>
    <s v="PB00CHB6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62"/>
    <s v="6252018053"/>
    <s v="2000971261"/>
    <s v="beginbalans"/>
    <m/>
    <s v="PB00CN87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663"/>
    <s v="6252018053"/>
    <s v="2000971261"/>
    <s v="beginbalans"/>
    <m/>
    <s v="PB00CN8L"/>
    <m/>
    <m/>
    <m/>
    <x v="0"/>
    <m/>
    <n v="100292666"/>
    <s v="Alfa College"/>
    <x v="15"/>
    <s v="Lenovo"/>
    <s v="M93z"/>
    <d v="2013-12-26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227399"/>
    <s v="6252018107"/>
    <s v="2000971261"/>
    <s v="beginbalans"/>
    <m/>
    <s v="S4A75374"/>
    <m/>
    <m/>
    <m/>
    <x v="0"/>
    <m/>
    <n v="100292666"/>
    <s v="Alfa College"/>
    <x v="15"/>
    <s v="Lenovo"/>
    <s v="M93z"/>
    <d v="2013-12-29T00:00:00"/>
    <x v="1"/>
    <n v="1"/>
    <n v="716.71"/>
    <n v="0"/>
    <n v="716.71"/>
    <n v="0"/>
    <n v="716.71"/>
    <n v="0"/>
    <n v="716.71"/>
    <n v="0"/>
    <n v="0"/>
    <n v="0"/>
    <m/>
    <m/>
    <s v="INACTIVE - Retired in 2024"/>
  </r>
  <r>
    <s v="343234"/>
    <s v="6252018107"/>
    <s v="2000971261"/>
    <s v="beginbalans"/>
    <m/>
    <s v="S4A7509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35"/>
    <s v="6252018107"/>
    <s v="2000971261"/>
    <s v="beginbalans"/>
    <m/>
    <s v="S4A7547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37"/>
    <s v="6252018107"/>
    <s v="2000971261"/>
    <s v="beginbalans"/>
    <m/>
    <s v="S4A8175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38"/>
    <s v="6252018107"/>
    <s v="2000971261"/>
    <s v="beginbalans"/>
    <m/>
    <s v="S4A7503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39"/>
    <s v="6252018107"/>
    <s v="2000971261"/>
    <s v="beginbalans"/>
    <m/>
    <s v="S4A7539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40"/>
    <s v="6252018107"/>
    <s v="2000971261"/>
    <s v="beginbalans"/>
    <m/>
    <s v="S4A7526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41"/>
    <s v="6252018107"/>
    <s v="2000971261"/>
    <s v="beginbalans"/>
    <m/>
    <s v="S4A82067"/>
    <m/>
    <m/>
    <m/>
    <x v="2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42"/>
    <s v="6252018107"/>
    <s v="2000971261"/>
    <s v="beginbalans"/>
    <m/>
    <s v="S4A7552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43"/>
    <s v="6252018107"/>
    <s v="2000971261"/>
    <s v="beginbalans"/>
    <m/>
    <s v="S4A8192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44"/>
    <s v="6252018107"/>
    <s v="2000971261"/>
    <s v="beginbalans"/>
    <m/>
    <s v="S4A8196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46"/>
    <s v="6252018107"/>
    <s v="2000971261"/>
    <s v="beginbalans"/>
    <m/>
    <s v="S4A8197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47"/>
    <s v="6252018107"/>
    <s v="2000971261"/>
    <s v="beginbalans"/>
    <m/>
    <s v="S4A8238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48"/>
    <s v="6252018107"/>
    <s v="2000971261"/>
    <s v="beginbalans"/>
    <m/>
    <s v="S4A8238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49"/>
    <s v="6252018107"/>
    <s v="2000971261"/>
    <s v="beginbalans"/>
    <m/>
    <s v="S4A8236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50"/>
    <s v="6252018107"/>
    <s v="2000971261"/>
    <s v="beginbalans"/>
    <m/>
    <s v="S4A8200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51"/>
    <s v="6252018107"/>
    <s v="2000971261"/>
    <s v="beginbalans"/>
    <m/>
    <s v="S4A81918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52"/>
    <s v="6252018107"/>
    <s v="2000971261"/>
    <s v="beginbalans"/>
    <m/>
    <s v="S4A7681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53"/>
    <s v="6252018107"/>
    <s v="2000971261"/>
    <s v="beginbalans"/>
    <m/>
    <s v="S4A8217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54"/>
    <s v="6252018107"/>
    <s v="2000971261"/>
    <s v="beginbalans"/>
    <m/>
    <s v="S4A8216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55"/>
    <s v="6252018107"/>
    <s v="2000971261"/>
    <s v="beginbalans"/>
    <m/>
    <s v="S4A81948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57"/>
    <s v="6252018107"/>
    <s v="2000971261"/>
    <s v="beginbalans"/>
    <m/>
    <s v="S4A8222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58"/>
    <s v="6252018107"/>
    <s v="2000971261"/>
    <s v="beginbalans"/>
    <m/>
    <s v="S4A7508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59"/>
    <s v="6252018107"/>
    <s v="2000971261"/>
    <s v="beginbalans"/>
    <m/>
    <s v="S4A7564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60"/>
    <s v="6252018107"/>
    <s v="2000971261"/>
    <s v="beginbalans"/>
    <m/>
    <s v="S4A7541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61"/>
    <s v="6252018107"/>
    <s v="2000971261"/>
    <s v="beginbalans"/>
    <m/>
    <s v="S4A7551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64"/>
    <s v="6252018107"/>
    <s v="2000971261"/>
    <s v="beginbalans"/>
    <m/>
    <s v="S4A7504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65"/>
    <s v="6252018107"/>
    <s v="2000971261"/>
    <s v="beginbalans"/>
    <m/>
    <s v="S4A7573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66"/>
    <s v="6252018107"/>
    <s v="2000971261"/>
    <s v="beginbalans"/>
    <m/>
    <s v="S4A7532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67"/>
    <s v="6252018107"/>
    <s v="2000971261"/>
    <s v="beginbalans"/>
    <m/>
    <s v="S4A8229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69"/>
    <s v="6252018107"/>
    <s v="2000971261"/>
    <s v="beginbalans"/>
    <m/>
    <s v="S4A8193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70"/>
    <s v="6252018107"/>
    <s v="2000971261"/>
    <s v="beginbalans"/>
    <m/>
    <s v="S4A8217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71"/>
    <s v="6252018107"/>
    <s v="2000971261"/>
    <s v="beginbalans"/>
    <m/>
    <s v="S4A8188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72"/>
    <s v="6252018107"/>
    <s v="2000971261"/>
    <s v="beginbalans"/>
    <m/>
    <s v="S4A8198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73"/>
    <s v="6252018107"/>
    <s v="2000971261"/>
    <s v="beginbalans"/>
    <m/>
    <s v="S4A8238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74"/>
    <s v="6252018107"/>
    <s v="2000971261"/>
    <s v="beginbalans"/>
    <m/>
    <s v="S4A8241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75"/>
    <s v="6252018107"/>
    <s v="2000971261"/>
    <s v="beginbalans"/>
    <m/>
    <s v="S4A8236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76"/>
    <s v="6252018107"/>
    <s v="2000971261"/>
    <s v="beginbalans"/>
    <m/>
    <s v="S4A8200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77"/>
    <s v="6252018107"/>
    <s v="2000971261"/>
    <s v="beginbalans"/>
    <m/>
    <s v="S4A8240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78"/>
    <s v="6252018107"/>
    <s v="2000971261"/>
    <s v="beginbalans"/>
    <m/>
    <s v="S4A7682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79"/>
    <s v="6252018107"/>
    <s v="2000971261"/>
    <s v="beginbalans"/>
    <m/>
    <s v="S4A8234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80"/>
    <s v="6252018107"/>
    <s v="2000971261"/>
    <s v="beginbalans"/>
    <m/>
    <s v="S4A8217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81"/>
    <s v="6252018107"/>
    <s v="2000971261"/>
    <s v="beginbalans"/>
    <m/>
    <s v="S4A8203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83"/>
    <s v="6252018107"/>
    <s v="2000971261"/>
    <s v="beginbalans"/>
    <m/>
    <s v="S4A8223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84"/>
    <s v="6252018107"/>
    <s v="2000971261"/>
    <s v="beginbalans"/>
    <m/>
    <s v="S4A7510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85"/>
    <s v="6252018107"/>
    <s v="2000971261"/>
    <s v="beginbalans"/>
    <m/>
    <s v="S4A7565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86"/>
    <s v="6252018107"/>
    <s v="2000971261"/>
    <s v="beginbalans"/>
    <m/>
    <s v="S4A7552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87"/>
    <s v="6252018107"/>
    <s v="2000971261"/>
    <s v="beginbalans"/>
    <m/>
    <s v="S4A7558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89"/>
    <s v="6252018107"/>
    <s v="2000971261"/>
    <s v="beginbalans"/>
    <m/>
    <s v="S4A8178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90"/>
    <s v="6252018107"/>
    <s v="2000971261"/>
    <s v="beginbalans"/>
    <m/>
    <s v="S4A7538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91"/>
    <s v="6252018107"/>
    <s v="2000971261"/>
    <s v="beginbalans"/>
    <m/>
    <s v="S4A7578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92"/>
    <s v="6252018107"/>
    <s v="2000971261"/>
    <s v="beginbalans"/>
    <m/>
    <s v="S4A7549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93"/>
    <s v="6252018107"/>
    <s v="2000971261"/>
    <s v="beginbalans"/>
    <m/>
    <s v="S4A82298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94"/>
    <s v="6252018107"/>
    <s v="2000971261"/>
    <s v="beginbalans"/>
    <m/>
    <s v="S4A7567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95"/>
    <s v="6252018107"/>
    <s v="2000971261"/>
    <s v="beginbalans"/>
    <m/>
    <s v="S4A8194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96"/>
    <s v="6252018107"/>
    <s v="2000971261"/>
    <s v="beginbalans"/>
    <m/>
    <s v="S4A8240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97"/>
    <s v="6252018107"/>
    <s v="2000971261"/>
    <s v="beginbalans"/>
    <m/>
    <s v="S4A8190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98"/>
    <s v="6252018107"/>
    <s v="2000971261"/>
    <s v="beginbalans"/>
    <m/>
    <s v="S4A8199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299"/>
    <s v="6252018107"/>
    <s v="2000971261"/>
    <s v="beginbalans"/>
    <m/>
    <s v="S4A8238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01"/>
    <s v="6252018107"/>
    <s v="2000971261"/>
    <s v="beginbalans"/>
    <m/>
    <s v="S4A8236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02"/>
    <s v="6252018107"/>
    <s v="2000971261"/>
    <s v="beginbalans"/>
    <m/>
    <s v="S4A8201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03"/>
    <s v="6252018107"/>
    <s v="2000971261"/>
    <s v="beginbalans"/>
    <m/>
    <s v="S4A8246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04"/>
    <s v="6252018107"/>
    <s v="2000971261"/>
    <s v="beginbalans"/>
    <m/>
    <s v="S4A8186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05"/>
    <s v="6252018107"/>
    <s v="2000971261"/>
    <s v="beginbalans"/>
    <m/>
    <s v="S4A8234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06"/>
    <s v="6252018107"/>
    <s v="2000971261"/>
    <s v="beginbalans"/>
    <m/>
    <s v="S4A8217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07"/>
    <s v="6252018107"/>
    <s v="2000971261"/>
    <s v="beginbalans"/>
    <m/>
    <s v="S4A8204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09"/>
    <s v="6252018107"/>
    <s v="2000971261"/>
    <s v="beginbalans"/>
    <m/>
    <s v="S4A8224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10"/>
    <s v="6252018107"/>
    <s v="2000971261"/>
    <s v="beginbalans"/>
    <m/>
    <s v="S4A7511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11"/>
    <s v="6252018107"/>
    <s v="2000971261"/>
    <s v="beginbalans"/>
    <m/>
    <s v="S4A7565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12"/>
    <s v="6252018107"/>
    <s v="2000971261"/>
    <s v="beginbalans"/>
    <m/>
    <s v="S4A7561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13"/>
    <s v="6252018107"/>
    <s v="2000971261"/>
    <s v="beginbalans"/>
    <m/>
    <s v="S4A7567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15"/>
    <s v="6252018107"/>
    <s v="2000971261"/>
    <s v="beginbalans"/>
    <m/>
    <s v="S4A8178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16"/>
    <s v="6252018107"/>
    <s v="2000971261"/>
    <s v="beginbalans"/>
    <m/>
    <s v="S4A76518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17"/>
    <s v="6252018107"/>
    <s v="2000971261"/>
    <s v="beginbalans"/>
    <m/>
    <s v="S4A7580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18"/>
    <s v="6252018107"/>
    <s v="2000971261"/>
    <s v="beginbalans"/>
    <m/>
    <s v="S4A7571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19"/>
    <s v="6252018107"/>
    <s v="2000971261"/>
    <s v="beginbalans"/>
    <m/>
    <s v="S4A8230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21"/>
    <s v="6252018107"/>
    <s v="2000971261"/>
    <s v="beginbalans"/>
    <m/>
    <s v="S4A8195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22"/>
    <s v="6252018107"/>
    <s v="2000971261"/>
    <s v="beginbalans"/>
    <m/>
    <s v="S4A8241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23"/>
    <s v="6252018107"/>
    <s v="2000971261"/>
    <s v="beginbalans"/>
    <m/>
    <s v="S4A8191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24"/>
    <s v="6252018107"/>
    <s v="2000971261"/>
    <s v="beginbalans"/>
    <m/>
    <s v="S4A8199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26"/>
    <s v="6252018107"/>
    <s v="2000971261"/>
    <s v="beginbalans"/>
    <m/>
    <s v="S4A8247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28"/>
    <s v="6252018107"/>
    <s v="2000971261"/>
    <s v="beginbalans"/>
    <m/>
    <s v="S4A8202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29"/>
    <s v="6252018107"/>
    <s v="2000971261"/>
    <s v="beginbalans"/>
    <m/>
    <s v="S4A8246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30"/>
    <s v="6252018107"/>
    <s v="2000971261"/>
    <s v="beginbalans"/>
    <m/>
    <s v="S4A8187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31"/>
    <s v="6252018107"/>
    <s v="2000971261"/>
    <s v="beginbalans"/>
    <m/>
    <s v="S4A8234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32"/>
    <s v="6252018107"/>
    <s v="2000971261"/>
    <s v="beginbalans"/>
    <m/>
    <s v="S4A8217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33"/>
    <s v="6252018107"/>
    <s v="2000971261"/>
    <s v="beginbalans"/>
    <m/>
    <s v="S4A8206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35"/>
    <s v="6252018107"/>
    <s v="2000971261"/>
    <s v="beginbalans"/>
    <m/>
    <s v="S4A82378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36"/>
    <s v="6252018107"/>
    <s v="2000971261"/>
    <s v="beginbalans"/>
    <m/>
    <s v="S4A8207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37"/>
    <s v="6252018107"/>
    <s v="2000971261"/>
    <s v="beginbalans"/>
    <m/>
    <s v="S4A7567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38"/>
    <s v="6252018107"/>
    <s v="2000971261"/>
    <s v="beginbalans"/>
    <m/>
    <s v="S4A7584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39"/>
    <s v="6252018107"/>
    <s v="2000971261"/>
    <s v="beginbalans"/>
    <m/>
    <s v="S4A7572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41"/>
    <s v="6252018107"/>
    <s v="2000971261"/>
    <s v="beginbalans"/>
    <m/>
    <s v="S4A81938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42"/>
    <s v="6252018107"/>
    <s v="2000971261"/>
    <s v="beginbalans"/>
    <m/>
    <s v="S4A8234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43"/>
    <s v="6252018107"/>
    <s v="2000971261"/>
    <s v="beginbalans"/>
    <m/>
    <s v="S4A7581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44"/>
    <s v="6252018107"/>
    <s v="2000971261"/>
    <s v="beginbalans"/>
    <m/>
    <s v="S4A7586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45"/>
    <s v="6252018107"/>
    <s v="2000971261"/>
    <s v="beginbalans"/>
    <m/>
    <s v="S4A8230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46"/>
    <s v="6252018107"/>
    <s v="2000971261"/>
    <s v="beginbalans"/>
    <m/>
    <s v="S4A8236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47"/>
    <s v="6252018107"/>
    <s v="2000971261"/>
    <s v="beginbalans"/>
    <m/>
    <s v="S4A8236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48"/>
    <s v="6252018107"/>
    <s v="2000971261"/>
    <s v="beginbalans"/>
    <m/>
    <s v="S4A82418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50"/>
    <s v="6252018107"/>
    <s v="2000971261"/>
    <s v="beginbalans"/>
    <m/>
    <s v="S4A8237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51"/>
    <s v="6252018107"/>
    <s v="2000971261"/>
    <s v="beginbalans"/>
    <m/>
    <s v="S4A8239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52"/>
    <s v="6252018107"/>
    <s v="2000971261"/>
    <s v="beginbalans"/>
    <m/>
    <s v="S4A8247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53"/>
    <s v="6252018107"/>
    <s v="2000971261"/>
    <s v="beginbalans"/>
    <m/>
    <s v="S4A8249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54"/>
    <s v="6252018107"/>
    <s v="2000971261"/>
    <s v="beginbalans"/>
    <m/>
    <s v="S4A8202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55"/>
    <s v="6252018107"/>
    <s v="2000971261"/>
    <s v="beginbalans"/>
    <m/>
    <s v="S4A8248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56"/>
    <s v="6252018107"/>
    <s v="2000971261"/>
    <s v="beginbalans"/>
    <m/>
    <s v="S4A8189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57"/>
    <s v="6252018107"/>
    <s v="2000971261"/>
    <s v="beginbalans"/>
    <m/>
    <s v="S4A8234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58"/>
    <s v="6252018107"/>
    <s v="2000971261"/>
    <s v="beginbalans"/>
    <m/>
    <s v="S4A82398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59"/>
    <s v="6252018107"/>
    <s v="2000971261"/>
    <s v="beginbalans"/>
    <m/>
    <s v="S4A8214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61"/>
    <s v="6252018107"/>
    <s v="2000971261"/>
    <s v="beginbalans"/>
    <m/>
    <s v="S4A8246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62"/>
    <s v="6252018107"/>
    <s v="2000971261"/>
    <s v="beginbalans"/>
    <m/>
    <s v="S4A8208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63"/>
    <s v="6252018107"/>
    <s v="2000971261"/>
    <s v="beginbalans"/>
    <m/>
    <s v="S4A7582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64"/>
    <s v="6252018107"/>
    <s v="2000971261"/>
    <s v="beginbalans"/>
    <m/>
    <s v="S4A8235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65"/>
    <s v="6252018107"/>
    <s v="2000971261"/>
    <s v="beginbalans"/>
    <m/>
    <s v="S4A7577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67"/>
    <s v="6252018107"/>
    <s v="2000971261"/>
    <s v="beginbalans"/>
    <m/>
    <s v="S4A8242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68"/>
    <s v="6252018107"/>
    <s v="2000971261"/>
    <s v="beginbalans"/>
    <m/>
    <s v="S4A8235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69"/>
    <s v="6252018107"/>
    <s v="2000971261"/>
    <s v="beginbalans"/>
    <m/>
    <s v="S4A7649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71"/>
    <s v="6252018107"/>
    <s v="2000971261"/>
    <s v="beginbalans"/>
    <m/>
    <s v="S4A8231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72"/>
    <s v="6252018107"/>
    <s v="2000971261"/>
    <s v="beginbalans"/>
    <m/>
    <s v="S4A8239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73"/>
    <s v="6252018107"/>
    <s v="2000971261"/>
    <s v="beginbalans"/>
    <m/>
    <s v="S4A8237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74"/>
    <s v="6252018107"/>
    <s v="2000971261"/>
    <s v="beginbalans"/>
    <m/>
    <s v="S4A8242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75"/>
    <s v="6252018107"/>
    <s v="2000971261"/>
    <s v="beginbalans"/>
    <m/>
    <s v="S4A8237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76"/>
    <s v="6252018107"/>
    <s v="2000971261"/>
    <s v="beginbalans"/>
    <m/>
    <s v="S4A8238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77"/>
    <s v="6252018107"/>
    <s v="2000971261"/>
    <s v="beginbalans"/>
    <m/>
    <s v="S4A8239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78"/>
    <s v="6252018107"/>
    <s v="2000971261"/>
    <s v="beginbalans"/>
    <m/>
    <s v="S4A8247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79"/>
    <s v="6252018107"/>
    <s v="2000971261"/>
    <s v="beginbalans"/>
    <m/>
    <s v="S4A8249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80"/>
    <s v="6252018107"/>
    <s v="2000971261"/>
    <s v="beginbalans"/>
    <m/>
    <s v="S4A82488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81"/>
    <s v="6252018107"/>
    <s v="2000971261"/>
    <s v="beginbalans"/>
    <m/>
    <s v="S4A8248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82"/>
    <s v="6252018107"/>
    <s v="2000971261"/>
    <s v="beginbalans"/>
    <m/>
    <s v="S4A82368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83"/>
    <s v="6252018107"/>
    <s v="2000971261"/>
    <s v="beginbalans"/>
    <m/>
    <s v="S4A8234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84"/>
    <s v="6252018107"/>
    <s v="2000971261"/>
    <s v="beginbalans"/>
    <m/>
    <s v="S4A8239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85"/>
    <s v="6252018107"/>
    <s v="2000971261"/>
    <s v="beginbalans"/>
    <m/>
    <s v="S4A8215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87"/>
    <s v="6252018107"/>
    <s v="2000971261"/>
    <s v="beginbalans"/>
    <m/>
    <s v="S4A8246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88"/>
    <s v="6252018107"/>
    <s v="2000971261"/>
    <s v="beginbalans"/>
    <m/>
    <s v="S4A8209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89"/>
    <s v="6252018107"/>
    <s v="2000971261"/>
    <s v="beginbalans"/>
    <m/>
    <s v="S4A7597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91"/>
    <s v="6252018107"/>
    <s v="2000971261"/>
    <s v="beginbalans"/>
    <m/>
    <s v="S4A8237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93"/>
    <s v="6252018107"/>
    <s v="2000971261"/>
    <s v="beginbalans"/>
    <m/>
    <s v="S4A8246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94"/>
    <s v="6252018107"/>
    <s v="2000971261"/>
    <s v="beginbalans"/>
    <m/>
    <s v="S4A8240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95"/>
    <s v="6252018107"/>
    <s v="2000971261"/>
    <s v="beginbalans"/>
    <m/>
    <s v="S4A7654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96"/>
    <s v="6252018107"/>
    <s v="2000971261"/>
    <s v="beginbalans"/>
    <m/>
    <s v="S4A8177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97"/>
    <s v="6252018107"/>
    <s v="2000971261"/>
    <s v="beginbalans"/>
    <m/>
    <s v="S4A8231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98"/>
    <s v="6252018107"/>
    <s v="2000971261"/>
    <s v="beginbalans"/>
    <m/>
    <s v="S4A8245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399"/>
    <s v="6252018107"/>
    <s v="2000971261"/>
    <s v="beginbalans"/>
    <m/>
    <s v="S4A8237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00"/>
    <s v="6252018107"/>
    <s v="2000971261"/>
    <s v="beginbalans"/>
    <m/>
    <s v="S4A8242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01"/>
    <s v="6252018107"/>
    <s v="2000971261"/>
    <s v="beginbalans"/>
    <m/>
    <s v="S4A8245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02"/>
    <s v="6252018107"/>
    <s v="2000971261"/>
    <s v="beginbalans"/>
    <m/>
    <s v="S4A8238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03"/>
    <s v="6252018107"/>
    <s v="2000971261"/>
    <s v="beginbalans"/>
    <m/>
    <s v="S4A8239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04"/>
    <s v="6252018107"/>
    <s v="2000971261"/>
    <s v="beginbalans"/>
    <m/>
    <s v="S4A82478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05"/>
    <s v="6252018107"/>
    <s v="2000971261"/>
    <s v="beginbalans"/>
    <m/>
    <s v="S4A8249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06"/>
    <s v="6252018107"/>
    <s v="2000971261"/>
    <s v="beginbalans"/>
    <m/>
    <s v="S4A8249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07"/>
    <s v="6252018107"/>
    <s v="2000971261"/>
    <s v="beginbalans"/>
    <m/>
    <s v="S4A8249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08"/>
    <s v="6252018107"/>
    <s v="2000971261"/>
    <s v="beginbalans"/>
    <m/>
    <s v="S4A8237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10"/>
    <s v="6252018107"/>
    <s v="2000971261"/>
    <s v="beginbalans"/>
    <m/>
    <s v="S4A8240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11"/>
    <s v="6252018107"/>
    <s v="2000971261"/>
    <s v="beginbalans"/>
    <m/>
    <s v="S4A8216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13"/>
    <s v="6252018107"/>
    <s v="2000971261"/>
    <s v="beginbalans"/>
    <m/>
    <s v="S4A82468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14"/>
    <s v="6252018107"/>
    <s v="2000971261"/>
    <s v="beginbalans"/>
    <m/>
    <s v="S4A8210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15"/>
    <s v="6252018107"/>
    <s v="2000971261"/>
    <s v="beginbalans"/>
    <m/>
    <s v="S4A7656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16"/>
    <s v="6252018107"/>
    <s v="2000971261"/>
    <s v="beginbalans"/>
    <m/>
    <s v="S4A7500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17"/>
    <s v="6252018107"/>
    <s v="2000971261"/>
    <s v="beginbalans"/>
    <m/>
    <s v="S4A7542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19"/>
    <s v="6252018107"/>
    <s v="2000971261"/>
    <s v="beginbalans"/>
    <m/>
    <s v="S4A8174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20"/>
    <s v="6252018107"/>
    <s v="2000971261"/>
    <s v="beginbalans"/>
    <m/>
    <s v="S4A7502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22"/>
    <s v="6252018107"/>
    <s v="2000971261"/>
    <s v="beginbalans"/>
    <m/>
    <s v="S4A75005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23"/>
    <s v="6252018107"/>
    <s v="2000971261"/>
    <s v="beginbalans"/>
    <m/>
    <s v="S4A82061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24"/>
    <s v="6252018107"/>
    <s v="2000971261"/>
    <s v="beginbalans"/>
    <m/>
    <s v="S4A7513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25"/>
    <s v="6252018107"/>
    <s v="2000971261"/>
    <s v="beginbalans"/>
    <m/>
    <s v="S4A8192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26"/>
    <s v="6252018107"/>
    <s v="2000971261"/>
    <s v="beginbalans"/>
    <m/>
    <s v="S4A8196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27"/>
    <s v="6252018107"/>
    <s v="2000971261"/>
    <s v="beginbalans"/>
    <m/>
    <s v="S4A7670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28"/>
    <s v="6252018107"/>
    <s v="2000971261"/>
    <s v="beginbalans"/>
    <m/>
    <s v="S4A7684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30"/>
    <s v="6252018107"/>
    <s v="2000971261"/>
    <s v="beginbalans"/>
    <m/>
    <s v="S4A82326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31"/>
    <s v="6252018107"/>
    <s v="2000971261"/>
    <s v="beginbalans"/>
    <m/>
    <s v="S4A8235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32"/>
    <s v="6252018107"/>
    <s v="2000971261"/>
    <s v="beginbalans"/>
    <m/>
    <s v="S4A7691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33"/>
    <s v="6252018107"/>
    <s v="2000971261"/>
    <s v="beginbalans"/>
    <m/>
    <s v="S4A76767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34"/>
    <s v="6252018107"/>
    <s v="2000971261"/>
    <s v="beginbalans"/>
    <m/>
    <s v="S4A75942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35"/>
    <s v="6252018107"/>
    <s v="2000971261"/>
    <s v="beginbalans"/>
    <m/>
    <s v="S4A81950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36"/>
    <s v="6252018107"/>
    <s v="2000971261"/>
    <s v="beginbalans"/>
    <m/>
    <s v="S4A8190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37"/>
    <s v="6252018107"/>
    <s v="2000971261"/>
    <s v="beginbalans"/>
    <m/>
    <s v="S4A81929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39"/>
    <s v="6252018107"/>
    <s v="2000971261"/>
    <s v="beginbalans"/>
    <m/>
    <s v="S4A82203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40"/>
    <s v="6252018107"/>
    <s v="2000971261"/>
    <s v="beginbalans"/>
    <m/>
    <s v="S4A75064"/>
    <m/>
    <m/>
    <m/>
    <x v="0"/>
    <m/>
    <n v="100292666"/>
    <s v="Alfa College"/>
    <x v="15"/>
    <s v="Lenovo"/>
    <s v="M93z"/>
    <d v="2013-12-29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789"/>
    <s v="6252018149"/>
    <s v="2000971261"/>
    <s v="beginbalans"/>
    <m/>
    <s v="PB00EARN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790"/>
    <s v="6252018149"/>
    <s v="2000971261"/>
    <s v="beginbalans"/>
    <m/>
    <s v="PB00EARP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795"/>
    <s v="6252018149"/>
    <s v="2000971261"/>
    <s v="beginbalans"/>
    <m/>
    <s v="PB00EATG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796"/>
    <s v="6252018149"/>
    <s v="2000971261"/>
    <s v="beginbalans"/>
    <m/>
    <s v="PB00EATU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799"/>
    <s v="6252018149"/>
    <s v="2000971261"/>
    <s v="beginbalans"/>
    <m/>
    <s v="PB00EAPP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01"/>
    <s v="6252018149"/>
    <s v="2000971261"/>
    <s v="beginbalans"/>
    <m/>
    <s v="PB00EAR2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03"/>
    <s v="6252018149"/>
    <s v="2000971261"/>
    <s v="beginbalans"/>
    <m/>
    <s v="PB00EAV3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05"/>
    <s v="6252018149"/>
    <s v="2000971261"/>
    <s v="beginbalans"/>
    <m/>
    <s v="PB00EAPN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06"/>
    <s v="6252018149"/>
    <s v="2000971261"/>
    <s v="beginbalans"/>
    <m/>
    <s v="PB00EAQV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07"/>
    <s v="6252018149"/>
    <s v="2000971261"/>
    <s v="beginbalans"/>
    <m/>
    <s v="PB00EAPV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11"/>
    <s v="6252018149"/>
    <s v="2000971261"/>
    <s v="beginbalans"/>
    <m/>
    <s v="PB00EAPR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14"/>
    <s v="6252018149"/>
    <s v="2000971261"/>
    <s v="beginbalans"/>
    <m/>
    <s v="PB00EARY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18"/>
    <s v="6252018149"/>
    <s v="2000971261"/>
    <s v="beginbalans"/>
    <m/>
    <s v="PB00EAQC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19"/>
    <s v="6252018149"/>
    <s v="2000971261"/>
    <s v="beginbalans"/>
    <m/>
    <s v="PB00EATR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20"/>
    <s v="6252018149"/>
    <s v="2000971261"/>
    <s v="beginbalans"/>
    <m/>
    <s v="PB00EATX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23"/>
    <s v="6252018149"/>
    <s v="2000971261"/>
    <s v="beginbalans"/>
    <m/>
    <s v="PB00EAPY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25"/>
    <s v="6252018149"/>
    <s v="2000971261"/>
    <s v="beginbalans"/>
    <m/>
    <s v="PB00EAR6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30"/>
    <s v="6252018149"/>
    <s v="2000971261"/>
    <s v="beginbalans"/>
    <m/>
    <s v="PB00EAQX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37"/>
    <s v="6252018149"/>
    <s v="2000971261"/>
    <s v="beginbalans"/>
    <m/>
    <s v="PB00EARU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38"/>
    <s v="6252018149"/>
    <s v="2000971261"/>
    <s v="beginbalans"/>
    <m/>
    <s v="PB00EAS9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39"/>
    <s v="6252018149"/>
    <s v="2000971261"/>
    <s v="beginbalans"/>
    <m/>
    <s v="PB00EARK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41"/>
    <s v="6252018149"/>
    <s v="2000971261"/>
    <s v="beginbalans"/>
    <m/>
    <s v="PB00EAQ1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42"/>
    <s v="6252018149"/>
    <s v="2000971261"/>
    <s v="beginbalans"/>
    <m/>
    <s v="PB00EAQH"/>
    <m/>
    <m/>
    <m/>
    <x v="2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43"/>
    <s v="6252018149"/>
    <s v="2000971261"/>
    <s v="beginbalans"/>
    <m/>
    <s v="PB00EATS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44"/>
    <s v="6252018149"/>
    <s v="2000971261"/>
    <s v="beginbalans"/>
    <m/>
    <s v="PB00EAU4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45"/>
    <s v="6252018149"/>
    <s v="2000971261"/>
    <s v="beginbalans"/>
    <m/>
    <s v="PB00EAUB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47"/>
    <s v="6252018149"/>
    <s v="2000971261"/>
    <s v="beginbalans"/>
    <m/>
    <s v="PB00EATP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48"/>
    <s v="6252018149"/>
    <s v="2000971261"/>
    <s v="beginbalans"/>
    <m/>
    <s v="PB00EAU5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54"/>
    <s v="6252018149"/>
    <s v="2000971261"/>
    <s v="beginbalans"/>
    <m/>
    <s v="PB00EAN5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58"/>
    <s v="6252018149"/>
    <s v="2000971261"/>
    <s v="beginbalans"/>
    <m/>
    <s v="PB00EANE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59"/>
    <s v="6252018149"/>
    <s v="2000971261"/>
    <s v="beginbalans"/>
    <m/>
    <s v="PB00EAND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66"/>
    <s v="6252018149"/>
    <s v="2000971261"/>
    <s v="beginbalans"/>
    <m/>
    <s v="PB00EARV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67"/>
    <s v="6252018149"/>
    <s v="2000971261"/>
    <s v="beginbalans"/>
    <m/>
    <s v="PB00EANW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69"/>
    <s v="6252018149"/>
    <s v="2000971261"/>
    <s v="beginbalans"/>
    <m/>
    <s v="PB00EASY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71"/>
    <s v="6252018149"/>
    <s v="2000971261"/>
    <s v="beginbalans"/>
    <m/>
    <s v="PB00EAMY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72"/>
    <s v="6252018149"/>
    <s v="2000971261"/>
    <s v="beginbalans"/>
    <m/>
    <s v="PB00EASE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73"/>
    <s v="6252018149"/>
    <s v="2000971261"/>
    <s v="beginbalans"/>
    <m/>
    <s v="PB00EAUA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74"/>
    <s v="6252018149"/>
    <s v="2000971261"/>
    <s v="beginbalans"/>
    <m/>
    <s v="PB00EASR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78"/>
    <s v="6252018149"/>
    <s v="2000971261"/>
    <s v="beginbalans"/>
    <m/>
    <s v="PB00EANG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79"/>
    <s v="6252018149"/>
    <s v="2000971261"/>
    <s v="beginbalans"/>
    <m/>
    <s v="PB00EANH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80"/>
    <s v="6252018149"/>
    <s v="2000971261"/>
    <s v="beginbalans"/>
    <m/>
    <s v="PB00EANF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81"/>
    <s v="6252018149"/>
    <s v="2000971261"/>
    <s v="beginbalans"/>
    <m/>
    <s v="PB00EAN1"/>
    <m/>
    <m/>
    <m/>
    <x v="4"/>
    <m/>
    <n v="100292666"/>
    <s v="Alfa College"/>
    <x v="15"/>
    <s v="Lenovo"/>
    <s v="M93z"/>
    <d v="2013-12-30T00:00:00"/>
    <x v="1"/>
    <n v="1"/>
    <n v="716.71"/>
    <n v="0"/>
    <n v="0"/>
    <n v="716.71"/>
    <n v="716.71"/>
    <n v="0"/>
    <n v="0"/>
    <n v="716.71"/>
    <n v="0"/>
    <n v="0"/>
    <m/>
    <m/>
    <s v="ACTIVE"/>
  </r>
  <r>
    <s v="343882"/>
    <s v="6252018149"/>
    <s v="2000971261"/>
    <s v="beginbalans"/>
    <m/>
    <s v="PB00EANQ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89"/>
    <s v="6252018149"/>
    <s v="2000971261"/>
    <s v="beginbalans"/>
    <m/>
    <s v="PB00EAPL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90"/>
    <s v="6252018149"/>
    <s v="2000971261"/>
    <s v="beginbalans"/>
    <m/>
    <s v="PB00EAS6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91"/>
    <s v="6252018149"/>
    <s v="2000971261"/>
    <s v="beginbalans"/>
    <m/>
    <s v="PB00EATA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92"/>
    <s v="6252018149"/>
    <s v="2000971261"/>
    <s v="beginbalans"/>
    <m/>
    <s v="PB00EAST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93"/>
    <s v="6252018149"/>
    <s v="2000971261"/>
    <s v="beginbalans"/>
    <m/>
    <s v="PB00EAT2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95"/>
    <s v="6252018149"/>
    <s v="2000971261"/>
    <s v="beginbalans"/>
    <m/>
    <s v="PB00EARE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96"/>
    <s v="6252018149"/>
    <s v="2000971261"/>
    <s v="beginbalans"/>
    <m/>
    <s v="PB00EAUK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97"/>
    <s v="6252018149"/>
    <s v="2000971261"/>
    <s v="beginbalans"/>
    <m/>
    <s v="PB00EAUD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898"/>
    <s v="6252018149"/>
    <s v="2000971261"/>
    <s v="beginbalans"/>
    <m/>
    <s v="PB00EAUH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02"/>
    <s v="6252018149"/>
    <s v="2000971261"/>
    <s v="beginbalans"/>
    <m/>
    <s v="PB00EANY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04"/>
    <s v="6252018149"/>
    <s v="2000971261"/>
    <s v="beginbalans"/>
    <m/>
    <s v="PB00EAPG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06"/>
    <s v="6252018149"/>
    <s v="2000971261"/>
    <s v="beginbalans"/>
    <m/>
    <s v="PB00EAP5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08"/>
    <s v="6252018149"/>
    <s v="2000971261"/>
    <s v="beginbalans"/>
    <m/>
    <s v="PB00EAS4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10"/>
    <s v="6252018149"/>
    <s v="2000971261"/>
    <s v="beginbalans"/>
    <m/>
    <s v="PB00EARW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11"/>
    <s v="6252018149"/>
    <s v="2000971261"/>
    <s v="beginbalans"/>
    <m/>
    <s v="PB00EAS8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13"/>
    <s v="6252018149"/>
    <s v="2000971261"/>
    <s v="beginbalans"/>
    <m/>
    <s v="PB00EASJ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14"/>
    <s v="6252018149"/>
    <s v="2000971261"/>
    <s v="beginbalans"/>
    <m/>
    <s v="PB00EATM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16"/>
    <s v="6252018149"/>
    <s v="2000971261"/>
    <s v="beginbalans"/>
    <m/>
    <s v="PB00EATY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20"/>
    <s v="6252018149"/>
    <s v="2000971261"/>
    <s v="beginbalans"/>
    <m/>
    <s v="PB00EAUM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24"/>
    <s v="6252018149"/>
    <s v="2000971261"/>
    <s v="beginbalans"/>
    <m/>
    <s v="PB00EAPH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27"/>
    <s v="6252018149"/>
    <s v="2000971261"/>
    <s v="beginbalans"/>
    <m/>
    <s v="PB00EAQP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29"/>
    <s v="6252018149"/>
    <s v="2000971261"/>
    <s v="beginbalans"/>
    <m/>
    <s v="PB00EAP7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31"/>
    <s v="6252018149"/>
    <s v="2000971261"/>
    <s v="beginbalans"/>
    <m/>
    <s v="PB00EAS7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36"/>
    <s v="6252018149"/>
    <s v="2000971261"/>
    <s v="beginbalans"/>
    <m/>
    <s v="PB00EASK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37"/>
    <s v="6252018149"/>
    <s v="2000971261"/>
    <s v="beginbalans"/>
    <m/>
    <s v="PB00EATN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38"/>
    <s v="6252018149"/>
    <s v="2000971261"/>
    <s v="beginbalans"/>
    <m/>
    <s v="PB00EAT1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39"/>
    <s v="6252018149"/>
    <s v="2000971261"/>
    <s v="beginbalans"/>
    <m/>
    <s v="PB00EAU1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41"/>
    <s v="6252018149"/>
    <s v="2000971261"/>
    <s v="beginbalans"/>
    <m/>
    <s v="PB00EARX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42"/>
    <s v="6252018149"/>
    <s v="2000971261"/>
    <s v="beginbalans"/>
    <m/>
    <s v="PB00EAUY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43"/>
    <s v="6252018149"/>
    <s v="2000971261"/>
    <s v="beginbalans"/>
    <m/>
    <s v="PB00EAUU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52"/>
    <s v="6252018149"/>
    <s v="2000971261"/>
    <s v="beginbalans"/>
    <m/>
    <s v="PB00EAPD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53"/>
    <s v="6252018149"/>
    <s v="2000971261"/>
    <s v="beginbalans"/>
    <m/>
    <s v="PB00EARG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54"/>
    <s v="6252018149"/>
    <s v="2000971261"/>
    <s v="beginbalans"/>
    <m/>
    <s v="PB00EAQ6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55"/>
    <s v="6252018149"/>
    <s v="2000971261"/>
    <s v="beginbalans"/>
    <m/>
    <s v="PB00EAR9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57"/>
    <s v="6252018149"/>
    <s v="2000971261"/>
    <s v="beginbalans"/>
    <m/>
    <s v="PB00EAP2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59"/>
    <s v="6252018149"/>
    <s v="2000971261"/>
    <s v="beginbalans"/>
    <m/>
    <s v="PB00EASL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60"/>
    <s v="6252018149"/>
    <s v="2000971261"/>
    <s v="beginbalans"/>
    <m/>
    <s v="PB00EATQ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62"/>
    <s v="6252018149"/>
    <s v="2000971261"/>
    <s v="beginbalans"/>
    <m/>
    <s v="PB00EASG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63"/>
    <s v="6252018149"/>
    <s v="2000971261"/>
    <s v="beginbalans"/>
    <m/>
    <s v="PB00EAP4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64"/>
    <s v="6252018149"/>
    <s v="2000971261"/>
    <s v="beginbalans"/>
    <m/>
    <s v="PB00EAS2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66"/>
    <s v="6252018149"/>
    <s v="2000971261"/>
    <s v="beginbalans"/>
    <m/>
    <s v="PB00EATZ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68"/>
    <s v="6252018149"/>
    <s v="2000971261"/>
    <s v="beginbalans"/>
    <m/>
    <s v="PB00EAP3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227404"/>
    <s v="6252018151"/>
    <s v="2000971261"/>
    <s v="beginbalans"/>
    <m/>
    <s v="PB00EANR"/>
    <m/>
    <m/>
    <m/>
    <x v="0"/>
    <m/>
    <n v="100292666"/>
    <s v="Alfa College"/>
    <x v="15"/>
    <s v="Lenovo"/>
    <s v="M93z"/>
    <d v="2013-12-30T00:00:00"/>
    <x v="1"/>
    <n v="1"/>
    <n v="716.71"/>
    <n v="0"/>
    <n v="716.71"/>
    <n v="0"/>
    <n v="716.71"/>
    <n v="0"/>
    <n v="716.71"/>
    <n v="0"/>
    <n v="0"/>
    <n v="0"/>
    <m/>
    <m/>
    <s v="INACTIVE - Retired in 2024"/>
  </r>
  <r>
    <s v="343441"/>
    <s v="6252018151"/>
    <s v="2000971261"/>
    <s v="beginbalans"/>
    <m/>
    <s v="PB00EARA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42"/>
    <s v="6252018151"/>
    <s v="2000971261"/>
    <s v="beginbalans"/>
    <m/>
    <s v="PB00EAUC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43"/>
    <s v="6252018151"/>
    <s v="2000971261"/>
    <s v="beginbalans"/>
    <m/>
    <s v="PB00EAWW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44"/>
    <s v="6252018151"/>
    <s v="2000971261"/>
    <s v="beginbalans"/>
    <m/>
    <s v="PB00EAT3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45"/>
    <s v="6252018151"/>
    <s v="2000971261"/>
    <s v="beginbalans"/>
    <m/>
    <s v="PB00EAVT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46"/>
    <s v="6252018151"/>
    <s v="2000971261"/>
    <s v="beginbalans"/>
    <m/>
    <s v="PB00EAT6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47"/>
    <s v="6252018151"/>
    <s v="2000971261"/>
    <s v="beginbalans"/>
    <m/>
    <s v="PB00EANS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49"/>
    <s v="6252018151"/>
    <s v="2000971261"/>
    <s v="beginbalans"/>
    <m/>
    <s v="PB00EAVE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50"/>
    <s v="6252018151"/>
    <s v="2000971261"/>
    <s v="beginbalans"/>
    <m/>
    <s v="PB00EAV5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52"/>
    <s v="6252018151"/>
    <s v="2000971261"/>
    <s v="beginbalans"/>
    <m/>
    <s v="PB00EAYC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53"/>
    <s v="6252018151"/>
    <s v="2000971261"/>
    <s v="beginbalans"/>
    <m/>
    <s v="PB00EAV9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54"/>
    <s v="6252018151"/>
    <s v="2000971261"/>
    <s v="beginbalans"/>
    <m/>
    <s v="PB00EAZ1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56"/>
    <s v="6252018151"/>
    <s v="2000971261"/>
    <s v="beginbalans"/>
    <m/>
    <s v="PB00EB06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57"/>
    <s v="6252018151"/>
    <s v="2000971261"/>
    <s v="beginbalans"/>
    <m/>
    <s v="PB00EAZ2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58"/>
    <s v="6252018151"/>
    <s v="2000971261"/>
    <s v="beginbalans"/>
    <m/>
    <s v="PB00EAZT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59"/>
    <s v="6252018151"/>
    <s v="2000971261"/>
    <s v="beginbalans"/>
    <m/>
    <s v="PB00EAZE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61"/>
    <s v="6252018151"/>
    <s v="2000971261"/>
    <s v="beginbalans"/>
    <m/>
    <s v="PB00EAXU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62"/>
    <s v="6252018151"/>
    <s v="2000971261"/>
    <s v="beginbalans"/>
    <m/>
    <s v="PB00EAYK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63"/>
    <s v="6252018151"/>
    <s v="2000971261"/>
    <s v="beginbalans"/>
    <m/>
    <s v="PB00EAX9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64"/>
    <s v="6252018151"/>
    <s v="2000971261"/>
    <s v="beginbalans"/>
    <m/>
    <s v="PB00EAY9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65"/>
    <s v="6252018151"/>
    <s v="2000971261"/>
    <s v="beginbalans"/>
    <m/>
    <s v="PB00EAXV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66"/>
    <s v="6252018151"/>
    <s v="2000971261"/>
    <s v="beginbalans"/>
    <m/>
    <s v="PB00EAR5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67"/>
    <s v="6252018151"/>
    <s v="2000971261"/>
    <s v="beginbalans"/>
    <m/>
    <s v="PB00EAZW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68"/>
    <s v="6252018151"/>
    <s v="2000971261"/>
    <s v="beginbalans"/>
    <m/>
    <s v="PB00EATD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69"/>
    <s v="6252018151"/>
    <s v="2000971261"/>
    <s v="beginbalans"/>
    <m/>
    <s v="PB00EAX7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70"/>
    <s v="6252018151"/>
    <s v="2000971261"/>
    <s v="beginbalans"/>
    <m/>
    <s v="PB00EAPA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71"/>
    <s v="6252018151"/>
    <s v="2000971261"/>
    <s v="beginbalans"/>
    <m/>
    <s v="PB00EARC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72"/>
    <s v="6252018151"/>
    <s v="2000971261"/>
    <s v="beginbalans"/>
    <m/>
    <s v="PB00EAUZ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73"/>
    <s v="6252018151"/>
    <s v="2000971261"/>
    <s v="beginbalans"/>
    <m/>
    <s v="PB00EAX2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74"/>
    <s v="6252018151"/>
    <s v="2000971261"/>
    <s v="beginbalans"/>
    <m/>
    <s v="PB00EATC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75"/>
    <s v="6252018151"/>
    <s v="2000971261"/>
    <s v="beginbalans"/>
    <m/>
    <s v="PB00EAVZ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76"/>
    <s v="6252018151"/>
    <s v="2000971261"/>
    <s v="beginbalans"/>
    <m/>
    <s v="PB00EAW8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77"/>
    <s v="6252018151"/>
    <s v="2000971261"/>
    <s v="beginbalans"/>
    <m/>
    <s v="PB00EASC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78"/>
    <s v="6252018151"/>
    <s v="2000971261"/>
    <s v="beginbalans"/>
    <m/>
    <s v="PB00EAVR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79"/>
    <s v="6252018151"/>
    <s v="2000971261"/>
    <s v="beginbalans"/>
    <m/>
    <s v="PB00EAVU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80"/>
    <s v="6252018151"/>
    <s v="2000971261"/>
    <s v="beginbalans"/>
    <m/>
    <s v="PB00EAVG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83"/>
    <s v="6252018151"/>
    <s v="2000971261"/>
    <s v="beginbalans"/>
    <m/>
    <s v="PB00EAVC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84"/>
    <s v="6252018151"/>
    <s v="2000971261"/>
    <s v="beginbalans"/>
    <m/>
    <s v="PB00EAZ3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85"/>
    <s v="6252018151"/>
    <s v="2000971261"/>
    <s v="beginbalans"/>
    <m/>
    <s v="PB00EAWP"/>
    <m/>
    <m/>
    <m/>
    <x v="4"/>
    <m/>
    <n v="100292666"/>
    <s v="Alfa College"/>
    <x v="15"/>
    <s v="Lenovo"/>
    <s v="M93z"/>
    <d v="2013-12-30T00:00:00"/>
    <x v="1"/>
    <n v="1"/>
    <n v="716.71"/>
    <n v="0"/>
    <n v="0"/>
    <n v="716.71"/>
    <n v="716.71"/>
    <n v="0"/>
    <n v="0"/>
    <n v="716.71"/>
    <n v="0"/>
    <n v="0"/>
    <m/>
    <m/>
    <s v="ACTIVE"/>
  </r>
  <r>
    <s v="343486"/>
    <s v="6252018151"/>
    <s v="2000971261"/>
    <s v="beginbalans"/>
    <m/>
    <s v="PB00EB0A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87"/>
    <s v="6252018151"/>
    <s v="2000971261"/>
    <s v="beginbalans"/>
    <m/>
    <s v="PB00EAZB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88"/>
    <s v="6252018151"/>
    <s v="2000971261"/>
    <s v="beginbalans"/>
    <m/>
    <s v="PB00EAZZ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89"/>
    <s v="6252018151"/>
    <s v="2000971261"/>
    <s v="beginbalans"/>
    <m/>
    <s v="PB00EAZJ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91"/>
    <s v="6252018151"/>
    <s v="2000971261"/>
    <s v="beginbalans"/>
    <m/>
    <s v="PB00EAYB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92"/>
    <s v="6252018151"/>
    <s v="2000971261"/>
    <s v="beginbalans"/>
    <m/>
    <s v="PB00EAYN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93"/>
    <s v="6252018151"/>
    <s v="2000971261"/>
    <s v="beginbalans"/>
    <m/>
    <s v="PB00EAXG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94"/>
    <s v="6252018151"/>
    <s v="2000971261"/>
    <s v="beginbalans"/>
    <m/>
    <s v="PB00EB07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95"/>
    <s v="6252018151"/>
    <s v="2000971261"/>
    <s v="beginbalans"/>
    <m/>
    <s v="PB00EAXY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96"/>
    <s v="6252018151"/>
    <s v="2000971261"/>
    <s v="beginbalans"/>
    <m/>
    <s v="PB00EAYD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97"/>
    <s v="6252018151"/>
    <s v="2000971261"/>
    <s v="beginbalans"/>
    <m/>
    <s v="PB00EB0D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98"/>
    <s v="6252018151"/>
    <s v="2000971261"/>
    <s v="beginbalans"/>
    <m/>
    <s v="PB00EAVK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499"/>
    <s v="6252018151"/>
    <s v="2000971261"/>
    <s v="beginbalans"/>
    <m/>
    <s v="PB00EAX6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00"/>
    <s v="6252018151"/>
    <s v="2000971261"/>
    <s v="beginbalans"/>
    <m/>
    <s v="PB00EAX8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01"/>
    <s v="6252018151"/>
    <s v="2000971261"/>
    <s v="beginbalans"/>
    <m/>
    <s v="PB00EAPC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02"/>
    <s v="6252018151"/>
    <s v="2000971261"/>
    <s v="beginbalans"/>
    <m/>
    <s v="PB00EARF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03"/>
    <s v="6252018151"/>
    <s v="2000971261"/>
    <s v="beginbalans"/>
    <m/>
    <s v="PB00EAV4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04"/>
    <s v="6252018151"/>
    <s v="2000971261"/>
    <s v="beginbalans"/>
    <m/>
    <s v="PB00EAXA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05"/>
    <s v="6252018151"/>
    <s v="2000971261"/>
    <s v="beginbalans"/>
    <m/>
    <s v="PB00EATF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06"/>
    <s v="6252018151"/>
    <s v="2000971261"/>
    <s v="beginbalans"/>
    <m/>
    <s v="PB00EAW3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07"/>
    <s v="6252018151"/>
    <s v="2000971261"/>
    <s v="beginbalans"/>
    <m/>
    <s v="PB00EAWA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08"/>
    <s v="6252018151"/>
    <s v="2000971261"/>
    <s v="beginbalans"/>
    <m/>
    <s v="PB00EASP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09"/>
    <s v="6252018151"/>
    <s v="2000971261"/>
    <s v="beginbalans"/>
    <m/>
    <s v="PB00EAWE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10"/>
    <s v="6252018151"/>
    <s v="2000971261"/>
    <s v="beginbalans"/>
    <m/>
    <s v="PB00EAVX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11"/>
    <s v="6252018151"/>
    <s v="2000971261"/>
    <s v="beginbalans"/>
    <m/>
    <s v="PB00EAVL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13"/>
    <s v="6252018151"/>
    <s v="2000971261"/>
    <s v="beginbalans"/>
    <m/>
    <s v="PB00EAYL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14"/>
    <s v="6252018151"/>
    <s v="2000971261"/>
    <s v="beginbalans"/>
    <m/>
    <s v="PB00EAVF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15"/>
    <s v="6252018151"/>
    <s v="2000971261"/>
    <s v="beginbalans"/>
    <m/>
    <s v="PB00EB04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17"/>
    <s v="6252018151"/>
    <s v="2000971261"/>
    <s v="beginbalans"/>
    <m/>
    <s v="PB00EB0C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18"/>
    <s v="6252018151"/>
    <s v="2000971261"/>
    <s v="beginbalans"/>
    <m/>
    <s v="PB00EAZF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19"/>
    <s v="6252018151"/>
    <s v="2000971261"/>
    <s v="beginbalans"/>
    <m/>
    <s v="PB00EB00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20"/>
    <s v="6252018151"/>
    <s v="2000971261"/>
    <s v="beginbalans"/>
    <m/>
    <s v="PB00EAZL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22"/>
    <s v="6252018151"/>
    <s v="2000971261"/>
    <s v="beginbalans"/>
    <m/>
    <s v="PB00EAZX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23"/>
    <s v="6252018151"/>
    <s v="2000971261"/>
    <s v="beginbalans"/>
    <m/>
    <s v="PB00EAYR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24"/>
    <s v="6252018151"/>
    <s v="2000971261"/>
    <s v="beginbalans"/>
    <m/>
    <s v="PB00EAY5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25"/>
    <s v="6252018151"/>
    <s v="2000971261"/>
    <s v="beginbalans"/>
    <m/>
    <s v="PB00EB0B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26"/>
    <s v="6252018151"/>
    <s v="2000971261"/>
    <s v="beginbalans"/>
    <m/>
    <s v="PB00EAZ8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27"/>
    <s v="6252018151"/>
    <s v="2000971261"/>
    <s v="beginbalans"/>
    <m/>
    <s v="PB00EB05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28"/>
    <s v="6252018151"/>
    <s v="2000971261"/>
    <s v="beginbalans"/>
    <m/>
    <s v="PB00EB0F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29"/>
    <s v="6252018151"/>
    <s v="2000971261"/>
    <s v="beginbalans"/>
    <m/>
    <s v="PB00EAZN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30"/>
    <s v="6252018151"/>
    <s v="2000971261"/>
    <s v="beginbalans"/>
    <m/>
    <s v="PB00EAXB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31"/>
    <s v="6252018151"/>
    <s v="2000971261"/>
    <s v="beginbalans"/>
    <m/>
    <s v="PB00EAP8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32"/>
    <s v="6252018151"/>
    <s v="2000971261"/>
    <s v="beginbalans"/>
    <m/>
    <s v="PB00EAUF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33"/>
    <s v="6252018151"/>
    <s v="2000971261"/>
    <s v="beginbalans"/>
    <m/>
    <s v="PB00EAVN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34"/>
    <s v="6252018151"/>
    <s v="2000971261"/>
    <s v="beginbalans"/>
    <m/>
    <s v="PB00EAWJ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35"/>
    <s v="6252018151"/>
    <s v="2000971261"/>
    <s v="beginbalans"/>
    <m/>
    <s v="PB00EATH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36"/>
    <s v="6252018151"/>
    <s v="2000971261"/>
    <s v="beginbalans"/>
    <m/>
    <s v="PB00EAW6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37"/>
    <s v="6252018151"/>
    <s v="2000971261"/>
    <s v="beginbalans"/>
    <m/>
    <s v="PB00EAQA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38"/>
    <s v="6252018151"/>
    <s v="2000971261"/>
    <s v="beginbalans"/>
    <m/>
    <s v="PB00EASS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40"/>
    <s v="6252018151"/>
    <s v="2000971261"/>
    <s v="beginbalans"/>
    <m/>
    <s v="PB00EAUX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41"/>
    <s v="6252018151"/>
    <s v="2000971261"/>
    <s v="beginbalans"/>
    <m/>
    <s v="PB00EAVQ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42"/>
    <s v="6252018151"/>
    <s v="2000971261"/>
    <s v="beginbalans"/>
    <m/>
    <s v="PB00EAV8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43"/>
    <s v="6252018151"/>
    <s v="2000971261"/>
    <s v="beginbalans"/>
    <m/>
    <s v="PB00EAVA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44"/>
    <s v="6252018151"/>
    <s v="2000971261"/>
    <s v="beginbalans"/>
    <m/>
    <s v="PB00EAVJ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46"/>
    <s v="6252018151"/>
    <s v="2000971261"/>
    <s v="beginbalans"/>
    <m/>
    <s v="PB00EASD"/>
    <m/>
    <m/>
    <m/>
    <x v="2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47"/>
    <s v="6252018151"/>
    <s v="2000971261"/>
    <s v="beginbalans"/>
    <m/>
    <s v="PB00EAW9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48"/>
    <s v="6252018151"/>
    <s v="2000971261"/>
    <s v="beginbalans"/>
    <m/>
    <s v="PB00EAZD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49"/>
    <s v="6252018151"/>
    <s v="2000971261"/>
    <s v="beginbalans"/>
    <m/>
    <s v="PB00EAWV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50"/>
    <s v="6252018151"/>
    <s v="2000971261"/>
    <s v="beginbalans"/>
    <m/>
    <s v="PB00EAZM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51"/>
    <s v="6252018151"/>
    <s v="2000971261"/>
    <s v="beginbalans"/>
    <m/>
    <s v="PB00EAXJ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52"/>
    <s v="6252018151"/>
    <s v="2000971261"/>
    <s v="beginbalans"/>
    <m/>
    <s v="PB00EB01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53"/>
    <s v="6252018151"/>
    <s v="2000971261"/>
    <s v="beginbalans"/>
    <m/>
    <s v="PB00EAYS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54"/>
    <s v="6252018151"/>
    <s v="2000971261"/>
    <s v="beginbalans"/>
    <m/>
    <s v="PB00EAQM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55"/>
    <s v="6252018151"/>
    <s v="2000971261"/>
    <s v="beginbalans"/>
    <m/>
    <s v="PB00EAW1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56"/>
    <s v="6252018151"/>
    <s v="2000971261"/>
    <s v="beginbalans"/>
    <m/>
    <s v="PB00EAY8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57"/>
    <s v="6252018151"/>
    <s v="2000971261"/>
    <s v="beginbalans"/>
    <m/>
    <s v="PB00EANL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58"/>
    <s v="6252018151"/>
    <s v="2000971261"/>
    <s v="beginbalans"/>
    <m/>
    <s v="PB00EAPK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59"/>
    <s v="6252018151"/>
    <s v="2000971261"/>
    <s v="beginbalans"/>
    <m/>
    <s v="PB00EB09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60"/>
    <s v="6252018151"/>
    <s v="2000971261"/>
    <s v="beginbalans"/>
    <m/>
    <s v="PB00EAXL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61"/>
    <s v="6252018151"/>
    <s v="2000971261"/>
    <s v="beginbalans"/>
    <m/>
    <s v="PB00EAQN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62"/>
    <s v="6252018151"/>
    <s v="2000971261"/>
    <s v="beginbalans"/>
    <m/>
    <s v="PB00EAUW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63"/>
    <s v="6252018151"/>
    <s v="2000971261"/>
    <s v="beginbalans"/>
    <m/>
    <s v="PB00EAVV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64"/>
    <s v="6252018151"/>
    <s v="2000971261"/>
    <s v="beginbalans"/>
    <m/>
    <s v="PB00EAWN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65"/>
    <s v="6252018151"/>
    <s v="2000971261"/>
    <s v="beginbalans"/>
    <m/>
    <s v="PB00EATJ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66"/>
    <s v="6252018151"/>
    <s v="2000971261"/>
    <s v="beginbalans"/>
    <m/>
    <s v="PB00EAW7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67"/>
    <s v="6252018151"/>
    <s v="2000971261"/>
    <s v="beginbalans"/>
    <m/>
    <s v="PB00EASX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68"/>
    <s v="6252018151"/>
    <s v="2000971261"/>
    <s v="beginbalans"/>
    <m/>
    <s v="PB00EASU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69"/>
    <s v="6252018151"/>
    <s v="2000971261"/>
    <s v="beginbalans"/>
    <m/>
    <s v="PB00EAWM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70"/>
    <s v="6252018151"/>
    <s v="2000971261"/>
    <s v="beginbalans"/>
    <m/>
    <s v="PB00EAVS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71"/>
    <s v="6252018151"/>
    <s v="2000971261"/>
    <s v="beginbalans"/>
    <m/>
    <s v="PB00EAW0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72"/>
    <s v="6252018151"/>
    <s v="2000971261"/>
    <s v="beginbalans"/>
    <m/>
    <s v="PB00EAXP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73"/>
    <s v="6252018151"/>
    <s v="2000971261"/>
    <s v="beginbalans"/>
    <m/>
    <s v="PB00EAVD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74"/>
    <s v="6252018151"/>
    <s v="2000971261"/>
    <s v="beginbalans"/>
    <m/>
    <s v="PB00EAVM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75"/>
    <s v="6252018151"/>
    <s v="2000971261"/>
    <s v="beginbalans"/>
    <m/>
    <s v="PB00EAZ4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76"/>
    <s v="6252018151"/>
    <s v="2000971261"/>
    <s v="beginbalans"/>
    <m/>
    <s v="PB00EATL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77"/>
    <s v="6252018151"/>
    <s v="2000971261"/>
    <s v="beginbalans"/>
    <m/>
    <s v="PB00EAWB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78"/>
    <s v="6252018151"/>
    <s v="2000971261"/>
    <s v="beginbalans"/>
    <m/>
    <s v="PB00EAZG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79"/>
    <s v="6252018151"/>
    <s v="2000971261"/>
    <s v="beginbalans"/>
    <m/>
    <s v="PB00EAWZ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80"/>
    <s v="6252018151"/>
    <s v="2000971261"/>
    <s v="beginbalans"/>
    <m/>
    <s v="PB00EAZR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82"/>
    <s v="6252018151"/>
    <s v="2000971261"/>
    <s v="beginbalans"/>
    <m/>
    <s v="PB00EB02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83"/>
    <s v="6252018151"/>
    <s v="2000971261"/>
    <s v="beginbalans"/>
    <m/>
    <s v="PB00EAYT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84"/>
    <s v="6252018151"/>
    <s v="2000971261"/>
    <s v="beginbalans"/>
    <m/>
    <s v="PB00EAUE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85"/>
    <s v="6252018151"/>
    <s v="2000971261"/>
    <s v="beginbalans"/>
    <m/>
    <s v="PB00EAXE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86"/>
    <s v="6252018151"/>
    <s v="2000971261"/>
    <s v="beginbalans"/>
    <m/>
    <s v="PB00EAZ0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87"/>
    <s v="6252018151"/>
    <s v="2000971261"/>
    <s v="beginbalans"/>
    <m/>
    <s v="PB00EATE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88"/>
    <s v="6252018151"/>
    <s v="2000971261"/>
    <s v="beginbalans"/>
    <m/>
    <s v="PB00EARL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89"/>
    <s v="6252018151"/>
    <s v="2000971261"/>
    <s v="beginbalans"/>
    <m/>
    <s v="PB00EAYQ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90"/>
    <s v="6252018151"/>
    <s v="2000971261"/>
    <s v="beginbalans"/>
    <m/>
    <s v="PB00EAXQ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91"/>
    <s v="6252018151"/>
    <s v="2000971261"/>
    <s v="beginbalans"/>
    <m/>
    <s v="PB00EAQY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92"/>
    <s v="6252018151"/>
    <s v="2000971261"/>
    <s v="beginbalans"/>
    <m/>
    <s v="PB00EAV1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93"/>
    <s v="6252018151"/>
    <s v="2000971261"/>
    <s v="beginbalans"/>
    <m/>
    <s v="PB00EAVY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94"/>
    <s v="6252018151"/>
    <s v="2000971261"/>
    <s v="beginbalans"/>
    <m/>
    <s v="PB00EAWQ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95"/>
    <s v="6252018151"/>
    <s v="2000971261"/>
    <s v="beginbalans"/>
    <m/>
    <s v="PB00EAUR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96"/>
    <s v="6252018151"/>
    <s v="2000971261"/>
    <s v="beginbalans"/>
    <m/>
    <s v="PB00EAWD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97"/>
    <s v="6252018151"/>
    <s v="2000971261"/>
    <s v="beginbalans"/>
    <m/>
    <s v="PB00EAWU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598"/>
    <s v="6252018151"/>
    <s v="2000971261"/>
    <s v="beginbalans"/>
    <m/>
    <s v="PB00EASV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00"/>
    <s v="6252018151"/>
    <s v="2000971261"/>
    <s v="beginbalans"/>
    <m/>
    <s v="PB00EAVW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01"/>
    <s v="6252018151"/>
    <s v="2000971261"/>
    <s v="beginbalans"/>
    <m/>
    <s v="PB00EAW2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02"/>
    <s v="6252018151"/>
    <s v="2000971261"/>
    <s v="beginbalans"/>
    <m/>
    <s v="PB00EAXZ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03"/>
    <s v="6252018151"/>
    <s v="2000971261"/>
    <s v="beginbalans"/>
    <m/>
    <s v="PB00EAY4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04"/>
    <s v="6252018151"/>
    <s v="2000971261"/>
    <s v="beginbalans"/>
    <m/>
    <s v="PB00EAY2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06"/>
    <s v="6252018151"/>
    <s v="2000971261"/>
    <s v="beginbalans"/>
    <m/>
    <s v="PB00EAYV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07"/>
    <s v="6252018151"/>
    <s v="2000971261"/>
    <s v="beginbalans"/>
    <m/>
    <s v="PB00EAWG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08"/>
    <s v="6252018151"/>
    <s v="2000971261"/>
    <s v="beginbalans"/>
    <m/>
    <s v="PB00EAZK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10"/>
    <s v="6252018151"/>
    <s v="2000971261"/>
    <s v="beginbalans"/>
    <m/>
    <s v="PB00EAZU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12"/>
    <s v="6252018151"/>
    <s v="2000971261"/>
    <s v="beginbalans"/>
    <m/>
    <s v="PB00EB08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13"/>
    <s v="6252018151"/>
    <s v="2000971261"/>
    <s v="beginbalans"/>
    <m/>
    <s v="PB00EAYW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14"/>
    <s v="6252018151"/>
    <s v="2000971261"/>
    <s v="beginbalans"/>
    <m/>
    <s v="PB00EAXX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15"/>
    <s v="6252018151"/>
    <s v="2000971261"/>
    <s v="beginbalans"/>
    <m/>
    <s v="PB00EAXH"/>
    <m/>
    <m/>
    <m/>
    <x v="4"/>
    <m/>
    <n v="100292666"/>
    <s v="Alfa College"/>
    <x v="15"/>
    <s v="Lenovo"/>
    <s v="M93z"/>
    <d v="2013-12-30T00:00:00"/>
    <x v="1"/>
    <n v="1"/>
    <n v="716.71"/>
    <n v="0"/>
    <n v="0"/>
    <n v="716.71"/>
    <n v="716.71"/>
    <n v="0"/>
    <n v="0"/>
    <n v="716.71"/>
    <n v="0"/>
    <n v="0"/>
    <m/>
    <m/>
    <s v="ACTIVE"/>
  </r>
  <r>
    <s v="343616"/>
    <s v="6252018151"/>
    <s v="2000971261"/>
    <s v="beginbalans"/>
    <m/>
    <s v="PB00EAZ5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17"/>
    <s v="6252018151"/>
    <s v="2000971261"/>
    <s v="beginbalans"/>
    <m/>
    <s v="PB00EAVP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18"/>
    <s v="6252018151"/>
    <s v="2000971261"/>
    <s v="beginbalans"/>
    <m/>
    <s v="PB00EAT4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19"/>
    <s v="6252018151"/>
    <s v="2000971261"/>
    <s v="beginbalans"/>
    <m/>
    <s v="PB00EAR7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20"/>
    <s v="6252018151"/>
    <s v="2000971261"/>
    <s v="beginbalans"/>
    <m/>
    <s v="PB00EAXR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21"/>
    <s v="6252018151"/>
    <s v="2000971261"/>
    <s v="beginbalans"/>
    <m/>
    <s v="PB00EAR1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22"/>
    <s v="6252018151"/>
    <s v="2000971261"/>
    <s v="beginbalans"/>
    <m/>
    <s v="PB00EAV2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23"/>
    <s v="6252018151"/>
    <s v="2000971261"/>
    <s v="beginbalans"/>
    <m/>
    <s v="PB00EAW4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24"/>
    <s v="6252018151"/>
    <s v="2000971261"/>
    <s v="beginbalans"/>
    <m/>
    <s v="PB00EAX3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25"/>
    <s v="6252018151"/>
    <s v="2000971261"/>
    <s v="beginbalans"/>
    <m/>
    <s v="PB00EAUT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26"/>
    <s v="6252018151"/>
    <s v="2000971261"/>
    <s v="beginbalans"/>
    <m/>
    <s v="PB00EAWF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27"/>
    <s v="6252018151"/>
    <s v="2000971261"/>
    <s v="beginbalans"/>
    <m/>
    <s v="PB00EAWX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28"/>
    <s v="6252018151"/>
    <s v="2000971261"/>
    <s v="beginbalans"/>
    <m/>
    <s v="PB00EASZ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29"/>
    <s v="6252018151"/>
    <s v="2000971261"/>
    <s v="beginbalans"/>
    <m/>
    <s v="PB00EAWT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30"/>
    <s v="6252018151"/>
    <s v="2000971261"/>
    <s v="beginbalans"/>
    <m/>
    <s v="PB00EAXM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31"/>
    <s v="6252018151"/>
    <s v="2000971261"/>
    <s v="beginbalans"/>
    <m/>
    <s v="PB00EAX5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32"/>
    <s v="6252018151"/>
    <s v="2000971261"/>
    <s v="beginbalans"/>
    <m/>
    <s v="PB00EAY1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33"/>
    <s v="6252018151"/>
    <s v="2000971261"/>
    <s v="beginbalans"/>
    <m/>
    <s v="PB00EAYG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34"/>
    <s v="6252018151"/>
    <s v="2000971261"/>
    <s v="beginbalans"/>
    <m/>
    <s v="PB00EAYU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36"/>
    <s v="6252018151"/>
    <s v="2000971261"/>
    <s v="beginbalans"/>
    <m/>
    <s v="PB00EAZ7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37"/>
    <s v="6252018151"/>
    <s v="2000971261"/>
    <s v="beginbalans"/>
    <m/>
    <s v="PB00EAWH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38"/>
    <s v="6252018151"/>
    <s v="2000971261"/>
    <s v="beginbalans"/>
    <m/>
    <s v="PB00EAZQ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40"/>
    <s v="6252018151"/>
    <s v="2000971261"/>
    <s v="beginbalans"/>
    <m/>
    <s v="PB00EAZV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42"/>
    <s v="6252018151"/>
    <s v="2000971261"/>
    <s v="beginbalans"/>
    <m/>
    <s v="PB00EB0E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43"/>
    <s v="6252018151"/>
    <s v="2000971261"/>
    <s v="beginbalans"/>
    <m/>
    <s v="PB00EAYY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44"/>
    <s v="6252018151"/>
    <s v="2000971261"/>
    <s v="beginbalans"/>
    <m/>
    <s v="PB00EAY0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45"/>
    <s v="6252018151"/>
    <s v="2000971261"/>
    <s v="beginbalans"/>
    <m/>
    <s v="PB00EAXN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46"/>
    <s v="6252018151"/>
    <s v="2000971261"/>
    <s v="beginbalans"/>
    <m/>
    <s v="PB00EAZ6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47"/>
    <s v="6252018151"/>
    <s v="2000971261"/>
    <s v="beginbalans"/>
    <m/>
    <s v="PB00EAX1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48"/>
    <s v="6252018151"/>
    <s v="2000971261"/>
    <s v="beginbalans"/>
    <m/>
    <s v="PB00EAT8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49"/>
    <s v="6252018151"/>
    <s v="2000971261"/>
    <s v="beginbalans"/>
    <m/>
    <s v="PB00EAZY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50"/>
    <s v="6252018151"/>
    <s v="2000971261"/>
    <s v="beginbalans"/>
    <m/>
    <s v="PB00EAY3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51"/>
    <s v="6252018151"/>
    <s v="2000971261"/>
    <s v="beginbalans"/>
    <m/>
    <s v="PB00EAR8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52"/>
    <s v="6252018151"/>
    <s v="2000971261"/>
    <s v="beginbalans"/>
    <m/>
    <s v="PB00EAT7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53"/>
    <s v="6252018151"/>
    <s v="2000971261"/>
    <s v="beginbalans"/>
    <m/>
    <s v="PB00EAW5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54"/>
    <s v="6252018151"/>
    <s v="2000971261"/>
    <s v="beginbalans"/>
    <m/>
    <s v="PB00EASW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55"/>
    <s v="6252018151"/>
    <s v="2000971261"/>
    <s v="beginbalans"/>
    <m/>
    <s v="PB00EAV0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56"/>
    <s v="6252018151"/>
    <s v="2000971261"/>
    <s v="beginbalans"/>
    <m/>
    <s v="PB00EAT5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57"/>
    <s v="6252018151"/>
    <s v="2000971261"/>
    <s v="beginbalans"/>
    <m/>
    <s v="PB00EAN0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58"/>
    <s v="6252018151"/>
    <s v="2000971261"/>
    <s v="beginbalans"/>
    <m/>
    <s v="PB00EAUQ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59"/>
    <s v="6252018151"/>
    <s v="2000971261"/>
    <s v="beginbalans"/>
    <m/>
    <s v="PB00EAPS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60"/>
    <s v="6252018151"/>
    <s v="2000971261"/>
    <s v="beginbalans"/>
    <m/>
    <s v="PB00EAUS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62"/>
    <s v="6252018151"/>
    <s v="2000971261"/>
    <s v="beginbalans"/>
    <m/>
    <s v="PB00EAYA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63"/>
    <s v="6252018151"/>
    <s v="2000971261"/>
    <s v="beginbalans"/>
    <m/>
    <s v="PB00EAV6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64"/>
    <s v="6252018151"/>
    <s v="2000971261"/>
    <s v="beginbalans"/>
    <m/>
    <s v="PB00EAYX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66"/>
    <s v="6252018151"/>
    <s v="2000971261"/>
    <s v="beginbalans"/>
    <m/>
    <s v="PB00EAZS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67"/>
    <s v="6252018151"/>
    <s v="2000971261"/>
    <s v="beginbalans"/>
    <m/>
    <s v="PB00EAWR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68"/>
    <s v="6252018151"/>
    <s v="2000971261"/>
    <s v="beginbalans"/>
    <m/>
    <s v="PB00EAZP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69"/>
    <s v="6252018151"/>
    <s v="2000971261"/>
    <s v="beginbalans"/>
    <m/>
    <s v="PB00EAT9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70"/>
    <s v="6252018151"/>
    <s v="2000971261"/>
    <s v="beginbalans"/>
    <m/>
    <s v="PB00EAWY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71"/>
    <s v="6252018151"/>
    <s v="2000971261"/>
    <s v="beginbalans"/>
    <m/>
    <s v="PB00EAQK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72"/>
    <s v="6252018151"/>
    <s v="2000971261"/>
    <s v="beginbalans"/>
    <m/>
    <s v="PB00EAYF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73"/>
    <s v="6252018151"/>
    <s v="2000971261"/>
    <s v="beginbalans"/>
    <m/>
    <s v="PB00EAQZ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74"/>
    <s v="6252018151"/>
    <s v="2000971261"/>
    <s v="beginbalans"/>
    <m/>
    <s v="PB00EAY7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75"/>
    <s v="6252018151"/>
    <s v="2000971261"/>
    <s v="beginbalans"/>
    <m/>
    <s v="PB00EAXT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76"/>
    <s v="6252018151"/>
    <s v="2000971261"/>
    <s v="beginbalans"/>
    <m/>
    <s v="PB00EAQR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77"/>
    <s v="6252018151"/>
    <s v="2000971261"/>
    <s v="beginbalans"/>
    <m/>
    <s v="PB00EAXD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678"/>
    <s v="6252018151"/>
    <s v="2000971261"/>
    <s v="beginbalans"/>
    <m/>
    <s v="PB00EATB"/>
    <m/>
    <m/>
    <m/>
    <x v="0"/>
    <m/>
    <n v="100292666"/>
    <s v="Alfa College"/>
    <x v="15"/>
    <s v="Lenovo"/>
    <s v="M93z"/>
    <d v="2013-12-30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227406"/>
    <s v="6252018318"/>
    <s v="2000971261"/>
    <s v="beginbalans"/>
    <m/>
    <s v="S4A89611"/>
    <m/>
    <m/>
    <m/>
    <x v="0"/>
    <m/>
    <n v="100292666"/>
    <s v="Alfa College"/>
    <x v="15"/>
    <s v="Lenovo"/>
    <s v="M93z"/>
    <d v="2014-01-01T00:00:00"/>
    <x v="1"/>
    <n v="1"/>
    <n v="716.71"/>
    <n v="0"/>
    <n v="716.71"/>
    <n v="0"/>
    <n v="716.71"/>
    <n v="0"/>
    <n v="716.71"/>
    <n v="0"/>
    <n v="0"/>
    <n v="0"/>
    <m/>
    <m/>
    <s v="INACTIVE - Retired in 2024"/>
  </r>
  <r>
    <s v="343972"/>
    <s v="6252018318"/>
    <s v="2000971261"/>
    <s v="beginbalans"/>
    <m/>
    <s v="S4A9000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73"/>
    <s v="6252018318"/>
    <s v="2000971261"/>
    <s v="beginbalans"/>
    <m/>
    <s v="S4A8992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74"/>
    <s v="6252018318"/>
    <s v="2000971261"/>
    <s v="beginbalans"/>
    <m/>
    <s v="S4A8989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75"/>
    <s v="6252018318"/>
    <s v="2000971261"/>
    <s v="beginbalans"/>
    <m/>
    <s v="S4A9070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76"/>
    <s v="6252018318"/>
    <s v="2000971261"/>
    <s v="beginbalans"/>
    <m/>
    <s v="S4A89713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77"/>
    <s v="6252018318"/>
    <s v="2000971261"/>
    <s v="beginbalans"/>
    <m/>
    <s v="S4A90132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78"/>
    <s v="6252018318"/>
    <s v="2000971261"/>
    <s v="beginbalans"/>
    <m/>
    <s v="S4A90266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79"/>
    <s v="6252018318"/>
    <s v="2000971261"/>
    <s v="beginbalans"/>
    <m/>
    <s v="S4A9032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80"/>
    <s v="6252018318"/>
    <s v="2000971261"/>
    <s v="beginbalans"/>
    <m/>
    <s v="S4A9006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82"/>
    <s v="6252018318"/>
    <s v="2000971261"/>
    <s v="beginbalans"/>
    <m/>
    <s v="S4A90011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84"/>
    <s v="6252018318"/>
    <s v="2000971261"/>
    <s v="beginbalans"/>
    <m/>
    <s v="S4A90348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85"/>
    <s v="6252018318"/>
    <s v="2000971261"/>
    <s v="beginbalans"/>
    <m/>
    <s v="S4A9061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89"/>
    <s v="6252018318"/>
    <s v="2000971261"/>
    <s v="beginbalans"/>
    <m/>
    <s v="S4A89841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92"/>
    <s v="6252018318"/>
    <s v="2000971261"/>
    <s v="beginbalans"/>
    <m/>
    <s v="S4A89567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93"/>
    <s v="6252018318"/>
    <s v="2000971261"/>
    <s v="beginbalans"/>
    <m/>
    <s v="S4A89621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95"/>
    <s v="6252018318"/>
    <s v="2000971261"/>
    <s v="beginbalans"/>
    <m/>
    <s v="S4A90548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96"/>
    <s v="6252018318"/>
    <s v="2000971261"/>
    <s v="beginbalans"/>
    <m/>
    <s v="S4A9001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97"/>
    <s v="6252018318"/>
    <s v="2000971261"/>
    <s v="beginbalans"/>
    <m/>
    <s v="S4A8992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3999"/>
    <s v="6252018318"/>
    <s v="2000971261"/>
    <s v="beginbalans"/>
    <m/>
    <s v="S4A90707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00"/>
    <s v="6252018318"/>
    <s v="2000971261"/>
    <s v="beginbalans"/>
    <m/>
    <s v="S4A90098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01"/>
    <s v="6252018318"/>
    <s v="2000971261"/>
    <s v="beginbalans"/>
    <m/>
    <s v="S4A90147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02"/>
    <s v="6252018318"/>
    <s v="2000971261"/>
    <s v="beginbalans"/>
    <m/>
    <s v="S4A9027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03"/>
    <s v="6252018318"/>
    <s v="2000971261"/>
    <s v="beginbalans"/>
    <m/>
    <s v="S4A9033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04"/>
    <s v="6252018318"/>
    <s v="2000971261"/>
    <s v="beginbalans"/>
    <m/>
    <s v="S4A9010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05"/>
    <s v="6252018318"/>
    <s v="2000971261"/>
    <s v="beginbalans"/>
    <m/>
    <s v="S4A90101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06"/>
    <s v="6252018318"/>
    <s v="2000971261"/>
    <s v="beginbalans"/>
    <m/>
    <s v="S4A9002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09"/>
    <s v="6252018318"/>
    <s v="2000971261"/>
    <s v="beginbalans"/>
    <m/>
    <s v="S4A90634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10"/>
    <s v="6252018318"/>
    <s v="2000971261"/>
    <s v="beginbalans"/>
    <m/>
    <s v="S4A8996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11"/>
    <s v="6252018318"/>
    <s v="2000971261"/>
    <s v="beginbalans"/>
    <m/>
    <s v="S4A89893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13"/>
    <s v="6252018318"/>
    <s v="2000971261"/>
    <s v="beginbalans"/>
    <m/>
    <s v="S4A89844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14"/>
    <s v="6252018318"/>
    <s v="2000971261"/>
    <s v="beginbalans"/>
    <m/>
    <s v="S4A8978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16"/>
    <s v="6252018318"/>
    <s v="2000971261"/>
    <s v="beginbalans"/>
    <m/>
    <s v="S4A8963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20"/>
    <s v="6252018318"/>
    <s v="2000971261"/>
    <s v="beginbalans"/>
    <m/>
    <s v="S4A90024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21"/>
    <s v="6252018318"/>
    <s v="2000971261"/>
    <s v="beginbalans"/>
    <m/>
    <s v="S4A89932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22"/>
    <s v="6252018318"/>
    <s v="2000971261"/>
    <s v="beginbalans"/>
    <m/>
    <s v="S4A89902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23"/>
    <s v="6252018318"/>
    <s v="2000971261"/>
    <s v="beginbalans"/>
    <m/>
    <s v="S4A9071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24"/>
    <s v="6252018318"/>
    <s v="2000971261"/>
    <s v="beginbalans"/>
    <m/>
    <s v="S4A90602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26"/>
    <s v="6252018318"/>
    <s v="2000971261"/>
    <s v="beginbalans"/>
    <m/>
    <s v="S4A90284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27"/>
    <s v="6252018318"/>
    <s v="2000971261"/>
    <s v="beginbalans"/>
    <m/>
    <s v="S4A90388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28"/>
    <s v="6252018318"/>
    <s v="2000971261"/>
    <s v="beginbalans"/>
    <m/>
    <s v="S4A90343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30"/>
    <s v="6252018318"/>
    <s v="2000971261"/>
    <s v="beginbalans"/>
    <m/>
    <s v="S4A90031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32"/>
    <s v="6252018318"/>
    <s v="2000971261"/>
    <s v="beginbalans"/>
    <m/>
    <s v="S4A90828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33"/>
    <s v="6252018318"/>
    <s v="2000971261"/>
    <s v="beginbalans"/>
    <m/>
    <s v="S4A9076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35"/>
    <s v="6252018318"/>
    <s v="2000971261"/>
    <s v="beginbalans"/>
    <m/>
    <s v="S4A8990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36"/>
    <s v="6252018318"/>
    <s v="2000971261"/>
    <s v="beginbalans"/>
    <m/>
    <s v="S4A9005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37"/>
    <s v="6252018318"/>
    <s v="2000971261"/>
    <s v="beginbalans"/>
    <m/>
    <s v="S4A8985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40"/>
    <s v="6252018318"/>
    <s v="2000971261"/>
    <s v="beginbalans"/>
    <m/>
    <s v="S4A8967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45"/>
    <s v="6252018318"/>
    <s v="2000971261"/>
    <s v="beginbalans"/>
    <m/>
    <s v="S4A89938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46"/>
    <s v="6252018318"/>
    <s v="2000971261"/>
    <s v="beginbalans"/>
    <m/>
    <s v="S4A8991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47"/>
    <s v="6252018318"/>
    <s v="2000971261"/>
    <s v="beginbalans"/>
    <m/>
    <s v="S4A9073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48"/>
    <s v="6252018318"/>
    <s v="2000971261"/>
    <s v="beginbalans"/>
    <m/>
    <s v="S4A9060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50"/>
    <s v="6252018318"/>
    <s v="2000971261"/>
    <s v="beginbalans"/>
    <m/>
    <s v="S4A9029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52"/>
    <s v="6252018318"/>
    <s v="2000971261"/>
    <s v="beginbalans"/>
    <m/>
    <s v="S4A90353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53"/>
    <s v="6252018318"/>
    <s v="2000971261"/>
    <s v="beginbalans"/>
    <m/>
    <s v="S4A90301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54"/>
    <s v="6252018318"/>
    <s v="2000971261"/>
    <s v="beginbalans"/>
    <m/>
    <s v="S4A9003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56"/>
    <s v="6252018318"/>
    <s v="2000971261"/>
    <s v="beginbalans"/>
    <m/>
    <s v="S4A9085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57"/>
    <s v="6252018318"/>
    <s v="2000971261"/>
    <s v="beginbalans"/>
    <m/>
    <s v="S4A90766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60"/>
    <s v="6252018318"/>
    <s v="2000971261"/>
    <s v="beginbalans"/>
    <m/>
    <s v="S4A90064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61"/>
    <s v="6252018318"/>
    <s v="2000971261"/>
    <s v="beginbalans"/>
    <m/>
    <s v="S4A89856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62"/>
    <s v="6252018318"/>
    <s v="2000971261"/>
    <s v="beginbalans"/>
    <m/>
    <s v="S4A89801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64"/>
    <s v="6252018318"/>
    <s v="2000971261"/>
    <s v="beginbalans"/>
    <m/>
    <s v="S4A89577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65"/>
    <s v="6252018318"/>
    <s v="2000971261"/>
    <s v="beginbalans"/>
    <m/>
    <s v="S4A8980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67"/>
    <s v="6252018318"/>
    <s v="2000971261"/>
    <s v="beginbalans"/>
    <m/>
    <s v="S4A9067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68"/>
    <s v="6252018318"/>
    <s v="2000971261"/>
    <s v="beginbalans"/>
    <m/>
    <s v="S4A90572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69"/>
    <s v="6252018318"/>
    <s v="2000971261"/>
    <s v="beginbalans"/>
    <m/>
    <s v="S4A89966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70"/>
    <s v="6252018318"/>
    <s v="2000971261"/>
    <s v="beginbalans"/>
    <m/>
    <s v="S4A90164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71"/>
    <s v="6252018318"/>
    <s v="2000971261"/>
    <s v="beginbalans"/>
    <m/>
    <s v="S4A9074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72"/>
    <s v="6252018318"/>
    <s v="2000971261"/>
    <s v="beginbalans"/>
    <m/>
    <s v="S4A9060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73"/>
    <s v="6252018318"/>
    <s v="2000971261"/>
    <s v="beginbalans"/>
    <m/>
    <s v="S4A9015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74"/>
    <s v="6252018318"/>
    <s v="2000971261"/>
    <s v="beginbalans"/>
    <m/>
    <s v="S4A90448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76"/>
    <s v="6252018318"/>
    <s v="2000971261"/>
    <s v="beginbalans"/>
    <m/>
    <s v="S4A90356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77"/>
    <s v="6252018318"/>
    <s v="2000971261"/>
    <s v="beginbalans"/>
    <m/>
    <s v="S4A90306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80"/>
    <s v="6252018318"/>
    <s v="2000971261"/>
    <s v="beginbalans"/>
    <m/>
    <s v="S4A90872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81"/>
    <s v="6252018318"/>
    <s v="2000971261"/>
    <s v="beginbalans"/>
    <m/>
    <s v="S4A9076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82"/>
    <s v="6252018318"/>
    <s v="2000971261"/>
    <s v="beginbalans"/>
    <m/>
    <s v="S4A90174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83"/>
    <s v="6252018318"/>
    <s v="2000971261"/>
    <s v="beginbalans"/>
    <m/>
    <s v="S4A89923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84"/>
    <s v="6252018318"/>
    <s v="2000971261"/>
    <s v="beginbalans"/>
    <m/>
    <s v="S4A90067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85"/>
    <s v="6252018318"/>
    <s v="2000971261"/>
    <s v="beginbalans"/>
    <m/>
    <s v="S4A8997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88"/>
    <s v="6252018318"/>
    <s v="2000971261"/>
    <s v="beginbalans"/>
    <m/>
    <s v="S4A89573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91"/>
    <s v="6252018318"/>
    <s v="2000971261"/>
    <s v="beginbalans"/>
    <m/>
    <s v="S4A90684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92"/>
    <s v="6252018318"/>
    <s v="2000971261"/>
    <s v="beginbalans"/>
    <m/>
    <s v="S4A9057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93"/>
    <s v="6252018318"/>
    <s v="2000971261"/>
    <s v="beginbalans"/>
    <m/>
    <s v="S4A89983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94"/>
    <s v="6252018318"/>
    <s v="2000971261"/>
    <s v="beginbalans"/>
    <m/>
    <s v="S4A90177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95"/>
    <s v="6252018318"/>
    <s v="2000971261"/>
    <s v="beginbalans"/>
    <m/>
    <s v="S4A90751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96"/>
    <s v="6252018318"/>
    <s v="2000971261"/>
    <s v="beginbalans"/>
    <m/>
    <s v="S4A9083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97"/>
    <s v="6252018318"/>
    <s v="2000971261"/>
    <s v="beginbalans"/>
    <m/>
    <s v="S4A9015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098"/>
    <s v="6252018318"/>
    <s v="2000971261"/>
    <s v="beginbalans"/>
    <m/>
    <s v="S4A90458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00"/>
    <s v="6252018318"/>
    <s v="2000971261"/>
    <s v="beginbalans"/>
    <m/>
    <s v="S4A90368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04"/>
    <s v="6252018318"/>
    <s v="2000971261"/>
    <s v="beginbalans"/>
    <m/>
    <s v="S4A90898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05"/>
    <s v="6252018318"/>
    <s v="2000971261"/>
    <s v="beginbalans"/>
    <m/>
    <s v="S4A90776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07"/>
    <s v="6252018318"/>
    <s v="2000971261"/>
    <s v="beginbalans"/>
    <m/>
    <s v="S4A8997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08"/>
    <s v="6252018318"/>
    <s v="2000971261"/>
    <s v="beginbalans"/>
    <m/>
    <s v="S4A90071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09"/>
    <s v="6252018318"/>
    <s v="2000971261"/>
    <s v="beginbalans"/>
    <m/>
    <s v="S4A89987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11"/>
    <s v="6252018318"/>
    <s v="2000971261"/>
    <s v="beginbalans"/>
    <m/>
    <s v="S4A89770"/>
    <m/>
    <m/>
    <m/>
    <x v="4"/>
    <m/>
    <n v="100292666"/>
    <s v="Alfa College"/>
    <x v="15"/>
    <s v="Lenovo"/>
    <s v="M93z"/>
    <d v="2014-01-01T00:00:00"/>
    <x v="1"/>
    <n v="1"/>
    <n v="716.71"/>
    <n v="0"/>
    <n v="0"/>
    <n v="716.71"/>
    <n v="716.71"/>
    <n v="0"/>
    <n v="0"/>
    <n v="716.71"/>
    <n v="0"/>
    <n v="0"/>
    <m/>
    <m/>
    <s v="ACTIVE"/>
  </r>
  <r>
    <s v="344115"/>
    <s v="6252018318"/>
    <s v="2000971261"/>
    <s v="beginbalans"/>
    <m/>
    <s v="S4A90588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17"/>
    <s v="6252018318"/>
    <s v="2000971261"/>
    <s v="beginbalans"/>
    <m/>
    <s v="S4A90197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18"/>
    <s v="6252018318"/>
    <s v="2000971261"/>
    <s v="beginbalans"/>
    <m/>
    <s v="S4A9078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19"/>
    <s v="6252018318"/>
    <s v="2000971261"/>
    <s v="beginbalans"/>
    <m/>
    <s v="S4A9086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20"/>
    <s v="6252018318"/>
    <s v="2000971261"/>
    <s v="beginbalans"/>
    <m/>
    <s v="S4A9088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21"/>
    <s v="6252018318"/>
    <s v="2000971261"/>
    <s v="beginbalans"/>
    <m/>
    <s v="S4A90468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23"/>
    <s v="6252018318"/>
    <s v="2000971261"/>
    <s v="beginbalans"/>
    <m/>
    <s v="S4A9037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24"/>
    <s v="6252018318"/>
    <s v="2000971261"/>
    <s v="beginbalans"/>
    <m/>
    <s v="S4A90323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27"/>
    <s v="6252018318"/>
    <s v="2000971261"/>
    <s v="beginbalans"/>
    <m/>
    <s v="S4A9090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28"/>
    <s v="6252018318"/>
    <s v="2000971261"/>
    <s v="beginbalans"/>
    <m/>
    <s v="S4A90804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29"/>
    <s v="6252018318"/>
    <s v="2000971261"/>
    <s v="beginbalans"/>
    <m/>
    <s v="S4A9018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30"/>
    <s v="6252018318"/>
    <s v="2000971261"/>
    <s v="beginbalans"/>
    <m/>
    <s v="S4A89976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32"/>
    <s v="6252018318"/>
    <s v="2000971261"/>
    <s v="beginbalans"/>
    <m/>
    <s v="S4A90643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37"/>
    <s v="6252018318"/>
    <s v="2000971261"/>
    <s v="beginbalans"/>
    <m/>
    <s v="S4A89994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38"/>
    <s v="6252018318"/>
    <s v="2000971261"/>
    <s v="beginbalans"/>
    <m/>
    <s v="S4A89862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39"/>
    <s v="6252018318"/>
    <s v="2000971261"/>
    <s v="beginbalans"/>
    <m/>
    <s v="S4A89868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40"/>
    <s v="6252018318"/>
    <s v="2000971261"/>
    <s v="beginbalans"/>
    <m/>
    <s v="S4A8994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41"/>
    <s v="6252018318"/>
    <s v="2000971261"/>
    <s v="beginbalans"/>
    <m/>
    <s v="S4A8960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43"/>
    <s v="6252018318"/>
    <s v="2000971261"/>
    <s v="beginbalans"/>
    <m/>
    <s v="S4A90258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44"/>
    <s v="6252018318"/>
    <s v="2000971261"/>
    <s v="beginbalans"/>
    <m/>
    <s v="S4A89953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45"/>
    <s v="6252018318"/>
    <s v="2000971261"/>
    <s v="beginbalans"/>
    <m/>
    <s v="S4A9005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47"/>
    <s v="6252018318"/>
    <s v="2000971261"/>
    <s v="beginbalans"/>
    <m/>
    <s v="S4A90001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49"/>
    <s v="6252018318"/>
    <s v="2000971261"/>
    <s v="beginbalans"/>
    <m/>
    <s v="S4A89959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50"/>
    <s v="6252018318"/>
    <s v="2000971261"/>
    <s v="beginbalans"/>
    <m/>
    <s v="S4A90592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52"/>
    <s v="6252018318"/>
    <s v="2000971261"/>
    <s v="beginbalans"/>
    <m/>
    <s v="S4A89874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54"/>
    <s v="6252018318"/>
    <s v="2000971261"/>
    <s v="beginbalans"/>
    <m/>
    <s v="S4A89833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55"/>
    <s v="6252018318"/>
    <s v="2000971261"/>
    <s v="beginbalans"/>
    <m/>
    <s v="S4A89765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157"/>
    <s v="6252018318"/>
    <s v="2000971261"/>
    <s v="beginbalans"/>
    <m/>
    <s v="S4A89540"/>
    <m/>
    <m/>
    <m/>
    <x v="0"/>
    <m/>
    <n v="100292666"/>
    <s v="Alfa College"/>
    <x v="15"/>
    <s v="Lenovo"/>
    <s v="M93z"/>
    <d v="2014-01-0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227407"/>
    <s v="6252018628"/>
    <s v="2000976345"/>
    <s v="beginbalans"/>
    <m/>
    <s v="1S20AMS1CP00PF00EF6D"/>
    <m/>
    <m/>
    <m/>
    <x v="0"/>
    <m/>
    <n v="100292666"/>
    <s v="Alfa College"/>
    <x v="12"/>
    <s v="Lenovo"/>
    <s v="X240"/>
    <d v="2014-01-09T00:00:00"/>
    <x v="1"/>
    <n v="1"/>
    <n v="594.54"/>
    <n v="0"/>
    <n v="594.54"/>
    <n v="0"/>
    <n v="594.54"/>
    <n v="0"/>
    <n v="594.54"/>
    <n v="0"/>
    <n v="0"/>
    <n v="0"/>
    <m/>
    <m/>
    <s v="INACTIVE - Retired in 2024"/>
  </r>
  <r>
    <s v="344159"/>
    <s v="6252018628"/>
    <s v="2000976345"/>
    <s v="beginbalans"/>
    <m/>
    <s v="1S20AMS1CP00PF00EF6G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60"/>
    <s v="6252018628"/>
    <s v="2000976345"/>
    <s v="beginbalans"/>
    <m/>
    <s v="1S20AMS1CP00PF00EF6H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61"/>
    <s v="6252018628"/>
    <s v="2000976345"/>
    <s v="beginbalans"/>
    <m/>
    <s v="1S20AMS1CP00PF00EF6K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62"/>
    <s v="6252018628"/>
    <s v="2000976345"/>
    <s v="beginbalans"/>
    <m/>
    <s v="1S20AMS1CP00PF00EF6N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63"/>
    <s v="6252018628"/>
    <s v="2000976345"/>
    <s v="beginbalans"/>
    <m/>
    <s v="1S20AMS1CP00PF00EF6S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64"/>
    <s v="6252018628"/>
    <s v="2000976345"/>
    <s v="beginbalans"/>
    <m/>
    <s v="1S20AMS1CP00PF00EF6U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65"/>
    <s v="6252018628"/>
    <s v="2000976345"/>
    <s v="beginbalans"/>
    <m/>
    <s v="1S20AMS1CP00PF00EF6Z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66"/>
    <s v="6252018628"/>
    <s v="2000976345"/>
    <s v="beginbalans"/>
    <m/>
    <s v="1S20AMS1CP00PF00EF72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67"/>
    <s v="6252018628"/>
    <s v="2000976345"/>
    <s v="beginbalans"/>
    <m/>
    <s v="1S20AMS1CP00PF00EF76"/>
    <m/>
    <m/>
    <m/>
    <x v="2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68"/>
    <s v="6252018628"/>
    <s v="2000976345"/>
    <s v="beginbalans"/>
    <m/>
    <s v="1S20AMS1CP00PF00EF7U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69"/>
    <s v="6252018628"/>
    <s v="2000976345"/>
    <s v="beginbalans"/>
    <m/>
    <s v="1S20AMS1CP00PF00EF7Y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70"/>
    <s v="6252018628"/>
    <s v="2000976345"/>
    <s v="beginbalans"/>
    <m/>
    <s v="1S20AMS1CP00PF00EF82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71"/>
    <s v="6252018628"/>
    <s v="2000976345"/>
    <s v="beginbalans"/>
    <m/>
    <n v="0"/>
    <m/>
    <m/>
    <m/>
    <x v="2"/>
    <m/>
    <n v="100292666"/>
    <s v="Alfa College"/>
    <x v="12"/>
    <s v="Lenovo"/>
    <s v="X240"/>
    <d v="2014-01-09T00:00:00"/>
    <x v="1"/>
    <n v="1"/>
    <n v="594.54"/>
    <n v="0"/>
    <n v="0"/>
    <n v="594.54"/>
    <n v="594.54"/>
    <n v="0"/>
    <n v="0"/>
    <n v="594.54"/>
    <n v="0"/>
    <n v="0"/>
    <m/>
    <m/>
    <s v="ACTIVE"/>
  </r>
  <r>
    <s v="344172"/>
    <s v="6252018628"/>
    <s v="2000976345"/>
    <s v="beginbalans"/>
    <m/>
    <s v="1S20AMS1CP00PF00EF8R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73"/>
    <s v="6252018628"/>
    <s v="2000976345"/>
    <s v="beginbalans"/>
    <m/>
    <s v="1S20AMS1CP00PF00EF8W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74"/>
    <s v="6252018628"/>
    <s v="2000976345"/>
    <s v="beginbalans"/>
    <m/>
    <s v="1S20AMS1CP00PF00EF8Z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75"/>
    <s v="6252018628"/>
    <s v="2000976345"/>
    <s v="beginbalans"/>
    <m/>
    <s v="1S20AMS1CP00PF00EF91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76"/>
    <s v="6252018628"/>
    <s v="2000976345"/>
    <s v="beginbalans"/>
    <m/>
    <s v="1S20AMS1CP00PF00EF95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77"/>
    <s v="6252018628"/>
    <s v="2000976345"/>
    <s v="beginbalans"/>
    <m/>
    <s v="1S20AMS1CP00PF00EF9A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78"/>
    <s v="6252018628"/>
    <s v="2000976345"/>
    <s v="beginbalans"/>
    <m/>
    <s v="1S20AMS1CP00PF00EF9E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79"/>
    <s v="6252018628"/>
    <s v="2000976345"/>
    <s v="beginbalans"/>
    <m/>
    <s v="1S20AMS1CP00PF00EF9G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80"/>
    <s v="6252018628"/>
    <s v="2000976345"/>
    <s v="beginbalans"/>
    <m/>
    <s v="1S20AMS1CP00PF00EF9L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81"/>
    <s v="6252018628"/>
    <s v="2000976345"/>
    <s v="beginbalans"/>
    <m/>
    <s v="1S20AMS1CP00PF00EF9Q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82"/>
    <s v="6252018628"/>
    <s v="2000976345"/>
    <s v="beginbalans"/>
    <m/>
    <s v="1S20AMS1CP00PF00EF9U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83"/>
    <s v="6252018628"/>
    <s v="2000976345"/>
    <s v="beginbalans"/>
    <m/>
    <s v="1S20AMS1CP00PF00EFA3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84"/>
    <s v="6252018628"/>
    <s v="2000976345"/>
    <s v="beginbalans"/>
    <m/>
    <s v="1S20AMS1CP00PF00EFAA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85"/>
    <s v="6252018628"/>
    <s v="2000976345"/>
    <s v="beginbalans"/>
    <m/>
    <s v="1S20AMS1CP00PF00EFAE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86"/>
    <s v="6252018628"/>
    <s v="2000976345"/>
    <s v="beginbalans"/>
    <m/>
    <s v="1S20AMS1CP00PF00EFAF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88"/>
    <s v="6252018628"/>
    <s v="2000976345"/>
    <s v="beginbalans"/>
    <m/>
    <s v="1S20AMS1CP00PF00EFAM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89"/>
    <s v="6252018628"/>
    <s v="2000976345"/>
    <s v="beginbalans"/>
    <m/>
    <s v="1S20AMS1CP00PF00EFAQ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90"/>
    <s v="6252018628"/>
    <s v="2000976345"/>
    <s v="beginbalans"/>
    <m/>
    <s v="1S20AMS1CP00PF00EFAS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91"/>
    <s v="6252018628"/>
    <s v="2000976345"/>
    <s v="beginbalans"/>
    <m/>
    <s v="1S20AMS1CP00PF00EFAV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92"/>
    <s v="6252018628"/>
    <s v="2000976345"/>
    <s v="beginbalans"/>
    <m/>
    <s v="1S20AMS1CP00PF00EFB1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93"/>
    <s v="6252018628"/>
    <s v="2000976345"/>
    <s v="beginbalans"/>
    <m/>
    <s v="1S20AMS1CP00PF00EFB3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94"/>
    <s v="6252018628"/>
    <s v="2000976345"/>
    <s v="beginbalans"/>
    <m/>
    <s v="1S20AMS1CP00PF00EFB6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95"/>
    <s v="6252018628"/>
    <s v="2000976345"/>
    <s v="beginbalans"/>
    <m/>
    <s v="1S20AMS1CP00PF00EFBC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96"/>
    <s v="6252018628"/>
    <s v="2000976345"/>
    <s v="beginbalans"/>
    <m/>
    <s v="1S20AMS1CP00PF00EFBE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97"/>
    <s v="6252018628"/>
    <s v="2000976345"/>
    <s v="beginbalans"/>
    <m/>
    <s v="1S20AMS1CP00PF00EFBH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98"/>
    <s v="6252018628"/>
    <s v="2000976345"/>
    <s v="beginbalans"/>
    <m/>
    <s v="1S20AMS1CP00PF00EFBN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199"/>
    <s v="6252018628"/>
    <s v="2000976345"/>
    <s v="beginbalans"/>
    <m/>
    <s v="1S20AMS1CP00PF00EFBQ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00"/>
    <s v="6252018628"/>
    <s v="2000976345"/>
    <s v="beginbalans"/>
    <m/>
    <s v="1S20AMS1CP00PF00EFBR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01"/>
    <s v="6252018628"/>
    <s v="2000976345"/>
    <s v="beginbalans"/>
    <m/>
    <s v="1S20AMS1CP00PF00EFBY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02"/>
    <s v="6252018628"/>
    <s v="2000976345"/>
    <s v="beginbalans"/>
    <m/>
    <s v="1S20AMS1CP00PF00EFC0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03"/>
    <s v="6252018628"/>
    <s v="2000976345"/>
    <s v="beginbalans"/>
    <m/>
    <s v="1S20AMS1CP00PF00EFC2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04"/>
    <s v="6252018628"/>
    <s v="2000976345"/>
    <s v="beginbalans"/>
    <m/>
    <s v="1S20AMS1CP00PF00EFC5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05"/>
    <s v="6252018628"/>
    <s v="2000976345"/>
    <s v="beginbalans"/>
    <m/>
    <s v="1S20AMS1CP00PF00EFC8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06"/>
    <s v="6252018628"/>
    <s v="2000976345"/>
    <s v="beginbalans"/>
    <m/>
    <s v="1S20AMS1CP00PF00EFCB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07"/>
    <s v="6252018628"/>
    <s v="2000976345"/>
    <s v="beginbalans"/>
    <m/>
    <s v="1S20AMS1CP00PF00EFCH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08"/>
    <s v="6252018628"/>
    <s v="2000976345"/>
    <s v="beginbalans"/>
    <m/>
    <s v="1S20AMS1CP00PF00EFCM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09"/>
    <s v="6252018628"/>
    <s v="2000976345"/>
    <s v="beginbalans"/>
    <m/>
    <s v="1S20AMS1CP00PF00EFCP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10"/>
    <s v="6252018628"/>
    <s v="2000976345"/>
    <s v="beginbalans"/>
    <m/>
    <s v="1S20AMS1CP00PF00EFCU"/>
    <m/>
    <m/>
    <m/>
    <x v="2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11"/>
    <s v="6252018628"/>
    <s v="2000976345"/>
    <s v="beginbalans"/>
    <m/>
    <s v="1S20AMS1CP00PF00EFCW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12"/>
    <s v="6252018628"/>
    <s v="2000976345"/>
    <s v="beginbalans"/>
    <m/>
    <s v="1S20AMS1CP00PF00EFCZ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13"/>
    <s v="6252018628"/>
    <s v="2000976345"/>
    <s v="beginbalans"/>
    <m/>
    <s v="1S20AMS1CP00PF00EFD5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14"/>
    <s v="6252018628"/>
    <s v="2000976345"/>
    <s v="beginbalans"/>
    <m/>
    <s v="1S20AMS1CP00PF00EFD8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15"/>
    <s v="6252018628"/>
    <s v="2000976345"/>
    <s v="beginbalans"/>
    <m/>
    <s v="1S20AMS1CP00PF00EFDD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16"/>
    <s v="6252018628"/>
    <s v="2000976345"/>
    <s v="beginbalans"/>
    <m/>
    <s v="1S20AMS1CP00PF00EFDH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17"/>
    <s v="6252018628"/>
    <s v="2000976345"/>
    <s v="beginbalans"/>
    <m/>
    <s v="1S20AMS1CP00PF00EFDL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18"/>
    <s v="6252018628"/>
    <s v="2000976345"/>
    <s v="beginbalans"/>
    <m/>
    <s v="1S20AMS1CP00PF00EFDQ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19"/>
    <s v="6252018628"/>
    <s v="2000976345"/>
    <s v="beginbalans"/>
    <m/>
    <s v="1S20AMS1CP00PF00EFGP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20"/>
    <s v="6252018628"/>
    <s v="2000976345"/>
    <s v="beginbalans"/>
    <m/>
    <s v="1S20AMS1CP00PF00EFDV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21"/>
    <s v="6252018628"/>
    <s v="2000976345"/>
    <s v="beginbalans"/>
    <m/>
    <s v="1S20AMS1CP00PF00EFDY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22"/>
    <s v="6252018628"/>
    <s v="2000976345"/>
    <s v="beginbalans"/>
    <m/>
    <s v="1S20AMS1CP00PF00EFE4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23"/>
    <s v="6252018628"/>
    <s v="2000976345"/>
    <s v="beginbalans"/>
    <m/>
    <s v="1S20AMS1CP00PF00EFE7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24"/>
    <s v="6252018628"/>
    <s v="2000976345"/>
    <s v="beginbalans"/>
    <m/>
    <s v="1S20AMS1CP00PF00EFE9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25"/>
    <s v="6252018628"/>
    <s v="2000976345"/>
    <s v="beginbalans"/>
    <m/>
    <s v="1S20AMS1CP00PF00EFEF"/>
    <m/>
    <m/>
    <m/>
    <x v="2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26"/>
    <s v="6252018628"/>
    <s v="2000976345"/>
    <s v="beginbalans"/>
    <m/>
    <s v="1S20AMS1CP00PF00EFEH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27"/>
    <s v="6252018628"/>
    <s v="2000976345"/>
    <s v="beginbalans"/>
    <m/>
    <s v="1S20AMS1CP00PF00EFEN"/>
    <m/>
    <m/>
    <m/>
    <x v="2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28"/>
    <s v="6252018628"/>
    <s v="2000976345"/>
    <s v="beginbalans"/>
    <m/>
    <s v="1S20AMS1CP00PF00EFES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29"/>
    <s v="6252018628"/>
    <s v="2000976345"/>
    <s v="beginbalans"/>
    <m/>
    <s v="1S20AMS1CP00PF00EFEU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30"/>
    <s v="6252018628"/>
    <s v="2000976345"/>
    <s v="beginbalans"/>
    <m/>
    <s v="1S20AMS1CP00PF00EFEY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31"/>
    <s v="6252018628"/>
    <s v="2000976345"/>
    <s v="beginbalans"/>
    <m/>
    <s v="1S20AMS1CP00PF00EFF1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32"/>
    <s v="6252018628"/>
    <s v="2000976345"/>
    <s v="beginbalans"/>
    <m/>
    <s v="1S20AMS1CP00PF00EFF5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33"/>
    <s v="6252018628"/>
    <s v="2000976345"/>
    <s v="beginbalans"/>
    <m/>
    <n v="0"/>
    <m/>
    <m/>
    <m/>
    <x v="2"/>
    <m/>
    <n v="100292666"/>
    <s v="Alfa College"/>
    <x v="12"/>
    <s v="Lenovo"/>
    <s v="X240"/>
    <d v="2014-01-09T00:00:00"/>
    <x v="1"/>
    <n v="1"/>
    <n v="594.54"/>
    <n v="0"/>
    <n v="0"/>
    <n v="594.54"/>
    <n v="594.54"/>
    <n v="0"/>
    <n v="0"/>
    <n v="594.54"/>
    <n v="0"/>
    <n v="0"/>
    <m/>
    <m/>
    <s v="ACTIVE"/>
  </r>
  <r>
    <s v="344234"/>
    <s v="6252018628"/>
    <s v="2000976345"/>
    <s v="beginbalans"/>
    <m/>
    <s v="1S20AMS1CP00PF00EFFD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35"/>
    <s v="6252018628"/>
    <s v="2000976345"/>
    <s v="beginbalans"/>
    <m/>
    <s v="1S20AMS1CP00PF00EFFQ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36"/>
    <s v="6252018628"/>
    <s v="2000976345"/>
    <s v="beginbalans"/>
    <m/>
    <s v="1S20AMS1CP00PF00EFGG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37"/>
    <s v="6252018628"/>
    <s v="2000976345"/>
    <s v="beginbalans"/>
    <m/>
    <s v="1S20AMS1CP00PF00EFGJ"/>
    <m/>
    <m/>
    <m/>
    <x v="2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38"/>
    <s v="6252018628"/>
    <s v="2000976345"/>
    <s v="beginbalans"/>
    <m/>
    <s v="1S20AMS1CP00PF00EFGM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39"/>
    <s v="6252018628"/>
    <s v="2000976345"/>
    <s v="beginbalans"/>
    <m/>
    <s v="1S20AMS1CP00PF00EFGT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40"/>
    <s v="6252018628"/>
    <s v="2000976345"/>
    <s v="beginbalans"/>
    <m/>
    <s v="1S20AMS1CP00PF00EFGV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41"/>
    <s v="6252018628"/>
    <s v="2000976345"/>
    <s v="beginbalans"/>
    <m/>
    <s v="1S20AMS1CP00PF00EFGY"/>
    <m/>
    <m/>
    <m/>
    <x v="2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42"/>
    <s v="6252018628"/>
    <s v="2000976345"/>
    <s v="beginbalans"/>
    <m/>
    <s v="1S20AMS1CP00PF00EFH2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43"/>
    <s v="6252018628"/>
    <s v="2000976345"/>
    <s v="beginbalans"/>
    <m/>
    <s v="1S20AMS1CP00PF00EFH5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44"/>
    <s v="6252018628"/>
    <s v="2000976345"/>
    <s v="beginbalans"/>
    <m/>
    <s v="1S20AMS1CP00PF00EFHC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45"/>
    <s v="6252018628"/>
    <s v="2000976345"/>
    <s v="beginbalans"/>
    <m/>
    <s v="1S20AMS1CP00PF00EFHG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46"/>
    <s v="6252018628"/>
    <s v="2000976345"/>
    <s v="beginbalans"/>
    <m/>
    <s v="1S20AMS1CP00PF00EFHK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47"/>
    <s v="6252018628"/>
    <s v="2000976345"/>
    <s v="beginbalans"/>
    <m/>
    <s v="1S20AMS1CP00PF00EFHP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48"/>
    <s v="6252018628"/>
    <s v="2000976345"/>
    <s v="beginbalans"/>
    <m/>
    <s v="1S20AMS1CP00PF00EFHS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49"/>
    <s v="6252018628"/>
    <s v="2000976345"/>
    <s v="beginbalans"/>
    <m/>
    <s v="1S20AMS1CP00PF00EFHW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50"/>
    <s v="6252018628"/>
    <s v="2000976345"/>
    <s v="beginbalans"/>
    <m/>
    <s v="1S20AMS1CP00PF00EFJ1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51"/>
    <s v="6252018628"/>
    <s v="2000976345"/>
    <s v="beginbalans"/>
    <m/>
    <s v="1S20AMS1CP00PF00EFJ3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52"/>
    <s v="6252018628"/>
    <s v="2000976345"/>
    <s v="beginbalans"/>
    <m/>
    <s v="1S20AMS1CP00PF00EFJ6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53"/>
    <s v="6252018628"/>
    <s v="2000976345"/>
    <s v="beginbalans"/>
    <m/>
    <s v="1S20AMS1CP00PF00EFJ8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54"/>
    <s v="6252018628"/>
    <s v="2000976345"/>
    <s v="beginbalans"/>
    <m/>
    <s v="1S20AMS1CP00PF00EFJE"/>
    <m/>
    <m/>
    <m/>
    <x v="2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55"/>
    <s v="6252018628"/>
    <s v="2000976345"/>
    <s v="beginbalans"/>
    <m/>
    <s v="1S20AMS1CP00PF00EFJJ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56"/>
    <s v="6252018628"/>
    <s v="2000976345"/>
    <s v="beginbalans"/>
    <m/>
    <s v="1S20AMS1CP00PF00EFJL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257"/>
    <s v="6252018628"/>
    <s v="2000976345"/>
    <s v="beginbalans"/>
    <m/>
    <s v="1S20AMS1CP00PF00EFZJ"/>
    <m/>
    <m/>
    <m/>
    <x v="0"/>
    <m/>
    <n v="100292666"/>
    <s v="Alfa College"/>
    <x v="12"/>
    <s v="Lenovo"/>
    <s v="X240"/>
    <d v="2014-01-09T00:00:00"/>
    <x v="1"/>
    <n v="0"/>
    <n v="594.54"/>
    <n v="0"/>
    <n v="594.54"/>
    <n v="0"/>
    <n v="594.54"/>
    <n v="0"/>
    <n v="594.54"/>
    <n v="0"/>
    <n v="0"/>
    <n v="0"/>
    <m/>
    <m/>
    <s v="INACTIVE - Retired in 2024"/>
  </r>
  <r>
    <s v="344906"/>
    <s v="6252018811"/>
    <s v="2000971261"/>
    <s v="beginbalans"/>
    <m/>
    <s v="S4A9672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07"/>
    <s v="6252018811"/>
    <s v="2000971261"/>
    <s v="beginbalans"/>
    <m/>
    <s v="S4A9660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08"/>
    <s v="6252018811"/>
    <s v="2000971261"/>
    <s v="beginbalans"/>
    <m/>
    <s v="S4A9613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10"/>
    <s v="6252018811"/>
    <s v="2000971261"/>
    <s v="beginbalans"/>
    <m/>
    <s v="S4A9661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12"/>
    <s v="6252018811"/>
    <s v="2000971261"/>
    <s v="beginbalans"/>
    <m/>
    <s v="S4A9638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13"/>
    <s v="6252018811"/>
    <s v="2000971261"/>
    <s v="beginbalans"/>
    <m/>
    <s v="S4A9638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14"/>
    <s v="6252018811"/>
    <s v="2000971261"/>
    <s v="beginbalans"/>
    <m/>
    <s v="S4A9604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15"/>
    <s v="6252018811"/>
    <s v="2000971261"/>
    <s v="beginbalans"/>
    <m/>
    <s v="S4A9604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16"/>
    <s v="6252018811"/>
    <s v="2000971261"/>
    <s v="beginbalans"/>
    <m/>
    <s v="S4A9626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17"/>
    <s v="6252018811"/>
    <s v="2000971261"/>
    <s v="beginbalans"/>
    <m/>
    <s v="S4A9611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18"/>
    <s v="6252018811"/>
    <s v="2000971261"/>
    <s v="beginbalans"/>
    <m/>
    <s v="S4A9606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20"/>
    <s v="6252018811"/>
    <s v="2000971261"/>
    <s v="beginbalans"/>
    <m/>
    <s v="S4A9608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21"/>
    <s v="6252018811"/>
    <s v="2000971261"/>
    <s v="beginbalans"/>
    <m/>
    <s v="S4A9607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24"/>
    <s v="6252018811"/>
    <s v="2000971261"/>
    <s v="beginbalans"/>
    <m/>
    <s v="S4A9619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25"/>
    <s v="6252018811"/>
    <s v="2000971261"/>
    <s v="beginbalans"/>
    <m/>
    <s v="S4A9616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26"/>
    <s v="6252018811"/>
    <s v="2000971261"/>
    <s v="beginbalans"/>
    <m/>
    <s v="S4A9609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27"/>
    <s v="6252018811"/>
    <s v="2000971261"/>
    <s v="beginbalans"/>
    <m/>
    <s v="S4A9609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28"/>
    <s v="6252018811"/>
    <s v="2000971261"/>
    <s v="beginbalans"/>
    <m/>
    <s v="S4A9611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29"/>
    <s v="6252018811"/>
    <s v="2000971261"/>
    <s v="beginbalans"/>
    <m/>
    <s v="S4A9610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30"/>
    <s v="6252018811"/>
    <s v="2000971261"/>
    <s v="beginbalans"/>
    <m/>
    <s v="S4A9753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31"/>
    <s v="6252018811"/>
    <s v="2000971261"/>
    <s v="beginbalans"/>
    <m/>
    <s v="S4A9723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32"/>
    <s v="6252018811"/>
    <s v="2000971261"/>
    <s v="beginbalans"/>
    <m/>
    <s v="S4A9776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34"/>
    <s v="6252018811"/>
    <s v="2000971261"/>
    <s v="beginbalans"/>
    <m/>
    <s v="S4A9591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35"/>
    <s v="6252018811"/>
    <s v="2000971261"/>
    <s v="beginbalans"/>
    <m/>
    <s v="S4A9741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36"/>
    <s v="6252018811"/>
    <s v="2000971261"/>
    <s v="beginbalans"/>
    <m/>
    <s v="S4A9595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39"/>
    <s v="6252018811"/>
    <s v="2000971261"/>
    <s v="beginbalans"/>
    <m/>
    <s v="S4A9673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41"/>
    <s v="6252018811"/>
    <s v="2000971261"/>
    <s v="beginbalans"/>
    <m/>
    <s v="S4A9641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42"/>
    <s v="6252018811"/>
    <s v="2000971261"/>
    <s v="beginbalans"/>
    <m/>
    <s v="S4A9614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43"/>
    <s v="6252018811"/>
    <s v="2000971261"/>
    <s v="beginbalans"/>
    <m/>
    <s v="S4A9666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45"/>
    <s v="6252018811"/>
    <s v="2000971261"/>
    <s v="beginbalans"/>
    <m/>
    <s v="S4A9638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46"/>
    <s v="6252018811"/>
    <s v="2000971261"/>
    <s v="beginbalans"/>
    <m/>
    <s v="S4A9641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47"/>
    <s v="6252018811"/>
    <s v="2000971261"/>
    <s v="beginbalans"/>
    <m/>
    <s v="S4A9604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48"/>
    <s v="6252018811"/>
    <s v="2000971261"/>
    <s v="beginbalans"/>
    <m/>
    <s v="S4A9622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49"/>
    <s v="6252018811"/>
    <s v="2000971261"/>
    <s v="beginbalans"/>
    <m/>
    <s v="S4A9627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50"/>
    <s v="6252018811"/>
    <s v="2000971261"/>
    <s v="beginbalans"/>
    <m/>
    <s v="S4A9626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51"/>
    <s v="6252018811"/>
    <s v="2000971261"/>
    <s v="beginbalans"/>
    <m/>
    <s v="S4A9606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52"/>
    <s v="6252018811"/>
    <s v="2000971261"/>
    <s v="beginbalans"/>
    <m/>
    <s v="S4A9607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53"/>
    <s v="6252018811"/>
    <s v="2000971261"/>
    <s v="beginbalans"/>
    <m/>
    <s v="S4A9609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54"/>
    <s v="6252018811"/>
    <s v="2000971261"/>
    <s v="beginbalans"/>
    <m/>
    <s v="S4A96095"/>
    <m/>
    <m/>
    <m/>
    <x v="2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58"/>
    <s v="6252018811"/>
    <s v="2000971261"/>
    <s v="beginbalans"/>
    <m/>
    <s v="S4A9616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59"/>
    <s v="6252018811"/>
    <s v="2000971261"/>
    <s v="beginbalans"/>
    <m/>
    <s v="S4A9616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60"/>
    <s v="6252018811"/>
    <s v="2000971261"/>
    <s v="beginbalans"/>
    <m/>
    <s v="S4A9610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61"/>
    <s v="6252018811"/>
    <s v="2000971261"/>
    <s v="beginbalans"/>
    <m/>
    <s v="S4A9611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62"/>
    <s v="6252018811"/>
    <s v="2000971261"/>
    <s v="beginbalans"/>
    <m/>
    <s v="S4A9610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63"/>
    <s v="6252018811"/>
    <s v="2000971261"/>
    <s v="beginbalans"/>
    <m/>
    <s v="S4A9754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64"/>
    <s v="6252018811"/>
    <s v="2000971261"/>
    <s v="beginbalans"/>
    <m/>
    <s v="S4A9724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65"/>
    <s v="6252018811"/>
    <s v="2000971261"/>
    <s v="beginbalans"/>
    <m/>
    <s v="S4A9779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67"/>
    <s v="6252018811"/>
    <s v="2000971261"/>
    <s v="beginbalans"/>
    <m/>
    <s v="S4A9592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68"/>
    <s v="6252018811"/>
    <s v="2000971261"/>
    <s v="beginbalans"/>
    <m/>
    <s v="S4A9750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69"/>
    <s v="6252018811"/>
    <s v="2000971261"/>
    <s v="beginbalans"/>
    <m/>
    <s v="S4A9596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70"/>
    <s v="6252018811"/>
    <s v="2000971261"/>
    <s v="beginbalans"/>
    <m/>
    <s v="S4A9655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72"/>
    <s v="6252018811"/>
    <s v="2000971261"/>
    <s v="beginbalans"/>
    <m/>
    <s v="S4A9675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73"/>
    <s v="6252018811"/>
    <s v="2000971261"/>
    <s v="beginbalans"/>
    <m/>
    <s v="S4A9664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74"/>
    <s v="6252018811"/>
    <s v="2000971261"/>
    <s v="beginbalans"/>
    <m/>
    <s v="S4A9644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75"/>
    <s v="6252018811"/>
    <s v="2000971261"/>
    <s v="beginbalans"/>
    <m/>
    <s v="S4A9615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76"/>
    <s v="6252018811"/>
    <s v="2000971261"/>
    <s v="beginbalans"/>
    <m/>
    <s v="S4A9667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78"/>
    <s v="6252018811"/>
    <s v="2000971261"/>
    <s v="beginbalans"/>
    <m/>
    <s v="S4A9638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79"/>
    <s v="6252018811"/>
    <s v="2000971261"/>
    <s v="beginbalans"/>
    <m/>
    <s v="S4A9667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80"/>
    <s v="6252018811"/>
    <s v="2000971261"/>
    <s v="beginbalans"/>
    <m/>
    <s v="S4A9604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82"/>
    <s v="6252018811"/>
    <s v="2000971261"/>
    <s v="beginbalans"/>
    <m/>
    <s v="S4A9628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83"/>
    <s v="6252018811"/>
    <s v="2000971261"/>
    <s v="beginbalans"/>
    <m/>
    <s v="S4A9629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84"/>
    <s v="6252018811"/>
    <s v="2000971261"/>
    <s v="beginbalans"/>
    <m/>
    <s v="S4A9607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85"/>
    <s v="6252018811"/>
    <s v="2000971261"/>
    <s v="beginbalans"/>
    <m/>
    <s v="S4A9607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86"/>
    <s v="6252018811"/>
    <s v="2000971261"/>
    <s v="beginbalans"/>
    <m/>
    <s v="S4A9609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87"/>
    <s v="6252018811"/>
    <s v="2000971261"/>
    <s v="beginbalans"/>
    <m/>
    <s v="S4A9634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88"/>
    <s v="6252018811"/>
    <s v="2000971261"/>
    <s v="beginbalans"/>
    <m/>
    <s v="S4A9630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90"/>
    <s v="6252018811"/>
    <s v="2000971261"/>
    <s v="beginbalans"/>
    <m/>
    <s v="S4A9621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91"/>
    <s v="6252018811"/>
    <s v="2000971261"/>
    <s v="beginbalans"/>
    <m/>
    <s v="S4A9616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92"/>
    <s v="6252018811"/>
    <s v="2000971261"/>
    <s v="beginbalans"/>
    <m/>
    <s v="S4A9616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93"/>
    <s v="6252018811"/>
    <s v="2000971261"/>
    <s v="beginbalans"/>
    <m/>
    <s v="S4A9625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94"/>
    <s v="6252018811"/>
    <s v="2000971261"/>
    <s v="beginbalans"/>
    <m/>
    <s v="S4A9612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95"/>
    <s v="6252018811"/>
    <s v="2000971261"/>
    <s v="beginbalans"/>
    <m/>
    <s v="S4A9610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96"/>
    <s v="6252018811"/>
    <s v="2000971261"/>
    <s v="beginbalans"/>
    <m/>
    <s v="S4A9787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97"/>
    <s v="6252018811"/>
    <s v="2000971261"/>
    <s v="beginbalans"/>
    <m/>
    <s v="S4A9725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4998"/>
    <s v="6252018811"/>
    <s v="2000971261"/>
    <s v="beginbalans"/>
    <m/>
    <s v="S4A9782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00"/>
    <s v="6252018811"/>
    <s v="2000971261"/>
    <s v="beginbalans"/>
    <m/>
    <s v="S4A9592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01"/>
    <s v="6252018811"/>
    <s v="2000971261"/>
    <s v="beginbalans"/>
    <m/>
    <s v="S4A9757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02"/>
    <s v="6252018811"/>
    <s v="2000971261"/>
    <s v="beginbalans"/>
    <m/>
    <s v="S4A9597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03"/>
    <s v="6252018811"/>
    <s v="2000971261"/>
    <s v="beginbalans"/>
    <m/>
    <s v="S4A9681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06"/>
    <s v="6252018811"/>
    <s v="2000971261"/>
    <s v="beginbalans"/>
    <m/>
    <s v="S4A9682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09"/>
    <s v="6252018811"/>
    <s v="2000971261"/>
    <s v="beginbalans"/>
    <m/>
    <s v="S4A9668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11"/>
    <s v="6252018811"/>
    <s v="2000971261"/>
    <s v="beginbalans"/>
    <m/>
    <s v="S4A9638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12"/>
    <s v="6252018811"/>
    <s v="2000971261"/>
    <s v="beginbalans"/>
    <m/>
    <s v="S4A9669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13"/>
    <s v="6252018811"/>
    <s v="2000971261"/>
    <s v="beginbalans"/>
    <m/>
    <s v="S4A9611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14"/>
    <s v="6252018811"/>
    <s v="2000971261"/>
    <s v="beginbalans"/>
    <m/>
    <s v="S4A9651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15"/>
    <s v="6252018811"/>
    <s v="2000971261"/>
    <s v="beginbalans"/>
    <m/>
    <s v="S4A9628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16"/>
    <s v="6252018811"/>
    <s v="2000971261"/>
    <s v="beginbalans"/>
    <m/>
    <s v="S4A9630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17"/>
    <s v="6252018811"/>
    <s v="2000971261"/>
    <s v="beginbalans"/>
    <m/>
    <s v="S4A9607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18"/>
    <s v="6252018811"/>
    <s v="2000971261"/>
    <s v="beginbalans"/>
    <m/>
    <s v="S4A9630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19"/>
    <s v="6252018811"/>
    <s v="2000971261"/>
    <s v="beginbalans"/>
    <m/>
    <s v="S4A9747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20"/>
    <s v="6252018811"/>
    <s v="2000971261"/>
    <s v="beginbalans"/>
    <m/>
    <s v="S4A9636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23"/>
    <s v="6252018811"/>
    <s v="2000971261"/>
    <s v="beginbalans"/>
    <m/>
    <s v="S4A9622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24"/>
    <s v="6252018811"/>
    <s v="2000971261"/>
    <s v="beginbalans"/>
    <m/>
    <s v="S4A9623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25"/>
    <s v="6252018811"/>
    <s v="2000971261"/>
    <s v="beginbalans"/>
    <m/>
    <s v="S4A9616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26"/>
    <s v="6252018811"/>
    <s v="2000971261"/>
    <s v="beginbalans"/>
    <m/>
    <s v="S4A9626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27"/>
    <s v="6252018811"/>
    <s v="2000971261"/>
    <s v="beginbalans"/>
    <m/>
    <s v="S4A9612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28"/>
    <s v="6252018811"/>
    <s v="2000971261"/>
    <s v="beginbalans"/>
    <m/>
    <s v="S4A9610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29"/>
    <s v="6252018811"/>
    <s v="2000971261"/>
    <s v="beginbalans"/>
    <m/>
    <s v="S4A9788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30"/>
    <s v="6252018811"/>
    <s v="2000971261"/>
    <s v="beginbalans"/>
    <m/>
    <s v="S4A9728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31"/>
    <s v="6252018811"/>
    <s v="2000971261"/>
    <s v="beginbalans"/>
    <m/>
    <s v="S4A9783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33"/>
    <s v="6252018811"/>
    <s v="2000971261"/>
    <s v="beginbalans"/>
    <m/>
    <s v="S4A95937"/>
    <m/>
    <m/>
    <m/>
    <x v="2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34"/>
    <s v="6252018811"/>
    <s v="2000971261"/>
    <s v="beginbalans"/>
    <m/>
    <s v="S4A9762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35"/>
    <s v="6252018811"/>
    <s v="2000971261"/>
    <s v="beginbalans"/>
    <m/>
    <s v="S4A9597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36"/>
    <s v="6252018811"/>
    <s v="2000971261"/>
    <s v="beginbalans"/>
    <m/>
    <s v="S4A9750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37"/>
    <s v="6252018811"/>
    <s v="2000971261"/>
    <s v="beginbalans"/>
    <m/>
    <s v="S4A9697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38"/>
    <s v="6252018811"/>
    <s v="2000971261"/>
    <s v="beginbalans"/>
    <m/>
    <s v="S4A9677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41"/>
    <s v="6252018811"/>
    <s v="2000971261"/>
    <s v="beginbalans"/>
    <m/>
    <s v="S4A9677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42"/>
    <s v="6252018811"/>
    <s v="2000971261"/>
    <s v="beginbalans"/>
    <m/>
    <s v="S4A9669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44"/>
    <s v="6252018811"/>
    <s v="2000971261"/>
    <s v="beginbalans"/>
    <m/>
    <s v="S4A9638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46"/>
    <s v="6252018811"/>
    <s v="2000971261"/>
    <s v="beginbalans"/>
    <m/>
    <s v="S4A9611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47"/>
    <s v="6252018811"/>
    <s v="2000971261"/>
    <s v="beginbalans"/>
    <m/>
    <s v="S4A9652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48"/>
    <s v="6252018811"/>
    <s v="2000971261"/>
    <s v="beginbalans"/>
    <m/>
    <s v="S4A9635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49"/>
    <s v="6252018811"/>
    <s v="2000971261"/>
    <s v="beginbalans"/>
    <m/>
    <s v="S4A9631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50"/>
    <s v="6252018811"/>
    <s v="2000971261"/>
    <s v="beginbalans"/>
    <m/>
    <s v="S4A9607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52"/>
    <s v="6252018811"/>
    <s v="2000971261"/>
    <s v="beginbalans"/>
    <m/>
    <s v="S4A9612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53"/>
    <s v="6252018811"/>
    <s v="2000971261"/>
    <s v="beginbalans"/>
    <m/>
    <s v="S4A9637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54"/>
    <s v="6252018811"/>
    <s v="2000971261"/>
    <s v="beginbalans"/>
    <m/>
    <s v="S4A9632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56"/>
    <s v="6252018811"/>
    <s v="2000971261"/>
    <s v="beginbalans"/>
    <m/>
    <s v="S4A9622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57"/>
    <s v="6252018811"/>
    <s v="2000971261"/>
    <s v="beginbalans"/>
    <m/>
    <s v="S4A9623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59"/>
    <s v="6252018811"/>
    <s v="2000971261"/>
    <s v="beginbalans"/>
    <m/>
    <s v="S4A9626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60"/>
    <s v="6252018811"/>
    <s v="2000971261"/>
    <s v="beginbalans"/>
    <m/>
    <s v="S4A9617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61"/>
    <s v="6252018811"/>
    <s v="2000971261"/>
    <s v="beginbalans"/>
    <m/>
    <s v="S4A9617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62"/>
    <s v="6252018811"/>
    <s v="2000971261"/>
    <s v="beginbalans"/>
    <m/>
    <s v="S4A9789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63"/>
    <s v="6252018811"/>
    <s v="2000971261"/>
    <s v="beginbalans"/>
    <m/>
    <s v="S4A9754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64"/>
    <s v="6252018811"/>
    <s v="2000971261"/>
    <s v="beginbalans"/>
    <m/>
    <s v="S4A9785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66"/>
    <s v="6252018811"/>
    <s v="2000971261"/>
    <s v="beginbalans"/>
    <m/>
    <s v="S4A9610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67"/>
    <s v="6252018811"/>
    <s v="2000971261"/>
    <s v="beginbalans"/>
    <m/>
    <s v="S4A9767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68"/>
    <s v="6252018811"/>
    <s v="2000971261"/>
    <s v="beginbalans"/>
    <m/>
    <s v="S4A9603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69"/>
    <s v="6252018811"/>
    <s v="2000971261"/>
    <s v="beginbalans"/>
    <m/>
    <s v="S4A9751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71"/>
    <s v="6252018811"/>
    <s v="2000971261"/>
    <s v="beginbalans"/>
    <m/>
    <s v="S4A9678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75"/>
    <s v="6252018811"/>
    <s v="2000971261"/>
    <s v="beginbalans"/>
    <m/>
    <s v="S4A9669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77"/>
    <s v="6252018811"/>
    <s v="2000971261"/>
    <s v="beginbalans"/>
    <m/>
    <s v="S4A9639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78"/>
    <s v="6252018811"/>
    <s v="2000971261"/>
    <s v="beginbalans"/>
    <m/>
    <s v="S4A9672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79"/>
    <s v="6252018811"/>
    <s v="2000971261"/>
    <s v="beginbalans"/>
    <m/>
    <s v="S4A9612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80"/>
    <s v="6252018811"/>
    <s v="2000971261"/>
    <s v="beginbalans"/>
    <m/>
    <s v="S4A9653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81"/>
    <s v="6252018811"/>
    <s v="2000971261"/>
    <s v="beginbalans"/>
    <m/>
    <s v="S4A9636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82"/>
    <s v="6252018811"/>
    <s v="2000971261"/>
    <s v="beginbalans"/>
    <m/>
    <s v="S4A9632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83"/>
    <s v="6252018811"/>
    <s v="2000971261"/>
    <s v="beginbalans"/>
    <m/>
    <s v="S4A9608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84"/>
    <s v="6252018811"/>
    <s v="2000971261"/>
    <s v="beginbalans"/>
    <m/>
    <s v="S4A96344"/>
    <m/>
    <m/>
    <m/>
    <x v="2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85"/>
    <s v="6252018811"/>
    <s v="2000971261"/>
    <s v="beginbalans"/>
    <m/>
    <s v="S4A9613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89"/>
    <s v="6252018811"/>
    <s v="2000971261"/>
    <s v="beginbalans"/>
    <m/>
    <s v="S4A9625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90"/>
    <s v="6252018811"/>
    <s v="2000971261"/>
    <s v="beginbalans"/>
    <m/>
    <s v="S4A9624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91"/>
    <s v="6252018811"/>
    <s v="2000971261"/>
    <s v="beginbalans"/>
    <m/>
    <s v="S4A9617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92"/>
    <s v="6252018811"/>
    <s v="2000971261"/>
    <s v="beginbalans"/>
    <m/>
    <s v="S4A9628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93"/>
    <s v="6252018811"/>
    <s v="2000971261"/>
    <s v="beginbalans"/>
    <m/>
    <s v="S4A9617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94"/>
    <s v="6252018811"/>
    <s v="2000971261"/>
    <s v="beginbalans"/>
    <m/>
    <s v="S4A9617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95"/>
    <s v="6252018811"/>
    <s v="2000971261"/>
    <s v="beginbalans"/>
    <m/>
    <s v="S4A9790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96"/>
    <s v="6252018811"/>
    <s v="2000971261"/>
    <s v="beginbalans"/>
    <m/>
    <s v="S4A9755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97"/>
    <s v="6252018811"/>
    <s v="2000971261"/>
    <s v="beginbalans"/>
    <m/>
    <s v="S4A97865"/>
    <m/>
    <m/>
    <m/>
    <x v="2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099"/>
    <s v="6252018811"/>
    <s v="2000971261"/>
    <s v="beginbalans"/>
    <m/>
    <s v="S4A9764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00"/>
    <s v="6252018811"/>
    <s v="2000971261"/>
    <s v="beginbalans"/>
    <m/>
    <s v="S4A9769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01"/>
    <s v="6252018811"/>
    <s v="2000971261"/>
    <s v="beginbalans"/>
    <m/>
    <s v="S4A9713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02"/>
    <s v="6252018811"/>
    <s v="2000971261"/>
    <s v="beginbalans"/>
    <m/>
    <s v="S4A9751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04"/>
    <s v="6252018811"/>
    <s v="2000971261"/>
    <s v="beginbalans"/>
    <m/>
    <s v="S4A9683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05"/>
    <s v="6252018811"/>
    <s v="2000971261"/>
    <s v="beginbalans"/>
    <m/>
    <s v="S4A9689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06"/>
    <s v="6252018811"/>
    <s v="2000971261"/>
    <s v="beginbalans"/>
    <m/>
    <s v="S4A9663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07"/>
    <s v="6252018811"/>
    <s v="2000971261"/>
    <s v="beginbalans"/>
    <m/>
    <s v="S4A9680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09"/>
    <s v="6252018811"/>
    <s v="2000971261"/>
    <s v="beginbalans"/>
    <m/>
    <s v="S4A9668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10"/>
    <s v="6252018811"/>
    <s v="2000971261"/>
    <s v="beginbalans"/>
    <m/>
    <s v="S4A9644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11"/>
    <s v="6252018811"/>
    <s v="2000971261"/>
    <s v="beginbalans"/>
    <m/>
    <s v="S4A9673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13"/>
    <s v="6252018811"/>
    <s v="2000971261"/>
    <s v="beginbalans"/>
    <m/>
    <s v="S4A9655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14"/>
    <s v="6252018811"/>
    <s v="2000971261"/>
    <s v="beginbalans"/>
    <m/>
    <s v="S4A9637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15"/>
    <s v="6252018811"/>
    <s v="2000971261"/>
    <s v="beginbalans"/>
    <m/>
    <s v="S4A9633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16"/>
    <s v="6252018811"/>
    <s v="2000971261"/>
    <s v="beginbalans"/>
    <m/>
    <s v="S4A9608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17"/>
    <s v="6252018811"/>
    <s v="2000971261"/>
    <s v="beginbalans"/>
    <m/>
    <s v="S4A9635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18"/>
    <s v="6252018811"/>
    <s v="2000971261"/>
    <s v="beginbalans"/>
    <m/>
    <s v="S4A9638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19"/>
    <s v="6252018811"/>
    <s v="2000971261"/>
    <s v="beginbalans"/>
    <m/>
    <s v="S4A9638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22"/>
    <s v="6252018811"/>
    <s v="2000971261"/>
    <s v="beginbalans"/>
    <m/>
    <s v="S4A9627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23"/>
    <s v="6252018811"/>
    <s v="2000971261"/>
    <s v="beginbalans"/>
    <m/>
    <s v="S4A9625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24"/>
    <s v="6252018811"/>
    <s v="2000971261"/>
    <s v="beginbalans"/>
    <m/>
    <s v="S4A9617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25"/>
    <s v="6252018811"/>
    <s v="2000971261"/>
    <s v="beginbalans"/>
    <m/>
    <s v="S4A9629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26"/>
    <s v="6252018811"/>
    <s v="2000971261"/>
    <s v="beginbalans"/>
    <m/>
    <s v="S4A9618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27"/>
    <s v="6252018811"/>
    <s v="2000971261"/>
    <s v="beginbalans"/>
    <m/>
    <s v="S4A9618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29"/>
    <s v="6252018811"/>
    <s v="2000971261"/>
    <s v="beginbalans"/>
    <m/>
    <s v="S4A9759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32"/>
    <s v="6252018811"/>
    <s v="2000971261"/>
    <s v="beginbalans"/>
    <m/>
    <s v="S4A9765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33"/>
    <s v="6252018811"/>
    <s v="2000971261"/>
    <s v="beginbalans"/>
    <m/>
    <s v="S4A9774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34"/>
    <s v="6252018811"/>
    <s v="2000971261"/>
    <s v="beginbalans"/>
    <m/>
    <s v="S4A9718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35"/>
    <s v="6252018811"/>
    <s v="2000971261"/>
    <s v="beginbalans"/>
    <m/>
    <s v="S4A9752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37"/>
    <s v="6252018811"/>
    <s v="2000971261"/>
    <s v="beginbalans"/>
    <m/>
    <s v="S4A9615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40"/>
    <s v="6252018811"/>
    <s v="2000971261"/>
    <s v="beginbalans"/>
    <m/>
    <s v="S4A9658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42"/>
    <s v="6252018811"/>
    <s v="2000971261"/>
    <s v="beginbalans"/>
    <m/>
    <s v="S4A9638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43"/>
    <s v="6252018811"/>
    <s v="2000971261"/>
    <s v="beginbalans"/>
    <m/>
    <s v="S4A9638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44"/>
    <s v="6252018811"/>
    <s v="2000971261"/>
    <s v="beginbalans"/>
    <m/>
    <s v="S4A9604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46"/>
    <s v="6252018811"/>
    <s v="2000971261"/>
    <s v="beginbalans"/>
    <m/>
    <s v="S4A9625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47"/>
    <s v="6252018811"/>
    <s v="2000971261"/>
    <s v="beginbalans"/>
    <m/>
    <s v="S4A9611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48"/>
    <s v="6252018811"/>
    <s v="2000971261"/>
    <s v="beginbalans"/>
    <m/>
    <s v="S4A96062"/>
    <m/>
    <m/>
    <m/>
    <x v="2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49"/>
    <s v="6252018811"/>
    <s v="2000971261"/>
    <s v="beginbalans"/>
    <m/>
    <s v="S4A95804"/>
    <m/>
    <m/>
    <m/>
    <x v="2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50"/>
    <s v="6252018811"/>
    <s v="2000971261"/>
    <s v="beginbalans"/>
    <m/>
    <s v="S4A9608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51"/>
    <s v="6252018811"/>
    <s v="2000971261"/>
    <s v="beginbalans"/>
    <m/>
    <s v="S4A9606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55"/>
    <s v="6252018811"/>
    <s v="2000971261"/>
    <s v="beginbalans"/>
    <m/>
    <s v="S4A9615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56"/>
    <s v="6252018811"/>
    <s v="2000971261"/>
    <s v="beginbalans"/>
    <m/>
    <s v="S4A9609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57"/>
    <s v="6252018811"/>
    <s v="2000971261"/>
    <s v="beginbalans"/>
    <m/>
    <s v="S4A9609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58"/>
    <s v="6252018811"/>
    <s v="2000971261"/>
    <s v="beginbalans"/>
    <m/>
    <s v="S4A9611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59"/>
    <s v="6252018811"/>
    <s v="2000971261"/>
    <s v="beginbalans"/>
    <m/>
    <s v="S4A9609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60"/>
    <s v="6252018811"/>
    <s v="2000971261"/>
    <s v="beginbalans"/>
    <m/>
    <s v="S4A9720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61"/>
    <s v="6252018811"/>
    <s v="2000971261"/>
    <s v="beginbalans"/>
    <m/>
    <s v="S4A9721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62"/>
    <s v="6252018811"/>
    <s v="2000971261"/>
    <s v="beginbalans"/>
    <m/>
    <s v="S4A9772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64"/>
    <s v="6252018811"/>
    <s v="2000971261"/>
    <s v="beginbalans"/>
    <m/>
    <s v="S4A9589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66"/>
    <s v="6252018811"/>
    <s v="2000971261"/>
    <s v="beginbalans"/>
    <m/>
    <s v="S4A9595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67"/>
    <s v="6252018811"/>
    <s v="2000971261"/>
    <s v="beginbalans"/>
    <m/>
    <s v="S4A9611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68"/>
    <s v="6252018811"/>
    <s v="2000971261"/>
    <s v="beginbalans"/>
    <m/>
    <s v="S4A9585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69"/>
    <s v="6252018811"/>
    <s v="2000971261"/>
    <s v="beginbalans"/>
    <m/>
    <s v="S4A9658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70"/>
    <s v="6252018811"/>
    <s v="2000971261"/>
    <s v="beginbalans"/>
    <m/>
    <s v="S4A9586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71"/>
    <s v="6252018811"/>
    <s v="2000971261"/>
    <s v="beginbalans"/>
    <m/>
    <s v="S4A9600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72"/>
    <s v="6252018811"/>
    <s v="2000971261"/>
    <s v="beginbalans"/>
    <m/>
    <s v="S4A9682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73"/>
    <s v="6252018811"/>
    <s v="2000971261"/>
    <s v="beginbalans"/>
    <m/>
    <s v="S4A9581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75"/>
    <s v="6252018811"/>
    <s v="2000971261"/>
    <s v="beginbalans"/>
    <m/>
    <s v="S4A9605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76"/>
    <s v="6252018811"/>
    <s v="2000971261"/>
    <s v="beginbalans"/>
    <m/>
    <s v="S4A9730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77"/>
    <s v="6252018811"/>
    <s v="2000971261"/>
    <s v="beginbalans"/>
    <m/>
    <s v="S4A9649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78"/>
    <s v="6252018811"/>
    <s v="2000971261"/>
    <s v="beginbalans"/>
    <m/>
    <s v="S4A9771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79"/>
    <s v="6252018811"/>
    <s v="2000971261"/>
    <s v="beginbalans"/>
    <m/>
    <s v="S4A9587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80"/>
    <s v="6252018811"/>
    <s v="2000971261"/>
    <s v="beginbalans"/>
    <m/>
    <s v="S4A9601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81"/>
    <s v="6252018811"/>
    <s v="2000971261"/>
    <s v="beginbalans"/>
    <m/>
    <s v="S4A9692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82"/>
    <s v="6252018811"/>
    <s v="2000971261"/>
    <s v="beginbalans"/>
    <m/>
    <s v="S4A9581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83"/>
    <s v="6252018811"/>
    <s v="2000971261"/>
    <s v="beginbalans"/>
    <m/>
    <s v="S4A9602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85"/>
    <s v="6252018811"/>
    <s v="2000971261"/>
    <s v="beginbalans"/>
    <m/>
    <s v="S4A9731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86"/>
    <s v="6252018811"/>
    <s v="2000971261"/>
    <s v="beginbalans"/>
    <m/>
    <s v="S4A96569"/>
    <m/>
    <m/>
    <m/>
    <x v="4"/>
    <m/>
    <n v="100292666"/>
    <s v="Alfa College"/>
    <x v="15"/>
    <s v="Lenovo"/>
    <s v="M93z"/>
    <d v="2014-01-11T00:00:00"/>
    <x v="1"/>
    <n v="1"/>
    <n v="716.71"/>
    <n v="0"/>
    <n v="0"/>
    <n v="716.71"/>
    <n v="716.71"/>
    <n v="0"/>
    <n v="0"/>
    <n v="716.71"/>
    <n v="0"/>
    <n v="0"/>
    <m/>
    <m/>
    <s v="ACTIVE"/>
  </r>
  <r>
    <s v="345187"/>
    <s v="6252018811"/>
    <s v="2000971261"/>
    <s v="beginbalans"/>
    <m/>
    <s v="S4A9587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88"/>
    <s v="6252018811"/>
    <s v="2000971261"/>
    <s v="beginbalans"/>
    <m/>
    <s v="S4A9602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90"/>
    <s v="6252018811"/>
    <s v="2000971261"/>
    <s v="beginbalans"/>
    <m/>
    <s v="S4A9652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91"/>
    <s v="6252018811"/>
    <s v="2000971261"/>
    <s v="beginbalans"/>
    <m/>
    <s v="S4A9603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92"/>
    <s v="6252018811"/>
    <s v="2000971261"/>
    <s v="beginbalans"/>
    <m/>
    <s v="S4A9605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93"/>
    <s v="6252018811"/>
    <s v="2000971261"/>
    <s v="beginbalans"/>
    <m/>
    <s v="S4A9733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94"/>
    <s v="6252018811"/>
    <s v="2000971261"/>
    <s v="beginbalans"/>
    <m/>
    <s v="S4A9666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95"/>
    <s v="6252018811"/>
    <s v="2000971261"/>
    <s v="beginbalans"/>
    <m/>
    <s v="S4A9588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96"/>
    <s v="6252018811"/>
    <s v="2000971261"/>
    <s v="beginbalans"/>
    <m/>
    <s v="S4A9705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97"/>
    <s v="6252018811"/>
    <s v="2000971261"/>
    <s v="beginbalans"/>
    <m/>
    <s v="S4A9744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98"/>
    <s v="6252018811"/>
    <s v="2000971261"/>
    <s v="beginbalans"/>
    <m/>
    <s v="S4A9711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199"/>
    <s v="6252018811"/>
    <s v="2000971261"/>
    <s v="beginbalans"/>
    <m/>
    <s v="S4A9610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00"/>
    <s v="6252018811"/>
    <s v="2000971261"/>
    <s v="beginbalans"/>
    <m/>
    <s v="S4A96057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02"/>
    <s v="6252018811"/>
    <s v="2000971261"/>
    <s v="beginbalans"/>
    <m/>
    <s v="S4A9666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03"/>
    <s v="6252018811"/>
    <s v="2000971261"/>
    <s v="beginbalans"/>
    <m/>
    <s v="S4A9598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04"/>
    <s v="6252018811"/>
    <s v="2000971261"/>
    <s v="beginbalans"/>
    <m/>
    <s v="S4A97070"/>
    <m/>
    <m/>
    <m/>
    <x v="2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05"/>
    <s v="6252018811"/>
    <s v="2000971261"/>
    <s v="beginbalans"/>
    <m/>
    <s v="S4A9745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07"/>
    <s v="6252018811"/>
    <s v="2000971261"/>
    <s v="beginbalans"/>
    <m/>
    <s v="S4A9610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08"/>
    <s v="6252018811"/>
    <s v="2000971261"/>
    <s v="beginbalans"/>
    <m/>
    <s v="S4A96103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09"/>
    <s v="6252018811"/>
    <s v="2000971261"/>
    <s v="beginbalans"/>
    <m/>
    <s v="S4A9735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10"/>
    <s v="6252018811"/>
    <s v="2000971261"/>
    <s v="beginbalans"/>
    <m/>
    <s v="S4A9680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12"/>
    <s v="6252018811"/>
    <s v="2000971261"/>
    <s v="beginbalans"/>
    <m/>
    <s v="S4A9708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14"/>
    <s v="6252018811"/>
    <s v="2000971261"/>
    <s v="beginbalans"/>
    <m/>
    <s v="S4A9716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15"/>
    <s v="6252018811"/>
    <s v="2000971261"/>
    <s v="beginbalans"/>
    <m/>
    <s v="S4A96108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16"/>
    <s v="6252018811"/>
    <s v="2000971261"/>
    <s v="beginbalans"/>
    <m/>
    <s v="S4A9611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17"/>
    <s v="6252018811"/>
    <s v="2000971261"/>
    <s v="beginbalans"/>
    <m/>
    <s v="S4A9736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18"/>
    <s v="6252018811"/>
    <s v="2000971261"/>
    <s v="beginbalans"/>
    <m/>
    <s v="S4A96901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19"/>
    <s v="6252018811"/>
    <s v="2000971261"/>
    <s v="beginbalans"/>
    <m/>
    <s v="S4A9599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20"/>
    <s v="6252018811"/>
    <s v="2000971261"/>
    <s v="beginbalans"/>
    <m/>
    <s v="S4A9711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21"/>
    <s v="6252018811"/>
    <s v="2000971261"/>
    <s v="beginbalans"/>
    <m/>
    <s v="S4A9747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22"/>
    <s v="6252018811"/>
    <s v="2000971261"/>
    <s v="beginbalans"/>
    <m/>
    <s v="S4A9719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23"/>
    <s v="6252018811"/>
    <s v="2000971261"/>
    <s v="beginbalans"/>
    <m/>
    <s v="S4A9703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24"/>
    <s v="6252018811"/>
    <s v="2000971261"/>
    <s v="beginbalans"/>
    <m/>
    <s v="S4A9611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25"/>
    <s v="6252018811"/>
    <s v="2000971261"/>
    <s v="beginbalans"/>
    <m/>
    <s v="S4A97472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26"/>
    <s v="6252018811"/>
    <s v="2000971261"/>
    <s v="beginbalans"/>
    <m/>
    <s v="S4A96936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27"/>
    <s v="6252018811"/>
    <s v="2000971261"/>
    <s v="beginbalans"/>
    <m/>
    <s v="S4A9594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28"/>
    <s v="6252018811"/>
    <s v="2000971261"/>
    <s v="beginbalans"/>
    <m/>
    <s v="S4A9605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29"/>
    <s v="6252018811"/>
    <s v="2000971261"/>
    <s v="beginbalans"/>
    <m/>
    <s v="S4A95794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30"/>
    <s v="6252018811"/>
    <s v="2000971261"/>
    <s v="beginbalans"/>
    <m/>
    <s v="S4A96025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32"/>
    <s v="6252018811"/>
    <s v="2000971261"/>
    <s v="beginbalans"/>
    <m/>
    <s v="S4A97269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33"/>
    <s v="6252018811"/>
    <s v="2000971261"/>
    <s v="beginbalans"/>
    <m/>
    <s v="S4A9616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345234"/>
    <s v="6252018811"/>
    <s v="2000971261"/>
    <s v="beginbalans"/>
    <m/>
    <s v="S4A97610"/>
    <m/>
    <m/>
    <m/>
    <x v="0"/>
    <m/>
    <n v="100292666"/>
    <s v="Alfa College"/>
    <x v="15"/>
    <s v="Lenovo"/>
    <s v="M93z"/>
    <d v="2014-01-11T00:00:00"/>
    <x v="1"/>
    <n v="0"/>
    <n v="716.71"/>
    <n v="0"/>
    <n v="716.71"/>
    <n v="0"/>
    <n v="716.71"/>
    <n v="0"/>
    <n v="716.71"/>
    <n v="0"/>
    <n v="0"/>
    <n v="0"/>
    <m/>
    <m/>
    <s v="INACTIVE - Retired in 2024"/>
  </r>
  <r>
    <s v="227409"/>
    <s v="6252019150"/>
    <s v="2000976345"/>
    <s v="beginbalans"/>
    <m/>
    <s v="PB00JRXG"/>
    <m/>
    <m/>
    <m/>
    <x v="2"/>
    <m/>
    <n v="100292666"/>
    <s v="Alfa College"/>
    <x v="12"/>
    <s v="Lenovo"/>
    <s v="T440p"/>
    <d v="2014-01-17T00:00:00"/>
    <x v="1"/>
    <n v="1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35"/>
    <s v="6252019150"/>
    <s v="2000976345"/>
    <s v="beginbalans"/>
    <m/>
    <s v="PB00JRXV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36"/>
    <s v="6252019150"/>
    <s v="2000976345"/>
    <s v="beginbalans"/>
    <m/>
    <s v="PB00JS21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37"/>
    <s v="6252019150"/>
    <s v="2000976345"/>
    <s v="beginbalans"/>
    <m/>
    <s v="PB00JS41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38"/>
    <s v="6252019150"/>
    <s v="2000976345"/>
    <s v="beginbalans"/>
    <m/>
    <s v="PB00JSBY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39"/>
    <s v="6252019150"/>
    <s v="2000976345"/>
    <s v="beginbalans"/>
    <m/>
    <s v="PB00JSCV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40"/>
    <s v="6252019150"/>
    <s v="2000976345"/>
    <s v="beginbalans"/>
    <m/>
    <s v="PB00JSDP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42"/>
    <s v="6252019150"/>
    <s v="2000976345"/>
    <s v="beginbalans"/>
    <m/>
    <s v="PB00JSF6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43"/>
    <s v="6252019150"/>
    <s v="2000976345"/>
    <s v="beginbalans"/>
    <m/>
    <s v="PB00JRVA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44"/>
    <s v="6252019150"/>
    <s v="2000976345"/>
    <s v="beginbalans"/>
    <m/>
    <s v="PB00JRYC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45"/>
    <s v="6252019150"/>
    <s v="2000976345"/>
    <s v="beginbalans"/>
    <m/>
    <s v="PB00JS01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46"/>
    <s v="6252019150"/>
    <s v="2000976345"/>
    <s v="beginbalans"/>
    <m/>
    <s v="PB00JS1N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47"/>
    <s v="6252019150"/>
    <s v="2000976345"/>
    <s v="beginbalans"/>
    <m/>
    <s v="PB00JS1P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48"/>
    <s v="6252019150"/>
    <s v="2000976345"/>
    <s v="beginbalans"/>
    <m/>
    <s v="PB00JS1R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49"/>
    <s v="6252019150"/>
    <s v="2000976345"/>
    <s v="beginbalans"/>
    <m/>
    <s v="PB00JS1T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50"/>
    <s v="6252019150"/>
    <s v="2000976345"/>
    <s v="beginbalans"/>
    <m/>
    <s v="PB00JS1U"/>
    <m/>
    <m/>
    <m/>
    <x v="0"/>
    <m/>
    <n v="100292666"/>
    <s v="Alfa College"/>
    <x v="12"/>
    <s v="Lenovo"/>
    <s v="T440p"/>
    <d v="2014-01-17T00:00:00"/>
    <x v="1"/>
    <n v="1"/>
    <n v="601.95000000000005"/>
    <n v="0"/>
    <n v="0"/>
    <n v="601.95000000000005"/>
    <n v="601.95000000000005"/>
    <n v="0"/>
    <n v="0"/>
    <n v="601.95000000000005"/>
    <n v="0"/>
    <n v="0"/>
    <m/>
    <m/>
    <s v="ACTIVE"/>
  </r>
  <r>
    <s v="345251"/>
    <s v="6252019150"/>
    <s v="2000976345"/>
    <s v="beginbalans"/>
    <m/>
    <s v="PB00JS1V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52"/>
    <s v="6252019150"/>
    <s v="2000976345"/>
    <s v="beginbalans"/>
    <m/>
    <s v="PB00JS1X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53"/>
    <s v="6252019150"/>
    <s v="2000976345"/>
    <s v="beginbalans"/>
    <m/>
    <s v="PB00JS1Y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54"/>
    <s v="6252019150"/>
    <s v="2000976345"/>
    <s v="beginbalans"/>
    <m/>
    <s v="PB00JS2A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55"/>
    <s v="6252019150"/>
    <s v="2000976345"/>
    <s v="beginbalans"/>
    <m/>
    <s v="PB00JS2F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57"/>
    <s v="6252019150"/>
    <s v="2000976345"/>
    <s v="beginbalans"/>
    <m/>
    <s v="PB00JS2Q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58"/>
    <s v="6252019150"/>
    <s v="2000976345"/>
    <s v="beginbalans"/>
    <m/>
    <s v="PB00JS2U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59"/>
    <s v="6252019150"/>
    <s v="2000976345"/>
    <s v="beginbalans"/>
    <m/>
    <s v="PB00JS33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61"/>
    <s v="6252019150"/>
    <s v="2000976345"/>
    <s v="beginbalans"/>
    <m/>
    <s v="PB00JS3E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62"/>
    <s v="6252019150"/>
    <s v="2000976345"/>
    <s v="beginbalans"/>
    <m/>
    <s v="PB00JS3T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63"/>
    <s v="6252019150"/>
    <s v="2000976345"/>
    <s v="beginbalans"/>
    <m/>
    <s v="PB00JS3W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64"/>
    <s v="6252019150"/>
    <s v="2000976345"/>
    <s v="beginbalans"/>
    <m/>
    <s v="PB00JS45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65"/>
    <s v="6252019150"/>
    <s v="2000976345"/>
    <s v="beginbalans"/>
    <m/>
    <s v="PB00JS9Q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67"/>
    <s v="6252019150"/>
    <s v="2000976345"/>
    <s v="beginbalans"/>
    <m/>
    <s v="PB00JSAQ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68"/>
    <s v="6252019150"/>
    <s v="2000976345"/>
    <s v="beginbalans"/>
    <m/>
    <s v="PB00JSAT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69"/>
    <s v="6252019150"/>
    <s v="2000976345"/>
    <s v="beginbalans"/>
    <m/>
    <s v="PB00JSB9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70"/>
    <s v="6252019150"/>
    <s v="2000976345"/>
    <s v="beginbalans"/>
    <m/>
    <s v="PB00JSBJ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71"/>
    <s v="6252019150"/>
    <s v="2000976345"/>
    <s v="beginbalans"/>
    <m/>
    <s v="PB00JSBP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73"/>
    <s v="6252019150"/>
    <s v="2000976345"/>
    <s v="beginbalans"/>
    <m/>
    <s v="PB00JSBV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75"/>
    <s v="6252019150"/>
    <s v="2000976345"/>
    <s v="beginbalans"/>
    <m/>
    <s v="PB00JSC6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76"/>
    <s v="6252019150"/>
    <s v="2000976345"/>
    <s v="beginbalans"/>
    <m/>
    <s v="PB00JSC8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77"/>
    <s v="6252019150"/>
    <s v="2000976345"/>
    <s v="beginbalans"/>
    <m/>
    <s v="PB00JSC9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78"/>
    <s v="6252019150"/>
    <s v="2000976345"/>
    <s v="beginbalans"/>
    <m/>
    <s v="PB00JSCA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79"/>
    <s v="6252019150"/>
    <s v="2000976345"/>
    <s v="beginbalans"/>
    <m/>
    <s v="PB00JSCH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80"/>
    <s v="6252019150"/>
    <s v="2000976345"/>
    <s v="beginbalans"/>
    <m/>
    <s v="PB00JSCL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81"/>
    <s v="6252019150"/>
    <s v="2000976345"/>
    <s v="beginbalans"/>
    <m/>
    <s v="PB00JSCN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82"/>
    <s v="6252019150"/>
    <s v="2000976345"/>
    <s v="beginbalans"/>
    <m/>
    <s v="PB00JSCQ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83"/>
    <s v="6252019150"/>
    <s v="2000976345"/>
    <s v="beginbalans"/>
    <m/>
    <s v="PB00JSCT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84"/>
    <s v="6252019150"/>
    <s v="2000976345"/>
    <s v="beginbalans"/>
    <m/>
    <s v="PB00JSCW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85"/>
    <s v="6252019150"/>
    <s v="2000976345"/>
    <s v="beginbalans"/>
    <m/>
    <s v="PB00JSD1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86"/>
    <s v="6252019150"/>
    <s v="2000976345"/>
    <s v="beginbalans"/>
    <m/>
    <s v="PB00JSD7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87"/>
    <s v="6252019150"/>
    <s v="2000976345"/>
    <s v="beginbalans"/>
    <m/>
    <s v="PB00JSD8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88"/>
    <s v="6252019150"/>
    <s v="2000976345"/>
    <s v="beginbalans"/>
    <m/>
    <s v="PB00JSD9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89"/>
    <s v="6252019150"/>
    <s v="2000976345"/>
    <s v="beginbalans"/>
    <m/>
    <s v="PB00JSDC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90"/>
    <s v="6252019150"/>
    <s v="2000976345"/>
    <s v="beginbalans"/>
    <m/>
    <s v="PB00JSDH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91"/>
    <s v="6252019150"/>
    <s v="2000976345"/>
    <s v="beginbalans"/>
    <m/>
    <s v="PB00JSDJ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92"/>
    <s v="6252019150"/>
    <s v="2000976345"/>
    <s v="beginbalans"/>
    <m/>
    <s v="PB00JSDL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93"/>
    <s v="6252019150"/>
    <s v="2000976345"/>
    <s v="beginbalans"/>
    <m/>
    <s v="PB00JSDM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94"/>
    <s v="6252019150"/>
    <s v="2000976345"/>
    <s v="beginbalans"/>
    <m/>
    <s v="PB00JSDR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95"/>
    <s v="6252019150"/>
    <s v="2000976345"/>
    <s v="beginbalans"/>
    <m/>
    <s v="PB00JSDU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96"/>
    <s v="6252019150"/>
    <s v="2000976345"/>
    <s v="beginbalans"/>
    <m/>
    <s v="PB00JSDZ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97"/>
    <s v="6252019150"/>
    <s v="2000976345"/>
    <s v="beginbalans"/>
    <m/>
    <s v="PB00JSE0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98"/>
    <s v="6252019150"/>
    <s v="2000976345"/>
    <s v="beginbalans"/>
    <m/>
    <s v="PB00JSE2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299"/>
    <s v="6252019150"/>
    <s v="2000976345"/>
    <s v="beginbalans"/>
    <m/>
    <s v="PB00JSE5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00"/>
    <s v="6252019150"/>
    <s v="2000976345"/>
    <s v="beginbalans"/>
    <m/>
    <s v="PB00JSE6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01"/>
    <s v="6252019150"/>
    <s v="2000976345"/>
    <s v="beginbalans"/>
    <m/>
    <s v="PB00JSE7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02"/>
    <s v="6252019150"/>
    <s v="2000976345"/>
    <s v="beginbalans"/>
    <m/>
    <s v="PB00JSE8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03"/>
    <s v="6252019150"/>
    <s v="2000976345"/>
    <s v="beginbalans"/>
    <m/>
    <s v="PB00JSEB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04"/>
    <s v="6252019150"/>
    <s v="2000976345"/>
    <s v="beginbalans"/>
    <m/>
    <s v="PB00JSEH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05"/>
    <s v="6252019150"/>
    <s v="2000976345"/>
    <s v="beginbalans"/>
    <m/>
    <s v="PB00JSEL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06"/>
    <s v="6252019150"/>
    <s v="2000976345"/>
    <s v="beginbalans"/>
    <m/>
    <s v="PB00JSEM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07"/>
    <s v="6252019150"/>
    <s v="2000976345"/>
    <s v="beginbalans"/>
    <m/>
    <s v="PB00JSEQ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08"/>
    <s v="6252019150"/>
    <s v="2000976345"/>
    <s v="beginbalans"/>
    <m/>
    <s v="PB00JSET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09"/>
    <s v="6252019150"/>
    <s v="2000976345"/>
    <s v="beginbalans"/>
    <m/>
    <s v="PB00JSEX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12"/>
    <s v="6252019150"/>
    <s v="2000976345"/>
    <s v="beginbalans"/>
    <m/>
    <s v="PB00JSF1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13"/>
    <s v="6252019150"/>
    <s v="2000976345"/>
    <s v="beginbalans"/>
    <m/>
    <s v="PB00JSF3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14"/>
    <s v="6252019150"/>
    <s v="2000976345"/>
    <s v="beginbalans"/>
    <m/>
    <s v="PB00JSF9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15"/>
    <s v="6252019150"/>
    <s v="2000976345"/>
    <s v="beginbalans"/>
    <m/>
    <s v="PB00JRUZ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16"/>
    <s v="6252019150"/>
    <s v="2000976345"/>
    <s v="beginbalans"/>
    <m/>
    <s v="PB00JRV0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17"/>
    <s v="6252019150"/>
    <s v="2000976345"/>
    <s v="beginbalans"/>
    <m/>
    <s v="PB00JRV1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18"/>
    <s v="6252019150"/>
    <s v="2000976345"/>
    <s v="beginbalans"/>
    <m/>
    <s v="PB00JRV3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19"/>
    <s v="6252019150"/>
    <s v="2000976345"/>
    <s v="beginbalans"/>
    <m/>
    <s v="PB00JRV4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20"/>
    <s v="6252019150"/>
    <s v="2000976345"/>
    <s v="beginbalans"/>
    <m/>
    <s v="PB00JRV5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21"/>
    <s v="6252019150"/>
    <s v="2000976345"/>
    <s v="beginbalans"/>
    <m/>
    <s v="PB00JRV7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22"/>
    <s v="6252019150"/>
    <s v="2000976345"/>
    <s v="beginbalans"/>
    <m/>
    <s v="PB00JRV8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23"/>
    <s v="6252019150"/>
    <s v="2000976345"/>
    <s v="beginbalans"/>
    <m/>
    <s v="PB00JRV9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24"/>
    <s v="6252019150"/>
    <s v="2000976345"/>
    <s v="beginbalans"/>
    <m/>
    <s v="PB00JRVB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25"/>
    <s v="6252019150"/>
    <s v="2000976345"/>
    <s v="beginbalans"/>
    <m/>
    <s v="PB00JRVC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26"/>
    <s v="6252019150"/>
    <s v="2000976345"/>
    <s v="beginbalans"/>
    <m/>
    <s v="PB00JRVE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27"/>
    <s v="6252019150"/>
    <s v="2000976345"/>
    <s v="beginbalans"/>
    <m/>
    <s v="PB00JRVG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28"/>
    <s v="6252019150"/>
    <s v="2000976345"/>
    <s v="beginbalans"/>
    <m/>
    <s v="PB00JRVH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29"/>
    <s v="6252019150"/>
    <s v="2000976345"/>
    <s v="beginbalans"/>
    <m/>
    <s v="PB00JRVJ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30"/>
    <s v="6252019150"/>
    <s v="2000976345"/>
    <s v="beginbalans"/>
    <m/>
    <s v="PB00JRVK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32"/>
    <s v="6252019150"/>
    <s v="2000976345"/>
    <s v="beginbalans"/>
    <m/>
    <s v="PB00JRVP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33"/>
    <s v="6252019150"/>
    <s v="2000976345"/>
    <s v="beginbalans"/>
    <m/>
    <s v="PB00JRVR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34"/>
    <s v="6252019150"/>
    <s v="2000976345"/>
    <s v="beginbalans"/>
    <m/>
    <s v="PB00JRVW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35"/>
    <s v="6252019150"/>
    <s v="2000976345"/>
    <s v="beginbalans"/>
    <m/>
    <s v="PB00JRVX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36"/>
    <s v="6252019150"/>
    <s v="2000976345"/>
    <s v="beginbalans"/>
    <m/>
    <s v="PB00JRVY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37"/>
    <s v="6252019150"/>
    <s v="2000976345"/>
    <s v="beginbalans"/>
    <m/>
    <s v="PB00JRVZ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38"/>
    <s v="6252019150"/>
    <s v="2000976345"/>
    <s v="beginbalans"/>
    <m/>
    <s v="PB00JRW0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39"/>
    <s v="6252019150"/>
    <s v="2000976345"/>
    <s v="beginbalans"/>
    <m/>
    <s v="PB00JRW1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40"/>
    <s v="6252019150"/>
    <s v="2000976345"/>
    <s v="beginbalans"/>
    <m/>
    <s v="PB00JRW2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41"/>
    <s v="6252019150"/>
    <s v="2000976345"/>
    <s v="beginbalans"/>
    <m/>
    <s v="PB00JRW3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42"/>
    <s v="6252019150"/>
    <s v="2000976345"/>
    <s v="beginbalans"/>
    <m/>
    <s v="PB00JRW5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43"/>
    <s v="6252019150"/>
    <s v="2000976345"/>
    <s v="beginbalans"/>
    <m/>
    <s v="PB00JRW6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44"/>
    <s v="6252019150"/>
    <s v="2000976345"/>
    <s v="beginbalans"/>
    <m/>
    <s v="PB00JRW7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46"/>
    <s v="6252019150"/>
    <s v="2000976345"/>
    <s v="beginbalans"/>
    <m/>
    <s v="PB00JRWA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48"/>
    <s v="6252019150"/>
    <s v="2000976345"/>
    <s v="beginbalans"/>
    <m/>
    <s v="PB00JRWD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49"/>
    <s v="6252019150"/>
    <s v="2000976345"/>
    <s v="beginbalans"/>
    <m/>
    <s v="PB00JRWE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51"/>
    <s v="6252019150"/>
    <s v="2000976345"/>
    <s v="beginbalans"/>
    <m/>
    <s v="PB00JRWG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52"/>
    <s v="6252019150"/>
    <s v="2000976345"/>
    <s v="beginbalans"/>
    <m/>
    <s v="PB00JRWH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53"/>
    <s v="6252019150"/>
    <s v="2000976345"/>
    <s v="beginbalans"/>
    <m/>
    <s v="PB00JRWJ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54"/>
    <s v="6252019150"/>
    <s v="2000976345"/>
    <s v="beginbalans"/>
    <m/>
    <s v="PB00JRWK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55"/>
    <s v="6252019150"/>
    <s v="2000976345"/>
    <s v="beginbalans"/>
    <m/>
    <s v="PB00JRWN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56"/>
    <s v="6252019150"/>
    <s v="2000976345"/>
    <s v="beginbalans"/>
    <m/>
    <s v="PB00JRWP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57"/>
    <s v="6252019150"/>
    <s v="2000976345"/>
    <s v="beginbalans"/>
    <m/>
    <s v="PB00JRWR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58"/>
    <s v="6252019150"/>
    <s v="2000976345"/>
    <s v="beginbalans"/>
    <m/>
    <s v="PB00JRWS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59"/>
    <s v="6252019150"/>
    <s v="2000976345"/>
    <s v="beginbalans"/>
    <m/>
    <s v="PB00JRWT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60"/>
    <s v="6252019150"/>
    <s v="2000976345"/>
    <s v="beginbalans"/>
    <m/>
    <s v="PB00JRWU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61"/>
    <s v="6252019150"/>
    <s v="2000976345"/>
    <s v="beginbalans"/>
    <m/>
    <s v="PB00JRWV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62"/>
    <s v="6252019150"/>
    <s v="2000976345"/>
    <s v="beginbalans"/>
    <m/>
    <s v="PB00JRWW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63"/>
    <s v="6252019150"/>
    <s v="2000976345"/>
    <s v="beginbalans"/>
    <m/>
    <s v="PB00JRWY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66"/>
    <s v="6252019150"/>
    <s v="2000976345"/>
    <s v="beginbalans"/>
    <m/>
    <s v="PB00JRXA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67"/>
    <s v="6252019150"/>
    <s v="2000976345"/>
    <s v="beginbalans"/>
    <m/>
    <s v="PB00JRXF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68"/>
    <s v="6252019150"/>
    <s v="2000976345"/>
    <s v="beginbalans"/>
    <m/>
    <s v="PB00JRXK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71"/>
    <s v="6252019150"/>
    <s v="2000976345"/>
    <s v="beginbalans"/>
    <m/>
    <s v="PB00JRXN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72"/>
    <s v="6252019150"/>
    <s v="2000976345"/>
    <s v="beginbalans"/>
    <m/>
    <s v="PB00JRXX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73"/>
    <s v="6252019150"/>
    <s v="2000976345"/>
    <s v="beginbalans"/>
    <m/>
    <s v="PB00JRXY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74"/>
    <s v="6252019150"/>
    <s v="2000976345"/>
    <s v="beginbalans"/>
    <m/>
    <s v="PB00JRXZ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75"/>
    <s v="6252019150"/>
    <s v="2000976345"/>
    <s v="beginbalans"/>
    <m/>
    <s v="PB00JRY0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76"/>
    <s v="6252019150"/>
    <s v="2000976345"/>
    <s v="beginbalans"/>
    <m/>
    <s v="PB00JRY6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77"/>
    <s v="6252019150"/>
    <s v="2000976345"/>
    <s v="beginbalans"/>
    <m/>
    <s v="PB00JRYJ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78"/>
    <s v="6252019150"/>
    <s v="2000976345"/>
    <s v="beginbalans"/>
    <m/>
    <s v="PB00JRYL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79"/>
    <s v="6252019150"/>
    <s v="2000976345"/>
    <s v="beginbalans"/>
    <m/>
    <s v="PB00JRYQ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80"/>
    <s v="6252019150"/>
    <s v="2000976345"/>
    <s v="beginbalans"/>
    <m/>
    <s v="PB00JRYU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81"/>
    <s v="6252019150"/>
    <s v="2000976345"/>
    <s v="beginbalans"/>
    <m/>
    <s v="PB00JRYX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82"/>
    <s v="6252019150"/>
    <s v="2000976345"/>
    <s v="beginbalans"/>
    <m/>
    <s v="PB00JRYY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84"/>
    <s v="6252019150"/>
    <s v="2000976345"/>
    <s v="beginbalans"/>
    <m/>
    <s v="PB00JRZ2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85"/>
    <s v="6252019150"/>
    <s v="2000976345"/>
    <s v="beginbalans"/>
    <m/>
    <s v="PB00JRZA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86"/>
    <s v="6252019150"/>
    <s v="2000976345"/>
    <s v="beginbalans"/>
    <m/>
    <s v="PB00JRZC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87"/>
    <s v="6252019150"/>
    <s v="2000976345"/>
    <s v="beginbalans"/>
    <m/>
    <s v="PB00JRZD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88"/>
    <s v="6252019150"/>
    <s v="2000976345"/>
    <s v="beginbalans"/>
    <m/>
    <s v="PB00JRZK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89"/>
    <s v="6252019150"/>
    <s v="2000976345"/>
    <s v="beginbalans"/>
    <m/>
    <s v="PB00JRZP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90"/>
    <s v="6252019150"/>
    <s v="2000976345"/>
    <s v="beginbalans"/>
    <m/>
    <s v="PB00JRZR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91"/>
    <s v="6252019150"/>
    <s v="2000976345"/>
    <s v="beginbalans"/>
    <m/>
    <s v="PB00JRZY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92"/>
    <s v="6252019150"/>
    <s v="2000976345"/>
    <s v="beginbalans"/>
    <m/>
    <s v="PB00JS9X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93"/>
    <s v="6252019150"/>
    <s v="2000976345"/>
    <s v="beginbalans"/>
    <m/>
    <s v="PB00JS9Y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94"/>
    <s v="6252019150"/>
    <s v="2000976345"/>
    <s v="beginbalans"/>
    <m/>
    <s v="PB00JRVQ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97"/>
    <s v="6252019150"/>
    <s v="2000976345"/>
    <s v="beginbalans"/>
    <m/>
    <s v="PB00JRWL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98"/>
    <s v="6252019150"/>
    <s v="2000976345"/>
    <s v="beginbalans"/>
    <m/>
    <s v="PB00JRWM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399"/>
    <s v="6252019150"/>
    <s v="2000976345"/>
    <s v="beginbalans"/>
    <m/>
    <s v="PB00JRWX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00"/>
    <s v="6252019150"/>
    <s v="2000976345"/>
    <s v="beginbalans"/>
    <m/>
    <s v="PB00JRX2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01"/>
    <s v="6252019150"/>
    <s v="2000976345"/>
    <s v="beginbalans"/>
    <m/>
    <s v="PB00JRX4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04"/>
    <s v="6252019150"/>
    <s v="2000976345"/>
    <s v="beginbalans"/>
    <m/>
    <s v="PB00JRX7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05"/>
    <s v="6252019150"/>
    <s v="2000976345"/>
    <s v="beginbalans"/>
    <m/>
    <s v="PB00JRX9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06"/>
    <s v="6252019150"/>
    <s v="2000976345"/>
    <s v="beginbalans"/>
    <m/>
    <s v="PB00JRXC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07"/>
    <s v="6252019150"/>
    <s v="2000976345"/>
    <s v="beginbalans"/>
    <m/>
    <s v="PB00JRXE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08"/>
    <s v="6252019150"/>
    <s v="2000976345"/>
    <s v="beginbalans"/>
    <m/>
    <s v="PB00JRXH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10"/>
    <s v="6252019150"/>
    <s v="2000976345"/>
    <s v="beginbalans"/>
    <m/>
    <s v="PB00JRXP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11"/>
    <s v="6252019150"/>
    <s v="2000976345"/>
    <s v="beginbalans"/>
    <m/>
    <s v="PB00JRXQ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12"/>
    <s v="6252019150"/>
    <s v="2000976345"/>
    <s v="beginbalans"/>
    <m/>
    <s v="PB00JRXR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13"/>
    <s v="6252019150"/>
    <s v="2000976345"/>
    <s v="beginbalans"/>
    <m/>
    <s v="PB00JRXT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14"/>
    <s v="6252019150"/>
    <s v="2000976345"/>
    <s v="beginbalans"/>
    <m/>
    <s v="PB00JRXU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15"/>
    <s v="6252019150"/>
    <s v="2000976345"/>
    <s v="beginbalans"/>
    <m/>
    <s v="PB00JRXW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16"/>
    <s v="6252019150"/>
    <s v="2000976345"/>
    <s v="beginbalans"/>
    <m/>
    <s v="PB00JRY1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17"/>
    <s v="6252019150"/>
    <s v="2000976345"/>
    <s v="beginbalans"/>
    <m/>
    <s v="PB00JRY2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18"/>
    <s v="6252019150"/>
    <s v="2000976345"/>
    <s v="beginbalans"/>
    <m/>
    <s v="PB00JRY3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19"/>
    <s v="6252019150"/>
    <s v="2000976345"/>
    <s v="beginbalans"/>
    <m/>
    <s v="PB00JRY4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20"/>
    <s v="6252019150"/>
    <s v="2000976345"/>
    <s v="beginbalans"/>
    <m/>
    <s v="PB00JRY5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23"/>
    <s v="6252019150"/>
    <s v="2000976345"/>
    <s v="beginbalans"/>
    <m/>
    <s v="PB00JRYB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24"/>
    <s v="6252019150"/>
    <s v="2000976345"/>
    <s v="beginbalans"/>
    <m/>
    <s v="PB00JRYD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25"/>
    <s v="6252019150"/>
    <s v="2000976345"/>
    <s v="beginbalans"/>
    <m/>
    <s v="PB00JRYE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26"/>
    <s v="6252019150"/>
    <s v="2000976345"/>
    <s v="beginbalans"/>
    <m/>
    <s v="PB00JRYF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27"/>
    <s v="6252019150"/>
    <s v="2000976345"/>
    <s v="beginbalans"/>
    <m/>
    <s v="PB00JRYG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28"/>
    <s v="6252019150"/>
    <s v="2000976345"/>
    <s v="beginbalans"/>
    <m/>
    <s v="PB00JRYK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29"/>
    <s v="6252019150"/>
    <s v="2000976345"/>
    <s v="beginbalans"/>
    <m/>
    <s v="PB00JRYM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30"/>
    <s v="6252019150"/>
    <s v="2000976345"/>
    <s v="beginbalans"/>
    <m/>
    <s v="PB00JRYS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31"/>
    <s v="6252019150"/>
    <s v="2000976345"/>
    <s v="beginbalans"/>
    <m/>
    <s v="PB00JRYV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32"/>
    <s v="6252019150"/>
    <s v="2000976345"/>
    <s v="beginbalans"/>
    <m/>
    <s v="PB00JRYW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33"/>
    <s v="6252019150"/>
    <s v="2000976345"/>
    <s v="beginbalans"/>
    <m/>
    <s v="PB00JRZ3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34"/>
    <s v="6252019150"/>
    <s v="2000976345"/>
    <s v="beginbalans"/>
    <m/>
    <s v="PB00JRZ5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35"/>
    <s v="6252019150"/>
    <s v="2000976345"/>
    <s v="beginbalans"/>
    <m/>
    <s v="PB00JRZ6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37"/>
    <s v="6252019150"/>
    <s v="2000976345"/>
    <s v="beginbalans"/>
    <m/>
    <s v="PB00JRZB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38"/>
    <s v="6252019150"/>
    <s v="2000976345"/>
    <s v="beginbalans"/>
    <m/>
    <s v="PB00JRZF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39"/>
    <s v="6252019150"/>
    <s v="2000976345"/>
    <s v="beginbalans"/>
    <m/>
    <s v="PB00JRZG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40"/>
    <s v="6252019150"/>
    <s v="2000976345"/>
    <s v="beginbalans"/>
    <m/>
    <s v="PB00JRZH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41"/>
    <s v="6252019150"/>
    <s v="2000976345"/>
    <s v="beginbalans"/>
    <m/>
    <s v="PB00JRZL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42"/>
    <s v="6252019150"/>
    <s v="2000976345"/>
    <s v="beginbalans"/>
    <m/>
    <s v="PB00JRZM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43"/>
    <s v="6252019150"/>
    <s v="2000976345"/>
    <s v="beginbalans"/>
    <m/>
    <s v="PB00JRZQ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44"/>
    <s v="6252019150"/>
    <s v="2000976345"/>
    <s v="beginbalans"/>
    <m/>
    <s v="PB00JRZS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45"/>
    <s v="6252019150"/>
    <s v="2000976345"/>
    <s v="beginbalans"/>
    <m/>
    <s v="PB00JRZU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46"/>
    <s v="6252019150"/>
    <s v="2000976345"/>
    <s v="beginbalans"/>
    <m/>
    <s v="PB00JRZV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47"/>
    <s v="6252019150"/>
    <s v="2000976345"/>
    <s v="beginbalans"/>
    <m/>
    <s v="PB00JRZX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48"/>
    <s v="6252019150"/>
    <s v="2000976345"/>
    <s v="beginbalans"/>
    <m/>
    <s v="PB00JRZZ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49"/>
    <s v="6252019150"/>
    <s v="2000976345"/>
    <s v="beginbalans"/>
    <m/>
    <s v="PB00JS00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50"/>
    <s v="6252019150"/>
    <s v="2000976345"/>
    <s v="beginbalans"/>
    <m/>
    <s v="PB00JS02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52"/>
    <s v="6252019150"/>
    <s v="2000976345"/>
    <s v="beginbalans"/>
    <m/>
    <s v="PB00JS05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53"/>
    <s v="6252019150"/>
    <s v="2000976345"/>
    <s v="beginbalans"/>
    <m/>
    <s v="PB00JS06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54"/>
    <s v="6252019150"/>
    <s v="2000976345"/>
    <s v="beginbalans"/>
    <m/>
    <s v="PB00JS9G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55"/>
    <s v="6252019150"/>
    <s v="2000976345"/>
    <s v="beginbalans"/>
    <m/>
    <s v="PB00JS9K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56"/>
    <s v="6252019150"/>
    <s v="2000976345"/>
    <s v="beginbalans"/>
    <m/>
    <s v="PB00JS9L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57"/>
    <s v="6252019150"/>
    <s v="2000976345"/>
    <s v="beginbalans"/>
    <m/>
    <s v="PB00JS9M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58"/>
    <s v="6252019150"/>
    <s v="2000976345"/>
    <s v="beginbalans"/>
    <m/>
    <s v="PB00JS9N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59"/>
    <s v="6252019150"/>
    <s v="2000976345"/>
    <s v="beginbalans"/>
    <m/>
    <s v="PB00JS9R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60"/>
    <s v="6252019150"/>
    <s v="2000976345"/>
    <s v="beginbalans"/>
    <m/>
    <s v="PB00JS9S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61"/>
    <s v="6252019150"/>
    <s v="2000976345"/>
    <s v="beginbalans"/>
    <m/>
    <s v="PB00JS9T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62"/>
    <s v="6252019150"/>
    <s v="2000976345"/>
    <s v="beginbalans"/>
    <m/>
    <s v="PB00JS9U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64"/>
    <s v="6252019150"/>
    <s v="2000976345"/>
    <s v="beginbalans"/>
    <m/>
    <s v="PB00JS9W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66"/>
    <s v="6252019150"/>
    <s v="2000976345"/>
    <s v="beginbalans"/>
    <m/>
    <s v="PB00JSA1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67"/>
    <s v="6252019150"/>
    <s v="2000976345"/>
    <s v="beginbalans"/>
    <m/>
    <s v="PB00JSA2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68"/>
    <s v="6252019150"/>
    <s v="2000976345"/>
    <s v="beginbalans"/>
    <m/>
    <s v="PB00JSA3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69"/>
    <s v="6252019150"/>
    <s v="2000976345"/>
    <s v="beginbalans"/>
    <m/>
    <s v="PB00JSA5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70"/>
    <s v="6252019150"/>
    <s v="2000976345"/>
    <s v="beginbalans"/>
    <m/>
    <s v="PB00JSA6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71"/>
    <s v="6252019150"/>
    <s v="2000976345"/>
    <s v="beginbalans"/>
    <m/>
    <s v="PB00JSAA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72"/>
    <s v="6252019150"/>
    <s v="2000976345"/>
    <s v="beginbalans"/>
    <m/>
    <s v="PB00JSAJ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73"/>
    <s v="6252019150"/>
    <s v="2000976345"/>
    <s v="beginbalans"/>
    <m/>
    <s v="PB00JSAK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76"/>
    <s v="6252019150"/>
    <s v="2000976345"/>
    <s v="beginbalans"/>
    <m/>
    <s v="PB00JRVT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77"/>
    <s v="6252019150"/>
    <s v="2000976345"/>
    <s v="beginbalans"/>
    <m/>
    <s v="PB00JRWC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78"/>
    <s v="6252019150"/>
    <s v="2000976345"/>
    <s v="beginbalans"/>
    <m/>
    <s v="PB00JRWQ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79"/>
    <s v="6252019150"/>
    <s v="2000976345"/>
    <s v="beginbalans"/>
    <m/>
    <s v="PB00JRXB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80"/>
    <s v="6252019150"/>
    <s v="2000976345"/>
    <s v="beginbalans"/>
    <m/>
    <s v="PB00JRXD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81"/>
    <s v="6252019150"/>
    <s v="2000976345"/>
    <s v="beginbalans"/>
    <m/>
    <s v="PB00JRXS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82"/>
    <s v="6252019150"/>
    <s v="2000976345"/>
    <s v="beginbalans"/>
    <m/>
    <s v="PB00JRYN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83"/>
    <s v="6252019150"/>
    <s v="2000976345"/>
    <s v="beginbalans"/>
    <m/>
    <s v="PB00JRYP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84"/>
    <s v="6252019150"/>
    <s v="2000976345"/>
    <s v="beginbalans"/>
    <m/>
    <s v="PB00JRYR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86"/>
    <s v="6252019150"/>
    <s v="2000976345"/>
    <s v="beginbalans"/>
    <m/>
    <s v="PB00JRYZ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88"/>
    <s v="6252019150"/>
    <s v="2000976345"/>
    <s v="beginbalans"/>
    <m/>
    <s v="PB00JRZ7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89"/>
    <s v="6252019150"/>
    <s v="2000976345"/>
    <s v="beginbalans"/>
    <m/>
    <s v="PB00JRZ8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90"/>
    <s v="6252019150"/>
    <s v="2000976345"/>
    <s v="beginbalans"/>
    <m/>
    <s v="PB00JRZN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91"/>
    <s v="6252019150"/>
    <s v="2000976345"/>
    <s v="beginbalans"/>
    <m/>
    <s v="PB00JRZT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92"/>
    <s v="6252019150"/>
    <s v="2000976345"/>
    <s v="beginbalans"/>
    <m/>
    <s v="PB00JRZW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93"/>
    <s v="6252019150"/>
    <s v="2000976345"/>
    <s v="beginbalans"/>
    <m/>
    <s v="PB00JS04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94"/>
    <s v="6252019150"/>
    <s v="2000976345"/>
    <s v="beginbalans"/>
    <m/>
    <s v="PB00JS2W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95"/>
    <s v="6252019150"/>
    <s v="2000976345"/>
    <s v="beginbalans"/>
    <m/>
    <s v="PB00JS39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96"/>
    <s v="6252019150"/>
    <s v="2000976345"/>
    <s v="beginbalans"/>
    <m/>
    <s v="PB00JS9H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97"/>
    <s v="6252019150"/>
    <s v="2000976345"/>
    <s v="beginbalans"/>
    <m/>
    <s v="PB00JSA4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98"/>
    <s v="6252019150"/>
    <s v="2000976345"/>
    <s v="beginbalans"/>
    <m/>
    <s v="PB00JSA9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499"/>
    <s v="6252019150"/>
    <s v="2000976345"/>
    <s v="beginbalans"/>
    <m/>
    <s v="PB00JSAB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00"/>
    <s v="6252019150"/>
    <s v="2000976345"/>
    <s v="beginbalans"/>
    <m/>
    <s v="PB00JSAC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01"/>
    <s v="6252019150"/>
    <s v="2000976345"/>
    <s v="beginbalans"/>
    <m/>
    <s v="PB00JSAD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02"/>
    <s v="6252019150"/>
    <s v="2000976345"/>
    <s v="beginbalans"/>
    <m/>
    <s v="PB00JSAE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04"/>
    <s v="6252019150"/>
    <s v="2000976345"/>
    <s v="beginbalans"/>
    <m/>
    <s v="PB00JSAL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05"/>
    <s v="6252019150"/>
    <s v="2000976345"/>
    <s v="beginbalans"/>
    <m/>
    <s v="PB00JSAM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06"/>
    <s v="6252019150"/>
    <s v="2000976345"/>
    <s v="beginbalans"/>
    <m/>
    <s v="PB00JSAP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07"/>
    <s v="6252019150"/>
    <s v="2000976345"/>
    <s v="beginbalans"/>
    <m/>
    <s v="PB00JSAS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09"/>
    <s v="6252019150"/>
    <s v="2000976345"/>
    <s v="beginbalans"/>
    <m/>
    <s v="PB00JSAV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10"/>
    <s v="6252019150"/>
    <s v="2000976345"/>
    <s v="beginbalans"/>
    <m/>
    <s v="PB00JSAW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11"/>
    <s v="6252019150"/>
    <s v="2000976345"/>
    <s v="beginbalans"/>
    <m/>
    <s v="PB00JSAX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12"/>
    <s v="6252019150"/>
    <s v="2000976345"/>
    <s v="beginbalans"/>
    <m/>
    <s v="PB00JSAY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13"/>
    <s v="6252019150"/>
    <s v="2000976345"/>
    <s v="beginbalans"/>
    <m/>
    <s v="PB00JSAZ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14"/>
    <s v="6252019150"/>
    <s v="2000976345"/>
    <s v="beginbalans"/>
    <m/>
    <s v="PB00JSB0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15"/>
    <s v="6252019150"/>
    <s v="2000976345"/>
    <s v="beginbalans"/>
    <m/>
    <s v="PB00JSB1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16"/>
    <s v="6252019150"/>
    <s v="2000976345"/>
    <s v="beginbalans"/>
    <m/>
    <s v="PB00JSB2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17"/>
    <s v="6252019150"/>
    <s v="2000976345"/>
    <s v="beginbalans"/>
    <m/>
    <s v="PB00JSB3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19"/>
    <s v="6252019150"/>
    <s v="2000976345"/>
    <s v="beginbalans"/>
    <m/>
    <s v="PB00JSB7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21"/>
    <s v="6252019150"/>
    <s v="2000976345"/>
    <s v="beginbalans"/>
    <m/>
    <s v="PB00JSBB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22"/>
    <s v="6252019150"/>
    <s v="2000976345"/>
    <s v="beginbalans"/>
    <m/>
    <s v="PB00JSBD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23"/>
    <s v="6252019150"/>
    <s v="2000976345"/>
    <s v="beginbalans"/>
    <m/>
    <s v="PB00JSBE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24"/>
    <s v="6252019150"/>
    <s v="2000976345"/>
    <s v="beginbalans"/>
    <m/>
    <s v="PB00JSBG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25"/>
    <s v="6252019150"/>
    <s v="2000976345"/>
    <s v="beginbalans"/>
    <m/>
    <s v="PB00JSBH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26"/>
    <s v="6252019150"/>
    <s v="2000976345"/>
    <s v="beginbalans"/>
    <m/>
    <s v="PB00JSBK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27"/>
    <s v="6252019150"/>
    <s v="2000976345"/>
    <s v="beginbalans"/>
    <m/>
    <s v="PB00JSBM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28"/>
    <s v="6252019150"/>
    <s v="2000976345"/>
    <s v="beginbalans"/>
    <m/>
    <s v="PB00JSBQ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29"/>
    <s v="6252019150"/>
    <s v="2000976345"/>
    <s v="beginbalans"/>
    <m/>
    <s v="PB00JSBS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30"/>
    <s v="6252019150"/>
    <s v="2000976345"/>
    <s v="beginbalans"/>
    <m/>
    <s v="PB00JSBW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32"/>
    <s v="6252019150"/>
    <s v="2000976345"/>
    <s v="beginbalans"/>
    <m/>
    <s v="PB00JSC3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33"/>
    <s v="6252019150"/>
    <s v="2000976345"/>
    <s v="beginbalans"/>
    <m/>
    <s v="PB00JSC4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34"/>
    <s v="6252019150"/>
    <s v="2000976345"/>
    <s v="beginbalans"/>
    <m/>
    <s v="PB00JSC5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35"/>
    <s v="6252019150"/>
    <s v="2000976345"/>
    <s v="beginbalans"/>
    <m/>
    <s v="PB00JSCC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36"/>
    <s v="6252019150"/>
    <s v="2000976345"/>
    <s v="beginbalans"/>
    <m/>
    <s v="PB00JSCG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37"/>
    <s v="6252019150"/>
    <s v="2000976345"/>
    <s v="beginbalans"/>
    <m/>
    <s v="PB00JSCK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38"/>
    <s v="6252019150"/>
    <s v="2000976345"/>
    <s v="beginbalans"/>
    <m/>
    <s v="PB00JSCP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39"/>
    <s v="6252019150"/>
    <s v="2000976345"/>
    <s v="beginbalans"/>
    <m/>
    <s v="PB00JSCU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40"/>
    <s v="6252019150"/>
    <s v="2000976345"/>
    <s v="beginbalans"/>
    <m/>
    <s v="PB00JSD0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41"/>
    <s v="6252019150"/>
    <s v="2000976345"/>
    <s v="beginbalans"/>
    <m/>
    <s v="PB00JSDB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42"/>
    <s v="6252019150"/>
    <s v="2000976345"/>
    <s v="beginbalans"/>
    <m/>
    <s v="PB00JSDE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43"/>
    <s v="6252019150"/>
    <s v="2000976345"/>
    <s v="beginbalans"/>
    <m/>
    <s v="PB00JSDF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44"/>
    <s v="6252019150"/>
    <s v="2000976345"/>
    <s v="beginbalans"/>
    <m/>
    <s v="PB00JSDQ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45"/>
    <s v="6252019150"/>
    <s v="2000976345"/>
    <s v="beginbalans"/>
    <m/>
    <s v="PB00JSDS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46"/>
    <s v="6252019150"/>
    <s v="2000976345"/>
    <s v="beginbalans"/>
    <m/>
    <s v="PB00JSDX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47"/>
    <s v="6252019150"/>
    <s v="2000976345"/>
    <s v="beginbalans"/>
    <m/>
    <s v="PB00JSE1"/>
    <m/>
    <m/>
    <m/>
    <x v="2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49"/>
    <s v="6252019150"/>
    <s v="2000976345"/>
    <s v="beginbalans"/>
    <m/>
    <s v="PB00JSEC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50"/>
    <s v="6252019150"/>
    <s v="2000976345"/>
    <s v="beginbalans"/>
    <m/>
    <s v="PB00JSEF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51"/>
    <s v="6252019150"/>
    <s v="2000976345"/>
    <s v="beginbalans"/>
    <m/>
    <s v="PB00JSEG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52"/>
    <s v="6252019150"/>
    <s v="2000976345"/>
    <s v="beginbalans"/>
    <m/>
    <s v="PB00JSEJ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53"/>
    <s v="6252019150"/>
    <s v="2000976345"/>
    <s v="beginbalans"/>
    <m/>
    <s v="PB00JSEK"/>
    <m/>
    <m/>
    <m/>
    <x v="0"/>
    <m/>
    <n v="100292666"/>
    <s v="Alfa College"/>
    <x v="12"/>
    <s v="Lenovo"/>
    <s v="T440p"/>
    <d v="2014-01-17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227410"/>
    <s v="6252019192"/>
    <s v="2000976345"/>
    <s v="beginbalans"/>
    <m/>
    <s v="PB00HQ2D"/>
    <m/>
    <m/>
    <m/>
    <x v="0"/>
    <m/>
    <n v="100292666"/>
    <s v="Alfa College"/>
    <x v="12"/>
    <s v="Lenovo"/>
    <s v="T440p"/>
    <d v="2014-01-18T00:00:00"/>
    <x v="1"/>
    <n v="1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3680"/>
    <s v="6252019192"/>
    <s v="2000976345"/>
    <s v="beginbalans"/>
    <m/>
    <s v="PB00HQ2E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43"/>
    <s v="6252019192"/>
    <s v="2000976345"/>
    <s v="beginbalans"/>
    <m/>
    <s v="PB00JRV2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44"/>
    <s v="6252019192"/>
    <s v="2000976345"/>
    <s v="beginbalans"/>
    <m/>
    <s v="PB00JRV6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45"/>
    <s v="6252019192"/>
    <s v="2000976345"/>
    <s v="beginbalans"/>
    <m/>
    <s v="PB00JRVD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46"/>
    <s v="6252019192"/>
    <s v="2000976345"/>
    <s v="beginbalans"/>
    <m/>
    <s v="PB00JRVN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47"/>
    <s v="6252019192"/>
    <s v="2000976345"/>
    <s v="beginbalans"/>
    <m/>
    <s v="PB00JRVU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49"/>
    <s v="6252019192"/>
    <s v="2000976345"/>
    <s v="beginbalans"/>
    <m/>
    <s v="PB00JRW4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50"/>
    <s v="6252019192"/>
    <s v="2000976345"/>
    <s v="beginbalans"/>
    <m/>
    <s v="PB00JRWZ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51"/>
    <s v="6252019192"/>
    <s v="2000976345"/>
    <s v="beginbalans"/>
    <m/>
    <s v="PB00JRX0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52"/>
    <s v="6252019192"/>
    <s v="2000976345"/>
    <s v="beginbalans"/>
    <m/>
    <s v="PB00JRX3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53"/>
    <s v="6252019192"/>
    <s v="2000976345"/>
    <s v="beginbalans"/>
    <m/>
    <s v="PB00JRY8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54"/>
    <s v="6252019192"/>
    <s v="2000976345"/>
    <s v="beginbalans"/>
    <m/>
    <s v="PB00JRY9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55"/>
    <s v="6252019192"/>
    <s v="2000976345"/>
    <s v="beginbalans"/>
    <m/>
    <s v="PB00JRYH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56"/>
    <s v="6252019192"/>
    <s v="2000976345"/>
    <s v="beginbalans"/>
    <m/>
    <s v="PB00JRZ1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57"/>
    <s v="6252019192"/>
    <s v="2000976345"/>
    <s v="beginbalans"/>
    <m/>
    <s v="PB00JRZE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58"/>
    <s v="6252019192"/>
    <s v="2000976345"/>
    <s v="beginbalans"/>
    <m/>
    <s v="PB00JRZJ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59"/>
    <s v="6252019192"/>
    <s v="2000976345"/>
    <s v="beginbalans"/>
    <m/>
    <s v="PB00JS1Q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60"/>
    <s v="6252019192"/>
    <s v="2000976345"/>
    <s v="beginbalans"/>
    <m/>
    <s v="PB00JS1S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61"/>
    <s v="6252019192"/>
    <s v="2000976345"/>
    <s v="beginbalans"/>
    <m/>
    <s v="PB00JS1W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62"/>
    <s v="6252019192"/>
    <s v="2000976345"/>
    <s v="beginbalans"/>
    <m/>
    <s v="PB00JS1Z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63"/>
    <s v="6252019192"/>
    <s v="2000976345"/>
    <s v="beginbalans"/>
    <m/>
    <s v="PB00JS20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64"/>
    <s v="6252019192"/>
    <s v="2000976345"/>
    <s v="beginbalans"/>
    <m/>
    <s v="PB00JS23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65"/>
    <s v="6252019192"/>
    <s v="2000976345"/>
    <s v="beginbalans"/>
    <m/>
    <s v="PB00JS24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66"/>
    <s v="6252019192"/>
    <s v="2000976345"/>
    <s v="beginbalans"/>
    <m/>
    <s v="PB00JS25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67"/>
    <s v="6252019192"/>
    <s v="2000976345"/>
    <s v="beginbalans"/>
    <m/>
    <s v="PB00JS26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69"/>
    <s v="6252019192"/>
    <s v="2000976345"/>
    <s v="beginbalans"/>
    <m/>
    <s v="PB00JS28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70"/>
    <s v="6252019192"/>
    <s v="2000976345"/>
    <s v="beginbalans"/>
    <m/>
    <s v="PB00JS29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71"/>
    <s v="6252019192"/>
    <s v="2000976345"/>
    <s v="beginbalans"/>
    <m/>
    <s v="PB00JS2B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72"/>
    <s v="6252019192"/>
    <s v="2000976345"/>
    <s v="beginbalans"/>
    <m/>
    <s v="PB00JS2C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73"/>
    <s v="6252019192"/>
    <s v="2000976345"/>
    <s v="beginbalans"/>
    <m/>
    <s v="PB00JS2D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74"/>
    <s v="6252019192"/>
    <s v="2000976345"/>
    <s v="beginbalans"/>
    <m/>
    <s v="PB00JS2E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75"/>
    <s v="6252019192"/>
    <s v="2000976345"/>
    <s v="beginbalans"/>
    <m/>
    <s v="PB00JS2G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76"/>
    <s v="6252019192"/>
    <s v="2000976345"/>
    <s v="beginbalans"/>
    <m/>
    <s v="PB00JS2H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77"/>
    <s v="6252019192"/>
    <s v="2000976345"/>
    <s v="beginbalans"/>
    <m/>
    <s v="PB00JS2J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78"/>
    <s v="6252019192"/>
    <s v="2000976345"/>
    <s v="beginbalans"/>
    <m/>
    <s v="PB00JS2K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79"/>
    <s v="6252019192"/>
    <s v="2000976345"/>
    <s v="beginbalans"/>
    <m/>
    <s v="PB00JS2M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80"/>
    <s v="6252019192"/>
    <s v="2000976345"/>
    <s v="beginbalans"/>
    <m/>
    <s v="PB00JS2N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81"/>
    <s v="6252019192"/>
    <s v="2000976345"/>
    <s v="beginbalans"/>
    <m/>
    <s v="PB00JS2P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82"/>
    <s v="6252019192"/>
    <s v="2000976345"/>
    <s v="beginbalans"/>
    <m/>
    <s v="PB00JS2R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83"/>
    <s v="6252019192"/>
    <s v="2000976345"/>
    <s v="beginbalans"/>
    <m/>
    <s v="PB00JS2S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84"/>
    <s v="6252019192"/>
    <s v="2000976345"/>
    <s v="beginbalans"/>
    <m/>
    <s v="PB00JS2T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85"/>
    <s v="6252019192"/>
    <s v="2000976345"/>
    <s v="beginbalans"/>
    <m/>
    <s v="PB00JS2V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86"/>
    <s v="6252019192"/>
    <s v="2000976345"/>
    <s v="beginbalans"/>
    <m/>
    <s v="PB00JS2X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87"/>
    <s v="6252019192"/>
    <s v="2000976345"/>
    <s v="beginbalans"/>
    <m/>
    <s v="PB00JS2Y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88"/>
    <s v="6252019192"/>
    <s v="2000976345"/>
    <s v="beginbalans"/>
    <m/>
    <s v="PB00JS2Z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89"/>
    <s v="6252019192"/>
    <s v="2000976345"/>
    <s v="beginbalans"/>
    <m/>
    <s v="PB00JS30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91"/>
    <s v="6252019192"/>
    <s v="2000976345"/>
    <s v="beginbalans"/>
    <m/>
    <s v="PB00JS32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92"/>
    <s v="6252019192"/>
    <s v="2000976345"/>
    <s v="beginbalans"/>
    <m/>
    <s v="PB00JS34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93"/>
    <s v="6252019192"/>
    <s v="2000976345"/>
    <s v="beginbalans"/>
    <m/>
    <s v="PB00JS35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95"/>
    <s v="6252019192"/>
    <s v="2000976345"/>
    <s v="beginbalans"/>
    <m/>
    <s v="PB00JS37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96"/>
    <s v="6252019192"/>
    <s v="2000976345"/>
    <s v="beginbalans"/>
    <m/>
    <s v="PB00JS38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97"/>
    <s v="6252019192"/>
    <s v="2000976345"/>
    <s v="beginbalans"/>
    <m/>
    <s v="PB00JS3A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699"/>
    <s v="6252019192"/>
    <s v="2000976345"/>
    <s v="beginbalans"/>
    <m/>
    <s v="PB00JS3D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00"/>
    <s v="6252019192"/>
    <s v="2000976345"/>
    <s v="beginbalans"/>
    <m/>
    <s v="PB00JS3F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01"/>
    <s v="6252019192"/>
    <s v="2000976345"/>
    <s v="beginbalans"/>
    <m/>
    <s v="PB00JS3G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02"/>
    <s v="6252019192"/>
    <s v="2000976345"/>
    <s v="beginbalans"/>
    <m/>
    <s v="PB00JS3H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03"/>
    <s v="6252019192"/>
    <s v="2000976345"/>
    <s v="beginbalans"/>
    <m/>
    <s v="PB00JS3J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04"/>
    <s v="6252019192"/>
    <s v="2000976345"/>
    <s v="beginbalans"/>
    <m/>
    <s v="PB00JS3K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05"/>
    <s v="6252019192"/>
    <s v="2000976345"/>
    <s v="beginbalans"/>
    <m/>
    <s v="PB00JS3L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07"/>
    <s v="6252019192"/>
    <s v="2000976345"/>
    <s v="beginbalans"/>
    <m/>
    <s v="PB00JS3N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08"/>
    <s v="6252019192"/>
    <s v="2000976345"/>
    <s v="beginbalans"/>
    <m/>
    <s v="PB00JS3P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09"/>
    <s v="6252019192"/>
    <s v="2000976345"/>
    <s v="beginbalans"/>
    <m/>
    <s v="PB00JS3Q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11"/>
    <s v="6252019192"/>
    <s v="2000976345"/>
    <s v="beginbalans"/>
    <m/>
    <s v="PB00JS3S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12"/>
    <s v="6252019192"/>
    <s v="2000976345"/>
    <s v="beginbalans"/>
    <m/>
    <s v="PB00JS3U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13"/>
    <s v="6252019192"/>
    <s v="2000976345"/>
    <s v="beginbalans"/>
    <m/>
    <s v="PB00JS3V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14"/>
    <s v="6252019192"/>
    <s v="2000976345"/>
    <s v="beginbalans"/>
    <m/>
    <s v="PB00JS3X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15"/>
    <s v="6252019192"/>
    <s v="2000976345"/>
    <s v="beginbalans"/>
    <m/>
    <s v="PB00JS3Y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17"/>
    <s v="6252019192"/>
    <s v="2000976345"/>
    <s v="beginbalans"/>
    <m/>
    <s v="PB00JS40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18"/>
    <s v="6252019192"/>
    <s v="2000976345"/>
    <s v="beginbalans"/>
    <m/>
    <s v="PB00JS42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19"/>
    <s v="6252019192"/>
    <s v="2000976345"/>
    <s v="beginbalans"/>
    <m/>
    <s v="PB00JS43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20"/>
    <s v="6252019192"/>
    <s v="2000976345"/>
    <s v="beginbalans"/>
    <m/>
    <s v="PB00JS44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21"/>
    <s v="6252019192"/>
    <s v="2000976345"/>
    <s v="beginbalans"/>
    <m/>
    <s v="PB00JS46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22"/>
    <s v="6252019192"/>
    <s v="2000976345"/>
    <s v="beginbalans"/>
    <m/>
    <s v="PB00JS47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23"/>
    <s v="6252019192"/>
    <s v="2000976345"/>
    <s v="beginbalans"/>
    <m/>
    <s v="PB00JS48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24"/>
    <s v="6252019192"/>
    <s v="2000976345"/>
    <s v="beginbalans"/>
    <m/>
    <s v="PB00JS49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25"/>
    <s v="6252019192"/>
    <s v="2000976345"/>
    <s v="beginbalans"/>
    <m/>
    <s v="PB00JS4A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26"/>
    <s v="6252019192"/>
    <s v="2000976345"/>
    <s v="beginbalans"/>
    <m/>
    <s v="PB00JS4C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27"/>
    <s v="6252019192"/>
    <s v="2000976345"/>
    <s v="beginbalans"/>
    <m/>
    <s v="PB00JS4D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28"/>
    <s v="6252019192"/>
    <s v="2000976345"/>
    <s v="beginbalans"/>
    <m/>
    <s v="PB00JS4E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30"/>
    <s v="6252019192"/>
    <s v="2000976345"/>
    <s v="beginbalans"/>
    <m/>
    <s v="PB00JS4G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31"/>
    <s v="6252019192"/>
    <s v="2000976345"/>
    <s v="beginbalans"/>
    <m/>
    <s v="PB00JS4H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32"/>
    <s v="6252019192"/>
    <s v="2000976345"/>
    <s v="beginbalans"/>
    <m/>
    <s v="PB00JS4J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33"/>
    <s v="6252019192"/>
    <s v="2000976345"/>
    <s v="beginbalans"/>
    <m/>
    <s v="PB00JS4K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34"/>
    <s v="6252019192"/>
    <s v="2000976345"/>
    <s v="beginbalans"/>
    <m/>
    <s v="PB00JS4L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35"/>
    <s v="6252019192"/>
    <s v="2000976345"/>
    <s v="beginbalans"/>
    <m/>
    <s v="PB00JS4M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38"/>
    <s v="6252019192"/>
    <s v="2000976345"/>
    <s v="beginbalans"/>
    <m/>
    <s v="PB00JS4Q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39"/>
    <s v="6252019192"/>
    <s v="2000976345"/>
    <s v="beginbalans"/>
    <m/>
    <s v="PB00JS4R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40"/>
    <s v="6252019192"/>
    <s v="2000976345"/>
    <s v="beginbalans"/>
    <m/>
    <s v="PB00JS4S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41"/>
    <s v="6252019192"/>
    <s v="2000976345"/>
    <s v="beginbalans"/>
    <m/>
    <s v="PB00JS4T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42"/>
    <s v="6252019192"/>
    <s v="2000976345"/>
    <s v="beginbalans"/>
    <m/>
    <s v="PB00JS4U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43"/>
    <s v="6252019192"/>
    <s v="2000976345"/>
    <s v="beginbalans"/>
    <m/>
    <s v="PB00JS4V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44"/>
    <s v="6252019192"/>
    <s v="2000976345"/>
    <s v="beginbalans"/>
    <m/>
    <s v="PB00JS4X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45"/>
    <s v="6252019192"/>
    <s v="2000976345"/>
    <s v="beginbalans"/>
    <m/>
    <s v="PB00JS4Y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46"/>
    <s v="6252019192"/>
    <s v="2000976345"/>
    <s v="beginbalans"/>
    <m/>
    <s v="PB00JS4Z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47"/>
    <s v="6252019192"/>
    <s v="2000976345"/>
    <s v="beginbalans"/>
    <m/>
    <s v="PB00JS50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48"/>
    <s v="6252019192"/>
    <s v="2000976345"/>
    <s v="beginbalans"/>
    <m/>
    <s v="PB00JS51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49"/>
    <s v="6252019192"/>
    <s v="2000976345"/>
    <s v="beginbalans"/>
    <m/>
    <s v="PB00JS52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50"/>
    <s v="6252019192"/>
    <s v="2000976345"/>
    <s v="beginbalans"/>
    <m/>
    <s v="PB00JS53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52"/>
    <s v="6252019192"/>
    <s v="2000976345"/>
    <s v="beginbalans"/>
    <m/>
    <s v="PB00JS55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53"/>
    <s v="6252019192"/>
    <s v="2000976345"/>
    <s v="beginbalans"/>
    <m/>
    <s v="PB00JS56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54"/>
    <s v="6252019192"/>
    <s v="2000976345"/>
    <s v="beginbalans"/>
    <m/>
    <s v="PB00JS58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55"/>
    <s v="6252019192"/>
    <s v="2000976345"/>
    <s v="beginbalans"/>
    <m/>
    <s v="PB00JS59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57"/>
    <s v="6252019192"/>
    <s v="2000976345"/>
    <s v="beginbalans"/>
    <m/>
    <s v="PB00JS5B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58"/>
    <s v="6252019192"/>
    <s v="2000976345"/>
    <s v="beginbalans"/>
    <m/>
    <s v="PB00JS5C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59"/>
    <s v="6252019192"/>
    <s v="2000976345"/>
    <s v="beginbalans"/>
    <m/>
    <s v="PB00JS5D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60"/>
    <s v="6252019192"/>
    <s v="2000976345"/>
    <s v="beginbalans"/>
    <m/>
    <s v="PB00JS5E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61"/>
    <s v="6252019192"/>
    <s v="2000976345"/>
    <s v="beginbalans"/>
    <m/>
    <s v="PB00JS5F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62"/>
    <s v="6252019192"/>
    <s v="2000976345"/>
    <s v="beginbalans"/>
    <m/>
    <s v="PB00JS5G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63"/>
    <s v="6252019192"/>
    <s v="2000976345"/>
    <s v="beginbalans"/>
    <m/>
    <s v="PB00JS5H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64"/>
    <s v="6252019192"/>
    <s v="2000976345"/>
    <s v="beginbalans"/>
    <m/>
    <s v="PB00JS5J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65"/>
    <s v="6252019192"/>
    <s v="2000976345"/>
    <s v="beginbalans"/>
    <m/>
    <s v="PB00JS5K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66"/>
    <s v="6252019192"/>
    <s v="2000976345"/>
    <s v="beginbalans"/>
    <m/>
    <s v="PB00JS5L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67"/>
    <s v="6252019192"/>
    <s v="2000976345"/>
    <s v="beginbalans"/>
    <m/>
    <s v="PB00JS5M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68"/>
    <s v="6252019192"/>
    <s v="2000976345"/>
    <s v="beginbalans"/>
    <m/>
    <s v="PB00JS5N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69"/>
    <s v="6252019192"/>
    <s v="2000976345"/>
    <s v="beginbalans"/>
    <m/>
    <s v="PB00JS5P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71"/>
    <s v="6252019192"/>
    <s v="2000976345"/>
    <s v="beginbalans"/>
    <m/>
    <s v="PB00JS5R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72"/>
    <s v="6252019192"/>
    <s v="2000976345"/>
    <s v="beginbalans"/>
    <m/>
    <s v="PB00JS5S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73"/>
    <s v="6252019192"/>
    <s v="2000976345"/>
    <s v="beginbalans"/>
    <m/>
    <s v="PB00JS5T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74"/>
    <s v="6252019192"/>
    <s v="2000976345"/>
    <s v="beginbalans"/>
    <m/>
    <s v="PB00JS5U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75"/>
    <s v="6252019192"/>
    <s v="2000976345"/>
    <s v="beginbalans"/>
    <m/>
    <s v="PB00JS5V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77"/>
    <s v="6252019192"/>
    <s v="2000976345"/>
    <s v="beginbalans"/>
    <m/>
    <s v="PB00JS5X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78"/>
    <s v="6252019192"/>
    <s v="2000976345"/>
    <s v="beginbalans"/>
    <m/>
    <s v="PB00JS5Y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79"/>
    <s v="6252019192"/>
    <s v="2000976345"/>
    <s v="beginbalans"/>
    <m/>
    <s v="PB00JS5Z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80"/>
    <s v="6252019192"/>
    <s v="2000976345"/>
    <s v="beginbalans"/>
    <m/>
    <s v="PB00JS60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81"/>
    <s v="6252019192"/>
    <s v="2000976345"/>
    <s v="beginbalans"/>
    <m/>
    <s v="PB00JS61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82"/>
    <s v="6252019192"/>
    <s v="2000976345"/>
    <s v="beginbalans"/>
    <m/>
    <s v="PB00JS62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83"/>
    <s v="6252019192"/>
    <s v="2000976345"/>
    <s v="beginbalans"/>
    <m/>
    <s v="PB00JS63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84"/>
    <s v="6252019192"/>
    <s v="2000976345"/>
    <s v="beginbalans"/>
    <m/>
    <s v="PB00JS64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85"/>
    <s v="6252019192"/>
    <s v="2000976345"/>
    <s v="beginbalans"/>
    <m/>
    <s v="PB00JS65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86"/>
    <s v="6252019192"/>
    <s v="2000976345"/>
    <s v="beginbalans"/>
    <m/>
    <s v="PB00JS66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87"/>
    <s v="6252019192"/>
    <s v="2000976345"/>
    <s v="beginbalans"/>
    <m/>
    <s v="PB00JS67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88"/>
    <s v="6252019192"/>
    <s v="2000976345"/>
    <s v="beginbalans"/>
    <m/>
    <s v="PB00JS68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89"/>
    <s v="6252019192"/>
    <s v="2000976345"/>
    <s v="beginbalans"/>
    <m/>
    <s v="PB00JS69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90"/>
    <s v="6252019192"/>
    <s v="2000976345"/>
    <s v="beginbalans"/>
    <m/>
    <s v="PB00JS6A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91"/>
    <s v="6252019192"/>
    <s v="2000976345"/>
    <s v="beginbalans"/>
    <m/>
    <s v="PB00JS6B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92"/>
    <s v="6252019192"/>
    <s v="2000976345"/>
    <s v="beginbalans"/>
    <m/>
    <s v="PB00JS6C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93"/>
    <s v="6252019192"/>
    <s v="2000976345"/>
    <s v="beginbalans"/>
    <m/>
    <s v="PB00JS6D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94"/>
    <s v="6252019192"/>
    <s v="2000976345"/>
    <s v="beginbalans"/>
    <m/>
    <s v="PB00JS6E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95"/>
    <s v="6252019192"/>
    <s v="2000976345"/>
    <s v="beginbalans"/>
    <m/>
    <s v="PB00JS6F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96"/>
    <s v="6252019192"/>
    <s v="2000976345"/>
    <s v="beginbalans"/>
    <m/>
    <s v="PB00JS6G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97"/>
    <s v="6252019192"/>
    <s v="2000976345"/>
    <s v="beginbalans"/>
    <m/>
    <s v="PB00JS6H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98"/>
    <s v="6252019192"/>
    <s v="2000976345"/>
    <s v="beginbalans"/>
    <m/>
    <s v="PB00JS6J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799"/>
    <s v="6252019192"/>
    <s v="2000976345"/>
    <s v="beginbalans"/>
    <m/>
    <s v="PB00JS6K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00"/>
    <s v="6252019192"/>
    <s v="2000976345"/>
    <s v="beginbalans"/>
    <m/>
    <s v="PB00JS6L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01"/>
    <s v="6252019192"/>
    <s v="2000976345"/>
    <s v="beginbalans"/>
    <m/>
    <s v="PB00JS6M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03"/>
    <s v="6252019192"/>
    <s v="2000976345"/>
    <s v="beginbalans"/>
    <m/>
    <s v="PB00JS6P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04"/>
    <s v="6252019192"/>
    <s v="2000976345"/>
    <s v="beginbalans"/>
    <m/>
    <s v="PB00JS6Q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06"/>
    <s v="6252019192"/>
    <s v="2000976345"/>
    <s v="beginbalans"/>
    <m/>
    <s v="PB00JS6S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07"/>
    <s v="6252019192"/>
    <s v="2000976345"/>
    <s v="beginbalans"/>
    <m/>
    <s v="PB00JS6T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08"/>
    <s v="6252019192"/>
    <s v="2000976345"/>
    <s v="beginbalans"/>
    <m/>
    <s v="PB00JS6U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10"/>
    <s v="6252019192"/>
    <s v="2000976345"/>
    <s v="beginbalans"/>
    <m/>
    <s v="PB00JS6W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11"/>
    <s v="6252019192"/>
    <s v="2000976345"/>
    <s v="beginbalans"/>
    <m/>
    <s v="PB00JS6X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12"/>
    <s v="6252019192"/>
    <s v="2000976345"/>
    <s v="beginbalans"/>
    <m/>
    <s v="PB00JS6Y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14"/>
    <s v="6252019192"/>
    <s v="2000976345"/>
    <s v="beginbalans"/>
    <m/>
    <s v="PB00JS70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15"/>
    <s v="6252019192"/>
    <s v="2000976345"/>
    <s v="beginbalans"/>
    <m/>
    <s v="PB00JS71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16"/>
    <s v="6252019192"/>
    <s v="2000976345"/>
    <s v="beginbalans"/>
    <m/>
    <s v="PB00JS72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17"/>
    <s v="6252019192"/>
    <s v="2000976345"/>
    <s v="beginbalans"/>
    <m/>
    <s v="PB00JS73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18"/>
    <s v="6252019192"/>
    <s v="2000976345"/>
    <s v="beginbalans"/>
    <m/>
    <s v="PB00JS74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20"/>
    <s v="6252019192"/>
    <s v="2000976345"/>
    <s v="beginbalans"/>
    <m/>
    <s v="PB00JS76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22"/>
    <s v="6252019192"/>
    <s v="2000976345"/>
    <s v="beginbalans"/>
    <m/>
    <s v="PB00JS78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23"/>
    <s v="6252019192"/>
    <s v="2000976345"/>
    <s v="beginbalans"/>
    <m/>
    <s v="PB00JS79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24"/>
    <s v="6252019192"/>
    <s v="2000976345"/>
    <s v="beginbalans"/>
    <m/>
    <s v="PB00JS7A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25"/>
    <s v="6252019192"/>
    <s v="2000976345"/>
    <s v="beginbalans"/>
    <m/>
    <s v="PB00JS7B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26"/>
    <s v="6252019192"/>
    <s v="2000976345"/>
    <s v="beginbalans"/>
    <m/>
    <s v="PB00JS7C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27"/>
    <s v="6252019192"/>
    <s v="2000976345"/>
    <s v="beginbalans"/>
    <m/>
    <s v="PB00JS7D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28"/>
    <s v="6252019192"/>
    <s v="2000976345"/>
    <s v="beginbalans"/>
    <m/>
    <s v="PB00JS7E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29"/>
    <s v="6252019192"/>
    <s v="2000976345"/>
    <s v="beginbalans"/>
    <m/>
    <s v="PB00JS7F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31"/>
    <s v="6252019192"/>
    <s v="2000976345"/>
    <s v="beginbalans"/>
    <m/>
    <s v="PB00JS7H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32"/>
    <s v="6252019192"/>
    <s v="2000976345"/>
    <s v="beginbalans"/>
    <m/>
    <s v="PB00JS9J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33"/>
    <s v="6252019192"/>
    <s v="2000976345"/>
    <s v="beginbalans"/>
    <m/>
    <s v="PB00JS9P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34"/>
    <s v="6252019192"/>
    <s v="2000976345"/>
    <s v="beginbalans"/>
    <m/>
    <s v="PB00JSA7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35"/>
    <s v="6252019192"/>
    <s v="2000976345"/>
    <s v="beginbalans"/>
    <m/>
    <s v="PB00JSA8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36"/>
    <s v="6252019192"/>
    <s v="2000976345"/>
    <s v="beginbalans"/>
    <m/>
    <s v="PB00JSAG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37"/>
    <s v="6252019192"/>
    <s v="2000976345"/>
    <s v="beginbalans"/>
    <m/>
    <s v="PB00JSAH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38"/>
    <s v="6252019192"/>
    <s v="2000976345"/>
    <s v="beginbalans"/>
    <m/>
    <s v="PB00JSAN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39"/>
    <s v="6252019192"/>
    <s v="2000976345"/>
    <s v="beginbalans"/>
    <m/>
    <s v="PB00JSAR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40"/>
    <s v="6252019192"/>
    <s v="2000976345"/>
    <s v="beginbalans"/>
    <m/>
    <s v="PB00JSB5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41"/>
    <s v="6252019192"/>
    <s v="2000976345"/>
    <s v="beginbalans"/>
    <m/>
    <s v="PB00JSB6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42"/>
    <s v="6252019192"/>
    <s v="2000976345"/>
    <s v="beginbalans"/>
    <m/>
    <s v="PB00JSB8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43"/>
    <s v="6252019192"/>
    <s v="2000976345"/>
    <s v="beginbalans"/>
    <m/>
    <s v="PB00JSBC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44"/>
    <s v="6252019192"/>
    <s v="2000976345"/>
    <s v="beginbalans"/>
    <m/>
    <s v="PB00JSBF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45"/>
    <s v="6252019192"/>
    <s v="2000976345"/>
    <s v="beginbalans"/>
    <m/>
    <s v="PB00JSBL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46"/>
    <s v="6252019192"/>
    <s v="2000976345"/>
    <s v="beginbalans"/>
    <m/>
    <s v="PB00JSBN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47"/>
    <s v="6252019192"/>
    <s v="2000976345"/>
    <s v="beginbalans"/>
    <m/>
    <s v="PB00JSBT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48"/>
    <s v="6252019192"/>
    <s v="2000976345"/>
    <s v="beginbalans"/>
    <m/>
    <s v="PB00JSBU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49"/>
    <s v="6252019192"/>
    <s v="2000976345"/>
    <s v="beginbalans"/>
    <m/>
    <s v="PB00JSC0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50"/>
    <s v="6252019192"/>
    <s v="2000976345"/>
    <s v="beginbalans"/>
    <m/>
    <s v="PB00JSC1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51"/>
    <s v="6252019192"/>
    <s v="2000976345"/>
    <s v="beginbalans"/>
    <m/>
    <s v="PB00JSC2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52"/>
    <s v="6252019192"/>
    <s v="2000976345"/>
    <s v="beginbalans"/>
    <m/>
    <s v="PB00JSC7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54"/>
    <s v="6252019192"/>
    <s v="2000976345"/>
    <s v="beginbalans"/>
    <m/>
    <s v="PB00JSCD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55"/>
    <s v="6252019192"/>
    <s v="2000976345"/>
    <s v="beginbalans"/>
    <m/>
    <s v="PB00JSCE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56"/>
    <s v="6252019192"/>
    <s v="2000976345"/>
    <s v="beginbalans"/>
    <m/>
    <s v="PB00JSCF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57"/>
    <s v="6252019192"/>
    <s v="2000976345"/>
    <s v="beginbalans"/>
    <m/>
    <s v="PB00JSCJ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58"/>
    <s v="6252019192"/>
    <s v="2000976345"/>
    <s v="beginbalans"/>
    <m/>
    <s v="PB00JSCM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59"/>
    <s v="6252019192"/>
    <s v="2000976345"/>
    <s v="beginbalans"/>
    <m/>
    <s v="PB00JSCR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60"/>
    <s v="6252019192"/>
    <s v="2000976345"/>
    <s v="beginbalans"/>
    <m/>
    <s v="PB00JSCS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62"/>
    <s v="6252019192"/>
    <s v="2000976345"/>
    <s v="beginbalans"/>
    <m/>
    <s v="PB00JSCY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63"/>
    <s v="6252019192"/>
    <s v="2000976345"/>
    <s v="beginbalans"/>
    <m/>
    <s v="PB00JSCZ"/>
    <m/>
    <m/>
    <m/>
    <x v="3"/>
    <m/>
    <n v="100292666"/>
    <s v="Alfa College"/>
    <x v="12"/>
    <s v="Lenovo"/>
    <s v="T440p"/>
    <d v="2014-01-18T00:00:00"/>
    <x v="1"/>
    <n v="1"/>
    <n v="601.95000000000005"/>
    <n v="0"/>
    <n v="0"/>
    <n v="601.95000000000005"/>
    <n v="601.95000000000005"/>
    <n v="0"/>
    <n v="0"/>
    <n v="601.95000000000005"/>
    <n v="0"/>
    <n v="0"/>
    <m/>
    <m/>
    <s v="ACTIVE"/>
  </r>
  <r>
    <s v="345864"/>
    <s v="6252019192"/>
    <s v="2000976345"/>
    <s v="beginbalans"/>
    <m/>
    <s v="PB00JSD2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66"/>
    <s v="6252019192"/>
    <s v="2000976345"/>
    <s v="beginbalans"/>
    <m/>
    <s v="PB00JSD4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67"/>
    <s v="6252019192"/>
    <s v="2000976345"/>
    <s v="beginbalans"/>
    <m/>
    <s v="PB00JSD5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68"/>
    <s v="6252019192"/>
    <s v="2000976345"/>
    <s v="beginbalans"/>
    <m/>
    <s v="PB00JSD6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69"/>
    <s v="6252019192"/>
    <s v="2000976345"/>
    <s v="beginbalans"/>
    <m/>
    <s v="PB00JSDA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70"/>
    <s v="6252019192"/>
    <s v="2000976345"/>
    <s v="beginbalans"/>
    <m/>
    <s v="PB00JSDD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71"/>
    <s v="6252019192"/>
    <s v="2000976345"/>
    <s v="beginbalans"/>
    <m/>
    <s v="PB00JSDG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73"/>
    <s v="6252019192"/>
    <s v="2000976345"/>
    <s v="beginbalans"/>
    <m/>
    <s v="PB00JSDN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74"/>
    <s v="6252019192"/>
    <s v="2000976345"/>
    <s v="beginbalans"/>
    <m/>
    <s v="PB00JSDT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75"/>
    <s v="6252019192"/>
    <s v="2000976345"/>
    <s v="beginbalans"/>
    <m/>
    <s v="PB00JSDV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76"/>
    <s v="6252019192"/>
    <s v="2000976345"/>
    <s v="beginbalans"/>
    <m/>
    <s v="PB00JSDW"/>
    <m/>
    <m/>
    <m/>
    <x v="2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77"/>
    <s v="6252019192"/>
    <s v="2000976345"/>
    <s v="beginbalans"/>
    <m/>
    <s v="PB00JSDY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78"/>
    <s v="6252019192"/>
    <s v="2000976345"/>
    <s v="beginbalans"/>
    <m/>
    <s v="PB00JSE4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80"/>
    <s v="6252019192"/>
    <s v="2000976345"/>
    <s v="beginbalans"/>
    <m/>
    <s v="PB00JSEA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82"/>
    <s v="6252019192"/>
    <s v="2000976345"/>
    <s v="beginbalans"/>
    <m/>
    <s v="PB00JSEN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83"/>
    <s v="6252019192"/>
    <s v="2000976345"/>
    <s v="beginbalans"/>
    <m/>
    <s v="PB00JSEP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84"/>
    <s v="6252019192"/>
    <s v="2000976345"/>
    <s v="beginbalans"/>
    <m/>
    <s v="PB00JSER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85"/>
    <s v="6252019192"/>
    <s v="2000976345"/>
    <s v="beginbalans"/>
    <m/>
    <s v="PB00JSES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86"/>
    <s v="6252019192"/>
    <s v="2000976345"/>
    <s v="beginbalans"/>
    <m/>
    <s v="PB00JSEU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88"/>
    <s v="6252019192"/>
    <s v="2000976345"/>
    <s v="beginbalans"/>
    <m/>
    <s v="PB00JSEW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89"/>
    <s v="6252019192"/>
    <s v="2000976345"/>
    <s v="beginbalans"/>
    <m/>
    <s v="PB00JSF2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90"/>
    <s v="6252019192"/>
    <s v="2000976345"/>
    <s v="beginbalans"/>
    <m/>
    <s v="PB00JSF4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92"/>
    <s v="6252019192"/>
    <s v="2000976345"/>
    <s v="beginbalans"/>
    <m/>
    <s v="PB00JSF7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94"/>
    <s v="6252019192"/>
    <s v="2000976345"/>
    <s v="beginbalans"/>
    <m/>
    <s v="PB00JSFA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95"/>
    <s v="6252019192"/>
    <s v="2000976345"/>
    <s v="beginbalans"/>
    <m/>
    <s v="PB00JSFB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96"/>
    <s v="6252019192"/>
    <s v="2000976345"/>
    <s v="beginbalans"/>
    <m/>
    <s v="PB00JS4B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97"/>
    <s v="6252019192"/>
    <s v="2000976345"/>
    <s v="beginbalans"/>
    <m/>
    <s v="PB00JS22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98"/>
    <s v="6252019192"/>
    <s v="2000976345"/>
    <s v="beginbalans"/>
    <m/>
    <s v="PB00JS4W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899"/>
    <s v="6252019192"/>
    <s v="2000976345"/>
    <s v="beginbalans"/>
    <m/>
    <s v="PB00JS57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900"/>
    <s v="6252019192"/>
    <s v="2000976345"/>
    <s v="beginbalans"/>
    <m/>
    <s v="PB00JSEZ"/>
    <m/>
    <m/>
    <m/>
    <x v="0"/>
    <m/>
    <n v="100292666"/>
    <s v="Alfa College"/>
    <x v="12"/>
    <s v="Lenovo"/>
    <s v="T440p"/>
    <d v="2014-01-18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227411"/>
    <s v="6252019627"/>
    <s v="2000976345"/>
    <s v="beginbalans"/>
    <m/>
    <s v="PB00KGRT"/>
    <m/>
    <m/>
    <m/>
    <x v="0"/>
    <m/>
    <n v="100292666"/>
    <s v="Alfa College"/>
    <x v="12"/>
    <s v="Lenovo"/>
    <s v="T440p"/>
    <d v="2014-01-24T00:00:00"/>
    <x v="1"/>
    <n v="1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54"/>
    <s v="6252019627"/>
    <s v="2000976345"/>
    <s v="beginbalans"/>
    <m/>
    <s v="PB00KGRU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55"/>
    <s v="6252019627"/>
    <s v="2000976345"/>
    <s v="beginbalans"/>
    <m/>
    <s v="PB00KGRV"/>
    <m/>
    <m/>
    <m/>
    <x v="2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56"/>
    <s v="6252019627"/>
    <s v="2000976345"/>
    <s v="beginbalans"/>
    <m/>
    <s v="PB00KGRW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57"/>
    <s v="6252019627"/>
    <s v="2000976345"/>
    <s v="beginbalans"/>
    <m/>
    <s v="PB00KGRX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58"/>
    <s v="6252019627"/>
    <s v="2000976345"/>
    <s v="beginbalans"/>
    <m/>
    <s v="PB00KGRY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61"/>
    <s v="6252019627"/>
    <s v="2000976345"/>
    <s v="beginbalans"/>
    <m/>
    <s v="PB00KGS1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62"/>
    <s v="6252019627"/>
    <s v="2000976345"/>
    <s v="beginbalans"/>
    <m/>
    <s v="PB00KGS2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63"/>
    <s v="6252019627"/>
    <s v="2000976345"/>
    <s v="beginbalans"/>
    <m/>
    <s v="PB00KGS3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64"/>
    <s v="6252019627"/>
    <s v="2000976345"/>
    <s v="beginbalans"/>
    <m/>
    <s v="PB00KGS4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66"/>
    <s v="6252019627"/>
    <s v="2000976345"/>
    <s v="beginbalans"/>
    <m/>
    <s v="PB00KGS6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67"/>
    <s v="6252019627"/>
    <s v="2000976345"/>
    <s v="beginbalans"/>
    <m/>
    <s v="PB00KGS7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68"/>
    <s v="6252019627"/>
    <s v="2000976345"/>
    <s v="beginbalans"/>
    <m/>
    <s v="PB00KGS8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69"/>
    <s v="6252019627"/>
    <s v="2000976345"/>
    <s v="beginbalans"/>
    <m/>
    <s v="PB00KGS9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70"/>
    <s v="6252019627"/>
    <s v="2000976345"/>
    <s v="beginbalans"/>
    <m/>
    <s v="PB00KGSA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71"/>
    <s v="6252019627"/>
    <s v="2000976345"/>
    <s v="beginbalans"/>
    <m/>
    <s v="PB00KGSB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345572"/>
    <s v="6252019627"/>
    <s v="2000976345"/>
    <s v="beginbalans"/>
    <m/>
    <s v="PB00KGSC"/>
    <m/>
    <m/>
    <m/>
    <x v="0"/>
    <m/>
    <n v="100292666"/>
    <s v="Alfa College"/>
    <x v="12"/>
    <s v="Lenovo"/>
    <s v="T440p"/>
    <d v="2014-01-24T00:00:00"/>
    <x v="1"/>
    <n v="0"/>
    <n v="601.95000000000005"/>
    <n v="0"/>
    <n v="601.95000000000005"/>
    <n v="0"/>
    <n v="601.95000000000005"/>
    <n v="0"/>
    <n v="601.95000000000005"/>
    <n v="0"/>
    <n v="0"/>
    <n v="0"/>
    <m/>
    <m/>
    <s v="INACTIVE - Retired in 2024"/>
  </r>
  <r>
    <s v="227412"/>
    <s v="6252020681"/>
    <s v="2000985660"/>
    <s v="beginbalans"/>
    <m/>
    <s v="PF00KZ2Z"/>
    <m/>
    <m/>
    <m/>
    <x v="0"/>
    <m/>
    <n v="100292666"/>
    <s v="Alfa College"/>
    <x v="12"/>
    <s v="Lenovo"/>
    <s v="X240"/>
    <d v="2014-02-11T00:00:00"/>
    <x v="1"/>
    <n v="1"/>
    <n v="585.63"/>
    <n v="0"/>
    <n v="585.63"/>
    <n v="0"/>
    <n v="585.63"/>
    <n v="0"/>
    <n v="585.63"/>
    <n v="0"/>
    <n v="0"/>
    <n v="0"/>
    <m/>
    <m/>
    <s v="INACTIVE - Retired in 2024"/>
  </r>
  <r>
    <s v="345573"/>
    <s v="6252020681"/>
    <s v="2000985660"/>
    <s v="beginbalans"/>
    <m/>
    <s v="PF00KZ27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74"/>
    <s v="6252020681"/>
    <s v="2000985660"/>
    <s v="beginbalans"/>
    <m/>
    <s v="PF00KZ29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75"/>
    <s v="6252020681"/>
    <s v="2000985660"/>
    <s v="beginbalans"/>
    <m/>
    <s v="PF00KZ39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76"/>
    <s v="6252020681"/>
    <s v="2000985660"/>
    <s v="beginbalans"/>
    <m/>
    <s v="PF00KZ33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77"/>
    <s v="6252020681"/>
    <s v="2000985660"/>
    <s v="beginbalans"/>
    <m/>
    <s v="PF00KZ20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78"/>
    <s v="6252020681"/>
    <s v="2000985660"/>
    <s v="beginbalans"/>
    <m/>
    <s v="PF00KZ1P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79"/>
    <s v="6252020681"/>
    <s v="2000985660"/>
    <s v="beginbalans"/>
    <m/>
    <s v="PF00KZ3J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80"/>
    <s v="6252020681"/>
    <s v="2000985660"/>
    <s v="beginbalans"/>
    <m/>
    <s v="PF00KZ23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81"/>
    <s v="6252020681"/>
    <s v="2000985660"/>
    <s v="beginbalans"/>
    <m/>
    <s v="PF00KZ2K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82"/>
    <s v="6252020681"/>
    <s v="2000985660"/>
    <s v="beginbalans"/>
    <m/>
    <s v="PF00KZ3F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83"/>
    <s v="6252020681"/>
    <s v="2000985660"/>
    <s v="beginbalans"/>
    <m/>
    <s v="PF00KZ2D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84"/>
    <s v="6252020681"/>
    <s v="2000985660"/>
    <s v="beginbalans"/>
    <m/>
    <s v="PF00KZ2S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85"/>
    <s v="6252020681"/>
    <s v="2000985660"/>
    <s v="beginbalans"/>
    <m/>
    <s v="PF00KZ2G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86"/>
    <s v="6252020681"/>
    <s v="2000985660"/>
    <s v="beginbalans"/>
    <m/>
    <s v="PF00KZ2U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87"/>
    <s v="6252020681"/>
    <s v="2000985660"/>
    <s v="beginbalans"/>
    <m/>
    <s v="PF00KZ1J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345588"/>
    <s v="6252020681"/>
    <s v="2000985660"/>
    <s v="beginbalans"/>
    <m/>
    <s v="PF00KZ1W"/>
    <m/>
    <m/>
    <m/>
    <x v="0"/>
    <m/>
    <n v="100292666"/>
    <s v="Alfa College"/>
    <x v="12"/>
    <s v="Lenovo"/>
    <s v="X240"/>
    <d v="2014-02-11T00:00:00"/>
    <x v="1"/>
    <n v="0"/>
    <n v="585.63"/>
    <n v="0"/>
    <n v="585.63"/>
    <n v="0"/>
    <n v="585.63"/>
    <n v="0"/>
    <n v="585.63"/>
    <n v="0"/>
    <n v="0"/>
    <n v="0"/>
    <m/>
    <m/>
    <s v="INACTIVE - Retired in 2024"/>
  </r>
  <r>
    <s v="227413"/>
    <s v="6252021207"/>
    <s v="2000985660"/>
    <s v="beginbalans"/>
    <m/>
    <s v="PB00P4BY"/>
    <m/>
    <m/>
    <m/>
    <x v="0"/>
    <m/>
    <n v="100292666"/>
    <s v="Alfa College"/>
    <x v="12"/>
    <s v="Lenovo"/>
    <s v="T440p"/>
    <d v="2014-02-18T00:00:00"/>
    <x v="1"/>
    <n v="1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64"/>
    <s v="6252021207"/>
    <s v="2000985660"/>
    <s v="beginbalans"/>
    <m/>
    <s v="PB00P4BZ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65"/>
    <s v="6252021207"/>
    <s v="2000985660"/>
    <s v="beginbalans"/>
    <m/>
    <s v="PB00P4C0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66"/>
    <s v="6252021207"/>
    <s v="2000985660"/>
    <s v="beginbalans"/>
    <m/>
    <s v="PB00P4C1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67"/>
    <s v="6252021207"/>
    <s v="2000985660"/>
    <s v="beginbalans"/>
    <m/>
    <s v="PB00P4C2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69"/>
    <s v="6252021207"/>
    <s v="2000985660"/>
    <s v="beginbalans"/>
    <m/>
    <s v="PB00P4C4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70"/>
    <s v="6252021207"/>
    <s v="2000985660"/>
    <s v="beginbalans"/>
    <m/>
    <s v="PB00P4C5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71"/>
    <s v="6252021207"/>
    <s v="2000985660"/>
    <s v="beginbalans"/>
    <m/>
    <s v="PB00P4C6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72"/>
    <s v="6252021207"/>
    <s v="2000985660"/>
    <s v="beginbalans"/>
    <m/>
    <s v="PB00P4C7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73"/>
    <s v="6252021207"/>
    <s v="2000985660"/>
    <s v="beginbalans"/>
    <m/>
    <s v="PB00P4C8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74"/>
    <s v="6252021207"/>
    <s v="2000985660"/>
    <s v="beginbalans"/>
    <m/>
    <s v="PB00P4C9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75"/>
    <s v="6252021207"/>
    <s v="2000985660"/>
    <s v="beginbalans"/>
    <m/>
    <s v="PB00P4CA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76"/>
    <s v="6252021207"/>
    <s v="2000985660"/>
    <s v="beginbalans"/>
    <m/>
    <s v="PB00P4CB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77"/>
    <s v="6252021207"/>
    <s v="2000985660"/>
    <s v="beginbalans"/>
    <m/>
    <s v="PB00P4CC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78"/>
    <s v="6252021207"/>
    <s v="2000985660"/>
    <s v="beginbalans"/>
    <m/>
    <s v="PB00P4CD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79"/>
    <s v="6252021207"/>
    <s v="2000985660"/>
    <s v="beginbalans"/>
    <m/>
    <s v="PB00P4CE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80"/>
    <s v="6252021207"/>
    <s v="2000985660"/>
    <s v="beginbalans"/>
    <m/>
    <s v="PB00P4CF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81"/>
    <s v="6252021207"/>
    <s v="2000985660"/>
    <s v="beginbalans"/>
    <m/>
    <s v="PB00P4CG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82"/>
    <s v="6252021207"/>
    <s v="2000985660"/>
    <s v="beginbalans"/>
    <m/>
    <s v="PB00P4CH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83"/>
    <s v="6252021207"/>
    <s v="2000985660"/>
    <s v="beginbalans"/>
    <m/>
    <s v="PB00P4CJ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84"/>
    <s v="6252021207"/>
    <s v="2000985660"/>
    <s v="beginbalans"/>
    <m/>
    <s v="PB00P4CK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85"/>
    <s v="6252021207"/>
    <s v="2000985660"/>
    <s v="beginbalans"/>
    <m/>
    <s v="PB00P4CM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86"/>
    <s v="6252021207"/>
    <s v="2000985660"/>
    <s v="beginbalans"/>
    <m/>
    <s v="PB00P4CN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87"/>
    <s v="6252021207"/>
    <s v="2000985660"/>
    <s v="beginbalans"/>
    <m/>
    <s v="PB00P4CP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88"/>
    <s v="6252021207"/>
    <s v="2000985660"/>
    <s v="beginbalans"/>
    <m/>
    <s v="PB00P4CQ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89"/>
    <s v="6252021207"/>
    <s v="2000985660"/>
    <s v="beginbalans"/>
    <m/>
    <s v="PB00P4CR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90"/>
    <s v="6252021207"/>
    <s v="2000985660"/>
    <s v="beginbalans"/>
    <m/>
    <s v="PB00P4CS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91"/>
    <s v="6252021207"/>
    <s v="2000985660"/>
    <s v="beginbalans"/>
    <m/>
    <s v="PB00P4CT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92"/>
    <s v="6252021207"/>
    <s v="2000985660"/>
    <s v="beginbalans"/>
    <m/>
    <s v="PB00P4CU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93"/>
    <s v="6252021207"/>
    <s v="2000985660"/>
    <s v="beginbalans"/>
    <m/>
    <s v="PB00P4CV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94"/>
    <s v="6252021207"/>
    <s v="2000985660"/>
    <s v="beginbalans"/>
    <m/>
    <s v="PB00P4CW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95"/>
    <s v="6252021207"/>
    <s v="2000985660"/>
    <s v="beginbalans"/>
    <m/>
    <s v="PB00P4CX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97"/>
    <s v="6252021207"/>
    <s v="2000985660"/>
    <s v="beginbalans"/>
    <m/>
    <s v="PB00P4CZ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98"/>
    <s v="6252021207"/>
    <s v="2000985660"/>
    <s v="beginbalans"/>
    <m/>
    <s v="PB00P4D0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699"/>
    <s v="6252021207"/>
    <s v="2000985660"/>
    <s v="beginbalans"/>
    <m/>
    <s v="PB00P4D2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00"/>
    <s v="6252021207"/>
    <s v="2000985660"/>
    <s v="beginbalans"/>
    <m/>
    <s v="PB00P4D3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01"/>
    <s v="6252021207"/>
    <s v="2000985660"/>
    <s v="beginbalans"/>
    <m/>
    <s v="PB00P4D4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02"/>
    <s v="6252021207"/>
    <s v="2000985660"/>
    <s v="beginbalans"/>
    <m/>
    <s v="PB00P4D5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03"/>
    <s v="6252021207"/>
    <s v="2000985660"/>
    <s v="beginbalans"/>
    <m/>
    <s v="PB00P4D6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04"/>
    <s v="6252021207"/>
    <s v="2000985660"/>
    <s v="beginbalans"/>
    <m/>
    <s v="PB00P4D7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05"/>
    <s v="6252021207"/>
    <s v="2000985660"/>
    <s v="beginbalans"/>
    <m/>
    <s v="PB00P4D8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06"/>
    <s v="6252021207"/>
    <s v="2000985660"/>
    <s v="beginbalans"/>
    <m/>
    <s v="PB00P4D9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07"/>
    <s v="6252021207"/>
    <s v="2000985660"/>
    <s v="beginbalans"/>
    <m/>
    <s v="PB00P4DA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09"/>
    <s v="6252021207"/>
    <s v="2000985660"/>
    <s v="beginbalans"/>
    <m/>
    <s v="PB00P4DC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10"/>
    <s v="6252021207"/>
    <s v="2000985660"/>
    <s v="beginbalans"/>
    <m/>
    <s v="PB00P4DD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11"/>
    <s v="6252021207"/>
    <s v="2000985660"/>
    <s v="beginbalans"/>
    <m/>
    <s v="PB00P4DE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12"/>
    <s v="6252021207"/>
    <s v="2000985660"/>
    <s v="beginbalans"/>
    <m/>
    <s v="PB00P4DF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13"/>
    <s v="6252021207"/>
    <s v="2000985660"/>
    <s v="beginbalans"/>
    <m/>
    <s v="PB00P4DG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14"/>
    <s v="6252021207"/>
    <s v="2000985660"/>
    <s v="beginbalans"/>
    <m/>
    <s v="PB00P4DH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15"/>
    <s v="6252021207"/>
    <s v="2000985660"/>
    <s v="beginbalans"/>
    <m/>
    <s v="PB00P4DJ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16"/>
    <s v="6252021207"/>
    <s v="2000985660"/>
    <s v="beginbalans"/>
    <m/>
    <s v="PB00P4DK"/>
    <m/>
    <m/>
    <m/>
    <x v="5"/>
    <m/>
    <n v="100292666"/>
    <s v="Alfa College"/>
    <x v="12"/>
    <s v="Lenovo"/>
    <s v="T440p"/>
    <d v="2014-02-18T00:00:00"/>
    <x v="1"/>
    <n v="1"/>
    <n v="592.92999999999995"/>
    <n v="0"/>
    <n v="0"/>
    <n v="592.92999999999995"/>
    <n v="592.92999999999995"/>
    <n v="0"/>
    <n v="0"/>
    <n v="592.92999999999995"/>
    <n v="0"/>
    <n v="0"/>
    <m/>
    <m/>
    <s v="ACTIVE"/>
  </r>
  <r>
    <s v="344717"/>
    <s v="6252021207"/>
    <s v="2000985660"/>
    <s v="beginbalans"/>
    <m/>
    <s v="PB00P4DL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18"/>
    <s v="6252021207"/>
    <s v="2000985660"/>
    <s v="beginbalans"/>
    <m/>
    <s v="PB00P4DM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19"/>
    <s v="6252021207"/>
    <s v="2000985660"/>
    <s v="beginbalans"/>
    <m/>
    <s v="PB00P4DN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20"/>
    <s v="6252021207"/>
    <s v="2000985660"/>
    <s v="beginbalans"/>
    <m/>
    <s v="PB00P4DP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22"/>
    <s v="6252021207"/>
    <s v="2000985660"/>
    <s v="beginbalans"/>
    <m/>
    <s v="PB00P4DR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23"/>
    <s v="6252021207"/>
    <s v="2000985660"/>
    <s v="beginbalans"/>
    <m/>
    <s v="PB00P4DS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24"/>
    <s v="6252021207"/>
    <s v="2000985660"/>
    <s v="beginbalans"/>
    <m/>
    <s v="PB00P4DT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25"/>
    <s v="6252021207"/>
    <s v="2000985660"/>
    <s v="beginbalans"/>
    <m/>
    <s v="PB00P4DU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26"/>
    <s v="6252021207"/>
    <s v="2000985660"/>
    <s v="beginbalans"/>
    <m/>
    <s v="PB00P4DV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27"/>
    <s v="6252021207"/>
    <s v="2000985660"/>
    <s v="beginbalans"/>
    <m/>
    <s v="PB00P4DW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28"/>
    <s v="6252021207"/>
    <s v="2000985660"/>
    <s v="beginbalans"/>
    <m/>
    <s v="PB00P4DX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29"/>
    <s v="6252021207"/>
    <s v="2000985660"/>
    <s v="beginbalans"/>
    <m/>
    <s v="PB00P4DZ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30"/>
    <s v="6252021207"/>
    <s v="2000985660"/>
    <s v="beginbalans"/>
    <m/>
    <s v="PB00P4E0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31"/>
    <s v="6252021207"/>
    <s v="2000985660"/>
    <s v="beginbalans"/>
    <m/>
    <s v="PB00P4E1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32"/>
    <s v="6252021207"/>
    <s v="2000985660"/>
    <s v="beginbalans"/>
    <m/>
    <s v="PB00P4E2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33"/>
    <s v="6252021207"/>
    <s v="2000985660"/>
    <s v="beginbalans"/>
    <m/>
    <s v="PB00P4E3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34"/>
    <s v="6252021207"/>
    <s v="2000985660"/>
    <s v="beginbalans"/>
    <m/>
    <s v="PB00P4E4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35"/>
    <s v="6252021207"/>
    <s v="2000985660"/>
    <s v="beginbalans"/>
    <m/>
    <s v="PB00P4E5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36"/>
    <s v="6252021207"/>
    <s v="2000985660"/>
    <s v="beginbalans"/>
    <m/>
    <s v="PB00P4E6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37"/>
    <s v="6252021207"/>
    <s v="2000985660"/>
    <s v="beginbalans"/>
    <m/>
    <s v="PB00P4E7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38"/>
    <s v="6252021207"/>
    <s v="2000985660"/>
    <s v="beginbalans"/>
    <m/>
    <s v="PB00P4E8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39"/>
    <s v="6252021207"/>
    <s v="2000985660"/>
    <s v="beginbalans"/>
    <m/>
    <s v="PB00P4E9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40"/>
    <s v="6252021207"/>
    <s v="2000985660"/>
    <s v="beginbalans"/>
    <m/>
    <s v="PB00P4EA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41"/>
    <s v="6252021207"/>
    <s v="2000985660"/>
    <s v="beginbalans"/>
    <m/>
    <s v="PB00P4EB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42"/>
    <s v="6252021207"/>
    <s v="2000985660"/>
    <s v="beginbalans"/>
    <m/>
    <s v="PB00RC58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43"/>
    <s v="6252021207"/>
    <s v="2000985660"/>
    <s v="beginbalans"/>
    <m/>
    <s v="PB00RC54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44"/>
    <s v="6252021207"/>
    <s v="2000985660"/>
    <s v="beginbalans"/>
    <m/>
    <s v="PB00RC3Q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46"/>
    <s v="6252021207"/>
    <s v="2000985660"/>
    <s v="beginbalans"/>
    <m/>
    <s v="PB00RC3S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47"/>
    <s v="6252021207"/>
    <s v="2000985660"/>
    <s v="beginbalans"/>
    <m/>
    <s v="PB00RC3T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48"/>
    <s v="6252021207"/>
    <s v="2000985660"/>
    <s v="beginbalans"/>
    <m/>
    <s v="PB00RC3U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49"/>
    <s v="6252021207"/>
    <s v="2000985660"/>
    <s v="beginbalans"/>
    <m/>
    <s v="PB00RC3W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50"/>
    <s v="6252021207"/>
    <s v="2000985660"/>
    <s v="beginbalans"/>
    <m/>
    <s v="PB00RC3X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51"/>
    <s v="6252021207"/>
    <s v="2000985660"/>
    <s v="beginbalans"/>
    <m/>
    <s v="PB00RC3Y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53"/>
    <s v="6252021207"/>
    <s v="2000985660"/>
    <s v="beginbalans"/>
    <m/>
    <s v="PB00RC42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54"/>
    <s v="6252021207"/>
    <s v="2000985660"/>
    <s v="beginbalans"/>
    <m/>
    <s v="PB00RC46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55"/>
    <s v="6252021207"/>
    <s v="2000985660"/>
    <s v="beginbalans"/>
    <m/>
    <s v="PB00RC4C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56"/>
    <s v="6252021207"/>
    <s v="2000985660"/>
    <s v="beginbalans"/>
    <m/>
    <s v="PB00RC4D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57"/>
    <s v="6252021207"/>
    <s v="2000985660"/>
    <s v="beginbalans"/>
    <m/>
    <s v="PB00RC4F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58"/>
    <s v="6252021207"/>
    <s v="2000985660"/>
    <s v="beginbalans"/>
    <m/>
    <s v="PB00RC4G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59"/>
    <s v="6252021207"/>
    <s v="2000985660"/>
    <s v="beginbalans"/>
    <m/>
    <s v="PB00RC4N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60"/>
    <s v="6252021207"/>
    <s v="2000985660"/>
    <s v="beginbalans"/>
    <m/>
    <s v="PB00RC4P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61"/>
    <s v="6252021207"/>
    <s v="2000985660"/>
    <s v="beginbalans"/>
    <m/>
    <s v="PB00RC4R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62"/>
    <s v="6252021207"/>
    <s v="2000985660"/>
    <s v="beginbalans"/>
    <m/>
    <s v="PB00RC4T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63"/>
    <s v="6252021207"/>
    <s v="2000985660"/>
    <s v="beginbalans"/>
    <m/>
    <s v="PB00RC4U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64"/>
    <s v="6252021207"/>
    <s v="2000985660"/>
    <s v="beginbalans"/>
    <m/>
    <s v="PB00RC4V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65"/>
    <s v="6252021207"/>
    <s v="2000985660"/>
    <s v="beginbalans"/>
    <m/>
    <s v="PB00RC4W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66"/>
    <s v="6252021207"/>
    <s v="2000985660"/>
    <s v="beginbalans"/>
    <m/>
    <s v="PB00RC4Y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67"/>
    <s v="6252021207"/>
    <s v="2000985660"/>
    <s v="beginbalans"/>
    <m/>
    <s v="PB00RC4Z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69"/>
    <s v="6252021207"/>
    <s v="2000985660"/>
    <s v="beginbalans"/>
    <m/>
    <s v="PB00RC51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70"/>
    <s v="6252021207"/>
    <s v="2000985660"/>
    <s v="beginbalans"/>
    <m/>
    <s v="PB00RC53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71"/>
    <s v="6252021207"/>
    <s v="2000985660"/>
    <s v="beginbalans"/>
    <m/>
    <s v="PB00RC54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72"/>
    <s v="6252021207"/>
    <s v="2000985660"/>
    <s v="beginbalans"/>
    <m/>
    <s v="PB00RC55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73"/>
    <s v="6252021207"/>
    <s v="2000985660"/>
    <s v="beginbalans"/>
    <m/>
    <s v="PB00RC56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74"/>
    <s v="6252021207"/>
    <s v="2000985660"/>
    <s v="beginbalans"/>
    <m/>
    <s v="PB00RC57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75"/>
    <s v="6252021207"/>
    <s v="2000985660"/>
    <s v="beginbalans"/>
    <m/>
    <s v="PB00RC5A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76"/>
    <s v="6252021207"/>
    <s v="2000985660"/>
    <s v="beginbalans"/>
    <m/>
    <s v="PB00RC5B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77"/>
    <s v="6252021207"/>
    <s v="2000985660"/>
    <s v="beginbalans"/>
    <m/>
    <s v="PB00RC5D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78"/>
    <s v="6252021207"/>
    <s v="2000985660"/>
    <s v="beginbalans"/>
    <m/>
    <s v="PB00RC5E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79"/>
    <s v="6252021207"/>
    <s v="2000985660"/>
    <s v="beginbalans"/>
    <m/>
    <s v="PB00RC5F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80"/>
    <s v="6252021207"/>
    <s v="2000985660"/>
    <s v="beginbalans"/>
    <m/>
    <s v="PB00RC5G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82"/>
    <s v="6252021207"/>
    <s v="2000985660"/>
    <s v="beginbalans"/>
    <m/>
    <s v="PB00RC5J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83"/>
    <s v="6252021207"/>
    <s v="2000985660"/>
    <s v="beginbalans"/>
    <m/>
    <s v="PB00RC5M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84"/>
    <s v="6252021207"/>
    <s v="2000985660"/>
    <s v="beginbalans"/>
    <m/>
    <s v="PB00RC5N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85"/>
    <s v="6252021207"/>
    <s v="2000985660"/>
    <s v="beginbalans"/>
    <m/>
    <s v="PB00RC5Q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86"/>
    <s v="6252021207"/>
    <s v="2000985660"/>
    <s v="beginbalans"/>
    <m/>
    <s v="PB00RC5R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88"/>
    <s v="6252021207"/>
    <s v="2000985660"/>
    <s v="beginbalans"/>
    <m/>
    <s v="PB00RC5U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89"/>
    <s v="6252021207"/>
    <s v="2000985660"/>
    <s v="beginbalans"/>
    <m/>
    <s v="PB00RC5V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90"/>
    <s v="6252021207"/>
    <s v="2000985660"/>
    <s v="beginbalans"/>
    <m/>
    <s v="PB00RC5X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91"/>
    <s v="6252021207"/>
    <s v="2000985660"/>
    <s v="beginbalans"/>
    <m/>
    <s v="PB00RC5Y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92"/>
    <s v="6252021207"/>
    <s v="2000985660"/>
    <s v="beginbalans"/>
    <m/>
    <s v="PB00RC5Z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93"/>
    <s v="6252021207"/>
    <s v="2000985660"/>
    <s v="beginbalans"/>
    <m/>
    <s v="PB00RC60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94"/>
    <s v="6252021207"/>
    <s v="2000985660"/>
    <s v="beginbalans"/>
    <m/>
    <s v="PB00RC61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96"/>
    <s v="6252021207"/>
    <s v="2000985660"/>
    <s v="beginbalans"/>
    <m/>
    <s v="PB00RC63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97"/>
    <s v="6252021207"/>
    <s v="2000985660"/>
    <s v="beginbalans"/>
    <m/>
    <s v="PB00RC68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98"/>
    <s v="6252021207"/>
    <s v="2000985660"/>
    <s v="beginbalans"/>
    <m/>
    <s v="PB00RC69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799"/>
    <s v="6252021207"/>
    <s v="2000985660"/>
    <s v="beginbalans"/>
    <m/>
    <s v="PB00RC6A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00"/>
    <s v="6252021207"/>
    <s v="2000985660"/>
    <s v="beginbalans"/>
    <m/>
    <s v="PB00RC6B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01"/>
    <s v="6252021207"/>
    <s v="2000985660"/>
    <s v="beginbalans"/>
    <m/>
    <s v="PB00RC6C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02"/>
    <s v="6252021207"/>
    <s v="2000985660"/>
    <s v="beginbalans"/>
    <m/>
    <s v="PB00RC6D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03"/>
    <s v="6252021207"/>
    <s v="2000985660"/>
    <s v="beginbalans"/>
    <m/>
    <s v="PB00RC6E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04"/>
    <s v="6252021207"/>
    <s v="2000985660"/>
    <s v="beginbalans"/>
    <m/>
    <s v="PB00RC6F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05"/>
    <s v="6252021207"/>
    <s v="2000985660"/>
    <s v="beginbalans"/>
    <m/>
    <s v="PB00RC6H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06"/>
    <s v="6252021207"/>
    <s v="2000985660"/>
    <s v="beginbalans"/>
    <m/>
    <s v="PB00RC6J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07"/>
    <s v="6252021207"/>
    <s v="2000985660"/>
    <s v="beginbalans"/>
    <m/>
    <s v="PB00RC6K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08"/>
    <s v="6252021207"/>
    <s v="2000985660"/>
    <s v="beginbalans"/>
    <m/>
    <s v="PB00RC6L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09"/>
    <s v="6252021207"/>
    <s v="2000985660"/>
    <s v="beginbalans"/>
    <m/>
    <s v="PB00RC6M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10"/>
    <s v="6252021207"/>
    <s v="2000985660"/>
    <s v="beginbalans"/>
    <m/>
    <s v="PB00RC6N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11"/>
    <s v="6252021207"/>
    <s v="2000985660"/>
    <s v="beginbalans"/>
    <m/>
    <s v="PB00RC6P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12"/>
    <s v="6252021207"/>
    <s v="2000985660"/>
    <s v="beginbalans"/>
    <m/>
    <s v="PB00RC6Q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13"/>
    <s v="6252021207"/>
    <s v="2000985660"/>
    <s v="beginbalans"/>
    <m/>
    <s v="PB00RC6S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14"/>
    <s v="6252021207"/>
    <s v="2000985660"/>
    <s v="beginbalans"/>
    <m/>
    <s v="PB00RC6T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15"/>
    <s v="6252021207"/>
    <s v="2000985660"/>
    <s v="beginbalans"/>
    <m/>
    <s v="PB00RC6U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16"/>
    <s v="6252021207"/>
    <s v="2000985660"/>
    <s v="beginbalans"/>
    <m/>
    <s v="PB00RC6V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17"/>
    <s v="6252021207"/>
    <s v="2000985660"/>
    <s v="beginbalans"/>
    <m/>
    <s v="PB00RC6W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18"/>
    <s v="6252021207"/>
    <s v="2000985660"/>
    <s v="beginbalans"/>
    <m/>
    <s v="PB00RC6X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19"/>
    <s v="6252021207"/>
    <s v="2000985660"/>
    <s v="beginbalans"/>
    <m/>
    <s v="PB00RC6Z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20"/>
    <s v="6252021207"/>
    <s v="2000985660"/>
    <s v="beginbalans"/>
    <m/>
    <s v="PB00RC70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21"/>
    <s v="6252021207"/>
    <s v="2000985660"/>
    <s v="beginbalans"/>
    <m/>
    <s v="PB00RC72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22"/>
    <s v="6252021207"/>
    <s v="2000985660"/>
    <s v="beginbalans"/>
    <m/>
    <s v="PB00RC73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23"/>
    <s v="6252021207"/>
    <s v="2000985660"/>
    <s v="beginbalans"/>
    <m/>
    <s v="PB00RC44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24"/>
    <s v="6252021207"/>
    <s v="2000985660"/>
    <s v="beginbalans"/>
    <m/>
    <s v="PB00RC48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26"/>
    <s v="6252021207"/>
    <s v="2000985660"/>
    <s v="beginbalans"/>
    <m/>
    <s v="PB00RC4X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27"/>
    <s v="6252021207"/>
    <s v="2000985660"/>
    <s v="beginbalans"/>
    <m/>
    <s v="PB00RC3N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28"/>
    <s v="6252021207"/>
    <s v="2000985660"/>
    <s v="beginbalans"/>
    <m/>
    <s v="PB00RC43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29"/>
    <s v="6252021207"/>
    <s v="2000985660"/>
    <s v="beginbalans"/>
    <m/>
    <s v="PB00RC67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30"/>
    <s v="6252021207"/>
    <s v="2000985660"/>
    <s v="beginbalans"/>
    <m/>
    <s v="PB00RC6R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31"/>
    <s v="6252021207"/>
    <s v="2000985660"/>
    <s v="beginbalans"/>
    <m/>
    <s v="PB00RC4B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32"/>
    <s v="6252021207"/>
    <s v="2000985660"/>
    <s v="beginbalans"/>
    <m/>
    <s v="PB00RC4S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34"/>
    <s v="6252021207"/>
    <s v="2000985660"/>
    <s v="beginbalans"/>
    <m/>
    <s v="PB00RC5C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35"/>
    <s v="6252021207"/>
    <s v="2000985660"/>
    <s v="beginbalans"/>
    <m/>
    <s v="PB00RC45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36"/>
    <s v="6252021207"/>
    <s v="2000985660"/>
    <s v="beginbalans"/>
    <m/>
    <s v="PB00RC4L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37"/>
    <s v="6252021207"/>
    <s v="2000985660"/>
    <s v="beginbalans"/>
    <m/>
    <s v="PB00RC64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38"/>
    <s v="6252021207"/>
    <s v="2000985660"/>
    <s v="beginbalans"/>
    <m/>
    <s v="PB00RC6G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39"/>
    <s v="6252021207"/>
    <s v="2000985660"/>
    <s v="beginbalans"/>
    <m/>
    <s v="PB00RC4E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40"/>
    <s v="6252021207"/>
    <s v="2000985660"/>
    <s v="beginbalans"/>
    <m/>
    <s v="PB00RC4Q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41"/>
    <s v="6252021207"/>
    <s v="2000985660"/>
    <s v="beginbalans"/>
    <m/>
    <s v="PB00RC59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42"/>
    <s v="6252021207"/>
    <s v="2000985660"/>
    <s v="beginbalans"/>
    <m/>
    <s v="PB00RC66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43"/>
    <s v="6252021207"/>
    <s v="2000985660"/>
    <s v="beginbalans"/>
    <m/>
    <s v="PB00RC3Z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47"/>
    <s v="6252021207"/>
    <s v="2000985660"/>
    <s v="beginbalans"/>
    <m/>
    <s v="PB00RC4H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48"/>
    <s v="6252021207"/>
    <s v="2000985660"/>
    <s v="beginbalans"/>
    <m/>
    <s v="PB00RC4K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49"/>
    <s v="6252021207"/>
    <s v="2000985660"/>
    <s v="beginbalans"/>
    <m/>
    <s v="PB00RC5K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51"/>
    <s v="6252021207"/>
    <s v="2000985660"/>
    <s v="beginbalans"/>
    <m/>
    <s v="PB00RC4A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52"/>
    <s v="6252021207"/>
    <s v="2000985660"/>
    <s v="beginbalans"/>
    <m/>
    <s v="PB00RC5L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53"/>
    <s v="6252021207"/>
    <s v="2000985660"/>
    <s v="beginbalans"/>
    <m/>
    <s v="PB00RC5T"/>
    <m/>
    <m/>
    <m/>
    <x v="2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54"/>
    <s v="6252021207"/>
    <s v="2000985660"/>
    <s v="beginbalans"/>
    <m/>
    <s v="PB00P4CL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55"/>
    <s v="6252021207"/>
    <s v="2000985660"/>
    <s v="beginbalans"/>
    <m/>
    <s v="PB00P4D1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56"/>
    <s v="6252021207"/>
    <s v="2000985660"/>
    <s v="beginbalans"/>
    <m/>
    <s v="PB00P4DY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57"/>
    <s v="6252021207"/>
    <s v="2000985660"/>
    <s v="beginbalans"/>
    <m/>
    <s v="PB00RC5P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58"/>
    <s v="6252021207"/>
    <s v="2000985660"/>
    <s v="beginbalans"/>
    <m/>
    <s v="PB00RC3V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59"/>
    <s v="6252021207"/>
    <s v="2000985660"/>
    <s v="beginbalans"/>
    <m/>
    <s v="PB00RC41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60"/>
    <s v="6252021207"/>
    <s v="2000985660"/>
    <s v="beginbalans"/>
    <m/>
    <s v="PB00RC4M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61"/>
    <s v="6252021207"/>
    <s v="2000985660"/>
    <s v="beginbalans"/>
    <m/>
    <s v="PB00RC6Y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344862"/>
    <s v="6252021207"/>
    <s v="2000985660"/>
    <s v="beginbalans"/>
    <m/>
    <s v="PB00RC4J"/>
    <m/>
    <m/>
    <m/>
    <x v="0"/>
    <m/>
    <n v="100292666"/>
    <s v="Alfa College"/>
    <x v="12"/>
    <s v="Lenovo"/>
    <s v="T440p"/>
    <d v="2014-02-18T00:00:00"/>
    <x v="1"/>
    <n v="0"/>
    <n v="592.92999999999995"/>
    <n v="0"/>
    <n v="592.92999999999995"/>
    <n v="0"/>
    <n v="592.92999999999995"/>
    <n v="0"/>
    <n v="592.92999999999995"/>
    <n v="0"/>
    <n v="0"/>
    <n v="0"/>
    <m/>
    <m/>
    <s v="INACTIVE - Retired in 2024"/>
  </r>
  <r>
    <s v="229843"/>
    <s v="6252024160"/>
    <s v="2000986358"/>
    <s v="beginbalans"/>
    <m/>
    <s v="R90109EL"/>
    <m/>
    <m/>
    <m/>
    <x v="0"/>
    <m/>
    <n v="100292666"/>
    <s v="Alfa College"/>
    <x v="12"/>
    <s v="Lenovo"/>
    <s v="W540"/>
    <d v="2014-05-01T00:00:00"/>
    <x v="1"/>
    <n v="1"/>
    <n v="1270.69"/>
    <n v="0"/>
    <n v="1270.69"/>
    <n v="0"/>
    <n v="1270.69"/>
    <n v="0"/>
    <n v="1270.69"/>
    <n v="0"/>
    <n v="0"/>
    <n v="0"/>
    <m/>
    <m/>
    <s v="INACTIVE - Retired in 2024"/>
  </r>
  <r>
    <s v="344258"/>
    <s v="6252024160"/>
    <s v="2000986358"/>
    <s v="beginbalans"/>
    <m/>
    <s v="R90109EM"/>
    <m/>
    <m/>
    <m/>
    <x v="0"/>
    <m/>
    <n v="100292666"/>
    <s v="Alfa College"/>
    <x v="12"/>
    <s v="Lenovo"/>
    <s v="W540"/>
    <d v="2014-05-01T00:00:00"/>
    <x v="1"/>
    <n v="0"/>
    <n v="1270.69"/>
    <n v="0"/>
    <n v="1270.69"/>
    <n v="0"/>
    <n v="1270.69"/>
    <n v="0"/>
    <n v="1270.69"/>
    <n v="0"/>
    <n v="0"/>
    <n v="0"/>
    <m/>
    <m/>
    <s v="INACTIVE - Retired in 2024"/>
  </r>
  <r>
    <s v="344259"/>
    <s v="6252024160"/>
    <s v="2000986358"/>
    <s v="beginbalans"/>
    <m/>
    <s v="R90109EK"/>
    <m/>
    <m/>
    <m/>
    <x v="2"/>
    <m/>
    <n v="100292666"/>
    <s v="Alfa College"/>
    <x v="12"/>
    <s v="Lenovo"/>
    <s v="W540"/>
    <d v="2014-05-01T00:00:00"/>
    <x v="1"/>
    <n v="0"/>
    <n v="1270.69"/>
    <n v="0"/>
    <n v="1270.69"/>
    <n v="0"/>
    <n v="1270.69"/>
    <n v="0"/>
    <n v="1270.69"/>
    <n v="0"/>
    <n v="0"/>
    <n v="0"/>
    <m/>
    <m/>
    <s v="INACTIVE - Retired in 2024"/>
  </r>
  <r>
    <s v="344260"/>
    <s v="6252024160"/>
    <s v="2000986358"/>
    <s v="beginbalans"/>
    <m/>
    <s v="R90109EH"/>
    <m/>
    <m/>
    <m/>
    <x v="0"/>
    <m/>
    <n v="100292666"/>
    <s v="Alfa College"/>
    <x v="12"/>
    <s v="Lenovo"/>
    <s v="W540"/>
    <d v="2014-05-01T00:00:00"/>
    <x v="1"/>
    <n v="0"/>
    <n v="1270.69"/>
    <n v="0"/>
    <n v="1270.69"/>
    <n v="0"/>
    <n v="1270.69"/>
    <n v="0"/>
    <n v="1270.69"/>
    <n v="0"/>
    <n v="0"/>
    <n v="0"/>
    <m/>
    <m/>
    <s v="INACTIVE - Retired in 2024"/>
  </r>
  <r>
    <s v="344261"/>
    <s v="6252024160"/>
    <s v="2000986358"/>
    <s v="beginbalans"/>
    <m/>
    <s v="R90109EG"/>
    <m/>
    <m/>
    <m/>
    <x v="0"/>
    <m/>
    <n v="100292666"/>
    <s v="Alfa College"/>
    <x v="12"/>
    <s v="Lenovo"/>
    <s v="W540"/>
    <d v="2014-05-01T00:00:00"/>
    <x v="1"/>
    <n v="0"/>
    <n v="1270.69"/>
    <n v="0"/>
    <n v="1270.69"/>
    <n v="0"/>
    <n v="1270.69"/>
    <n v="0"/>
    <n v="1270.69"/>
    <n v="0"/>
    <n v="0"/>
    <n v="0"/>
    <m/>
    <m/>
    <s v="INACTIVE - Retired in 2024"/>
  </r>
  <r>
    <s v="344262"/>
    <s v="6252024160"/>
    <s v="2000986358"/>
    <s v="beginbalans"/>
    <m/>
    <s v="R90109EF"/>
    <m/>
    <m/>
    <m/>
    <x v="0"/>
    <m/>
    <n v="100292666"/>
    <s v="Alfa College"/>
    <x v="12"/>
    <s v="Lenovo"/>
    <s v="W540"/>
    <d v="2014-05-01T00:00:00"/>
    <x v="1"/>
    <n v="0"/>
    <n v="1270.69"/>
    <n v="0"/>
    <n v="1270.69"/>
    <n v="0"/>
    <n v="1270.69"/>
    <n v="0"/>
    <n v="1270.69"/>
    <n v="0"/>
    <n v="0"/>
    <n v="0"/>
    <m/>
    <m/>
    <s v="INACTIVE - Retired in 2024"/>
  </r>
  <r>
    <s v="230087"/>
    <s v="6252027411"/>
    <s v="2001010256"/>
    <s v="beginbalans"/>
    <m/>
    <s v="R901K459"/>
    <m/>
    <m/>
    <m/>
    <x v="2"/>
    <m/>
    <n v="100292666"/>
    <s v="Alfa College"/>
    <x v="12"/>
    <s v="Lenovo"/>
    <s v="W540"/>
    <d v="2014-05-28T00:00:00"/>
    <x v="1"/>
    <n v="0"/>
    <n v="1265.07"/>
    <n v="0"/>
    <n v="1265.07"/>
    <n v="0"/>
    <n v="1265.07"/>
    <n v="0"/>
    <n v="1265.07"/>
    <n v="0"/>
    <n v="0"/>
    <n v="0"/>
    <m/>
    <m/>
    <s v="INACTIVE - Retired in 2024"/>
  </r>
  <r>
    <s v="230088"/>
    <s v="6252027411"/>
    <s v="2001010256"/>
    <s v="beginbalans"/>
    <m/>
    <s v="R901K458"/>
    <m/>
    <m/>
    <m/>
    <x v="0"/>
    <m/>
    <n v="100292666"/>
    <s v="Alfa College"/>
    <x v="12"/>
    <s v="Lenovo"/>
    <s v="W540"/>
    <d v="2014-05-28T00:00:00"/>
    <x v="1"/>
    <n v="0"/>
    <n v="1265.07"/>
    <n v="0"/>
    <n v="1265.07"/>
    <n v="0"/>
    <n v="1265.07"/>
    <n v="0"/>
    <n v="1265.07"/>
    <n v="0"/>
    <n v="0"/>
    <n v="0"/>
    <m/>
    <m/>
    <s v="INACTIVE - Retired in 2024"/>
  </r>
  <r>
    <s v="230089"/>
    <s v="6252027411"/>
    <s v="2001010256"/>
    <s v="beginbalans"/>
    <m/>
    <s v="R901K455"/>
    <m/>
    <m/>
    <m/>
    <x v="0"/>
    <m/>
    <n v="100292666"/>
    <s v="Alfa College"/>
    <x v="12"/>
    <s v="Lenovo"/>
    <s v="W540"/>
    <d v="2014-05-28T00:00:00"/>
    <x v="1"/>
    <n v="0"/>
    <n v="1265.07"/>
    <n v="0"/>
    <n v="1265.07"/>
    <n v="0"/>
    <n v="1265.07"/>
    <n v="0"/>
    <n v="1265.07"/>
    <n v="0"/>
    <n v="0"/>
    <n v="0"/>
    <m/>
    <m/>
    <s v="INACTIVE - Retired in 2024"/>
  </r>
  <r>
    <s v="230090"/>
    <s v="6252027411"/>
    <s v="2001010256"/>
    <s v="beginbalans"/>
    <m/>
    <s v="R901K454"/>
    <m/>
    <m/>
    <m/>
    <x v="0"/>
    <m/>
    <n v="100292666"/>
    <s v="Alfa College"/>
    <x v="12"/>
    <s v="Lenovo"/>
    <s v="W540"/>
    <d v="2014-05-28T00:00:00"/>
    <x v="1"/>
    <n v="0"/>
    <n v="1265.07"/>
    <n v="0"/>
    <n v="1265.07"/>
    <n v="0"/>
    <n v="1265.07"/>
    <n v="0"/>
    <n v="1265.07"/>
    <n v="0"/>
    <n v="0"/>
    <n v="0"/>
    <m/>
    <m/>
    <s v="INACTIVE - Retired in 2024"/>
  </r>
  <r>
    <s v="230091"/>
    <s v="6252027411"/>
    <s v="2001010256"/>
    <s v="beginbalans"/>
    <m/>
    <s v="R901K45A"/>
    <m/>
    <m/>
    <m/>
    <x v="0"/>
    <m/>
    <n v="100292666"/>
    <s v="Alfa College"/>
    <x v="12"/>
    <s v="Lenovo"/>
    <s v="W540"/>
    <d v="2014-05-28T00:00:00"/>
    <x v="1"/>
    <n v="0"/>
    <n v="1265.07"/>
    <n v="0"/>
    <n v="1265.07"/>
    <n v="0"/>
    <n v="1265.07"/>
    <n v="0"/>
    <n v="1265.07"/>
    <n v="0"/>
    <n v="0"/>
    <n v="0"/>
    <m/>
    <m/>
    <s v="INACTIVE - Retired in 2024"/>
  </r>
  <r>
    <s v="230092"/>
    <s v="6252027411"/>
    <s v="2001010256"/>
    <s v="beginbalans"/>
    <m/>
    <s v="R901K45C"/>
    <m/>
    <m/>
    <m/>
    <x v="0"/>
    <m/>
    <n v="100292666"/>
    <s v="Alfa College"/>
    <x v="12"/>
    <s v="Lenovo"/>
    <s v="W540"/>
    <d v="2014-05-28T00:00:00"/>
    <x v="1"/>
    <n v="0"/>
    <n v="1265.07"/>
    <n v="0"/>
    <n v="1265.07"/>
    <n v="0"/>
    <n v="1265.07"/>
    <n v="0"/>
    <n v="1265.07"/>
    <n v="0"/>
    <n v="0"/>
    <n v="0"/>
    <m/>
    <m/>
    <s v="INACTIVE - Retired in 2024"/>
  </r>
  <r>
    <s v="230093"/>
    <s v="6252027411"/>
    <s v="2001010256"/>
    <s v="beginbalans"/>
    <m/>
    <s v="R901K45D"/>
    <m/>
    <m/>
    <m/>
    <x v="0"/>
    <m/>
    <n v="100292666"/>
    <s v="Alfa College"/>
    <x v="12"/>
    <s v="Lenovo"/>
    <s v="W540"/>
    <d v="2014-05-28T00:00:00"/>
    <x v="1"/>
    <n v="0"/>
    <n v="1265.07"/>
    <n v="0"/>
    <n v="1265.07"/>
    <n v="0"/>
    <n v="1265.07"/>
    <n v="0"/>
    <n v="1265.07"/>
    <n v="0"/>
    <n v="0"/>
    <n v="0"/>
    <m/>
    <m/>
    <s v="INACTIVE - Retired in 2024"/>
  </r>
  <r>
    <s v="230094"/>
    <s v="6252027411"/>
    <s v="2001010256"/>
    <s v="beginbalans"/>
    <m/>
    <s v="R901K453"/>
    <m/>
    <m/>
    <m/>
    <x v="0"/>
    <m/>
    <n v="100292666"/>
    <s v="Alfa College"/>
    <x v="12"/>
    <s v="Lenovo"/>
    <s v="W540"/>
    <d v="2014-05-28T00:00:00"/>
    <x v="1"/>
    <n v="0"/>
    <n v="1265.07"/>
    <n v="0"/>
    <n v="1265.07"/>
    <n v="0"/>
    <n v="1265.07"/>
    <n v="0"/>
    <n v="1265.07"/>
    <n v="0"/>
    <n v="0"/>
    <n v="0"/>
    <m/>
    <m/>
    <s v="INACTIVE - Retired in 2024"/>
  </r>
  <r>
    <s v="230095"/>
    <s v="6252027411"/>
    <s v="2001010256"/>
    <s v="beginbalans"/>
    <m/>
    <s v="R901K457"/>
    <m/>
    <m/>
    <m/>
    <x v="0"/>
    <m/>
    <n v="100292666"/>
    <s v="Alfa College"/>
    <x v="12"/>
    <s v="Lenovo"/>
    <s v="W540"/>
    <d v="2014-05-28T00:00:00"/>
    <x v="1"/>
    <n v="0"/>
    <n v="1265.07"/>
    <n v="0"/>
    <n v="1265.07"/>
    <n v="0"/>
    <n v="1265.07"/>
    <n v="0"/>
    <n v="1265.07"/>
    <n v="0"/>
    <n v="0"/>
    <n v="0"/>
    <m/>
    <m/>
    <s v="INACTIVE - Retired in 2024"/>
  </r>
  <r>
    <s v="230096"/>
    <s v="6252027411"/>
    <s v="2001010256"/>
    <s v="beginbalans"/>
    <m/>
    <s v="R901K45B"/>
    <m/>
    <m/>
    <m/>
    <x v="0"/>
    <m/>
    <n v="100292666"/>
    <s v="Alfa College"/>
    <x v="12"/>
    <s v="Lenovo"/>
    <s v="W540"/>
    <d v="2014-05-28T00:00:00"/>
    <x v="1"/>
    <n v="0"/>
    <n v="1265.07"/>
    <n v="0"/>
    <n v="1265.07"/>
    <n v="0"/>
    <n v="1265.07"/>
    <n v="0"/>
    <n v="1265.07"/>
    <n v="0"/>
    <n v="0"/>
    <n v="0"/>
    <m/>
    <m/>
    <s v="INACTIVE - Retired in 2024"/>
  </r>
  <r>
    <s v="230097"/>
    <s v="6252027411"/>
    <s v="2001010256"/>
    <s v="beginbalans"/>
    <m/>
    <s v="R901K456"/>
    <m/>
    <m/>
    <m/>
    <x v="0"/>
    <m/>
    <n v="100292666"/>
    <s v="Alfa College"/>
    <x v="12"/>
    <s v="Lenovo"/>
    <s v="W540"/>
    <d v="2014-05-28T00:00:00"/>
    <x v="1"/>
    <n v="0"/>
    <n v="1265.07"/>
    <n v="0"/>
    <n v="1265.07"/>
    <n v="0"/>
    <n v="1265.07"/>
    <n v="0"/>
    <n v="1265.07"/>
    <n v="0"/>
    <n v="0"/>
    <n v="0"/>
    <m/>
    <m/>
    <s v="INACTIVE - Retired in 2024"/>
  </r>
  <r>
    <s v="268946"/>
    <s v="6252043633"/>
    <s v="2001057008"/>
    <s v="beginbalans"/>
    <m/>
    <s v="S4G29988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47"/>
    <s v="6252043633"/>
    <s v="2001057008"/>
    <s v="beginbalans"/>
    <m/>
    <s v="S4G29928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49"/>
    <s v="6252043633"/>
    <s v="2001057008"/>
    <s v="beginbalans"/>
    <m/>
    <s v="S4G29900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50"/>
    <s v="6252043633"/>
    <s v="2001057008"/>
    <s v="beginbalans"/>
    <m/>
    <s v="S4G29843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51"/>
    <s v="6252043633"/>
    <s v="2001057008"/>
    <s v="beginbalans"/>
    <m/>
    <s v="S4G29883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52"/>
    <s v="6252043633"/>
    <s v="2001057008"/>
    <s v="beginbalans"/>
    <m/>
    <s v="S4G29954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53"/>
    <s v="6252043633"/>
    <s v="2001057008"/>
    <s v="beginbalans"/>
    <m/>
    <s v="S4G29945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54"/>
    <s v="6252043633"/>
    <s v="2001057008"/>
    <s v="beginbalans"/>
    <m/>
    <s v="S4G30045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55"/>
    <s v="6252043633"/>
    <s v="2001057008"/>
    <s v="beginbalans"/>
    <m/>
    <s v="S4G29886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56"/>
    <s v="6252043633"/>
    <s v="2001057008"/>
    <s v="beginbalans"/>
    <m/>
    <s v="S4G29927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57"/>
    <s v="6252043633"/>
    <s v="2001057008"/>
    <s v="beginbalans"/>
    <m/>
    <s v="S4G29933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58"/>
    <s v="6252043633"/>
    <s v="2001057008"/>
    <s v="beginbalans"/>
    <m/>
    <s v="S4G29859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59"/>
    <s v="6252043633"/>
    <s v="2001057008"/>
    <s v="beginbalans"/>
    <m/>
    <s v="S4G29869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60"/>
    <s v="6252043633"/>
    <s v="2001057008"/>
    <s v="beginbalans"/>
    <m/>
    <s v="S4G29935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61"/>
    <s v="6252043633"/>
    <s v="2001057008"/>
    <s v="beginbalans"/>
    <m/>
    <s v="S4G29851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62"/>
    <s v="6252043633"/>
    <s v="2001057008"/>
    <s v="beginbalans"/>
    <m/>
    <s v="S4G29930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63"/>
    <s v="6252043633"/>
    <s v="2001057008"/>
    <s v="beginbalans"/>
    <m/>
    <s v="S4G29929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64"/>
    <s v="6252043633"/>
    <s v="2001057008"/>
    <s v="beginbalans"/>
    <m/>
    <s v="S4G29926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268965"/>
    <s v="6252043633"/>
    <s v="2001057008"/>
    <s v="beginbalans"/>
    <m/>
    <s v="S4G29963"/>
    <m/>
    <m/>
    <m/>
    <x v="0"/>
    <m/>
    <n v="100292666"/>
    <s v="Alfa College"/>
    <x v="15"/>
    <s v="Lenovo"/>
    <s v="M93z"/>
    <d v="2014-10-01T00:00:00"/>
    <x v="1"/>
    <n v="0"/>
    <n v="759.3"/>
    <n v="0"/>
    <n v="759.3"/>
    <n v="0"/>
    <n v="759.3"/>
    <n v="0"/>
    <n v="759.3"/>
    <n v="0"/>
    <n v="0"/>
    <n v="0"/>
    <m/>
    <m/>
    <s v="INACTIVE - Retired in 2024"/>
  </r>
  <r>
    <s v="1011748"/>
    <s v="6252212681"/>
    <s v="2001359586"/>
    <s v="beginbalans"/>
    <m/>
    <s v="PC0P1W7S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53"/>
    <s v="6252212681"/>
    <s v="2001359586"/>
    <s v="beginbalans"/>
    <m/>
    <s v="PC0P1W6T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54"/>
    <s v="6252212681"/>
    <s v="2001359586"/>
    <s v="beginbalans"/>
    <m/>
    <s v="PC0P1W74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55"/>
    <s v="6252212681"/>
    <s v="2001359586"/>
    <s v="beginbalans"/>
    <m/>
    <s v="PC0P1W7F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57"/>
    <s v="6252212681"/>
    <s v="2001359586"/>
    <s v="beginbalans"/>
    <m/>
    <s v="PC0P1W75"/>
    <m/>
    <m/>
    <m/>
    <x v="4"/>
    <m/>
    <n v="100292666"/>
    <s v="Alfa College"/>
    <x v="12"/>
    <s v="Lenovo"/>
    <s v="X270"/>
    <d v="2017-08-01T00:00:00"/>
    <x v="1"/>
    <n v="1"/>
    <n v="737.97"/>
    <n v="0"/>
    <n v="0"/>
    <n v="737.97"/>
    <n v="737.97"/>
    <n v="0"/>
    <n v="0"/>
    <n v="737.97"/>
    <n v="0"/>
    <n v="0"/>
    <m/>
    <m/>
    <s v="ACTIVE"/>
  </r>
  <r>
    <s v="1011758"/>
    <s v="6252212681"/>
    <s v="2001359586"/>
    <s v="beginbalans"/>
    <m/>
    <s v="PC0P1W77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59"/>
    <s v="6252212681"/>
    <s v="2001359586"/>
    <s v="beginbalans"/>
    <m/>
    <s v="PC0P1W7H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60"/>
    <s v="6252212681"/>
    <s v="2001359586"/>
    <s v="beginbalans"/>
    <m/>
    <s v="PC0P1W7A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61"/>
    <s v="6252212681"/>
    <s v="2001359586"/>
    <s v="beginbalans"/>
    <m/>
    <s v="PC0P1W73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62"/>
    <s v="6252212681"/>
    <s v="2001359586"/>
    <s v="beginbalans"/>
    <m/>
    <s v="PC0P1W6V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63"/>
    <s v="6252212681"/>
    <s v="2001359586"/>
    <s v="beginbalans"/>
    <m/>
    <s v="PC0P1W6W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64"/>
    <s v="6252212681"/>
    <s v="2001359586"/>
    <s v="beginbalans"/>
    <m/>
    <s v="PC0P1W7B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65"/>
    <s v="6252212681"/>
    <s v="2001359586"/>
    <s v="beginbalans"/>
    <m/>
    <s v="PC0P1W7U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66"/>
    <s v="6252212681"/>
    <s v="2001359586"/>
    <s v="beginbalans"/>
    <m/>
    <s v="PC0P1W71"/>
    <m/>
    <m/>
    <m/>
    <x v="4"/>
    <m/>
    <n v="100292666"/>
    <s v="Alfa College"/>
    <x v="12"/>
    <s v="Lenovo"/>
    <s v="X270"/>
    <d v="2017-08-01T00:00:00"/>
    <x v="1"/>
    <n v="1"/>
    <n v="737.97"/>
    <n v="0"/>
    <n v="0"/>
    <n v="737.97"/>
    <n v="737.97"/>
    <n v="0"/>
    <n v="0"/>
    <n v="737.97"/>
    <n v="0"/>
    <n v="0"/>
    <m/>
    <m/>
    <s v="ACTIVE"/>
  </r>
  <r>
    <s v="1011769"/>
    <s v="6252212681"/>
    <s v="2001359586"/>
    <s v="beginbalans"/>
    <m/>
    <s v="PC0P1W6U"/>
    <m/>
    <m/>
    <m/>
    <x v="5"/>
    <m/>
    <n v="100292666"/>
    <s v="Alfa College"/>
    <x v="12"/>
    <s v="Lenovo"/>
    <s v="X270"/>
    <d v="2017-08-01T00:00:00"/>
    <x v="1"/>
    <n v="1"/>
    <n v="737.97"/>
    <n v="0"/>
    <n v="0"/>
    <n v="737.97"/>
    <n v="737.97"/>
    <n v="0"/>
    <n v="0"/>
    <n v="737.97"/>
    <n v="0"/>
    <n v="0"/>
    <m/>
    <m/>
    <s v="ACTIVE"/>
  </r>
  <r>
    <s v="1011770"/>
    <s v="6252212681"/>
    <s v="2001359586"/>
    <s v="beginbalans"/>
    <m/>
    <s v="PC0P1W72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71"/>
    <s v="6252212681"/>
    <s v="2001359586"/>
    <s v="beginbalans"/>
    <m/>
    <s v="PC0P1W7M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72"/>
    <s v="6252212681"/>
    <s v="2001359586"/>
    <s v="beginbalans"/>
    <m/>
    <s v="PC0P1W6X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75"/>
    <s v="6252212681"/>
    <s v="2001359586"/>
    <s v="beginbalans"/>
    <m/>
    <s v="PC0P1W7K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76"/>
    <s v="6252212681"/>
    <s v="2001359586"/>
    <s v="beginbalans"/>
    <m/>
    <s v="PC0P1W7G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77"/>
    <s v="6252212681"/>
    <s v="2001359586"/>
    <s v="beginbalans"/>
    <m/>
    <s v="PC0P1W76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78"/>
    <s v="6252212681"/>
    <s v="2001359586"/>
    <s v="beginbalans"/>
    <m/>
    <s v="PC0P1W7R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79"/>
    <s v="6252212681"/>
    <s v="2001359586"/>
    <s v="beginbalans"/>
    <m/>
    <s v="PC0P1W79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80"/>
    <s v="6252212681"/>
    <s v="2001359586"/>
    <s v="beginbalans"/>
    <m/>
    <s v="PC0P1W7E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81"/>
    <s v="6252212681"/>
    <s v="2001359586"/>
    <s v="beginbalans"/>
    <m/>
    <s v="PC0P1W6Y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83"/>
    <s v="6252212681"/>
    <s v="2001359586"/>
    <s v="beginbalans"/>
    <m/>
    <s v="PC0P1W7N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85"/>
    <s v="6252212681"/>
    <s v="2001359586"/>
    <s v="beginbalans"/>
    <m/>
    <s v="PC0P1W6S"/>
    <m/>
    <m/>
    <m/>
    <x v="5"/>
    <m/>
    <n v="100292666"/>
    <s v="Alfa College"/>
    <x v="12"/>
    <s v="Lenovo"/>
    <s v="X270"/>
    <d v="2017-08-01T00:00:00"/>
    <x v="1"/>
    <n v="1"/>
    <n v="737.97"/>
    <n v="0"/>
    <n v="0"/>
    <n v="737.97"/>
    <n v="737.97"/>
    <n v="0"/>
    <n v="0"/>
    <n v="737.97"/>
    <n v="0"/>
    <n v="0"/>
    <m/>
    <m/>
    <s v="ACTIVE"/>
  </r>
  <r>
    <s v="1011786"/>
    <s v="6252212681"/>
    <s v="2001359586"/>
    <s v="beginbalans"/>
    <m/>
    <s v="PC0P1W7W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87"/>
    <s v="6252212681"/>
    <s v="2001359586"/>
    <s v="beginbalans"/>
    <m/>
    <s v="PC0P1W6Z"/>
    <m/>
    <m/>
    <m/>
    <x v="0"/>
    <m/>
    <n v="100292666"/>
    <s v="Alfa College"/>
    <x v="12"/>
    <s v="Lenovo"/>
    <s v="X270"/>
    <d v="2017-08-01T00:00:00"/>
    <x v="1"/>
    <n v="0"/>
    <n v="737.97"/>
    <n v="0"/>
    <n v="737.97"/>
    <n v="0"/>
    <n v="737.97"/>
    <n v="0"/>
    <n v="737.97"/>
    <n v="0"/>
    <n v="0"/>
    <n v="0"/>
    <m/>
    <m/>
    <s v="INACTIVE - Retired in 2024"/>
  </r>
  <r>
    <s v="1011729"/>
    <s v="6252212900"/>
    <s v="2001359586"/>
    <s v="beginbalans"/>
    <m/>
    <s v="PF0VY7Y0"/>
    <m/>
    <m/>
    <m/>
    <x v="5"/>
    <m/>
    <n v="100292666"/>
    <s v="Alfa College"/>
    <x v="12"/>
    <s v="Lenovo"/>
    <s v="T470"/>
    <d v="2017-08-01T00:00:00"/>
    <x v="1"/>
    <n v="1"/>
    <n v="715.66"/>
    <n v="0"/>
    <n v="0"/>
    <n v="715.66"/>
    <n v="715.66"/>
    <n v="0"/>
    <n v="0"/>
    <n v="715.66"/>
    <n v="0"/>
    <n v="0"/>
    <m/>
    <m/>
    <s v="ACTIVE"/>
  </r>
  <r>
    <s v="1011730"/>
    <s v="6252212900"/>
    <s v="2001359586"/>
    <s v="beginbalans"/>
    <m/>
    <s v="PF0VYA1N"/>
    <m/>
    <m/>
    <m/>
    <x v="2"/>
    <m/>
    <n v="100292666"/>
    <s v="Alfa College"/>
    <x v="12"/>
    <s v="Lenovo"/>
    <s v="T470"/>
    <d v="2017-08-01T00:00:00"/>
    <x v="1"/>
    <n v="0"/>
    <n v="715.66"/>
    <n v="0"/>
    <n v="715.66"/>
    <n v="0"/>
    <n v="715.66"/>
    <n v="0"/>
    <n v="715.66"/>
    <n v="0"/>
    <n v="0"/>
    <n v="0"/>
    <m/>
    <m/>
    <s v="INACTIVE - Retired in 2024"/>
  </r>
  <r>
    <s v="1011736"/>
    <s v="6252212900"/>
    <s v="2001359586"/>
    <s v="beginbalans"/>
    <m/>
    <s v="PF0VYC7F"/>
    <m/>
    <m/>
    <m/>
    <x v="2"/>
    <m/>
    <n v="100292666"/>
    <s v="Alfa College"/>
    <x v="12"/>
    <s v="Lenovo"/>
    <s v="T470"/>
    <d v="2017-08-01T00:00:00"/>
    <x v="1"/>
    <n v="0"/>
    <n v="715.66"/>
    <n v="0"/>
    <n v="715.66"/>
    <n v="0"/>
    <n v="715.66"/>
    <n v="0"/>
    <n v="715.66"/>
    <n v="0"/>
    <n v="0"/>
    <n v="0"/>
    <m/>
    <m/>
    <s v="INACTIVE - Retired in 2024"/>
  </r>
  <r>
    <s v="1011741"/>
    <s v="6252212900"/>
    <s v="2001359586"/>
    <s v="beginbalans"/>
    <m/>
    <s v="PF0VY80N"/>
    <m/>
    <m/>
    <m/>
    <x v="0"/>
    <m/>
    <n v="100292666"/>
    <s v="Alfa College"/>
    <x v="12"/>
    <s v="Lenovo"/>
    <s v="T470"/>
    <d v="2017-08-01T00:00:00"/>
    <x v="1"/>
    <n v="0"/>
    <n v="715.66"/>
    <n v="0"/>
    <n v="715.66"/>
    <n v="0"/>
    <n v="715.66"/>
    <n v="0"/>
    <n v="715.66"/>
    <n v="0"/>
    <n v="0"/>
    <n v="0"/>
    <m/>
    <m/>
    <s v="INACTIVE - Retired in 2024"/>
  </r>
  <r>
    <s v="1011743"/>
    <s v="6252212900"/>
    <s v="2001359586"/>
    <s v="beginbalans"/>
    <m/>
    <s v="PF0VY80B"/>
    <m/>
    <m/>
    <m/>
    <x v="3"/>
    <m/>
    <n v="100292666"/>
    <s v="Alfa College"/>
    <x v="12"/>
    <s v="Lenovo"/>
    <s v="T470"/>
    <d v="2017-08-01T00:00:00"/>
    <x v="1"/>
    <n v="1"/>
    <n v="715.66"/>
    <n v="0"/>
    <n v="0"/>
    <n v="715.66"/>
    <n v="715.66"/>
    <n v="0"/>
    <n v="0"/>
    <n v="715.66"/>
    <n v="0"/>
    <n v="0"/>
    <m/>
    <m/>
    <s v="ACTIVE"/>
  </r>
  <r>
    <s v="1011744"/>
    <s v="6252212900"/>
    <s v="2001359586"/>
    <s v="beginbalans"/>
    <m/>
    <s v="PF0VY7Y7"/>
    <m/>
    <m/>
    <m/>
    <x v="0"/>
    <m/>
    <n v="100292666"/>
    <s v="Alfa College"/>
    <x v="12"/>
    <s v="Lenovo"/>
    <s v="T470"/>
    <d v="2017-08-01T00:00:00"/>
    <x v="1"/>
    <n v="0"/>
    <n v="715.66"/>
    <n v="0"/>
    <n v="715.66"/>
    <n v="0"/>
    <n v="715.66"/>
    <n v="0"/>
    <n v="715.66"/>
    <n v="0"/>
    <n v="0"/>
    <n v="0"/>
    <m/>
    <m/>
    <s v="INACTIVE - Retired in 2024"/>
  </r>
  <r>
    <s v="1071760"/>
    <s v="6252219422"/>
    <s v="2001369096"/>
    <s v="beginbalans"/>
    <m/>
    <s v="SV300MXLL"/>
    <m/>
    <m/>
    <m/>
    <x v="5"/>
    <m/>
    <n v="100292666"/>
    <s v="Alfa College"/>
    <x v="11"/>
    <s v="Lenovo"/>
    <s v="T23i"/>
    <d v="2017-10-01T00:00:00"/>
    <x v="1"/>
    <n v="1"/>
    <n v="149.07"/>
    <n v="0"/>
    <n v="0"/>
    <n v="149.07"/>
    <n v="149.07"/>
    <n v="0"/>
    <n v="0"/>
    <n v="149.07"/>
    <n v="0"/>
    <n v="0"/>
    <m/>
    <m/>
    <s v="ACTIVE"/>
  </r>
  <r>
    <s v="1071761"/>
    <s v="6252219422"/>
    <s v="2001369096"/>
    <s v="beginbalans"/>
    <m/>
    <s v="SV300MXDH"/>
    <m/>
    <m/>
    <m/>
    <x v="5"/>
    <m/>
    <n v="100292666"/>
    <s v="Alfa College"/>
    <x v="11"/>
    <s v="Lenovo"/>
    <s v="T23i"/>
    <d v="2017-10-01T00:00:00"/>
    <x v="1"/>
    <n v="1"/>
    <n v="149.07"/>
    <n v="0"/>
    <n v="0"/>
    <n v="149.07"/>
    <n v="149.07"/>
    <n v="0"/>
    <n v="0"/>
    <n v="149.07"/>
    <n v="0"/>
    <n v="0"/>
    <m/>
    <m/>
    <s v="ACTIVE"/>
  </r>
  <r>
    <s v="1071762"/>
    <s v="6252219422"/>
    <s v="2001369096"/>
    <s v="beginbalans"/>
    <m/>
    <s v="SV300MXDY"/>
    <m/>
    <m/>
    <m/>
    <x v="5"/>
    <m/>
    <n v="100292666"/>
    <s v="Alfa College"/>
    <x v="11"/>
    <s v="Lenovo"/>
    <s v="T23i"/>
    <d v="2017-10-01T00:00:00"/>
    <x v="1"/>
    <n v="1"/>
    <n v="149.07"/>
    <n v="0"/>
    <n v="0"/>
    <n v="149.07"/>
    <n v="149.07"/>
    <n v="0"/>
    <n v="0"/>
    <n v="149.07"/>
    <n v="0"/>
    <n v="0"/>
    <m/>
    <m/>
    <s v="ACTIVE"/>
  </r>
  <r>
    <s v="1071763"/>
    <s v="6252219422"/>
    <s v="2001369096"/>
    <s v="beginbalans"/>
    <m/>
    <s v="SV300MXDW"/>
    <m/>
    <m/>
    <m/>
    <x v="5"/>
    <m/>
    <n v="100292666"/>
    <s v="Alfa College"/>
    <x v="11"/>
    <s v="Lenovo"/>
    <s v="T23i"/>
    <d v="2017-10-01T00:00:00"/>
    <x v="1"/>
    <n v="1"/>
    <n v="149.07"/>
    <n v="0"/>
    <n v="0"/>
    <n v="149.07"/>
    <n v="149.07"/>
    <n v="0"/>
    <n v="0"/>
    <n v="149.07"/>
    <n v="0"/>
    <n v="0"/>
    <m/>
    <m/>
    <s v="ACTIVE"/>
  </r>
  <r>
    <s v="1071764"/>
    <s v="6252219422"/>
    <s v="2001369096"/>
    <s v="beginbalans"/>
    <m/>
    <s v="SV300MXLA"/>
    <m/>
    <m/>
    <m/>
    <x v="5"/>
    <m/>
    <n v="100292666"/>
    <s v="Alfa College"/>
    <x v="11"/>
    <s v="Lenovo"/>
    <s v="T23i"/>
    <d v="2017-10-01T00:00:00"/>
    <x v="1"/>
    <n v="1"/>
    <n v="149.07"/>
    <n v="0"/>
    <n v="0"/>
    <n v="149.07"/>
    <n v="149.07"/>
    <n v="0"/>
    <n v="0"/>
    <n v="149.07"/>
    <n v="0"/>
    <n v="0"/>
    <m/>
    <m/>
    <s v="ACTIVE"/>
  </r>
  <r>
    <s v="1071765"/>
    <s v="6252219422"/>
    <s v="2001369096"/>
    <s v="beginbalans"/>
    <m/>
    <s v="SV300MXLG"/>
    <m/>
    <m/>
    <m/>
    <x v="5"/>
    <m/>
    <n v="100292666"/>
    <s v="Alfa College"/>
    <x v="11"/>
    <s v="Lenovo"/>
    <s v="T23i"/>
    <d v="2017-10-01T00:00:00"/>
    <x v="1"/>
    <n v="1"/>
    <n v="149.07"/>
    <n v="0"/>
    <n v="0"/>
    <n v="149.07"/>
    <n v="149.07"/>
    <n v="0"/>
    <n v="0"/>
    <n v="149.07"/>
    <n v="0"/>
    <n v="0"/>
    <m/>
    <m/>
    <s v="ACTIVE"/>
  </r>
  <r>
    <s v="1071766"/>
    <s v="6252219422"/>
    <s v="2001369096"/>
    <s v="beginbalans"/>
    <m/>
    <s v="SV300MXDK"/>
    <m/>
    <m/>
    <m/>
    <x v="5"/>
    <m/>
    <n v="100292666"/>
    <s v="Alfa College"/>
    <x v="11"/>
    <s v="Lenovo"/>
    <s v="T23i"/>
    <d v="2017-10-01T00:00:00"/>
    <x v="1"/>
    <n v="1"/>
    <n v="149.07"/>
    <n v="0"/>
    <n v="0"/>
    <n v="149.07"/>
    <n v="149.07"/>
    <n v="0"/>
    <n v="0"/>
    <n v="149.07"/>
    <n v="0"/>
    <n v="0"/>
    <m/>
    <m/>
    <s v="ACTIVE"/>
  </r>
  <r>
    <s v="1071767"/>
    <s v="6252219422"/>
    <s v="2001369096"/>
    <s v="beginbalans"/>
    <m/>
    <s v="SV300MXFY"/>
    <m/>
    <m/>
    <m/>
    <x v="5"/>
    <m/>
    <n v="100292666"/>
    <s v="Alfa College"/>
    <x v="11"/>
    <s v="Lenovo"/>
    <s v="T23i"/>
    <d v="2017-10-01T00:00:00"/>
    <x v="1"/>
    <n v="1"/>
    <n v="149.07"/>
    <n v="0"/>
    <n v="0"/>
    <n v="149.07"/>
    <n v="149.07"/>
    <n v="0"/>
    <n v="0"/>
    <n v="149.07"/>
    <n v="0"/>
    <n v="0"/>
    <m/>
    <m/>
    <s v="ACTIVE"/>
  </r>
  <r>
    <s v="1071768"/>
    <s v="6252219422"/>
    <s v="2001369096"/>
    <s v="beginbalans"/>
    <m/>
    <s v="SV300MXDP"/>
    <m/>
    <m/>
    <m/>
    <x v="5"/>
    <m/>
    <n v="100292666"/>
    <s v="Alfa College"/>
    <x v="11"/>
    <s v="Lenovo"/>
    <s v="T23i"/>
    <d v="2017-10-01T00:00:00"/>
    <x v="1"/>
    <n v="1"/>
    <n v="149.07"/>
    <n v="0"/>
    <n v="0"/>
    <n v="149.07"/>
    <n v="149.07"/>
    <n v="0"/>
    <n v="0"/>
    <n v="149.07"/>
    <n v="0"/>
    <n v="0"/>
    <m/>
    <m/>
    <s v="ACTIVE"/>
  </r>
  <r>
    <s v="1071769"/>
    <s v="6252219422"/>
    <s v="2001369096"/>
    <s v="beginbalans"/>
    <m/>
    <s v="SV300MXL8"/>
    <m/>
    <m/>
    <m/>
    <x v="5"/>
    <m/>
    <n v="100292666"/>
    <s v="Alfa College"/>
    <x v="11"/>
    <s v="Lenovo"/>
    <s v="T23i"/>
    <d v="2017-10-01T00:00:00"/>
    <x v="1"/>
    <n v="1"/>
    <n v="149.07"/>
    <n v="0"/>
    <n v="0"/>
    <n v="149.07"/>
    <n v="149.07"/>
    <n v="0"/>
    <n v="0"/>
    <n v="149.07"/>
    <n v="0"/>
    <n v="0"/>
    <m/>
    <m/>
    <s v="ACTIVE"/>
  </r>
  <r>
    <s v="1071782"/>
    <s v="6252221600"/>
    <s v="2001371242"/>
    <s v="beginbalans"/>
    <m/>
    <n v="0"/>
    <m/>
    <m/>
    <m/>
    <x v="5"/>
    <m/>
    <n v="100292666"/>
    <s v="Alfa College"/>
    <x v="12"/>
    <s v="Lenovo"/>
    <s v="T470"/>
    <d v="2017-10-01T00:00:00"/>
    <x v="1"/>
    <n v="1"/>
    <n v="703.65"/>
    <n v="0"/>
    <n v="0"/>
    <n v="703.65"/>
    <n v="703.65"/>
    <n v="0"/>
    <n v="0"/>
    <n v="703.65"/>
    <n v="0"/>
    <n v="0"/>
    <m/>
    <m/>
    <s v="ACTIVE"/>
  </r>
  <r>
    <s v="1071783"/>
    <s v="6252221600"/>
    <s v="2001371242"/>
    <s v="beginbalans"/>
    <m/>
    <n v="0"/>
    <m/>
    <m/>
    <m/>
    <x v="2"/>
    <m/>
    <n v="100292666"/>
    <s v="Alfa College"/>
    <x v="12"/>
    <s v="Lenovo"/>
    <s v="T470"/>
    <d v="2017-10-01T00:00:00"/>
    <x v="1"/>
    <n v="1"/>
    <n v="703.65"/>
    <n v="0"/>
    <n v="0"/>
    <n v="703.65"/>
    <n v="703.65"/>
    <n v="0"/>
    <n v="0"/>
    <n v="703.65"/>
    <n v="0"/>
    <n v="0"/>
    <m/>
    <m/>
    <s v="ACTIVE"/>
  </r>
  <r>
    <s v="1071786"/>
    <s v="6252221600"/>
    <s v="2001371242"/>
    <s v="beginbalans"/>
    <m/>
    <n v="0"/>
    <m/>
    <m/>
    <m/>
    <x v="0"/>
    <m/>
    <n v="100292666"/>
    <s v="Alfa College"/>
    <x v="12"/>
    <s v="Lenovo"/>
    <s v="T470"/>
    <d v="2017-10-01T00:00:00"/>
    <x v="1"/>
    <n v="1"/>
    <n v="703.65"/>
    <n v="0"/>
    <n v="0"/>
    <n v="703.65"/>
    <n v="703.65"/>
    <n v="0"/>
    <n v="0"/>
    <n v="703.65"/>
    <n v="0"/>
    <n v="0"/>
    <m/>
    <m/>
    <s v="ACTIVE"/>
  </r>
  <r>
    <s v="1071787"/>
    <s v="6252221600"/>
    <s v="2001371242"/>
    <s v="beginbalans"/>
    <m/>
    <n v="0"/>
    <m/>
    <m/>
    <m/>
    <x v="0"/>
    <m/>
    <n v="100292666"/>
    <s v="Alfa College"/>
    <x v="12"/>
    <s v="Lenovo"/>
    <s v="T470"/>
    <d v="2017-10-01T00:00:00"/>
    <x v="1"/>
    <n v="1"/>
    <n v="703.65"/>
    <n v="0"/>
    <n v="0"/>
    <n v="703.65"/>
    <n v="703.65"/>
    <n v="0"/>
    <n v="0"/>
    <n v="703.65"/>
    <n v="0"/>
    <n v="0"/>
    <m/>
    <m/>
    <s v="ACTIVE"/>
  </r>
  <r>
    <s v="1071790"/>
    <s v="6252221600"/>
    <s v="2001371242"/>
    <s v="beginbalans"/>
    <m/>
    <n v="0"/>
    <m/>
    <m/>
    <m/>
    <x v="0"/>
    <m/>
    <n v="100292666"/>
    <s v="Alfa College"/>
    <x v="12"/>
    <s v="Lenovo"/>
    <s v="T470"/>
    <d v="2017-10-01T00:00:00"/>
    <x v="1"/>
    <n v="1"/>
    <n v="703.65"/>
    <n v="0"/>
    <n v="0"/>
    <n v="703.65"/>
    <n v="703.65"/>
    <n v="0"/>
    <n v="0"/>
    <n v="703.65"/>
    <n v="0"/>
    <n v="0"/>
    <m/>
    <m/>
    <s v="ACTIVE"/>
  </r>
  <r>
    <s v="1071796"/>
    <s v="6252221600"/>
    <s v="2001371242"/>
    <s v="beginbalans"/>
    <m/>
    <n v="0"/>
    <m/>
    <m/>
    <m/>
    <x v="0"/>
    <m/>
    <n v="100292666"/>
    <s v="Alfa College"/>
    <x v="12"/>
    <s v="Lenovo"/>
    <s v="T470"/>
    <d v="2017-10-01T00:00:00"/>
    <x v="1"/>
    <n v="1"/>
    <n v="703.65"/>
    <n v="0"/>
    <n v="0"/>
    <n v="703.65"/>
    <n v="703.65"/>
    <n v="0"/>
    <n v="0"/>
    <n v="703.65"/>
    <n v="0"/>
    <n v="0"/>
    <m/>
    <m/>
    <s v="ACTIVE"/>
  </r>
  <r>
    <s v="1071800"/>
    <s v="6252221600"/>
    <s v="2001371242"/>
    <s v="beginbalans"/>
    <m/>
    <n v="0"/>
    <m/>
    <m/>
    <m/>
    <x v="0"/>
    <m/>
    <n v="100292666"/>
    <s v="Alfa College"/>
    <x v="12"/>
    <s v="Lenovo"/>
    <s v="T470"/>
    <d v="2017-10-01T00:00:00"/>
    <x v="1"/>
    <n v="1"/>
    <n v="703.65"/>
    <n v="0"/>
    <n v="0"/>
    <n v="703.65"/>
    <n v="703.65"/>
    <n v="0"/>
    <n v="0"/>
    <n v="703.65"/>
    <n v="0"/>
    <n v="0"/>
    <m/>
    <m/>
    <s v="ACTIVE"/>
  </r>
  <r>
    <s v="1071803"/>
    <s v="6252221600"/>
    <s v="2001371242"/>
    <s v="beginbalans"/>
    <m/>
    <n v="0"/>
    <m/>
    <m/>
    <m/>
    <x v="0"/>
    <m/>
    <n v="100292666"/>
    <s v="Alfa College"/>
    <x v="12"/>
    <s v="Lenovo"/>
    <s v="T470"/>
    <d v="2017-10-01T00:00:00"/>
    <x v="1"/>
    <n v="1"/>
    <n v="703.65"/>
    <n v="0"/>
    <n v="0"/>
    <n v="703.65"/>
    <n v="703.65"/>
    <n v="0"/>
    <n v="0"/>
    <n v="703.65"/>
    <n v="0"/>
    <n v="0"/>
    <m/>
    <m/>
    <s v="ACTIVE"/>
  </r>
  <r>
    <s v="1071805"/>
    <s v="6252221600"/>
    <s v="2001371242"/>
    <s v="beginbalans"/>
    <m/>
    <n v="0"/>
    <m/>
    <m/>
    <m/>
    <x v="0"/>
    <m/>
    <n v="100292666"/>
    <s v="Alfa College"/>
    <x v="12"/>
    <s v="Lenovo"/>
    <s v="T470"/>
    <d v="2017-10-01T00:00:00"/>
    <x v="1"/>
    <n v="1"/>
    <n v="703.65"/>
    <n v="0"/>
    <n v="0"/>
    <n v="703.65"/>
    <n v="703.65"/>
    <n v="0"/>
    <n v="0"/>
    <n v="703.65"/>
    <n v="0"/>
    <n v="0"/>
    <m/>
    <m/>
    <s v="ACTIVE"/>
  </r>
  <r>
    <s v="1071770"/>
    <s v="6252222613"/>
    <s v="2001374654"/>
    <s v="beginbalans"/>
    <m/>
    <s v="SV300RBPH"/>
    <m/>
    <m/>
    <m/>
    <x v="5"/>
    <m/>
    <n v="100292666"/>
    <s v="Alfa College"/>
    <x v="11"/>
    <s v="Lenovo"/>
    <s v="T23i"/>
    <d v="2017-10-01T00:00:00"/>
    <x v="1"/>
    <n v="1"/>
    <n v="149.33000000000001"/>
    <n v="0"/>
    <n v="0"/>
    <n v="149.33000000000001"/>
    <n v="149.33000000000001"/>
    <n v="0"/>
    <n v="0"/>
    <n v="149.33000000000001"/>
    <n v="0"/>
    <n v="0"/>
    <m/>
    <m/>
    <s v="ACTIVE"/>
  </r>
  <r>
    <s v="1071771"/>
    <s v="6252222613"/>
    <s v="2001374654"/>
    <s v="beginbalans"/>
    <m/>
    <s v="SV300RBPM"/>
    <m/>
    <m/>
    <m/>
    <x v="5"/>
    <m/>
    <n v="100292666"/>
    <s v="Alfa College"/>
    <x v="11"/>
    <s v="Lenovo"/>
    <s v="T23i"/>
    <d v="2017-10-01T00:00:00"/>
    <x v="1"/>
    <n v="1"/>
    <n v="149.33000000000001"/>
    <n v="0"/>
    <n v="0"/>
    <n v="149.33000000000001"/>
    <n v="149.33000000000001"/>
    <n v="0"/>
    <n v="0"/>
    <n v="149.33000000000001"/>
    <n v="0"/>
    <n v="0"/>
    <m/>
    <m/>
    <s v="ACTIVE"/>
  </r>
  <r>
    <s v="1071772"/>
    <s v="6252222613"/>
    <s v="2001374654"/>
    <s v="beginbalans"/>
    <m/>
    <s v="SV300RBPC"/>
    <m/>
    <m/>
    <m/>
    <x v="4"/>
    <m/>
    <n v="100292666"/>
    <s v="Alfa College"/>
    <x v="11"/>
    <s v="Lenovo"/>
    <s v="T23i"/>
    <d v="2017-10-01T00:00:00"/>
    <x v="1"/>
    <n v="1"/>
    <n v="149.33000000000001"/>
    <n v="0"/>
    <n v="0"/>
    <n v="149.33000000000001"/>
    <n v="149.33000000000001"/>
    <n v="0"/>
    <n v="0"/>
    <n v="149.33000000000001"/>
    <n v="0"/>
    <n v="0"/>
    <m/>
    <m/>
    <s v="ACTIVE"/>
  </r>
  <r>
    <s v="1071773"/>
    <s v="6252222613"/>
    <s v="2001374654"/>
    <s v="beginbalans"/>
    <m/>
    <s v="SV300RBPL"/>
    <m/>
    <m/>
    <m/>
    <x v="5"/>
    <m/>
    <n v="100292666"/>
    <s v="Alfa College"/>
    <x v="11"/>
    <s v="Lenovo"/>
    <s v="T23i"/>
    <d v="2017-10-01T00:00:00"/>
    <x v="1"/>
    <n v="1"/>
    <n v="149.33000000000001"/>
    <n v="0"/>
    <n v="0"/>
    <n v="149.33000000000001"/>
    <n v="149.33000000000001"/>
    <n v="0"/>
    <n v="0"/>
    <n v="149.33000000000001"/>
    <n v="0"/>
    <n v="0"/>
    <m/>
    <m/>
    <s v="ACTIVE"/>
  </r>
  <r>
    <s v="1071774"/>
    <s v="6252222613"/>
    <s v="2001374654"/>
    <s v="beginbalans"/>
    <m/>
    <s v="SV300RBPP"/>
    <m/>
    <m/>
    <m/>
    <x v="5"/>
    <m/>
    <n v="100292666"/>
    <s v="Alfa College"/>
    <x v="11"/>
    <s v="Lenovo"/>
    <s v="T23i"/>
    <d v="2017-10-01T00:00:00"/>
    <x v="1"/>
    <n v="1"/>
    <n v="149.33000000000001"/>
    <n v="0"/>
    <n v="0"/>
    <n v="149.33000000000001"/>
    <n v="149.33000000000001"/>
    <n v="0"/>
    <n v="0"/>
    <n v="149.33000000000001"/>
    <n v="0"/>
    <n v="0"/>
    <m/>
    <m/>
    <s v="ACTIVE"/>
  </r>
  <r>
    <s v="1071775"/>
    <s v="6252222613"/>
    <s v="2001374654"/>
    <s v="beginbalans"/>
    <m/>
    <s v="SV300RBPN"/>
    <m/>
    <m/>
    <m/>
    <x v="5"/>
    <m/>
    <n v="100292666"/>
    <s v="Alfa College"/>
    <x v="11"/>
    <s v="Lenovo"/>
    <s v="T23i"/>
    <d v="2017-10-01T00:00:00"/>
    <x v="1"/>
    <n v="1"/>
    <n v="149.33000000000001"/>
    <n v="0"/>
    <n v="0"/>
    <n v="149.33000000000001"/>
    <n v="149.33000000000001"/>
    <n v="0"/>
    <n v="0"/>
    <n v="149.33000000000001"/>
    <n v="0"/>
    <n v="0"/>
    <m/>
    <m/>
    <s v="ACTIVE"/>
  </r>
  <r>
    <s v="1071776"/>
    <s v="6252222613"/>
    <s v="2001374654"/>
    <s v="beginbalans"/>
    <m/>
    <s v="SV300RBPG"/>
    <m/>
    <m/>
    <m/>
    <x v="5"/>
    <m/>
    <n v="100292666"/>
    <s v="Alfa College"/>
    <x v="11"/>
    <s v="Lenovo"/>
    <s v="T23i"/>
    <d v="2017-10-01T00:00:00"/>
    <x v="1"/>
    <n v="1"/>
    <n v="149.33000000000001"/>
    <n v="0"/>
    <n v="0"/>
    <n v="149.33000000000001"/>
    <n v="149.33000000000001"/>
    <n v="0"/>
    <n v="0"/>
    <n v="149.33000000000001"/>
    <n v="0"/>
    <n v="0"/>
    <m/>
    <m/>
    <s v="ACTIVE"/>
  </r>
  <r>
    <s v="1071777"/>
    <s v="6252222613"/>
    <s v="2001374654"/>
    <s v="beginbalans"/>
    <m/>
    <s v="SV300RBPB"/>
    <m/>
    <m/>
    <m/>
    <x v="5"/>
    <m/>
    <n v="100292666"/>
    <s v="Alfa College"/>
    <x v="11"/>
    <s v="Lenovo"/>
    <s v="T23i"/>
    <d v="2017-10-01T00:00:00"/>
    <x v="1"/>
    <n v="1"/>
    <n v="149.33000000000001"/>
    <n v="0"/>
    <n v="0"/>
    <n v="149.33000000000001"/>
    <n v="149.33000000000001"/>
    <n v="0"/>
    <n v="0"/>
    <n v="149.33000000000001"/>
    <n v="0"/>
    <n v="0"/>
    <m/>
    <m/>
    <s v="ACTIVE"/>
  </r>
  <r>
    <s v="1071778"/>
    <s v="6252222613"/>
    <s v="2001374654"/>
    <s v="beginbalans"/>
    <m/>
    <s v="SV300RBPK"/>
    <m/>
    <m/>
    <m/>
    <x v="5"/>
    <m/>
    <n v="100292666"/>
    <s v="Alfa College"/>
    <x v="11"/>
    <s v="Lenovo"/>
    <s v="T23i"/>
    <d v="2017-10-01T00:00:00"/>
    <x v="1"/>
    <n v="1"/>
    <n v="149.33000000000001"/>
    <n v="0"/>
    <n v="0"/>
    <n v="149.33000000000001"/>
    <n v="149.33000000000001"/>
    <n v="0"/>
    <n v="0"/>
    <n v="149.33000000000001"/>
    <n v="0"/>
    <n v="0"/>
    <m/>
    <m/>
    <s v="ACTIVE"/>
  </r>
  <r>
    <s v="1071779"/>
    <s v="6252222613"/>
    <s v="2001374654"/>
    <s v="beginbalans"/>
    <m/>
    <s v="SV300RBP9"/>
    <m/>
    <m/>
    <m/>
    <x v="5"/>
    <m/>
    <n v="100292666"/>
    <s v="Alfa College"/>
    <x v="11"/>
    <s v="Lenovo"/>
    <s v="T23i"/>
    <d v="2017-10-01T00:00:00"/>
    <x v="1"/>
    <n v="1"/>
    <n v="149.33000000000001"/>
    <n v="0"/>
    <n v="0"/>
    <n v="149.33000000000001"/>
    <n v="149.33000000000001"/>
    <n v="0"/>
    <n v="0"/>
    <n v="149.33000000000001"/>
    <n v="0"/>
    <n v="0"/>
    <m/>
    <m/>
    <s v="ACTIVE"/>
  </r>
  <r>
    <s v="1183799"/>
    <s v="6252246034"/>
    <s v="2001406662"/>
    <s v="beginbalans"/>
    <m/>
    <s v="PF13SA0R"/>
    <m/>
    <m/>
    <m/>
    <x v="3"/>
    <m/>
    <n v="100292666"/>
    <s v="Alfa College"/>
    <x v="12"/>
    <s v="Lenovo"/>
    <s v="T470"/>
    <d v="2018-03-01T00:00:00"/>
    <x v="1"/>
    <n v="1"/>
    <n v="667.03"/>
    <n v="0"/>
    <n v="0"/>
    <n v="667.03"/>
    <n v="667.03"/>
    <n v="0"/>
    <n v="0"/>
    <n v="667.03"/>
    <n v="0"/>
    <n v="0"/>
    <m/>
    <m/>
    <s v="ACTIVE"/>
  </r>
  <r>
    <s v="1183805"/>
    <s v="6252246034"/>
    <s v="2001406662"/>
    <s v="beginbalans"/>
    <m/>
    <s v="PF13S9ZE"/>
    <m/>
    <m/>
    <m/>
    <x v="0"/>
    <m/>
    <n v="100292666"/>
    <s v="Alfa College"/>
    <x v="12"/>
    <s v="Lenovo"/>
    <s v="T470"/>
    <d v="2018-03-01T00:00:00"/>
    <x v="1"/>
    <n v="0"/>
    <n v="667.03"/>
    <n v="0"/>
    <n v="667.03"/>
    <n v="0"/>
    <n v="667.03"/>
    <n v="0"/>
    <n v="667.03"/>
    <n v="0"/>
    <n v="0"/>
    <n v="0"/>
    <m/>
    <m/>
    <s v="INACTIVE - Retired in 2024"/>
  </r>
  <r>
    <s v="1183811"/>
    <s v="6252246034"/>
    <s v="2001406662"/>
    <s v="beginbalans"/>
    <m/>
    <s v="PF13S865"/>
    <m/>
    <m/>
    <m/>
    <x v="2"/>
    <m/>
    <n v="100292666"/>
    <s v="Alfa College"/>
    <x v="12"/>
    <s v="Lenovo"/>
    <s v="T470"/>
    <d v="2018-03-01T00:00:00"/>
    <x v="1"/>
    <n v="0"/>
    <n v="667.03"/>
    <n v="0"/>
    <n v="667.03"/>
    <n v="0"/>
    <n v="667.03"/>
    <n v="0"/>
    <n v="667.03"/>
    <n v="0"/>
    <n v="0"/>
    <n v="0"/>
    <m/>
    <m/>
    <s v="INACTIVE - Retired in 2024"/>
  </r>
  <r>
    <s v="1183813"/>
    <s v="6252246034"/>
    <s v="2001406662"/>
    <s v="beginbalans"/>
    <m/>
    <s v="PF13S9YX"/>
    <m/>
    <m/>
    <m/>
    <x v="0"/>
    <m/>
    <n v="100292666"/>
    <s v="Alfa College"/>
    <x v="12"/>
    <s v="Lenovo"/>
    <s v="T470"/>
    <d v="2018-03-01T00:00:00"/>
    <x v="1"/>
    <n v="0"/>
    <n v="667.03"/>
    <n v="0"/>
    <n v="667.03"/>
    <n v="0"/>
    <n v="667.03"/>
    <n v="0"/>
    <n v="667.03"/>
    <n v="0"/>
    <n v="0"/>
    <n v="0"/>
    <m/>
    <m/>
    <s v="INACTIVE - Retired in 2024"/>
  </r>
  <r>
    <s v="1183818"/>
    <s v="6252246034"/>
    <s v="2001406662"/>
    <s v="beginbalans"/>
    <m/>
    <s v="PF13S9ZH"/>
    <m/>
    <m/>
    <m/>
    <x v="2"/>
    <m/>
    <n v="100292666"/>
    <s v="Alfa College"/>
    <x v="12"/>
    <s v="Lenovo"/>
    <s v="T470"/>
    <d v="2018-03-01T00:00:00"/>
    <x v="1"/>
    <n v="0"/>
    <n v="667.03"/>
    <n v="0"/>
    <n v="667.03"/>
    <n v="0"/>
    <n v="667.03"/>
    <n v="0"/>
    <n v="667.03"/>
    <n v="0"/>
    <n v="0"/>
    <n v="0"/>
    <m/>
    <m/>
    <s v="INACTIVE - Retired in 2024"/>
  </r>
  <r>
    <s v="1234039"/>
    <s v="6252264313"/>
    <s v="2001438160"/>
    <s v="beginbalans"/>
    <m/>
    <s v="PC0VDHGR"/>
    <m/>
    <m/>
    <m/>
    <x v="0"/>
    <m/>
    <n v="100292666"/>
    <s v="Alfa College"/>
    <x v="12"/>
    <s v="Lenovo"/>
    <s v="X280"/>
    <d v="2018-06-01T00:00:00"/>
    <x v="1"/>
    <n v="0"/>
    <n v="799.12"/>
    <n v="0"/>
    <n v="799.12"/>
    <n v="0"/>
    <n v="799.12"/>
    <n v="0"/>
    <n v="799.12"/>
    <n v="0"/>
    <n v="0"/>
    <n v="0"/>
    <m/>
    <m/>
    <s v="INACTIVE - Retired in 2024"/>
  </r>
  <r>
    <s v="1234040"/>
    <s v="6252264313"/>
    <s v="2001438160"/>
    <s v="beginbalans"/>
    <m/>
    <s v="PC0VDHGU"/>
    <m/>
    <m/>
    <m/>
    <x v="4"/>
    <m/>
    <n v="100292666"/>
    <s v="Alfa College"/>
    <x v="12"/>
    <s v="Lenovo"/>
    <s v="X280"/>
    <d v="2018-06-01T00:00:00"/>
    <x v="1"/>
    <n v="1"/>
    <n v="799.12"/>
    <n v="0"/>
    <n v="0"/>
    <n v="799.12"/>
    <n v="799.12"/>
    <n v="0"/>
    <n v="0"/>
    <n v="799.12"/>
    <n v="0"/>
    <n v="0"/>
    <m/>
    <m/>
    <s v="ACTIVE"/>
  </r>
  <r>
    <s v="1234041"/>
    <s v="6252264313"/>
    <s v="2001438160"/>
    <s v="beginbalans"/>
    <m/>
    <s v="PC0VDHH0"/>
    <m/>
    <m/>
    <m/>
    <x v="0"/>
    <m/>
    <n v="100292666"/>
    <s v="Alfa College"/>
    <x v="12"/>
    <s v="Lenovo"/>
    <s v="X280"/>
    <d v="2018-06-01T00:00:00"/>
    <x v="1"/>
    <n v="0"/>
    <n v="799.12"/>
    <n v="0"/>
    <n v="799.12"/>
    <n v="0"/>
    <n v="799.12"/>
    <n v="0"/>
    <n v="799.12"/>
    <n v="0"/>
    <n v="0"/>
    <n v="0"/>
    <m/>
    <m/>
    <s v="INACTIVE - Retired in 2024"/>
  </r>
  <r>
    <s v="1234042"/>
    <s v="6252264313"/>
    <s v="2001438160"/>
    <s v="beginbalans"/>
    <m/>
    <s v="PC0VDHGZ"/>
    <m/>
    <m/>
    <m/>
    <x v="5"/>
    <m/>
    <n v="100292666"/>
    <s v="Alfa College"/>
    <x v="12"/>
    <s v="Lenovo"/>
    <s v="X280"/>
    <d v="2018-06-01T00:00:00"/>
    <x v="1"/>
    <n v="1"/>
    <n v="799.12"/>
    <n v="0"/>
    <n v="0"/>
    <n v="799.12"/>
    <n v="799.12"/>
    <n v="0"/>
    <n v="0"/>
    <n v="799.12"/>
    <n v="0"/>
    <n v="0"/>
    <m/>
    <m/>
    <s v="ACTIVE"/>
  </r>
  <r>
    <s v="1234043"/>
    <s v="6252264313"/>
    <s v="2001438160"/>
    <s v="beginbalans"/>
    <m/>
    <s v="PC0VDHGW"/>
    <m/>
    <m/>
    <m/>
    <x v="0"/>
    <m/>
    <n v="100292666"/>
    <s v="Alfa College"/>
    <x v="12"/>
    <s v="Lenovo"/>
    <s v="X280"/>
    <d v="2018-06-01T00:00:00"/>
    <x v="1"/>
    <n v="0"/>
    <n v="799.12"/>
    <n v="0"/>
    <n v="799.12"/>
    <n v="0"/>
    <n v="799.12"/>
    <n v="0"/>
    <n v="799.12"/>
    <n v="0"/>
    <n v="0"/>
    <n v="0"/>
    <m/>
    <m/>
    <s v="INACTIVE - Retired in 2024"/>
  </r>
  <r>
    <s v="1234044"/>
    <s v="6252264313"/>
    <s v="2001438160"/>
    <s v="beginbalans"/>
    <m/>
    <s v="PC0VDHGX"/>
    <m/>
    <m/>
    <m/>
    <x v="0"/>
    <m/>
    <n v="100292666"/>
    <s v="Alfa College"/>
    <x v="12"/>
    <s v="Lenovo"/>
    <s v="X280"/>
    <d v="2018-06-01T00:00:00"/>
    <x v="1"/>
    <n v="0"/>
    <n v="799.12"/>
    <n v="0"/>
    <n v="799.12"/>
    <n v="0"/>
    <n v="799.12"/>
    <n v="0"/>
    <n v="799.12"/>
    <n v="0"/>
    <n v="0"/>
    <n v="0"/>
    <m/>
    <m/>
    <s v="INACTIVE - Retired in 2024"/>
  </r>
  <r>
    <s v="1234045"/>
    <s v="6252264313"/>
    <s v="2001438160"/>
    <s v="beginbalans"/>
    <m/>
    <s v="PC0VDHGV"/>
    <m/>
    <m/>
    <m/>
    <x v="0"/>
    <m/>
    <n v="100292666"/>
    <s v="Alfa College"/>
    <x v="12"/>
    <s v="Lenovo"/>
    <s v="X280"/>
    <d v="2018-06-01T00:00:00"/>
    <x v="1"/>
    <n v="0"/>
    <n v="799.12"/>
    <n v="0"/>
    <n v="799.12"/>
    <n v="0"/>
    <n v="799.12"/>
    <n v="0"/>
    <n v="799.12"/>
    <n v="0"/>
    <n v="0"/>
    <n v="0"/>
    <m/>
    <m/>
    <s v="INACTIVE - Retired in 2024"/>
  </r>
  <r>
    <s v="1234046"/>
    <s v="6252264313"/>
    <s v="2001438160"/>
    <s v="beginbalans"/>
    <m/>
    <s v="PC0VDHGT"/>
    <m/>
    <m/>
    <m/>
    <x v="0"/>
    <m/>
    <n v="100292666"/>
    <s v="Alfa College"/>
    <x v="12"/>
    <s v="Lenovo"/>
    <s v="X280"/>
    <d v="2018-06-01T00:00:00"/>
    <x v="1"/>
    <n v="0"/>
    <n v="799.12"/>
    <n v="0"/>
    <n v="799.12"/>
    <n v="0"/>
    <n v="799.12"/>
    <n v="0"/>
    <n v="799.12"/>
    <n v="0"/>
    <n v="0"/>
    <n v="0"/>
    <m/>
    <m/>
    <s v="INACTIVE - Retired in 2024"/>
  </r>
  <r>
    <s v="1234047"/>
    <s v="6252264313"/>
    <s v="2001438160"/>
    <s v="beginbalans"/>
    <m/>
    <s v="PC0VDHGS"/>
    <m/>
    <m/>
    <m/>
    <x v="0"/>
    <m/>
    <n v="100292666"/>
    <s v="Alfa College"/>
    <x v="12"/>
    <s v="Lenovo"/>
    <s v="X280"/>
    <d v="2018-06-01T00:00:00"/>
    <x v="1"/>
    <n v="0"/>
    <n v="799.12"/>
    <n v="0"/>
    <n v="799.12"/>
    <n v="0"/>
    <n v="799.12"/>
    <n v="0"/>
    <n v="799.12"/>
    <n v="0"/>
    <n v="0"/>
    <n v="0"/>
    <m/>
    <m/>
    <s v="INACTIVE - Retired in 2024"/>
  </r>
  <r>
    <s v="1234048"/>
    <s v="6252264313"/>
    <s v="2001438160"/>
    <s v="beginbalans"/>
    <m/>
    <s v="PC0VDHGY"/>
    <m/>
    <m/>
    <m/>
    <x v="0"/>
    <m/>
    <n v="100292666"/>
    <s v="Alfa College"/>
    <x v="12"/>
    <s v="Lenovo"/>
    <s v="X280"/>
    <d v="2018-06-01T00:00:00"/>
    <x v="1"/>
    <n v="0"/>
    <n v="799.12"/>
    <n v="0"/>
    <n v="799.12"/>
    <n v="0"/>
    <n v="799.12"/>
    <n v="0"/>
    <n v="799.12"/>
    <n v="0"/>
    <n v="0"/>
    <n v="0"/>
    <m/>
    <m/>
    <s v="INACTIVE - Retired in 2024"/>
  </r>
  <r>
    <s v="1253188"/>
    <s v="6252265740"/>
    <s v="2001438160"/>
    <s v="beginbalans"/>
    <m/>
    <n v="0"/>
    <m/>
    <m/>
    <m/>
    <x v="0"/>
    <m/>
    <n v="100292666"/>
    <s v="Alfa College"/>
    <x v="12"/>
    <s v="Lenovo"/>
    <s v="P51"/>
    <d v="2018-08-01T00:00:00"/>
    <x v="1"/>
    <n v="1"/>
    <n v="1631.92"/>
    <n v="0"/>
    <n v="0"/>
    <n v="1631.92"/>
    <n v="1631.92"/>
    <n v="0"/>
    <n v="0"/>
    <n v="1631.92"/>
    <n v="0"/>
    <n v="0"/>
    <m/>
    <m/>
    <s v="ACTIVE"/>
  </r>
  <r>
    <s v="1253189"/>
    <s v="6252265740"/>
    <s v="2001438160"/>
    <s v="beginbalans"/>
    <m/>
    <n v="0"/>
    <m/>
    <m/>
    <m/>
    <x v="0"/>
    <m/>
    <n v="100292666"/>
    <s v="Alfa College"/>
    <x v="12"/>
    <s v="Lenovo"/>
    <s v="P51"/>
    <d v="2018-08-01T00:00:00"/>
    <x v="1"/>
    <n v="1"/>
    <n v="1631.92"/>
    <n v="0"/>
    <n v="0"/>
    <n v="1631.92"/>
    <n v="1631.92"/>
    <n v="0"/>
    <n v="0"/>
    <n v="1631.92"/>
    <n v="0"/>
    <n v="0"/>
    <m/>
    <m/>
    <s v="ACTIVE"/>
  </r>
  <r>
    <s v="1253190"/>
    <s v="6252265740"/>
    <s v="2001438160"/>
    <s v="beginbalans"/>
    <m/>
    <n v="0"/>
    <m/>
    <m/>
    <m/>
    <x v="0"/>
    <m/>
    <n v="100292666"/>
    <s v="Alfa College"/>
    <x v="12"/>
    <s v="Lenovo"/>
    <s v="P51"/>
    <d v="2018-08-01T00:00:00"/>
    <x v="1"/>
    <n v="1"/>
    <n v="1631.92"/>
    <n v="0"/>
    <n v="0"/>
    <n v="1631.92"/>
    <n v="1631.92"/>
    <n v="0"/>
    <n v="0"/>
    <n v="1631.92"/>
    <n v="0"/>
    <n v="0"/>
    <m/>
    <m/>
    <s v="ACTIVE"/>
  </r>
  <r>
    <s v="1253191"/>
    <s v="6252265740"/>
    <s v="2001438160"/>
    <s v="beginbalans"/>
    <m/>
    <n v="0"/>
    <m/>
    <m/>
    <m/>
    <x v="0"/>
    <m/>
    <n v="100292666"/>
    <s v="Alfa College"/>
    <x v="12"/>
    <s v="Lenovo"/>
    <s v="P51"/>
    <d v="2018-08-01T00:00:00"/>
    <x v="1"/>
    <n v="1"/>
    <n v="1631.92"/>
    <n v="0"/>
    <n v="0"/>
    <n v="1631.92"/>
    <n v="1631.92"/>
    <n v="0"/>
    <n v="0"/>
    <n v="1631.92"/>
    <n v="0"/>
    <n v="0"/>
    <m/>
    <m/>
    <s v="ACTIVE"/>
  </r>
  <r>
    <s v="1253192"/>
    <s v="6252265740"/>
    <s v="2001438160"/>
    <s v="beginbalans"/>
    <m/>
    <n v="0"/>
    <m/>
    <m/>
    <m/>
    <x v="5"/>
    <m/>
    <n v="100292666"/>
    <s v="Alfa College"/>
    <x v="12"/>
    <s v="Lenovo"/>
    <s v="P51"/>
    <d v="2018-08-01T00:00:00"/>
    <x v="1"/>
    <n v="1"/>
    <n v="1631.92"/>
    <n v="0"/>
    <n v="0"/>
    <n v="1631.92"/>
    <n v="1631.92"/>
    <n v="0"/>
    <n v="0"/>
    <n v="1631.92"/>
    <n v="0"/>
    <n v="0"/>
    <m/>
    <m/>
    <s v="ACTIVE"/>
  </r>
  <r>
    <s v="1253193"/>
    <s v="6252266205"/>
    <s v="2001438160"/>
    <s v="beginbalans"/>
    <m/>
    <s v="MP1DQA3Z"/>
    <m/>
    <m/>
    <m/>
    <x v="4"/>
    <m/>
    <n v="100292666"/>
    <s v="Alfa College"/>
    <x v="12"/>
    <s v="Lenovo"/>
    <s v="X380"/>
    <d v="2018-08-01T00:00:00"/>
    <x v="1"/>
    <n v="1"/>
    <n v="927.25"/>
    <n v="0"/>
    <n v="0"/>
    <n v="927.25"/>
    <n v="927.25"/>
    <n v="0"/>
    <n v="0"/>
    <n v="927.25"/>
    <n v="0"/>
    <n v="0"/>
    <m/>
    <m/>
    <s v="ACTIVE"/>
  </r>
  <r>
    <s v="1253194"/>
    <s v="6252266205"/>
    <s v="2001438160"/>
    <s v="beginbalans"/>
    <m/>
    <s v="MP1DQA59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195"/>
    <s v="6252266205"/>
    <s v="2001438160"/>
    <s v="beginbalans"/>
    <m/>
    <s v="MP1DQA3G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196"/>
    <s v="6252266205"/>
    <s v="2001438160"/>
    <s v="beginbalans"/>
    <m/>
    <s v="MP1DQA50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197"/>
    <s v="6252266205"/>
    <s v="2001438160"/>
    <s v="beginbalans"/>
    <m/>
    <s v="MP1DQA3X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198"/>
    <s v="6252266205"/>
    <s v="2001438160"/>
    <s v="beginbalans"/>
    <m/>
    <s v="MP1DQA4U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199"/>
    <s v="6252266205"/>
    <s v="2001438160"/>
    <s v="beginbalans"/>
    <m/>
    <s v="MP1DQA58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200"/>
    <s v="6252266205"/>
    <s v="2001438160"/>
    <s v="beginbalans"/>
    <m/>
    <s v="MP1DQA3U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201"/>
    <s v="6252266205"/>
    <s v="2001438160"/>
    <s v="beginbalans"/>
    <m/>
    <s v="MP1DQA41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203"/>
    <s v="6252266205"/>
    <s v="2001438160"/>
    <s v="beginbalans"/>
    <m/>
    <s v="MP1DQA57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204"/>
    <s v="6252266205"/>
    <s v="2001438160"/>
    <s v="beginbalans"/>
    <m/>
    <s v="MP1DQA3A"/>
    <m/>
    <m/>
    <m/>
    <x v="0"/>
    <m/>
    <n v="100292666"/>
    <s v="Alfa College"/>
    <x v="12"/>
    <s v="Lenovo"/>
    <s v="X380"/>
    <d v="2018-08-01T00:00:00"/>
    <x v="1"/>
    <n v="1"/>
    <n v="927.25"/>
    <n v="0"/>
    <n v="0"/>
    <n v="927.25"/>
    <n v="927.25"/>
    <n v="0"/>
    <n v="0"/>
    <n v="927.25"/>
    <n v="0"/>
    <n v="0"/>
    <m/>
    <m/>
    <s v="ACTIVE"/>
  </r>
  <r>
    <s v="1253205"/>
    <s v="6252266205"/>
    <s v="2001438160"/>
    <s v="beginbalans"/>
    <m/>
    <s v="MP1DQA44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206"/>
    <s v="6252266205"/>
    <s v="2001438160"/>
    <s v="beginbalans"/>
    <m/>
    <s v="MP1DQA4T"/>
    <m/>
    <m/>
    <m/>
    <x v="5"/>
    <m/>
    <n v="100292666"/>
    <s v="Alfa College"/>
    <x v="12"/>
    <s v="Lenovo"/>
    <s v="X380"/>
    <d v="2018-08-01T00:00:00"/>
    <x v="1"/>
    <n v="1"/>
    <n v="927.25"/>
    <n v="0"/>
    <n v="0"/>
    <n v="927.25"/>
    <n v="927.25"/>
    <n v="0"/>
    <n v="0"/>
    <n v="927.25"/>
    <n v="0"/>
    <n v="0"/>
    <m/>
    <m/>
    <s v="ACTIVE"/>
  </r>
  <r>
    <s v="1253207"/>
    <s v="6252266205"/>
    <s v="2001438160"/>
    <s v="beginbalans"/>
    <m/>
    <s v="MP1DQA4G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208"/>
    <s v="6252266205"/>
    <s v="2001438160"/>
    <s v="beginbalans"/>
    <m/>
    <s v="MP1DQA5A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209"/>
    <s v="6252266205"/>
    <s v="2001438160"/>
    <s v="beginbalans"/>
    <m/>
    <s v="MP1DQA4J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210"/>
    <s v="6252266205"/>
    <s v="2001438160"/>
    <s v="beginbalans"/>
    <m/>
    <s v="MP1DQA3W"/>
    <m/>
    <m/>
    <m/>
    <x v="0"/>
    <m/>
    <n v="100292666"/>
    <s v="Alfa College"/>
    <x v="12"/>
    <s v="Lenovo"/>
    <s v="X380"/>
    <d v="2018-08-01T00:00:00"/>
    <x v="1"/>
    <n v="1"/>
    <n v="927.25"/>
    <n v="0"/>
    <n v="0"/>
    <n v="927.25"/>
    <n v="927.25"/>
    <n v="0"/>
    <n v="0"/>
    <n v="927.25"/>
    <n v="0"/>
    <n v="0"/>
    <m/>
    <m/>
    <s v="ACTIVE"/>
  </r>
  <r>
    <s v="1253211"/>
    <s v="6252266205"/>
    <s v="2001438160"/>
    <s v="beginbalans"/>
    <m/>
    <s v="MP1DQA4W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212"/>
    <s v="6252266205"/>
    <s v="2001438160"/>
    <s v="beginbalans"/>
    <m/>
    <s v="MP1DQA54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213"/>
    <s v="6252266205"/>
    <s v="2001438160"/>
    <s v="beginbalans"/>
    <m/>
    <s v="MP1DQA3S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214"/>
    <s v="6252266205"/>
    <s v="2001438160"/>
    <s v="beginbalans"/>
    <m/>
    <s v="MP1DQA40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215"/>
    <s v="6252266205"/>
    <s v="2001438160"/>
    <s v="beginbalans"/>
    <m/>
    <s v="MP1DQA5C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216"/>
    <s v="6252266205"/>
    <s v="2001438160"/>
    <s v="beginbalans"/>
    <m/>
    <s v="MP1DQA4A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217"/>
    <s v="6252266205"/>
    <s v="2001438160"/>
    <s v="beginbalans"/>
    <m/>
    <s v="MP1DQA4R"/>
    <m/>
    <m/>
    <m/>
    <x v="0"/>
    <m/>
    <n v="100292666"/>
    <s v="Alfa College"/>
    <x v="12"/>
    <s v="Lenovo"/>
    <s v="X380"/>
    <d v="2018-08-01T00:00:00"/>
    <x v="1"/>
    <n v="0"/>
    <n v="927.25"/>
    <n v="0"/>
    <n v="927.25"/>
    <n v="0"/>
    <n v="927.25"/>
    <n v="0"/>
    <n v="927.25"/>
    <n v="0"/>
    <n v="0"/>
    <n v="0"/>
    <m/>
    <m/>
    <s v="INACTIVE - Retired in 2024"/>
  </r>
  <r>
    <s v="1253176"/>
    <s v="6252266525"/>
    <s v="2001438160"/>
    <s v="beginbalans"/>
    <m/>
    <s v="R90QXEZZ"/>
    <m/>
    <m/>
    <m/>
    <x v="4"/>
    <m/>
    <n v="100292666"/>
    <s v="Alfa College"/>
    <x v="12"/>
    <s v="Lenovo"/>
    <s v="P52s"/>
    <d v="2018-08-01T00:00:00"/>
    <x v="1"/>
    <n v="1"/>
    <n v="1156.3900000000001"/>
    <n v="0"/>
    <n v="0"/>
    <n v="1156.3900000000001"/>
    <n v="1156.3900000000001"/>
    <n v="0"/>
    <n v="0"/>
    <n v="1156.3900000000001"/>
    <n v="0"/>
    <n v="0"/>
    <m/>
    <m/>
    <s v="ACTIVE"/>
  </r>
  <r>
    <s v="1253177"/>
    <s v="6252266525"/>
    <s v="2001438160"/>
    <s v="beginbalans"/>
    <m/>
    <s v="R90QXF00"/>
    <m/>
    <m/>
    <m/>
    <x v="5"/>
    <m/>
    <n v="100292666"/>
    <s v="Alfa College"/>
    <x v="12"/>
    <s v="Lenovo"/>
    <s v="P52s"/>
    <d v="2018-08-01T00:00:00"/>
    <x v="1"/>
    <n v="1"/>
    <n v="1156.3900000000001"/>
    <n v="0"/>
    <n v="0"/>
    <n v="1156.3900000000001"/>
    <n v="1156.3900000000001"/>
    <n v="0"/>
    <n v="0"/>
    <n v="1156.3900000000001"/>
    <n v="0"/>
    <n v="0"/>
    <m/>
    <m/>
    <s v="ACTIVE"/>
  </r>
  <r>
    <s v="1253178"/>
    <s v="6252266916"/>
    <s v="2001438160"/>
    <s v="beginbalans"/>
    <m/>
    <s v="PC0VSDBL"/>
    <m/>
    <m/>
    <m/>
    <x v="0"/>
    <m/>
    <n v="100292666"/>
    <s v="Alfa College"/>
    <x v="12"/>
    <s v="Lenovo"/>
    <s v="T480s"/>
    <d v="2018-08-01T00:00:00"/>
    <x v="1"/>
    <n v="0"/>
    <n v="791.73"/>
    <n v="0"/>
    <n v="791.73"/>
    <n v="0"/>
    <n v="791.73"/>
    <n v="0"/>
    <n v="791.73"/>
    <n v="0"/>
    <n v="0"/>
    <n v="0"/>
    <m/>
    <m/>
    <s v="INACTIVE - Retired in 2024"/>
  </r>
  <r>
    <s v="1253179"/>
    <s v="6252266916"/>
    <s v="2001438160"/>
    <s v="beginbalans"/>
    <m/>
    <s v="PC0VSDBK"/>
    <m/>
    <m/>
    <m/>
    <x v="0"/>
    <m/>
    <n v="100292666"/>
    <s v="Alfa College"/>
    <x v="12"/>
    <s v="Lenovo"/>
    <s v="T480s"/>
    <d v="2018-08-01T00:00:00"/>
    <x v="1"/>
    <n v="0"/>
    <n v="791.73"/>
    <n v="0"/>
    <n v="791.73"/>
    <n v="0"/>
    <n v="791.73"/>
    <n v="0"/>
    <n v="791.73"/>
    <n v="0"/>
    <n v="0"/>
    <n v="0"/>
    <m/>
    <m/>
    <s v="INACTIVE - Retired in 2024"/>
  </r>
  <r>
    <s v="1253180"/>
    <s v="6252266916"/>
    <s v="2001438160"/>
    <s v="beginbalans"/>
    <m/>
    <s v="PC0VSDBS"/>
    <m/>
    <m/>
    <m/>
    <x v="0"/>
    <m/>
    <n v="100292666"/>
    <s v="Alfa College"/>
    <x v="12"/>
    <s v="Lenovo"/>
    <s v="T480s"/>
    <d v="2018-08-01T00:00:00"/>
    <x v="1"/>
    <n v="0"/>
    <n v="791.73"/>
    <n v="0"/>
    <n v="791.73"/>
    <n v="0"/>
    <n v="791.73"/>
    <n v="0"/>
    <n v="791.73"/>
    <n v="0"/>
    <n v="0"/>
    <n v="0"/>
    <m/>
    <m/>
    <s v="INACTIVE - Retired in 2024"/>
  </r>
  <r>
    <s v="1253181"/>
    <s v="6252266916"/>
    <s v="2001438160"/>
    <s v="beginbalans"/>
    <m/>
    <s v="PC0VSDBQ"/>
    <m/>
    <m/>
    <m/>
    <x v="0"/>
    <m/>
    <n v="100292666"/>
    <s v="Alfa College"/>
    <x v="12"/>
    <s v="Lenovo"/>
    <s v="T480s"/>
    <d v="2018-08-01T00:00:00"/>
    <x v="1"/>
    <n v="0"/>
    <n v="791.73"/>
    <n v="0"/>
    <n v="791.73"/>
    <n v="0"/>
    <n v="791.73"/>
    <n v="0"/>
    <n v="791.73"/>
    <n v="0"/>
    <n v="0"/>
    <n v="0"/>
    <m/>
    <m/>
    <s v="INACTIVE - Retired in 2024"/>
  </r>
  <r>
    <s v="1253182"/>
    <s v="6252266916"/>
    <s v="2001438160"/>
    <s v="beginbalans"/>
    <m/>
    <s v="PC0VSDBP"/>
    <m/>
    <m/>
    <m/>
    <x v="0"/>
    <m/>
    <n v="100292666"/>
    <s v="Alfa College"/>
    <x v="12"/>
    <s v="Lenovo"/>
    <s v="T480s"/>
    <d v="2018-08-01T00:00:00"/>
    <x v="1"/>
    <n v="0"/>
    <n v="791.73"/>
    <n v="0"/>
    <n v="791.73"/>
    <n v="0"/>
    <n v="791.73"/>
    <n v="0"/>
    <n v="791.73"/>
    <n v="0"/>
    <n v="0"/>
    <n v="0"/>
    <m/>
    <m/>
    <s v="INACTIVE - Retired in 2024"/>
  </r>
  <r>
    <s v="1253183"/>
    <s v="6252266916"/>
    <s v="2001438160"/>
    <s v="beginbalans"/>
    <m/>
    <s v="PC0VSDBN"/>
    <m/>
    <m/>
    <m/>
    <x v="0"/>
    <m/>
    <n v="100292666"/>
    <s v="Alfa College"/>
    <x v="12"/>
    <s v="Lenovo"/>
    <s v="T480s"/>
    <d v="2018-08-01T00:00:00"/>
    <x v="1"/>
    <n v="0"/>
    <n v="791.73"/>
    <n v="0"/>
    <n v="791.73"/>
    <n v="0"/>
    <n v="791.73"/>
    <n v="0"/>
    <n v="791.73"/>
    <n v="0"/>
    <n v="0"/>
    <n v="0"/>
    <m/>
    <m/>
    <s v="INACTIVE - Retired in 2024"/>
  </r>
  <r>
    <s v="1253184"/>
    <s v="6252266916"/>
    <s v="2001438160"/>
    <s v="beginbalans"/>
    <m/>
    <s v="PC0VSDBJ"/>
    <m/>
    <m/>
    <m/>
    <x v="0"/>
    <m/>
    <n v="100292666"/>
    <s v="Alfa College"/>
    <x v="12"/>
    <s v="Lenovo"/>
    <s v="T480s"/>
    <d v="2018-08-01T00:00:00"/>
    <x v="1"/>
    <n v="0"/>
    <n v="791.73"/>
    <n v="0"/>
    <n v="791.73"/>
    <n v="0"/>
    <n v="791.73"/>
    <n v="0"/>
    <n v="791.73"/>
    <n v="0"/>
    <n v="0"/>
    <n v="0"/>
    <m/>
    <m/>
    <s v="INACTIVE - Retired in 2024"/>
  </r>
  <r>
    <s v="1253185"/>
    <s v="6252266916"/>
    <s v="2001438160"/>
    <s v="beginbalans"/>
    <m/>
    <s v="PC0VSDBR"/>
    <m/>
    <m/>
    <m/>
    <x v="0"/>
    <m/>
    <n v="100292666"/>
    <s v="Alfa College"/>
    <x v="12"/>
    <s v="Lenovo"/>
    <s v="T480s"/>
    <d v="2018-08-01T00:00:00"/>
    <x v="1"/>
    <n v="0"/>
    <n v="791.73"/>
    <n v="0"/>
    <n v="791.73"/>
    <n v="0"/>
    <n v="791.73"/>
    <n v="0"/>
    <n v="791.73"/>
    <n v="0"/>
    <n v="0"/>
    <n v="0"/>
    <m/>
    <m/>
    <s v="INACTIVE - Retired in 2024"/>
  </r>
  <r>
    <s v="1253186"/>
    <s v="6252266916"/>
    <s v="2001438160"/>
    <s v="beginbalans"/>
    <m/>
    <s v="PC0VSDBM"/>
    <m/>
    <m/>
    <m/>
    <x v="0"/>
    <m/>
    <n v="100292666"/>
    <s v="Alfa College"/>
    <x v="12"/>
    <s v="Lenovo"/>
    <s v="T480s"/>
    <d v="2018-08-01T00:00:00"/>
    <x v="1"/>
    <n v="0"/>
    <n v="791.73"/>
    <n v="0"/>
    <n v="791.73"/>
    <n v="0"/>
    <n v="791.73"/>
    <n v="0"/>
    <n v="791.73"/>
    <n v="0"/>
    <n v="0"/>
    <n v="0"/>
    <m/>
    <m/>
    <s v="INACTIVE - Retired in 2024"/>
  </r>
  <r>
    <s v="1253187"/>
    <s v="6252266916"/>
    <s v="2001438160"/>
    <s v="beginbalans"/>
    <m/>
    <s v="PC0VSDBT"/>
    <m/>
    <m/>
    <m/>
    <x v="0"/>
    <m/>
    <n v="100292666"/>
    <s v="Alfa College"/>
    <x v="12"/>
    <s v="Lenovo"/>
    <s v="T480s"/>
    <d v="2018-08-01T00:00:00"/>
    <x v="1"/>
    <n v="0"/>
    <n v="791.73"/>
    <n v="0"/>
    <n v="791.73"/>
    <n v="0"/>
    <n v="791.73"/>
    <n v="0"/>
    <n v="791.73"/>
    <n v="0"/>
    <n v="0"/>
    <n v="0"/>
    <m/>
    <m/>
    <s v="INACTIVE - Retired in 2024"/>
  </r>
  <r>
    <s v="1231302"/>
    <s v="6252270430"/>
    <s v="2001447929"/>
    <s v="beginbalans"/>
    <m/>
    <s v="SV301N1ZF"/>
    <m/>
    <m/>
    <m/>
    <x v="5"/>
    <m/>
    <n v="100292666"/>
    <s v="Alfa College"/>
    <x v="11"/>
    <s v="Lenovo"/>
    <s v="T23i"/>
    <d v="2018-07-01T00:00:00"/>
    <x v="1"/>
    <n v="1"/>
    <n v="151.37"/>
    <n v="0"/>
    <n v="0"/>
    <n v="151.37"/>
    <n v="151.37"/>
    <n v="0"/>
    <n v="0"/>
    <n v="151.37"/>
    <n v="0"/>
    <n v="0"/>
    <m/>
    <m/>
    <s v="ACTIVE"/>
  </r>
  <r>
    <s v="1231303"/>
    <s v="6252270430"/>
    <s v="2001447929"/>
    <s v="beginbalans"/>
    <m/>
    <s v="SV301N1Z6"/>
    <m/>
    <m/>
    <m/>
    <x v="5"/>
    <m/>
    <n v="100292666"/>
    <s v="Alfa College"/>
    <x v="11"/>
    <s v="Lenovo"/>
    <s v="T23i"/>
    <d v="2018-07-01T00:00:00"/>
    <x v="1"/>
    <n v="1"/>
    <n v="151.37"/>
    <n v="0"/>
    <n v="0"/>
    <n v="151.37"/>
    <n v="151.37"/>
    <n v="0"/>
    <n v="0"/>
    <n v="151.37"/>
    <n v="0"/>
    <n v="0"/>
    <m/>
    <m/>
    <s v="ACTIVE"/>
  </r>
  <r>
    <s v="1231304"/>
    <s v="6252270430"/>
    <s v="2001447929"/>
    <s v="beginbalans"/>
    <m/>
    <s v="SV301N1Z3"/>
    <m/>
    <m/>
    <m/>
    <x v="5"/>
    <m/>
    <n v="100292666"/>
    <s v="Alfa College"/>
    <x v="11"/>
    <s v="Lenovo"/>
    <s v="T23i"/>
    <d v="2018-07-01T00:00:00"/>
    <x v="1"/>
    <n v="1"/>
    <n v="151.37"/>
    <n v="0"/>
    <n v="0"/>
    <n v="151.37"/>
    <n v="151.37"/>
    <n v="0"/>
    <n v="0"/>
    <n v="151.37"/>
    <n v="0"/>
    <n v="0"/>
    <m/>
    <m/>
    <s v="ACTIVE"/>
  </r>
  <r>
    <s v="1231305"/>
    <s v="6252270430"/>
    <s v="2001447929"/>
    <s v="beginbalans"/>
    <m/>
    <s v="SV301N1ZB"/>
    <m/>
    <m/>
    <m/>
    <x v="5"/>
    <m/>
    <n v="100292666"/>
    <s v="Alfa College"/>
    <x v="11"/>
    <s v="Lenovo"/>
    <s v="T23i"/>
    <d v="2018-07-01T00:00:00"/>
    <x v="1"/>
    <n v="1"/>
    <n v="151.37"/>
    <n v="0"/>
    <n v="0"/>
    <n v="151.37"/>
    <n v="151.37"/>
    <n v="0"/>
    <n v="0"/>
    <n v="151.37"/>
    <n v="0"/>
    <n v="0"/>
    <m/>
    <m/>
    <s v="ACTIVE"/>
  </r>
  <r>
    <s v="1231306"/>
    <s v="6252270430"/>
    <s v="2001447929"/>
    <s v="beginbalans"/>
    <m/>
    <s v="SV301N1Z2"/>
    <m/>
    <m/>
    <m/>
    <x v="5"/>
    <m/>
    <n v="100292666"/>
    <s v="Alfa College"/>
    <x v="11"/>
    <s v="Lenovo"/>
    <s v="T23i"/>
    <d v="2018-07-01T00:00:00"/>
    <x v="1"/>
    <n v="1"/>
    <n v="151.37"/>
    <n v="0"/>
    <n v="0"/>
    <n v="151.37"/>
    <n v="151.37"/>
    <n v="0"/>
    <n v="0"/>
    <n v="151.37"/>
    <n v="0"/>
    <n v="0"/>
    <m/>
    <m/>
    <s v="ACTIVE"/>
  </r>
  <r>
    <s v="1231307"/>
    <s v="6252270430"/>
    <s v="2001447929"/>
    <s v="beginbalans"/>
    <m/>
    <s v="SV301N1Z7"/>
    <m/>
    <m/>
    <m/>
    <x v="5"/>
    <m/>
    <n v="100292666"/>
    <s v="Alfa College"/>
    <x v="11"/>
    <s v="Lenovo"/>
    <s v="T23i"/>
    <d v="2018-07-01T00:00:00"/>
    <x v="1"/>
    <n v="1"/>
    <n v="151.37"/>
    <n v="0"/>
    <n v="0"/>
    <n v="151.37"/>
    <n v="151.37"/>
    <n v="0"/>
    <n v="0"/>
    <n v="151.37"/>
    <n v="0"/>
    <n v="0"/>
    <m/>
    <m/>
    <s v="ACTIVE"/>
  </r>
  <r>
    <s v="1231308"/>
    <s v="6252270430"/>
    <s v="2001447929"/>
    <s v="beginbalans"/>
    <m/>
    <s v="SV301N1Z0"/>
    <m/>
    <m/>
    <m/>
    <x v="5"/>
    <m/>
    <n v="100292666"/>
    <s v="Alfa College"/>
    <x v="11"/>
    <s v="Lenovo"/>
    <s v="T23i"/>
    <d v="2018-07-01T00:00:00"/>
    <x v="1"/>
    <n v="1"/>
    <n v="151.37"/>
    <n v="0"/>
    <n v="0"/>
    <n v="151.37"/>
    <n v="151.37"/>
    <n v="0"/>
    <n v="0"/>
    <n v="151.37"/>
    <n v="0"/>
    <n v="0"/>
    <m/>
    <m/>
    <s v="ACTIVE"/>
  </r>
  <r>
    <s v="1231309"/>
    <s v="6252270430"/>
    <s v="2001447929"/>
    <s v="beginbalans"/>
    <m/>
    <s v="SV301N1ZN"/>
    <m/>
    <m/>
    <m/>
    <x v="5"/>
    <m/>
    <n v="100292666"/>
    <s v="Alfa College"/>
    <x v="11"/>
    <s v="Lenovo"/>
    <s v="T23i"/>
    <d v="2018-07-01T00:00:00"/>
    <x v="1"/>
    <n v="1"/>
    <n v="151.37"/>
    <n v="0"/>
    <n v="0"/>
    <n v="151.37"/>
    <n v="151.37"/>
    <n v="0"/>
    <n v="0"/>
    <n v="151.37"/>
    <n v="0"/>
    <n v="0"/>
    <m/>
    <m/>
    <s v="ACTIVE"/>
  </r>
  <r>
    <s v="1231310"/>
    <s v="6252270430"/>
    <s v="2001447929"/>
    <s v="beginbalans"/>
    <m/>
    <s v="SV301N1Z5"/>
    <m/>
    <m/>
    <m/>
    <x v="5"/>
    <m/>
    <n v="100292666"/>
    <s v="Alfa College"/>
    <x v="11"/>
    <s v="Lenovo"/>
    <s v="T23i"/>
    <d v="2018-07-01T00:00:00"/>
    <x v="1"/>
    <n v="1"/>
    <n v="151.37"/>
    <n v="0"/>
    <n v="0"/>
    <n v="151.37"/>
    <n v="151.37"/>
    <n v="0"/>
    <n v="0"/>
    <n v="151.37"/>
    <n v="0"/>
    <n v="0"/>
    <m/>
    <m/>
    <s v="ACTIVE"/>
  </r>
  <r>
    <s v="1231311"/>
    <s v="6252270430"/>
    <s v="2001447929"/>
    <s v="beginbalans"/>
    <m/>
    <s v="SV301N1ZC"/>
    <m/>
    <m/>
    <m/>
    <x v="5"/>
    <m/>
    <n v="100292666"/>
    <s v="Alfa College"/>
    <x v="11"/>
    <s v="Lenovo"/>
    <s v="T23i"/>
    <d v="2018-07-01T00:00:00"/>
    <x v="1"/>
    <n v="1"/>
    <n v="151.37"/>
    <n v="0"/>
    <n v="0"/>
    <n v="151.37"/>
    <n v="151.37"/>
    <n v="0"/>
    <n v="0"/>
    <n v="151.37"/>
    <n v="0"/>
    <n v="0"/>
    <m/>
    <m/>
    <s v="ACTIVE"/>
  </r>
  <r>
    <s v="1283020"/>
    <s v="6252284029"/>
    <s v="2001466642"/>
    <s v="beginbalans"/>
    <m/>
    <s v="V3024APM"/>
    <m/>
    <m/>
    <m/>
    <x v="5"/>
    <m/>
    <n v="100292666"/>
    <s v="Alfa College"/>
    <x v="11"/>
    <s v="Lenovo"/>
    <s v="T23i"/>
    <d v="2018-10-01T00:00:00"/>
    <x v="1"/>
    <n v="1"/>
    <n v="150.38"/>
    <n v="0"/>
    <n v="0"/>
    <n v="150.38"/>
    <n v="150.38"/>
    <n v="0"/>
    <n v="0"/>
    <n v="150.38"/>
    <n v="0"/>
    <n v="0"/>
    <m/>
    <m/>
    <s v="ACTIVE"/>
  </r>
  <r>
    <s v="1283021"/>
    <s v="6252284029"/>
    <s v="2001466642"/>
    <s v="beginbalans"/>
    <m/>
    <s v="V3024APV"/>
    <m/>
    <m/>
    <m/>
    <x v="5"/>
    <m/>
    <n v="100292666"/>
    <s v="Alfa College"/>
    <x v="11"/>
    <s v="Lenovo"/>
    <s v="T23i"/>
    <d v="2018-10-01T00:00:00"/>
    <x v="1"/>
    <n v="1"/>
    <n v="150.38"/>
    <n v="0"/>
    <n v="0"/>
    <n v="150.38"/>
    <n v="150.38"/>
    <n v="0"/>
    <n v="0"/>
    <n v="150.38"/>
    <n v="0"/>
    <n v="0"/>
    <m/>
    <m/>
    <s v="ACTIVE"/>
  </r>
  <r>
    <s v="1283022"/>
    <s v="6252284029"/>
    <s v="2001466642"/>
    <s v="beginbalans"/>
    <m/>
    <s v="V3024APT"/>
    <m/>
    <m/>
    <m/>
    <x v="5"/>
    <m/>
    <n v="100292666"/>
    <s v="Alfa College"/>
    <x v="11"/>
    <s v="Lenovo"/>
    <s v="T23i"/>
    <d v="2018-10-01T00:00:00"/>
    <x v="1"/>
    <n v="1"/>
    <n v="150.38"/>
    <n v="0"/>
    <n v="0"/>
    <n v="150.38"/>
    <n v="150.38"/>
    <n v="0"/>
    <n v="0"/>
    <n v="150.38"/>
    <n v="0"/>
    <n v="0"/>
    <m/>
    <m/>
    <s v="ACTIVE"/>
  </r>
  <r>
    <s v="1283023"/>
    <s v="6252284029"/>
    <s v="2001466642"/>
    <s v="beginbalans"/>
    <m/>
    <s v="V3024APC"/>
    <m/>
    <m/>
    <m/>
    <x v="5"/>
    <m/>
    <n v="100292666"/>
    <s v="Alfa College"/>
    <x v="11"/>
    <s v="Lenovo"/>
    <s v="T23i"/>
    <d v="2018-10-01T00:00:00"/>
    <x v="1"/>
    <n v="1"/>
    <n v="150.38"/>
    <n v="0"/>
    <n v="0"/>
    <n v="150.38"/>
    <n v="150.38"/>
    <n v="0"/>
    <n v="0"/>
    <n v="150.38"/>
    <n v="0"/>
    <n v="0"/>
    <m/>
    <m/>
    <s v="ACTIVE"/>
  </r>
  <r>
    <s v="1283024"/>
    <s v="6252284029"/>
    <s v="2001466642"/>
    <s v="beginbalans"/>
    <m/>
    <s v="V3024APH"/>
    <m/>
    <m/>
    <m/>
    <x v="5"/>
    <m/>
    <n v="100292666"/>
    <s v="Alfa College"/>
    <x v="11"/>
    <s v="Lenovo"/>
    <s v="T23i"/>
    <d v="2018-10-01T00:00:00"/>
    <x v="1"/>
    <n v="1"/>
    <n v="150.38"/>
    <n v="0"/>
    <n v="0"/>
    <n v="150.38"/>
    <n v="150.38"/>
    <n v="0"/>
    <n v="0"/>
    <n v="150.38"/>
    <n v="0"/>
    <n v="0"/>
    <m/>
    <m/>
    <s v="ACTIVE"/>
  </r>
  <r>
    <s v="1283025"/>
    <s v="6252284029"/>
    <s v="2001466642"/>
    <s v="beginbalans"/>
    <m/>
    <s v="V3024APG"/>
    <m/>
    <m/>
    <m/>
    <x v="5"/>
    <m/>
    <n v="100292666"/>
    <s v="Alfa College"/>
    <x v="11"/>
    <s v="Lenovo"/>
    <s v="T23i"/>
    <d v="2018-10-01T00:00:00"/>
    <x v="1"/>
    <n v="1"/>
    <n v="150.38"/>
    <n v="0"/>
    <n v="0"/>
    <n v="150.38"/>
    <n v="150.38"/>
    <n v="0"/>
    <n v="0"/>
    <n v="150.38"/>
    <n v="0"/>
    <n v="0"/>
    <m/>
    <m/>
    <s v="ACTIVE"/>
  </r>
  <r>
    <s v="1283026"/>
    <s v="6252284029"/>
    <s v="2001466642"/>
    <s v="beginbalans"/>
    <m/>
    <s v="V3024APN"/>
    <m/>
    <m/>
    <m/>
    <x v="5"/>
    <m/>
    <n v="100292666"/>
    <s v="Alfa College"/>
    <x v="11"/>
    <s v="Lenovo"/>
    <s v="T23i"/>
    <d v="2018-10-01T00:00:00"/>
    <x v="1"/>
    <n v="1"/>
    <n v="150.38"/>
    <n v="0"/>
    <n v="0"/>
    <n v="150.38"/>
    <n v="150.38"/>
    <n v="0"/>
    <n v="0"/>
    <n v="150.38"/>
    <n v="0"/>
    <n v="0"/>
    <m/>
    <m/>
    <s v="ACTIVE"/>
  </r>
  <r>
    <s v="1283027"/>
    <s v="6252284029"/>
    <s v="2001466642"/>
    <s v="beginbalans"/>
    <m/>
    <s v="V3024APR"/>
    <m/>
    <m/>
    <m/>
    <x v="4"/>
    <m/>
    <n v="100292666"/>
    <s v="Alfa College"/>
    <x v="11"/>
    <s v="Lenovo"/>
    <s v="T23i"/>
    <d v="2018-10-01T00:00:00"/>
    <x v="1"/>
    <n v="1"/>
    <n v="150.38"/>
    <n v="0"/>
    <n v="0"/>
    <n v="150.38"/>
    <n v="150.38"/>
    <n v="0"/>
    <n v="0"/>
    <n v="150.38"/>
    <n v="0"/>
    <n v="0"/>
    <m/>
    <m/>
    <s v="ACTIVE"/>
  </r>
  <r>
    <s v="1283028"/>
    <s v="6252284029"/>
    <s v="2001466642"/>
    <s v="beginbalans"/>
    <m/>
    <s v="V3024APX"/>
    <m/>
    <m/>
    <m/>
    <x v="5"/>
    <m/>
    <n v="100292666"/>
    <s v="Alfa College"/>
    <x v="11"/>
    <s v="Lenovo"/>
    <s v="T23i"/>
    <d v="2018-10-01T00:00:00"/>
    <x v="1"/>
    <n v="1"/>
    <n v="150.38"/>
    <n v="0"/>
    <n v="0"/>
    <n v="150.38"/>
    <n v="150.38"/>
    <n v="0"/>
    <n v="0"/>
    <n v="150.38"/>
    <n v="0"/>
    <n v="0"/>
    <m/>
    <m/>
    <s v="ACTIVE"/>
  </r>
  <r>
    <s v="1283029"/>
    <s v="6252284029"/>
    <s v="2001466642"/>
    <s v="beginbalans"/>
    <m/>
    <s v="V3024APW"/>
    <m/>
    <m/>
    <m/>
    <x v="5"/>
    <m/>
    <n v="100292666"/>
    <s v="Alfa College"/>
    <x v="11"/>
    <s v="Lenovo"/>
    <s v="T23i"/>
    <d v="2018-10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74"/>
    <s v="6252287397"/>
    <s v="2001471678"/>
    <s v="beginbalans"/>
    <m/>
    <s v="SV3024BLK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75"/>
    <s v="6252287397"/>
    <s v="2001471678"/>
    <s v="beginbalans"/>
    <m/>
    <s v="SV3024BLX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76"/>
    <s v="6252287397"/>
    <s v="2001471678"/>
    <s v="beginbalans"/>
    <m/>
    <s v="SV3024BLV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77"/>
    <s v="6252287397"/>
    <s v="2001471678"/>
    <s v="beginbalans"/>
    <m/>
    <s v="SV3024BLB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78"/>
    <s v="6252287397"/>
    <s v="2001471678"/>
    <s v="beginbalans"/>
    <m/>
    <s v="SV3024BLM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79"/>
    <s v="6252287397"/>
    <s v="2001471678"/>
    <s v="beginbalans"/>
    <m/>
    <s v="SV3024BK9"/>
    <m/>
    <m/>
    <m/>
    <x v="4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80"/>
    <s v="6252287397"/>
    <s v="2001471678"/>
    <s v="beginbalans"/>
    <m/>
    <s v="SV3024BKX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81"/>
    <s v="6252287397"/>
    <s v="2001471678"/>
    <s v="beginbalans"/>
    <m/>
    <s v="SV3024BL7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82"/>
    <s v="6252287397"/>
    <s v="2001471678"/>
    <s v="beginbalans"/>
    <m/>
    <s v="SV3024BKG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83"/>
    <s v="6252287397"/>
    <s v="2001471678"/>
    <s v="beginbalans"/>
    <m/>
    <s v="SV3024BKK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84"/>
    <s v="6252287397"/>
    <s v="2001471678"/>
    <s v="beginbalans"/>
    <m/>
    <s v="SV3024BLD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85"/>
    <s v="6252287397"/>
    <s v="2001471678"/>
    <s v="beginbalans"/>
    <m/>
    <s v="SV3024BLF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86"/>
    <s v="6252287397"/>
    <s v="2001471678"/>
    <s v="beginbalans"/>
    <m/>
    <s v="SV3024BLA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87"/>
    <s v="6252287397"/>
    <s v="2001471678"/>
    <s v="beginbalans"/>
    <m/>
    <s v="SV3024BL2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88"/>
    <s v="6252287397"/>
    <s v="2001471678"/>
    <s v="beginbalans"/>
    <m/>
    <s v="SV3024BMA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89"/>
    <s v="6252287397"/>
    <s v="2001471678"/>
    <s v="beginbalans"/>
    <m/>
    <s v="SV3024BLL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90"/>
    <s v="6252287397"/>
    <s v="2001471678"/>
    <s v="beginbalans"/>
    <m/>
    <s v="SV3024BL3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91"/>
    <s v="6252287397"/>
    <s v="2001471678"/>
    <s v="beginbalans"/>
    <m/>
    <s v="SV3024BL6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92"/>
    <s v="6252287397"/>
    <s v="2001471678"/>
    <s v="beginbalans"/>
    <m/>
    <s v="SV3024BL9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93"/>
    <s v="6252287397"/>
    <s v="2001471678"/>
    <s v="beginbalans"/>
    <m/>
    <s v="SV3024BN7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94"/>
    <s v="6252287397"/>
    <s v="2001471678"/>
    <s v="beginbalans"/>
    <m/>
    <s v="SV3024BLN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95"/>
    <s v="6252287397"/>
    <s v="2001471678"/>
    <s v="beginbalans"/>
    <m/>
    <s v="SV3024BLR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96"/>
    <s v="6252287397"/>
    <s v="2001471678"/>
    <s v="beginbalans"/>
    <m/>
    <s v="SV3024BLC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97"/>
    <s v="6252287397"/>
    <s v="2001471678"/>
    <s v="beginbalans"/>
    <m/>
    <s v="SV3024BL8"/>
    <m/>
    <m/>
    <m/>
    <x v="0"/>
    <m/>
    <n v="100292666"/>
    <s v="Alfa College"/>
    <x v="11"/>
    <s v="Lenovo"/>
    <s v="T23i"/>
    <d v="2018-11-01T00:00:00"/>
    <x v="1"/>
    <n v="0"/>
    <n v="150.38"/>
    <n v="0"/>
    <n v="150.38"/>
    <n v="0"/>
    <n v="150.38"/>
    <n v="0"/>
    <n v="150.38"/>
    <n v="0"/>
    <n v="0"/>
    <n v="0"/>
    <m/>
    <m/>
    <s v="INACTIVE - Retired in 2024"/>
  </r>
  <r>
    <s v="1299398"/>
    <s v="6252287397"/>
    <s v="2001471678"/>
    <s v="beginbalans"/>
    <m/>
    <s v="SV3024BKD"/>
    <m/>
    <m/>
    <m/>
    <x v="0"/>
    <m/>
    <n v="100292666"/>
    <s v="Alfa College"/>
    <x v="11"/>
    <s v="Lenovo"/>
    <s v="T23i"/>
    <d v="2018-11-01T00:00:00"/>
    <x v="1"/>
    <n v="0"/>
    <n v="150.38"/>
    <n v="0"/>
    <n v="150.38"/>
    <n v="0"/>
    <n v="150.38"/>
    <n v="0"/>
    <n v="150.38"/>
    <n v="0"/>
    <n v="0"/>
    <n v="0"/>
    <m/>
    <m/>
    <s v="INACTIVE - Retired in 2024"/>
  </r>
  <r>
    <s v="1299399"/>
    <s v="6252287397"/>
    <s v="2001471678"/>
    <s v="beginbalans"/>
    <m/>
    <s v="SV3024BLG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00"/>
    <s v="6252287397"/>
    <s v="2001471678"/>
    <s v="beginbalans"/>
    <m/>
    <s v="SV3024BKV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01"/>
    <s v="6252287397"/>
    <s v="2001471678"/>
    <s v="beginbalans"/>
    <m/>
    <s v="SV3024BKP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02"/>
    <s v="6252287397"/>
    <s v="2001471678"/>
    <s v="beginbalans"/>
    <m/>
    <s v="SV3024BL4"/>
    <m/>
    <m/>
    <m/>
    <x v="0"/>
    <m/>
    <n v="100292666"/>
    <s v="Alfa College"/>
    <x v="11"/>
    <s v="Lenovo"/>
    <s v="T23i"/>
    <d v="2018-11-01T00:00:00"/>
    <x v="1"/>
    <n v="0"/>
    <n v="150.38"/>
    <n v="0"/>
    <n v="150.38"/>
    <n v="0"/>
    <n v="150.38"/>
    <n v="0"/>
    <n v="150.38"/>
    <n v="0"/>
    <n v="0"/>
    <n v="0"/>
    <m/>
    <m/>
    <s v="INACTIVE - Retired in 2024"/>
  </r>
  <r>
    <s v="1299403"/>
    <s v="6252287397"/>
    <s v="2001471678"/>
    <s v="beginbalans"/>
    <m/>
    <s v="SV3024BKM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04"/>
    <s v="6252287397"/>
    <s v="2001471678"/>
    <s v="beginbalans"/>
    <m/>
    <s v="SV3024BL0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05"/>
    <s v="6252287397"/>
    <s v="2001471678"/>
    <s v="beginbalans"/>
    <m/>
    <s v="SV3024BKY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06"/>
    <s v="6252287397"/>
    <s v="2001471678"/>
    <s v="beginbalans"/>
    <m/>
    <s v="SV3024BKC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07"/>
    <s v="6252287397"/>
    <s v="2001471678"/>
    <s v="beginbalans"/>
    <m/>
    <s v="SV3024BKR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08"/>
    <s v="6252287397"/>
    <s v="2001471678"/>
    <s v="beginbalans"/>
    <m/>
    <s v="SV3024BKZ"/>
    <m/>
    <m/>
    <m/>
    <x v="0"/>
    <m/>
    <n v="100292666"/>
    <s v="Alfa College"/>
    <x v="11"/>
    <s v="Lenovo"/>
    <s v="T23i"/>
    <d v="2018-11-01T00:00:00"/>
    <x v="1"/>
    <n v="0"/>
    <n v="150.38"/>
    <n v="0"/>
    <n v="150.38"/>
    <n v="0"/>
    <n v="150.38"/>
    <n v="0"/>
    <n v="150.38"/>
    <n v="0"/>
    <n v="0"/>
    <n v="0"/>
    <m/>
    <m/>
    <s v="INACTIVE - Retired in 2024"/>
  </r>
  <r>
    <s v="1299409"/>
    <s v="6252287397"/>
    <s v="2001471678"/>
    <s v="beginbalans"/>
    <m/>
    <s v="SV3024BKT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10"/>
    <s v="6252287397"/>
    <s v="2001471678"/>
    <s v="beginbalans"/>
    <m/>
    <s v="SV3024BKL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11"/>
    <s v="6252287397"/>
    <s v="2001471678"/>
    <s v="beginbalans"/>
    <m/>
    <s v="SV3024BKN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12"/>
    <s v="6252287397"/>
    <s v="2001471678"/>
    <s v="beginbalans"/>
    <m/>
    <s v="SV3024BNP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13"/>
    <s v="6252287397"/>
    <s v="2001471678"/>
    <s v="beginbalans"/>
    <m/>
    <s v="SV3024BHZ"/>
    <m/>
    <m/>
    <m/>
    <x v="0"/>
    <m/>
    <n v="100292666"/>
    <s v="Alfa College"/>
    <x v="11"/>
    <s v="Lenovo"/>
    <s v="T23i"/>
    <d v="2018-11-01T00:00:00"/>
    <x v="1"/>
    <n v="0"/>
    <n v="150.38"/>
    <n v="0"/>
    <n v="150.38"/>
    <n v="0"/>
    <n v="150.38"/>
    <n v="0"/>
    <n v="150.38"/>
    <n v="0"/>
    <n v="0"/>
    <n v="0"/>
    <m/>
    <m/>
    <s v="INACTIVE - Retired in 2024"/>
  </r>
  <r>
    <s v="1299414"/>
    <s v="6252287397"/>
    <s v="2001471678"/>
    <s v="beginbalans"/>
    <m/>
    <s v="SV3024BKB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15"/>
    <s v="6252287397"/>
    <s v="2001471678"/>
    <s v="beginbalans"/>
    <m/>
    <s v="SV3024BL1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16"/>
    <s v="6252287397"/>
    <s v="2001471678"/>
    <s v="beginbalans"/>
    <m/>
    <s v="SV3024BKH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17"/>
    <s v="6252287397"/>
    <s v="2001471678"/>
    <s v="beginbalans"/>
    <m/>
    <s v="SV3024BLH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18"/>
    <s v="6252287397"/>
    <s v="2001471678"/>
    <s v="beginbalans"/>
    <m/>
    <s v="SV3024BLT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19"/>
    <s v="6252287397"/>
    <s v="2001471678"/>
    <s v="beginbalans"/>
    <m/>
    <s v="SV3024BM1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20"/>
    <s v="6252287397"/>
    <s v="2001471678"/>
    <s v="beginbalans"/>
    <m/>
    <s v="SV3024BMK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21"/>
    <s v="6252287397"/>
    <s v="2001471678"/>
    <s v="beginbalans"/>
    <m/>
    <s v="SV3024BLY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22"/>
    <s v="6252287397"/>
    <s v="2001471678"/>
    <s v="beginbalans"/>
    <m/>
    <s v="SV3024BKA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423"/>
    <s v="6252287397"/>
    <s v="2001471678"/>
    <s v="beginbalans"/>
    <m/>
    <s v="SV3024BL5"/>
    <m/>
    <m/>
    <m/>
    <x v="5"/>
    <m/>
    <n v="100292666"/>
    <s v="Alfa College"/>
    <x v="11"/>
    <s v="Lenovo"/>
    <s v="T23i"/>
    <d v="2018-11-01T00:00:00"/>
    <x v="1"/>
    <n v="1"/>
    <n v="150.38"/>
    <n v="0"/>
    <n v="0"/>
    <n v="150.38"/>
    <n v="150.38"/>
    <n v="0"/>
    <n v="0"/>
    <n v="150.38"/>
    <n v="0"/>
    <n v="0"/>
    <m/>
    <m/>
    <s v="ACTIVE"/>
  </r>
  <r>
    <s v="1299359"/>
    <s v="6252287448"/>
    <s v="2001468122"/>
    <s v="beginbalans"/>
    <m/>
    <s v="R90S2H9R"/>
    <m/>
    <m/>
    <m/>
    <x v="5"/>
    <m/>
    <n v="100292666"/>
    <s v="Alfa College"/>
    <x v="12"/>
    <s v="Lenovo"/>
    <s v="P52s"/>
    <d v="2018-11-01T00:00:00"/>
    <x v="1"/>
    <n v="1"/>
    <n v="1196.24"/>
    <n v="0"/>
    <n v="0"/>
    <n v="1196.24"/>
    <n v="1196.24"/>
    <n v="0"/>
    <n v="0"/>
    <n v="1196.24"/>
    <n v="0"/>
    <n v="0"/>
    <m/>
    <m/>
    <s v="ACTIVE"/>
  </r>
  <r>
    <s v="1299360"/>
    <s v="6252287448"/>
    <s v="2001468122"/>
    <s v="beginbalans"/>
    <m/>
    <s v="R90S2H9K"/>
    <m/>
    <m/>
    <m/>
    <x v="0"/>
    <m/>
    <n v="100292666"/>
    <s v="Alfa College"/>
    <x v="12"/>
    <s v="Lenovo"/>
    <s v="P52s"/>
    <d v="2018-11-01T00:00:00"/>
    <x v="1"/>
    <n v="0"/>
    <n v="1196.24"/>
    <n v="0"/>
    <n v="1196.24"/>
    <n v="0"/>
    <n v="1196.24"/>
    <n v="0"/>
    <n v="1196.24"/>
    <n v="0"/>
    <n v="0"/>
    <n v="0"/>
    <m/>
    <m/>
    <s v="INACTIVE - Retired in 2024"/>
  </r>
  <r>
    <s v="1299361"/>
    <s v="6252287448"/>
    <s v="2001468122"/>
    <s v="beginbalans"/>
    <m/>
    <s v="R90S2H9T"/>
    <m/>
    <m/>
    <m/>
    <x v="5"/>
    <m/>
    <n v="100292666"/>
    <s v="Alfa College"/>
    <x v="12"/>
    <s v="Lenovo"/>
    <s v="P52s"/>
    <d v="2018-11-01T00:00:00"/>
    <x v="1"/>
    <n v="1"/>
    <n v="1196.24"/>
    <n v="0"/>
    <n v="0"/>
    <n v="1196.24"/>
    <n v="1196.24"/>
    <n v="0"/>
    <n v="0"/>
    <n v="1196.24"/>
    <n v="0"/>
    <n v="0"/>
    <m/>
    <m/>
    <s v="ACTIVE"/>
  </r>
  <r>
    <s v="1299362"/>
    <s v="6252287448"/>
    <s v="2001468122"/>
    <s v="beginbalans"/>
    <m/>
    <s v="R90S2H9V"/>
    <m/>
    <m/>
    <m/>
    <x v="0"/>
    <m/>
    <n v="100292666"/>
    <s v="Alfa College"/>
    <x v="12"/>
    <s v="Lenovo"/>
    <s v="P52s"/>
    <d v="2018-11-01T00:00:00"/>
    <x v="1"/>
    <n v="0"/>
    <n v="1196.24"/>
    <n v="0"/>
    <n v="1196.24"/>
    <n v="0"/>
    <n v="1196.24"/>
    <n v="0"/>
    <n v="1196.24"/>
    <n v="0"/>
    <n v="0"/>
    <n v="0"/>
    <m/>
    <m/>
    <s v="INACTIVE - Retired in 2024"/>
  </r>
  <r>
    <s v="1299363"/>
    <s v="6252287448"/>
    <s v="2001468122"/>
    <s v="beginbalans"/>
    <m/>
    <s v="R90S2H9Q"/>
    <m/>
    <m/>
    <m/>
    <x v="5"/>
    <m/>
    <n v="100292666"/>
    <s v="Alfa College"/>
    <x v="12"/>
    <s v="Lenovo"/>
    <s v="P52s"/>
    <d v="2018-11-01T00:00:00"/>
    <x v="1"/>
    <n v="1"/>
    <n v="1196.24"/>
    <n v="0"/>
    <n v="0"/>
    <n v="1196.24"/>
    <n v="1196.24"/>
    <n v="0"/>
    <n v="0"/>
    <n v="1196.24"/>
    <n v="0"/>
    <n v="0"/>
    <m/>
    <m/>
    <s v="ACTIVE"/>
  </r>
  <r>
    <s v="1299364"/>
    <s v="6252287448"/>
    <s v="2001468122"/>
    <s v="beginbalans"/>
    <m/>
    <s v="R90S2H9L"/>
    <m/>
    <m/>
    <m/>
    <x v="0"/>
    <m/>
    <n v="100292666"/>
    <s v="Alfa College"/>
    <x v="12"/>
    <s v="Lenovo"/>
    <s v="P52s"/>
    <d v="2018-11-01T00:00:00"/>
    <x v="1"/>
    <n v="0"/>
    <n v="1196.24"/>
    <n v="0"/>
    <n v="1196.24"/>
    <n v="0"/>
    <n v="1196.24"/>
    <n v="0"/>
    <n v="1196.24"/>
    <n v="0"/>
    <n v="0"/>
    <n v="0"/>
    <m/>
    <m/>
    <s v="INACTIVE - Retired in 2024"/>
  </r>
  <r>
    <s v="1299365"/>
    <s v="6252287448"/>
    <s v="2001468122"/>
    <s v="beginbalans"/>
    <m/>
    <s v="R90S2H9G"/>
    <m/>
    <m/>
    <m/>
    <x v="0"/>
    <m/>
    <n v="100292666"/>
    <s v="Alfa College"/>
    <x v="12"/>
    <s v="Lenovo"/>
    <s v="P52s"/>
    <d v="2018-11-01T00:00:00"/>
    <x v="1"/>
    <n v="1"/>
    <n v="1196.24"/>
    <n v="0"/>
    <n v="0"/>
    <n v="1196.24"/>
    <n v="1196.24"/>
    <n v="0"/>
    <n v="0"/>
    <n v="1196.24"/>
    <n v="0"/>
    <n v="0"/>
    <m/>
    <m/>
    <s v="ACTIVE"/>
  </r>
  <r>
    <s v="1299366"/>
    <s v="6252287448"/>
    <s v="2001468122"/>
    <s v="beginbalans"/>
    <m/>
    <s v="R90S2H9P"/>
    <m/>
    <m/>
    <m/>
    <x v="5"/>
    <m/>
    <n v="100292666"/>
    <s v="Alfa College"/>
    <x v="12"/>
    <s v="Lenovo"/>
    <s v="P52s"/>
    <d v="2018-11-01T00:00:00"/>
    <x v="1"/>
    <n v="1"/>
    <n v="1196.24"/>
    <n v="0"/>
    <n v="0"/>
    <n v="1196.24"/>
    <n v="1196.24"/>
    <n v="0"/>
    <n v="0"/>
    <n v="1196.24"/>
    <n v="0"/>
    <n v="0"/>
    <m/>
    <m/>
    <s v="ACTIVE"/>
  </r>
  <r>
    <s v="1299367"/>
    <s v="6252287448"/>
    <s v="2001468122"/>
    <s v="beginbalans"/>
    <m/>
    <s v="R90S2H9W"/>
    <m/>
    <m/>
    <m/>
    <x v="0"/>
    <m/>
    <n v="100292666"/>
    <s v="Alfa College"/>
    <x v="12"/>
    <s v="Lenovo"/>
    <s v="P52s"/>
    <d v="2018-11-01T00:00:00"/>
    <x v="1"/>
    <n v="0"/>
    <n v="1196.24"/>
    <n v="0"/>
    <n v="1196.24"/>
    <n v="0"/>
    <n v="1196.24"/>
    <n v="0"/>
    <n v="1196.24"/>
    <n v="0"/>
    <n v="0"/>
    <n v="0"/>
    <m/>
    <m/>
    <s v="INACTIVE - Retired in 2024"/>
  </r>
  <r>
    <s v="1299368"/>
    <s v="6252287448"/>
    <s v="2001468122"/>
    <s v="beginbalans"/>
    <m/>
    <s v="R90S2H9J"/>
    <m/>
    <m/>
    <m/>
    <x v="5"/>
    <m/>
    <n v="100292666"/>
    <s v="Alfa College"/>
    <x v="12"/>
    <s v="Lenovo"/>
    <s v="P52s"/>
    <d v="2018-11-01T00:00:00"/>
    <x v="1"/>
    <n v="1"/>
    <n v="1196.24"/>
    <n v="0"/>
    <n v="0"/>
    <n v="1196.24"/>
    <n v="1196.24"/>
    <n v="0"/>
    <n v="0"/>
    <n v="1196.24"/>
    <n v="0"/>
    <n v="0"/>
    <m/>
    <m/>
    <s v="ACTIVE"/>
  </r>
  <r>
    <s v="1299369"/>
    <s v="6252287448"/>
    <s v="2001468122"/>
    <s v="beginbalans"/>
    <m/>
    <s v="R90S2H9S"/>
    <m/>
    <m/>
    <m/>
    <x v="0"/>
    <m/>
    <n v="100292666"/>
    <s v="Alfa College"/>
    <x v="12"/>
    <s v="Lenovo"/>
    <s v="P52s"/>
    <d v="2018-11-01T00:00:00"/>
    <x v="1"/>
    <n v="0"/>
    <n v="1196.24"/>
    <n v="0"/>
    <n v="1196.24"/>
    <n v="0"/>
    <n v="1196.24"/>
    <n v="0"/>
    <n v="1196.24"/>
    <n v="0"/>
    <n v="0"/>
    <n v="0"/>
    <m/>
    <m/>
    <s v="INACTIVE - Retired in 2024"/>
  </r>
  <r>
    <s v="1299370"/>
    <s v="6252287448"/>
    <s v="2001468122"/>
    <s v="beginbalans"/>
    <m/>
    <s v="R90S2H9N"/>
    <m/>
    <m/>
    <m/>
    <x v="0"/>
    <m/>
    <n v="100292666"/>
    <s v="Alfa College"/>
    <x v="12"/>
    <s v="Lenovo"/>
    <s v="P52s"/>
    <d v="2018-11-01T00:00:00"/>
    <x v="1"/>
    <n v="0"/>
    <n v="1196.24"/>
    <n v="0"/>
    <n v="1196.24"/>
    <n v="0"/>
    <n v="1196.24"/>
    <n v="0"/>
    <n v="1196.24"/>
    <n v="0"/>
    <n v="0"/>
    <n v="0"/>
    <m/>
    <m/>
    <s v="INACTIVE - Retired in 2024"/>
  </r>
  <r>
    <s v="1299371"/>
    <s v="6252287448"/>
    <s v="2001468122"/>
    <s v="beginbalans"/>
    <m/>
    <s v="R90S2H9M"/>
    <m/>
    <m/>
    <m/>
    <x v="4"/>
    <m/>
    <n v="100292666"/>
    <s v="Alfa College"/>
    <x v="12"/>
    <s v="Lenovo"/>
    <s v="P52s"/>
    <d v="2018-11-01T00:00:00"/>
    <x v="1"/>
    <n v="1"/>
    <n v="1196.24"/>
    <n v="0"/>
    <n v="0"/>
    <n v="1196.24"/>
    <n v="1196.24"/>
    <n v="0"/>
    <n v="0"/>
    <n v="1196.24"/>
    <n v="0"/>
    <n v="0"/>
    <m/>
    <m/>
    <s v="ACTIVE"/>
  </r>
  <r>
    <s v="1299372"/>
    <s v="6252287448"/>
    <s v="2001468122"/>
    <s v="beginbalans"/>
    <m/>
    <s v="R90S2H9H"/>
    <m/>
    <m/>
    <m/>
    <x v="5"/>
    <m/>
    <n v="100292666"/>
    <s v="Alfa College"/>
    <x v="12"/>
    <s v="Lenovo"/>
    <s v="P52s"/>
    <d v="2018-11-01T00:00:00"/>
    <x v="1"/>
    <n v="1"/>
    <n v="1196.24"/>
    <n v="0"/>
    <n v="0"/>
    <n v="1196.24"/>
    <n v="1196.24"/>
    <n v="0"/>
    <n v="0"/>
    <n v="1196.24"/>
    <n v="0"/>
    <n v="0"/>
    <m/>
    <m/>
    <s v="ACTIVE"/>
  </r>
  <r>
    <s v="1299373"/>
    <s v="6252287448"/>
    <s v="2001468122"/>
    <s v="beginbalans"/>
    <m/>
    <s v="R90S2H9F"/>
    <m/>
    <m/>
    <m/>
    <x v="0"/>
    <m/>
    <n v="100292666"/>
    <s v="Alfa College"/>
    <x v="12"/>
    <s v="Lenovo"/>
    <s v="P52s"/>
    <d v="2018-11-01T00:00:00"/>
    <x v="1"/>
    <n v="0"/>
    <n v="1196.24"/>
    <n v="0"/>
    <n v="1196.24"/>
    <n v="0"/>
    <n v="1196.24"/>
    <n v="0"/>
    <n v="1196.24"/>
    <n v="0"/>
    <n v="0"/>
    <n v="0"/>
    <m/>
    <m/>
    <s v="INACTIVE - Retired in 2024"/>
  </r>
  <r>
    <s v="1302189"/>
    <s v="6252287984"/>
    <s v="2001472684"/>
    <s v="beginbalans"/>
    <m/>
    <s v="PC0YX2RZ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190"/>
    <s v="6252287984"/>
    <s v="2001472684"/>
    <s v="beginbalans"/>
    <m/>
    <s v="PC0YX2S6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191"/>
    <s v="6252287984"/>
    <s v="2001472684"/>
    <s v="beginbalans"/>
    <m/>
    <s v="PC0YX2SA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192"/>
    <s v="6252287984"/>
    <s v="2001472684"/>
    <s v="beginbalans"/>
    <m/>
    <s v="PC0YX2S2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193"/>
    <s v="6252287984"/>
    <s v="2001472684"/>
    <s v="beginbalans"/>
    <m/>
    <s v="PC0YX2RP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194"/>
    <s v="6252287984"/>
    <s v="2001472684"/>
    <s v="beginbalans"/>
    <m/>
    <s v="PC0YX2RW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196"/>
    <s v="6252287984"/>
    <s v="2001472684"/>
    <s v="beginbalans"/>
    <m/>
    <s v="PC0YX2S9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197"/>
    <s v="6252287984"/>
    <s v="2001472684"/>
    <s v="beginbalans"/>
    <m/>
    <s v="PC0YX2SB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198"/>
    <s v="6252287984"/>
    <s v="2001472684"/>
    <s v="beginbalans"/>
    <m/>
    <s v="PC0YX2RT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199"/>
    <s v="6252287984"/>
    <s v="2001472684"/>
    <s v="beginbalans"/>
    <m/>
    <s v="PC0YX2S5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01"/>
    <s v="6252287984"/>
    <s v="2001472684"/>
    <s v="beginbalans"/>
    <m/>
    <s v="PC0YX2RS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02"/>
    <s v="6252287984"/>
    <s v="2001472684"/>
    <s v="beginbalans"/>
    <m/>
    <s v="PC0YX2RX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03"/>
    <s v="6252287984"/>
    <s v="2001472684"/>
    <s v="beginbalans"/>
    <m/>
    <s v="PC0YX2RR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04"/>
    <s v="6252287984"/>
    <s v="2001472684"/>
    <s v="beginbalans"/>
    <m/>
    <s v="PC0YX2SC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05"/>
    <s v="6252287984"/>
    <s v="2001472684"/>
    <s v="beginbalans"/>
    <m/>
    <s v="PC0YX2RK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06"/>
    <s v="6252287984"/>
    <s v="2001472684"/>
    <s v="beginbalans"/>
    <m/>
    <s v="PC0YX2S0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07"/>
    <s v="6252287984"/>
    <s v="2001472684"/>
    <s v="beginbalans"/>
    <m/>
    <s v="PC0YX2RQ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08"/>
    <s v="6252287984"/>
    <s v="2001472684"/>
    <s v="beginbalans"/>
    <m/>
    <s v="PC0YX2S8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09"/>
    <s v="6252287984"/>
    <s v="2001472684"/>
    <s v="beginbalans"/>
    <m/>
    <s v="PC0YX2RU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10"/>
    <s v="6252287984"/>
    <s v="2001472684"/>
    <s v="beginbalans"/>
    <m/>
    <s v="PC0YX2RN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11"/>
    <s v="6252287984"/>
    <s v="2001472684"/>
    <s v="beginbalans"/>
    <m/>
    <s v="PC0YX2RL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12"/>
    <s v="6252287984"/>
    <s v="2001472684"/>
    <s v="beginbalans"/>
    <m/>
    <s v="PC0YX2RY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13"/>
    <s v="6252287984"/>
    <s v="2001472684"/>
    <s v="beginbalans"/>
    <m/>
    <s v="PC0YX2S1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14"/>
    <s v="6252287984"/>
    <s v="2001472684"/>
    <s v="beginbalans"/>
    <m/>
    <s v="PC0YX2S3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15"/>
    <s v="6252287984"/>
    <s v="2001472684"/>
    <s v="beginbalans"/>
    <m/>
    <s v="PC0YX2RM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216"/>
    <s v="6252287984"/>
    <s v="2001472684"/>
    <s v="beginbalans"/>
    <m/>
    <s v="PC0YX2S4"/>
    <m/>
    <m/>
    <m/>
    <x v="0"/>
    <m/>
    <n v="100292666"/>
    <s v="Alfa College"/>
    <x v="12"/>
    <s v="Lenovo"/>
    <s v="X280"/>
    <d v="2018-11-01T00:00:00"/>
    <x v="1"/>
    <n v="0"/>
    <n v="828.9"/>
    <n v="0"/>
    <n v="828.9"/>
    <n v="0"/>
    <n v="828.9"/>
    <n v="0"/>
    <n v="828.9"/>
    <n v="0"/>
    <n v="0"/>
    <n v="0"/>
    <m/>
    <m/>
    <s v="INACTIVE - Retired in 2024"/>
  </r>
  <r>
    <s v="1302032"/>
    <s v="6252288185"/>
    <s v="2001472684"/>
    <s v="beginbalans"/>
    <m/>
    <s v="PC0YXG1H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33"/>
    <s v="6252288185"/>
    <s v="2001472684"/>
    <s v="beginbalans"/>
    <m/>
    <s v="PC0YXG0S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34"/>
    <s v="6252288185"/>
    <s v="2001472684"/>
    <s v="beginbalans"/>
    <m/>
    <s v="PC0YXFZH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35"/>
    <s v="6252288185"/>
    <s v="2001472684"/>
    <s v="beginbalans"/>
    <m/>
    <s v="PC0YXG2C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36"/>
    <s v="6252288185"/>
    <s v="2001472684"/>
    <s v="beginbalans"/>
    <m/>
    <s v="PC0YXG12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37"/>
    <s v="6252288185"/>
    <s v="2001472684"/>
    <s v="beginbalans"/>
    <m/>
    <s v="PC0YXG0D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38"/>
    <s v="6252288185"/>
    <s v="2001472684"/>
    <s v="beginbalans"/>
    <m/>
    <s v="PC0YXG02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39"/>
    <s v="6252288185"/>
    <s v="2001472684"/>
    <s v="beginbalans"/>
    <m/>
    <s v="PC0YXG1Q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41"/>
    <s v="6252288185"/>
    <s v="2001472684"/>
    <s v="beginbalans"/>
    <m/>
    <s v="PC0YXG05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42"/>
    <s v="6252288185"/>
    <s v="2001472684"/>
    <s v="beginbalans"/>
    <m/>
    <s v="PC0YXFXW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43"/>
    <s v="6252288185"/>
    <s v="2001472684"/>
    <s v="beginbalans"/>
    <m/>
    <s v="PC0YXG0T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44"/>
    <s v="6252288185"/>
    <s v="2001472684"/>
    <s v="beginbalans"/>
    <m/>
    <s v="PC0YXFY0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45"/>
    <s v="6252288185"/>
    <s v="2001472684"/>
    <s v="beginbalans"/>
    <m/>
    <s v="PC0YXG0F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46"/>
    <s v="6252288185"/>
    <s v="2001472684"/>
    <s v="beginbalans"/>
    <m/>
    <s v="PC0YXFYU"/>
    <m/>
    <m/>
    <m/>
    <x v="0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047"/>
    <s v="6252288185"/>
    <s v="2001472684"/>
    <s v="beginbalans"/>
    <m/>
    <s v="PC0YXG29"/>
    <m/>
    <m/>
    <m/>
    <x v="0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048"/>
    <s v="6252288185"/>
    <s v="2001472684"/>
    <s v="beginbalans"/>
    <m/>
    <s v="PC0YXFZG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49"/>
    <s v="6252288185"/>
    <s v="2001472684"/>
    <s v="beginbalans"/>
    <m/>
    <s v="PC0YXG1M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50"/>
    <s v="6252288185"/>
    <s v="2001472684"/>
    <s v="beginbalans"/>
    <m/>
    <s v="PC0YXFYS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51"/>
    <s v="6252288185"/>
    <s v="2001472684"/>
    <s v="beginbalans"/>
    <m/>
    <s v="PC0YXFZZ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52"/>
    <s v="6252288185"/>
    <s v="2001472684"/>
    <s v="beginbalans"/>
    <m/>
    <s v="PC0YXG1R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53"/>
    <s v="6252288185"/>
    <s v="2001472684"/>
    <s v="beginbalans"/>
    <m/>
    <s v="PC0YXG0P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54"/>
    <s v="6252288185"/>
    <s v="2001472684"/>
    <s v="beginbalans"/>
    <m/>
    <s v="PC0YXG0L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55"/>
    <s v="6252288185"/>
    <s v="2001472684"/>
    <s v="beginbalans"/>
    <m/>
    <s v="PC0YXG0U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56"/>
    <s v="6252288185"/>
    <s v="2001472684"/>
    <s v="beginbalans"/>
    <m/>
    <s v="PC0YXG0H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57"/>
    <s v="6252288185"/>
    <s v="2001472684"/>
    <s v="beginbalans"/>
    <m/>
    <s v="PC0YXG0V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58"/>
    <s v="6252288185"/>
    <s v="2001472684"/>
    <s v="beginbalans"/>
    <m/>
    <s v="PC0YXFZB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59"/>
    <s v="6252288185"/>
    <s v="2001472684"/>
    <s v="beginbalans"/>
    <m/>
    <s v="PC0YXG0J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60"/>
    <s v="6252288185"/>
    <s v="2001472684"/>
    <s v="beginbalans"/>
    <m/>
    <s v="PC0YXG06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61"/>
    <s v="6252288185"/>
    <s v="2001472684"/>
    <s v="beginbalans"/>
    <m/>
    <s v="PC0YXG0W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62"/>
    <s v="6252288185"/>
    <s v="2001472684"/>
    <s v="beginbalans"/>
    <m/>
    <s v="PC0YXG23"/>
    <m/>
    <m/>
    <m/>
    <x v="0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063"/>
    <s v="6252288185"/>
    <s v="2001472684"/>
    <s v="beginbalans"/>
    <m/>
    <s v="PC0YXG14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64"/>
    <s v="6252288185"/>
    <s v="2001472684"/>
    <s v="beginbalans"/>
    <m/>
    <s v="PC0YXG0Q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65"/>
    <s v="6252288185"/>
    <s v="2001472684"/>
    <s v="beginbalans"/>
    <m/>
    <s v="PC0YXFYC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66"/>
    <s v="6252288185"/>
    <s v="2001472684"/>
    <s v="beginbalans"/>
    <m/>
    <s v="PC0YXFY8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67"/>
    <s v="6252288185"/>
    <s v="2001472684"/>
    <s v="beginbalans"/>
    <m/>
    <s v="PC0YXG24"/>
    <m/>
    <m/>
    <m/>
    <x v="0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068"/>
    <s v="6252288185"/>
    <s v="2001472684"/>
    <s v="beginbalans"/>
    <m/>
    <s v="PC0YXG15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69"/>
    <s v="6252288185"/>
    <s v="2001472684"/>
    <s v="beginbalans"/>
    <m/>
    <s v="PC0YXFXZ"/>
    <m/>
    <m/>
    <m/>
    <x v="0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070"/>
    <s v="6252288185"/>
    <s v="2001472684"/>
    <s v="beginbalans"/>
    <m/>
    <s v="PC0YXFYW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71"/>
    <s v="6252288185"/>
    <s v="2001472684"/>
    <s v="beginbalans"/>
    <m/>
    <s v="PC0YXFZW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72"/>
    <s v="6252288185"/>
    <s v="2001472684"/>
    <s v="beginbalans"/>
    <m/>
    <s v="PC0YXFYY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73"/>
    <s v="6252288185"/>
    <s v="2001472684"/>
    <s v="beginbalans"/>
    <m/>
    <s v="PC0YXG1Z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74"/>
    <s v="6252288185"/>
    <s v="2001472684"/>
    <s v="beginbalans"/>
    <m/>
    <s v="PC0YXFZX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75"/>
    <s v="6252288185"/>
    <s v="2001472684"/>
    <s v="beginbalans"/>
    <m/>
    <s v="PC0YXG28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76"/>
    <s v="6252288185"/>
    <s v="2001472684"/>
    <s v="beginbalans"/>
    <m/>
    <s v="PC0YXG1X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77"/>
    <s v="6252288185"/>
    <s v="2001472684"/>
    <s v="beginbalans"/>
    <m/>
    <s v="PC0YXG26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78"/>
    <s v="6252288185"/>
    <s v="2001472684"/>
    <s v="beginbalans"/>
    <m/>
    <s v="PC0YXFYR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79"/>
    <s v="6252288185"/>
    <s v="2001472684"/>
    <s v="beginbalans"/>
    <m/>
    <s v="PC0YXFY5"/>
    <m/>
    <m/>
    <m/>
    <x v="0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080"/>
    <s v="6252288185"/>
    <s v="2001472684"/>
    <s v="beginbalans"/>
    <m/>
    <s v="PC0YXFZC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81"/>
    <s v="6252288185"/>
    <s v="2001472684"/>
    <s v="beginbalans"/>
    <m/>
    <s v="PC0YXFZ2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82"/>
    <s v="6252288185"/>
    <s v="2001472684"/>
    <s v="beginbalans"/>
    <m/>
    <s v="PC0YXG22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83"/>
    <s v="6252288185"/>
    <s v="2001472684"/>
    <s v="beginbalans"/>
    <m/>
    <s v="PC0YXG04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84"/>
    <s v="6252288185"/>
    <s v="2001472684"/>
    <s v="beginbalans"/>
    <m/>
    <s v="PC0YXG0Y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85"/>
    <s v="6252288185"/>
    <s v="2001472684"/>
    <s v="beginbalans"/>
    <m/>
    <s v="PC0YXG2A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87"/>
    <s v="6252288185"/>
    <s v="2001472684"/>
    <s v="beginbalans"/>
    <m/>
    <s v="PC0YXFZM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88"/>
    <s v="6252288185"/>
    <s v="2001472684"/>
    <s v="beginbalans"/>
    <m/>
    <s v="PC0YXG1J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89"/>
    <s v="6252288185"/>
    <s v="2001472684"/>
    <s v="beginbalans"/>
    <m/>
    <s v="PC0YXG1Y"/>
    <m/>
    <m/>
    <m/>
    <x v="4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090"/>
    <s v="6252288185"/>
    <s v="2001472684"/>
    <s v="beginbalans"/>
    <m/>
    <s v="PC0YXG21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91"/>
    <s v="6252288185"/>
    <s v="2001472684"/>
    <s v="beginbalans"/>
    <m/>
    <s v="PC0YXG1D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92"/>
    <s v="6252288185"/>
    <s v="2001472684"/>
    <s v="beginbalans"/>
    <m/>
    <s v="PC0YXFZ1"/>
    <m/>
    <m/>
    <m/>
    <x v="2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93"/>
    <s v="6252288185"/>
    <s v="2001472684"/>
    <s v="beginbalans"/>
    <m/>
    <s v="PC0YXG2B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94"/>
    <s v="6252288185"/>
    <s v="2001472684"/>
    <s v="beginbalans"/>
    <m/>
    <s v="PC0YXG0G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95"/>
    <s v="6252288185"/>
    <s v="2001472684"/>
    <s v="beginbalans"/>
    <m/>
    <s v="PC0YXG1V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96"/>
    <s v="6252288185"/>
    <s v="2001472684"/>
    <s v="beginbalans"/>
    <m/>
    <s v="PC0YXG0B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97"/>
    <s v="6252288185"/>
    <s v="2001472684"/>
    <s v="beginbalans"/>
    <m/>
    <s v="PC0YXFY9"/>
    <m/>
    <m/>
    <m/>
    <x v="0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098"/>
    <s v="6252288185"/>
    <s v="2001472684"/>
    <s v="beginbalans"/>
    <m/>
    <s v="PC0YXG18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099"/>
    <s v="6252288185"/>
    <s v="2001472684"/>
    <s v="beginbalans"/>
    <m/>
    <s v="PC0YXFZD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00"/>
    <s v="6252288185"/>
    <s v="2001472684"/>
    <s v="beginbalans"/>
    <m/>
    <s v="PC0YXG10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01"/>
    <s v="6252288185"/>
    <s v="2001472684"/>
    <s v="beginbalans"/>
    <m/>
    <s v="PC0YXFZU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02"/>
    <s v="6252288185"/>
    <s v="2001472684"/>
    <s v="beginbalans"/>
    <m/>
    <s v="PC0YXFYB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03"/>
    <s v="6252288185"/>
    <s v="2001472684"/>
    <s v="beginbalans"/>
    <m/>
    <s v="PC0YXG1U"/>
    <m/>
    <m/>
    <m/>
    <x v="5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104"/>
    <s v="6252288185"/>
    <s v="2001472684"/>
    <s v="beginbalans"/>
    <m/>
    <s v="PC0YXG17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05"/>
    <s v="6252288185"/>
    <s v="2001472684"/>
    <s v="beginbalans"/>
    <m/>
    <s v="PC0YXFZ5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06"/>
    <s v="6252288185"/>
    <s v="2001472684"/>
    <s v="beginbalans"/>
    <m/>
    <s v="PC0YXG1T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07"/>
    <s v="6252288185"/>
    <s v="2001472684"/>
    <s v="beginbalans"/>
    <m/>
    <s v="PC0YXFYM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08"/>
    <s v="6252288185"/>
    <s v="2001472684"/>
    <s v="beginbalans"/>
    <m/>
    <s v="PC0YXG25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09"/>
    <s v="6252288185"/>
    <s v="2001472684"/>
    <s v="beginbalans"/>
    <m/>
    <s v="PC0YXG0C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10"/>
    <s v="6252288185"/>
    <s v="2001472684"/>
    <s v="beginbalans"/>
    <m/>
    <s v="PC0YXG1P"/>
    <m/>
    <m/>
    <m/>
    <x v="5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111"/>
    <s v="6252288185"/>
    <s v="2001472684"/>
    <s v="beginbalans"/>
    <m/>
    <s v="PC0YXG2D"/>
    <m/>
    <m/>
    <m/>
    <x v="4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112"/>
    <s v="6252288185"/>
    <s v="2001472684"/>
    <s v="beginbalans"/>
    <m/>
    <s v="PC0YXFYD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13"/>
    <s v="6252288185"/>
    <s v="2001472684"/>
    <s v="beginbalans"/>
    <m/>
    <s v="PC0YXFYA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14"/>
    <s v="6252288185"/>
    <s v="2001472684"/>
    <s v="beginbalans"/>
    <m/>
    <s v="PC0YXG00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15"/>
    <s v="6252288185"/>
    <s v="2001472684"/>
    <s v="beginbalans"/>
    <m/>
    <s v="PC0YXG0E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16"/>
    <s v="6252288185"/>
    <s v="2001472684"/>
    <s v="beginbalans"/>
    <m/>
    <s v="PC0YXFZQ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17"/>
    <s v="6252288185"/>
    <s v="2001472684"/>
    <s v="beginbalans"/>
    <m/>
    <s v="PC0YXG0K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18"/>
    <s v="6252288185"/>
    <s v="2001472684"/>
    <s v="beginbalans"/>
    <m/>
    <s v="PC0YXG20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19"/>
    <s v="6252288185"/>
    <s v="2001472684"/>
    <s v="beginbalans"/>
    <m/>
    <s v="PC0YXFZS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21"/>
    <s v="6252288185"/>
    <s v="2001472684"/>
    <s v="beginbalans"/>
    <m/>
    <s v="PC0YXFYG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22"/>
    <s v="6252288185"/>
    <s v="2001472684"/>
    <s v="beginbalans"/>
    <m/>
    <s v="PC0YXFZR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23"/>
    <s v="6252288185"/>
    <s v="2001472684"/>
    <s v="beginbalans"/>
    <m/>
    <s v="PC0YXFY7"/>
    <m/>
    <m/>
    <m/>
    <x v="0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124"/>
    <s v="6252288185"/>
    <s v="2001472684"/>
    <s v="beginbalans"/>
    <m/>
    <s v="PC0YXG11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25"/>
    <s v="6252288185"/>
    <s v="2001472684"/>
    <s v="beginbalans"/>
    <m/>
    <s v="PC0YXFZN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27"/>
    <s v="6252288185"/>
    <s v="2001472684"/>
    <s v="beginbalans"/>
    <m/>
    <s v="PC0YXFYN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28"/>
    <s v="6252288185"/>
    <s v="2001472684"/>
    <s v="beginbalans"/>
    <m/>
    <s v="PC0YXG2E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29"/>
    <s v="6252288185"/>
    <s v="2001472684"/>
    <s v="beginbalans"/>
    <m/>
    <s v="PC0YXG0A"/>
    <m/>
    <m/>
    <m/>
    <x v="5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130"/>
    <s v="6252288185"/>
    <s v="2001472684"/>
    <s v="beginbalans"/>
    <m/>
    <s v="PC0YXFY1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31"/>
    <s v="6252288185"/>
    <s v="2001472684"/>
    <s v="beginbalans"/>
    <m/>
    <s v="PC0YXFZ3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32"/>
    <s v="6252288185"/>
    <s v="2001472684"/>
    <s v="beginbalans"/>
    <m/>
    <s v="PC0YXFZV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33"/>
    <s v="6252288185"/>
    <s v="2001472684"/>
    <s v="beginbalans"/>
    <m/>
    <s v="PC0YXFYL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34"/>
    <s v="6252288185"/>
    <s v="2001472684"/>
    <s v="beginbalans"/>
    <m/>
    <s v="PC0YXFY6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35"/>
    <s v="6252288185"/>
    <s v="2001472684"/>
    <s v="beginbalans"/>
    <m/>
    <s v="PC0YXG0M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36"/>
    <s v="6252288185"/>
    <s v="2001472684"/>
    <s v="beginbalans"/>
    <m/>
    <s v="PC0YXG03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37"/>
    <s v="6252288185"/>
    <s v="2001472684"/>
    <s v="beginbalans"/>
    <m/>
    <s v="PC0YXFZ6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38"/>
    <s v="6252288185"/>
    <s v="2001472684"/>
    <s v="beginbalans"/>
    <m/>
    <s v="PC0YXFYJ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39"/>
    <s v="6252288185"/>
    <s v="2001472684"/>
    <s v="beginbalans"/>
    <m/>
    <s v="PC0YXFZE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40"/>
    <s v="6252288185"/>
    <s v="2001472684"/>
    <s v="beginbalans"/>
    <m/>
    <s v="PC0YXFYT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41"/>
    <s v="6252288185"/>
    <s v="2001472684"/>
    <s v="beginbalans"/>
    <m/>
    <s v="PC0YXG1K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42"/>
    <s v="6252288185"/>
    <s v="2001472684"/>
    <s v="beginbalans"/>
    <m/>
    <s v="PC0YXG1L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43"/>
    <s v="6252288185"/>
    <s v="2001472684"/>
    <s v="beginbalans"/>
    <m/>
    <s v="PC0YXFYX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45"/>
    <s v="6252288185"/>
    <s v="2001472684"/>
    <s v="beginbalans"/>
    <m/>
    <s v="PC0YXG1G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46"/>
    <s v="6252288185"/>
    <s v="2001472684"/>
    <s v="beginbalans"/>
    <m/>
    <s v="PC0YXFY4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47"/>
    <s v="6252288185"/>
    <s v="2001472684"/>
    <s v="beginbalans"/>
    <m/>
    <s v="PC0YXFXU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48"/>
    <s v="6252288185"/>
    <s v="2001472684"/>
    <s v="beginbalans"/>
    <m/>
    <s v="PC0YXG1E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49"/>
    <s v="6252288185"/>
    <s v="2001472684"/>
    <s v="beginbalans"/>
    <m/>
    <s v="PC0YXG16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50"/>
    <s v="6252288185"/>
    <s v="2001472684"/>
    <s v="beginbalans"/>
    <m/>
    <s v="PC0YXG01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51"/>
    <s v="6252288185"/>
    <s v="2001472684"/>
    <s v="beginbalans"/>
    <m/>
    <s v="PC0YXG08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52"/>
    <s v="6252288185"/>
    <s v="2001472684"/>
    <s v="beginbalans"/>
    <m/>
    <s v="PC0YXG1S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53"/>
    <s v="6252288185"/>
    <s v="2001472684"/>
    <s v="beginbalans"/>
    <m/>
    <s v="PC0YXG13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54"/>
    <s v="6252288185"/>
    <s v="2001472684"/>
    <s v="beginbalans"/>
    <m/>
    <s v="PC0YXG0N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55"/>
    <s v="6252288185"/>
    <s v="2001472684"/>
    <s v="beginbalans"/>
    <m/>
    <s v="PC0YXFZ8"/>
    <m/>
    <m/>
    <m/>
    <x v="4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156"/>
    <s v="6252288185"/>
    <s v="2001472684"/>
    <s v="beginbalans"/>
    <m/>
    <s v="PC0YXFYQ"/>
    <m/>
    <m/>
    <m/>
    <x v="5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157"/>
    <s v="6252288185"/>
    <s v="2001472684"/>
    <s v="beginbalans"/>
    <m/>
    <s v="PC0YXFYE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58"/>
    <s v="6252288185"/>
    <s v="2001472684"/>
    <s v="beginbalans"/>
    <m/>
    <s v="PC0YXFZA"/>
    <m/>
    <m/>
    <m/>
    <x v="4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159"/>
    <s v="6252288185"/>
    <s v="2001472684"/>
    <s v="beginbalans"/>
    <m/>
    <s v="PC0YXG19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60"/>
    <s v="6252288185"/>
    <s v="2001472684"/>
    <s v="beginbalans"/>
    <m/>
    <s v="PC0YXG1B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61"/>
    <s v="6252288185"/>
    <s v="2001472684"/>
    <s v="beginbalans"/>
    <m/>
    <s v="PC0YXFZ4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62"/>
    <s v="6252288185"/>
    <s v="2001472684"/>
    <s v="beginbalans"/>
    <m/>
    <s v="PC0YXFZJ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63"/>
    <s v="6252288185"/>
    <s v="2001472684"/>
    <s v="beginbalans"/>
    <m/>
    <s v="PC0YXFYH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64"/>
    <s v="6252288185"/>
    <s v="2001472684"/>
    <s v="beginbalans"/>
    <m/>
    <s v="PC0YXFXV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65"/>
    <s v="6252288185"/>
    <s v="2001472684"/>
    <s v="beginbalans"/>
    <m/>
    <s v="PC0YXFY2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66"/>
    <s v="6252288185"/>
    <s v="2001472684"/>
    <s v="beginbalans"/>
    <m/>
    <s v="PC0YXG07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67"/>
    <s v="6252288185"/>
    <s v="2001472684"/>
    <s v="beginbalans"/>
    <m/>
    <s v="PC0YXFYP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68"/>
    <s v="6252288185"/>
    <s v="2001472684"/>
    <s v="beginbalans"/>
    <m/>
    <s v="PC0YXFZ9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69"/>
    <s v="6252288185"/>
    <s v="2001472684"/>
    <s v="beginbalans"/>
    <m/>
    <s v="PC0YXFYZ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70"/>
    <s v="6252288185"/>
    <s v="2001472684"/>
    <s v="beginbalans"/>
    <m/>
    <s v="PC0YXFYK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71"/>
    <s v="6252288185"/>
    <s v="2001472684"/>
    <s v="beginbalans"/>
    <m/>
    <s v="PC0YXFZF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72"/>
    <s v="6252288185"/>
    <s v="2001472684"/>
    <s v="beginbalans"/>
    <m/>
    <s v="PC0YXFYF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73"/>
    <s v="6252288185"/>
    <s v="2001472684"/>
    <s v="beginbalans"/>
    <m/>
    <s v="PC0YXFZ0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74"/>
    <s v="6252288185"/>
    <s v="2001472684"/>
    <s v="beginbalans"/>
    <m/>
    <s v="PC0YXFZP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75"/>
    <s v="6252288185"/>
    <s v="2001472684"/>
    <s v="beginbalans"/>
    <m/>
    <s v="PC0YXG0R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76"/>
    <s v="6252288185"/>
    <s v="2001472684"/>
    <s v="beginbalans"/>
    <m/>
    <s v="PC0YXFZY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77"/>
    <s v="6252288185"/>
    <s v="2001472684"/>
    <s v="beginbalans"/>
    <m/>
    <s v="PC0YXFZL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78"/>
    <s v="6252288185"/>
    <s v="2001472684"/>
    <s v="beginbalans"/>
    <m/>
    <s v="PC0YXG0X"/>
    <m/>
    <m/>
    <m/>
    <x v="5"/>
    <m/>
    <n v="100292666"/>
    <s v="Alfa College"/>
    <x v="12"/>
    <s v="Lenovo"/>
    <s v="T480s"/>
    <d v="2018-11-01T00:00:00"/>
    <x v="1"/>
    <n v="1"/>
    <n v="821.19"/>
    <n v="0"/>
    <n v="0"/>
    <n v="821.19"/>
    <n v="821.19"/>
    <n v="0"/>
    <n v="0"/>
    <n v="821.19"/>
    <n v="0"/>
    <n v="0"/>
    <m/>
    <m/>
    <s v="ACTIVE"/>
  </r>
  <r>
    <s v="1302179"/>
    <s v="6252288185"/>
    <s v="2001472684"/>
    <s v="beginbalans"/>
    <m/>
    <s v="PC0YXG1C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80"/>
    <s v="6252288185"/>
    <s v="2001472684"/>
    <s v="beginbalans"/>
    <m/>
    <s v="PC0YXG0Z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81"/>
    <s v="6252288185"/>
    <s v="2001472684"/>
    <s v="beginbalans"/>
    <m/>
    <s v="PC0YXFYV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82"/>
    <s v="6252288185"/>
    <s v="2001472684"/>
    <s v="beginbalans"/>
    <m/>
    <s v="PC0YXG1N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83"/>
    <s v="6252288185"/>
    <s v="2001472684"/>
    <s v="beginbalans"/>
    <m/>
    <s v="PC0YXFZK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84"/>
    <s v="6252288185"/>
    <s v="2001472684"/>
    <s v="beginbalans"/>
    <m/>
    <s v="PC0YXFZ7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85"/>
    <s v="6252288185"/>
    <s v="2001472684"/>
    <s v="beginbalans"/>
    <m/>
    <s v="PC0YXG1F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86"/>
    <s v="6252288185"/>
    <s v="2001472684"/>
    <s v="beginbalans"/>
    <m/>
    <s v="PC0YXFXY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87"/>
    <s v="6252288185"/>
    <s v="2001472684"/>
    <s v="beginbalans"/>
    <m/>
    <s v="PC0YXFY3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2188"/>
    <s v="6252288185"/>
    <s v="2001472684"/>
    <s v="beginbalans"/>
    <m/>
    <s v="PC0YXG1A"/>
    <m/>
    <m/>
    <m/>
    <x v="0"/>
    <m/>
    <n v="100292666"/>
    <s v="Alfa College"/>
    <x v="12"/>
    <s v="Lenovo"/>
    <s v="T480s"/>
    <d v="2018-11-01T00:00:00"/>
    <x v="1"/>
    <n v="0"/>
    <n v="821.19"/>
    <n v="0"/>
    <n v="821.19"/>
    <n v="0"/>
    <n v="821.19"/>
    <n v="0"/>
    <n v="821.19"/>
    <n v="0"/>
    <n v="0"/>
    <n v="0"/>
    <m/>
    <m/>
    <s v="INACTIVE - Retired in 2024"/>
  </r>
  <r>
    <s v="1301916"/>
    <s v="6252291984"/>
    <s v="2001472684"/>
    <s v="beginbalans"/>
    <m/>
    <s v="MP1EM9C6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17"/>
    <s v="6252291984"/>
    <s v="2001472684"/>
    <s v="beginbalans"/>
    <m/>
    <s v="MP1EM7LU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18"/>
    <s v="6252291984"/>
    <s v="2001472684"/>
    <s v="beginbalans"/>
    <m/>
    <s v="MP1EM7MD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19"/>
    <s v="6252291984"/>
    <s v="2001472684"/>
    <s v="beginbalans"/>
    <m/>
    <s v="MP1EM7N2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20"/>
    <s v="6252291984"/>
    <s v="2001472684"/>
    <s v="beginbalans"/>
    <m/>
    <s v="MP1EM7NU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21"/>
    <s v="6252291984"/>
    <s v="2001472684"/>
    <s v="beginbalans"/>
    <m/>
    <s v="MP1EM9F7"/>
    <m/>
    <m/>
    <m/>
    <x v="4"/>
    <m/>
    <n v="100292666"/>
    <s v="Alfa College"/>
    <x v="12"/>
    <s v="Lenovo"/>
    <s v="X380"/>
    <d v="2018-11-01T00:00:00"/>
    <x v="1"/>
    <n v="1"/>
    <n v="962.48"/>
    <n v="0"/>
    <n v="0"/>
    <n v="962.48"/>
    <n v="962.48"/>
    <n v="0"/>
    <n v="0"/>
    <n v="962.48"/>
    <n v="0"/>
    <n v="0"/>
    <m/>
    <m/>
    <s v="ACTIVE"/>
  </r>
  <r>
    <s v="1301922"/>
    <s v="6252291984"/>
    <s v="2001472684"/>
    <s v="beginbalans"/>
    <m/>
    <s v="MP1EM7P7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23"/>
    <s v="6252291984"/>
    <s v="2001472684"/>
    <s v="beginbalans"/>
    <m/>
    <s v="MP1EM9F8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25"/>
    <s v="6252291984"/>
    <s v="2001472684"/>
    <s v="beginbalans"/>
    <m/>
    <s v="MP1EM7PD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26"/>
    <s v="6252291984"/>
    <s v="2001472684"/>
    <s v="beginbalans"/>
    <m/>
    <s v="MP1EM7NW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27"/>
    <s v="6252291984"/>
    <s v="2001472684"/>
    <s v="beginbalans"/>
    <m/>
    <s v="MP1EM7Q2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28"/>
    <s v="6252291984"/>
    <s v="2001472684"/>
    <s v="beginbalans"/>
    <m/>
    <s v="MP1EM7NP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29"/>
    <s v="6252291984"/>
    <s v="2001472684"/>
    <s v="beginbalans"/>
    <m/>
    <s v="MP1EM7PK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30"/>
    <s v="6252291984"/>
    <s v="2001472684"/>
    <s v="beginbalans"/>
    <m/>
    <s v="MP1EM7P4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31"/>
    <s v="6252291984"/>
    <s v="2001472684"/>
    <s v="beginbalans"/>
    <m/>
    <s v="MP1EM7NM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32"/>
    <s v="6252291984"/>
    <s v="2001472684"/>
    <s v="beginbalans"/>
    <m/>
    <s v="MP1EM7PP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34"/>
    <s v="6252291984"/>
    <s v="2001472684"/>
    <s v="beginbalans"/>
    <m/>
    <s v="MP1EM9C7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35"/>
    <s v="6252291984"/>
    <s v="2001472684"/>
    <s v="beginbalans"/>
    <m/>
    <s v="MP1EM7L7"/>
    <m/>
    <m/>
    <m/>
    <x v="0"/>
    <m/>
    <n v="100292666"/>
    <s v="Alfa College"/>
    <x v="12"/>
    <s v="Lenovo"/>
    <s v="X380"/>
    <d v="2018-11-01T00:00:00"/>
    <x v="1"/>
    <n v="1"/>
    <n v="962.48"/>
    <n v="0"/>
    <n v="0"/>
    <n v="962.48"/>
    <n v="962.48"/>
    <n v="0"/>
    <n v="0"/>
    <n v="962.48"/>
    <n v="0"/>
    <n v="0"/>
    <m/>
    <m/>
    <s v="ACTIVE"/>
  </r>
  <r>
    <s v="1301936"/>
    <s v="6252291984"/>
    <s v="2001472684"/>
    <s v="beginbalans"/>
    <m/>
    <s v="MP1EM9F3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37"/>
    <s v="6252291984"/>
    <s v="2001472684"/>
    <s v="beginbalans"/>
    <m/>
    <s v="MP1EM7Q1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38"/>
    <s v="6252291984"/>
    <s v="2001472684"/>
    <s v="beginbalans"/>
    <m/>
    <s v="MP1EM7M7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39"/>
    <s v="6252291984"/>
    <s v="2001472684"/>
    <s v="beginbalans"/>
    <m/>
    <s v="MP1EM9FA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40"/>
    <s v="6252291984"/>
    <s v="2001472684"/>
    <s v="beginbalans"/>
    <m/>
    <s v="MP1EM5ZN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41"/>
    <s v="6252291984"/>
    <s v="2001472684"/>
    <s v="beginbalans"/>
    <m/>
    <s v="MP1EM7QD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42"/>
    <s v="6252291984"/>
    <s v="2001472684"/>
    <s v="beginbalans"/>
    <m/>
    <s v="MP1EM7L1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43"/>
    <s v="6252291984"/>
    <s v="2001472684"/>
    <s v="beginbalans"/>
    <m/>
    <s v="MP1EM7MP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44"/>
    <s v="6252291984"/>
    <s v="2001472684"/>
    <s v="beginbalans"/>
    <m/>
    <s v="MP1EM7MM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45"/>
    <s v="6252291984"/>
    <s v="2001472684"/>
    <s v="beginbalans"/>
    <m/>
    <s v="MP1EM7Q3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46"/>
    <s v="6252291984"/>
    <s v="2001472684"/>
    <s v="beginbalans"/>
    <m/>
    <s v="MP1EM9DG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47"/>
    <s v="6252291984"/>
    <s v="2001472684"/>
    <s v="beginbalans"/>
    <m/>
    <s v="MP1EM9FL"/>
    <m/>
    <m/>
    <m/>
    <x v="0"/>
    <m/>
    <n v="100292666"/>
    <s v="Alfa College"/>
    <x v="12"/>
    <s v="Lenovo"/>
    <s v="X380"/>
    <d v="2018-11-01T00:00:00"/>
    <x v="1"/>
    <n v="1"/>
    <n v="962.48"/>
    <n v="0"/>
    <n v="0"/>
    <n v="962.48"/>
    <n v="962.48"/>
    <n v="0"/>
    <n v="0"/>
    <n v="962.48"/>
    <n v="0"/>
    <n v="0"/>
    <m/>
    <m/>
    <s v="ACTIVE"/>
  </r>
  <r>
    <s v="1301949"/>
    <s v="6252291984"/>
    <s v="2001472684"/>
    <s v="beginbalans"/>
    <m/>
    <s v="MP1EM9EB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50"/>
    <s v="6252291984"/>
    <s v="2001472684"/>
    <s v="beginbalans"/>
    <m/>
    <s v="MP1EM5ZE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51"/>
    <s v="6252291984"/>
    <s v="2001472684"/>
    <s v="beginbalans"/>
    <m/>
    <s v="MP1EM9DP"/>
    <m/>
    <m/>
    <m/>
    <x v="4"/>
    <m/>
    <n v="100292666"/>
    <s v="Alfa College"/>
    <x v="12"/>
    <s v="Lenovo"/>
    <s v="X380"/>
    <d v="2018-11-01T00:00:00"/>
    <x v="1"/>
    <n v="1"/>
    <n v="962.48"/>
    <n v="0"/>
    <n v="0"/>
    <n v="962.48"/>
    <n v="962.48"/>
    <n v="0"/>
    <n v="0"/>
    <n v="962.48"/>
    <n v="0"/>
    <n v="0"/>
    <m/>
    <m/>
    <s v="ACTIVE"/>
  </r>
  <r>
    <s v="1301952"/>
    <s v="6252291984"/>
    <s v="2001472684"/>
    <s v="beginbalans"/>
    <m/>
    <s v="MP1EM9D3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53"/>
    <s v="6252291984"/>
    <s v="2001472684"/>
    <s v="beginbalans"/>
    <m/>
    <s v="MP1EM9CH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54"/>
    <s v="6252291984"/>
    <s v="2001472684"/>
    <s v="beginbalans"/>
    <m/>
    <s v="MP1EM425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55"/>
    <s v="6252291984"/>
    <s v="2001472684"/>
    <s v="beginbalans"/>
    <m/>
    <s v="MP1EM9ED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56"/>
    <s v="6252291984"/>
    <s v="2001472684"/>
    <s v="beginbalans"/>
    <m/>
    <s v="MP1EM7LR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57"/>
    <s v="6252291984"/>
    <s v="2001472684"/>
    <s v="beginbalans"/>
    <m/>
    <s v="MP1EM9CM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58"/>
    <s v="6252291984"/>
    <s v="2001472684"/>
    <s v="beginbalans"/>
    <m/>
    <s v="MP1EM7NT"/>
    <m/>
    <m/>
    <m/>
    <x v="0"/>
    <m/>
    <n v="100292666"/>
    <s v="Alfa College"/>
    <x v="12"/>
    <s v="Lenovo"/>
    <s v="X380"/>
    <d v="2018-11-01T00:00:00"/>
    <x v="1"/>
    <n v="1"/>
    <n v="962.48"/>
    <n v="0"/>
    <n v="0"/>
    <n v="962.48"/>
    <n v="962.48"/>
    <n v="0"/>
    <n v="0"/>
    <n v="962.48"/>
    <n v="0"/>
    <n v="0"/>
    <m/>
    <m/>
    <s v="ACTIVE"/>
  </r>
  <r>
    <s v="1301959"/>
    <s v="6252291984"/>
    <s v="2001472684"/>
    <s v="beginbalans"/>
    <m/>
    <s v="MP1EM7Q4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60"/>
    <s v="6252291984"/>
    <s v="2001472684"/>
    <s v="beginbalans"/>
    <m/>
    <s v="MP1EM5YC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61"/>
    <s v="6252291984"/>
    <s v="2001472684"/>
    <s v="beginbalans"/>
    <m/>
    <s v="MP1EM9C3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62"/>
    <s v="6252291984"/>
    <s v="2001472684"/>
    <s v="beginbalans"/>
    <m/>
    <s v="MP1EM9DD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63"/>
    <s v="6252291984"/>
    <s v="2001472684"/>
    <s v="beginbalans"/>
    <m/>
    <s v="MP1EM9EG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64"/>
    <s v="6252291984"/>
    <s v="2001472684"/>
    <s v="beginbalans"/>
    <m/>
    <s v="MP1EM9DA"/>
    <m/>
    <m/>
    <m/>
    <x v="0"/>
    <m/>
    <n v="100292666"/>
    <s v="Alfa College"/>
    <x v="12"/>
    <s v="Lenovo"/>
    <s v="X380"/>
    <d v="2018-11-01T00:00:00"/>
    <x v="1"/>
    <n v="1"/>
    <n v="962.48"/>
    <n v="0"/>
    <n v="0"/>
    <n v="962.48"/>
    <n v="962.48"/>
    <n v="0"/>
    <n v="0"/>
    <n v="962.48"/>
    <n v="0"/>
    <n v="0"/>
    <m/>
    <m/>
    <s v="ACTIVE"/>
  </r>
  <r>
    <s v="1301965"/>
    <s v="6252291984"/>
    <s v="2001472684"/>
    <s v="beginbalans"/>
    <m/>
    <s v="MP1EM7NZ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66"/>
    <s v="6252291984"/>
    <s v="2001472684"/>
    <s v="beginbalans"/>
    <m/>
    <s v="MP1EM7NL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67"/>
    <s v="6252291984"/>
    <s v="2001472684"/>
    <s v="beginbalans"/>
    <m/>
    <s v="MP1EM7N1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68"/>
    <s v="6252291984"/>
    <s v="2001472684"/>
    <s v="beginbalans"/>
    <m/>
    <s v="MP1EM7P1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69"/>
    <s v="6252291984"/>
    <s v="2001472684"/>
    <s v="beginbalans"/>
    <m/>
    <s v="MP1EM9CV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70"/>
    <s v="6252291984"/>
    <s v="2001472684"/>
    <s v="beginbalans"/>
    <m/>
    <s v="MP1EM9EV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71"/>
    <s v="6252291984"/>
    <s v="2001472684"/>
    <s v="beginbalans"/>
    <m/>
    <s v="MP1EM7PZ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72"/>
    <s v="6252291984"/>
    <s v="2001472684"/>
    <s v="beginbalans"/>
    <m/>
    <s v="MP1EM9CC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73"/>
    <s v="6252291984"/>
    <s v="2001472684"/>
    <s v="beginbalans"/>
    <m/>
    <s v="MP1EM7N4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75"/>
    <s v="6252291984"/>
    <s v="2001472684"/>
    <s v="beginbalans"/>
    <m/>
    <s v="MP1EM7Q9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76"/>
    <s v="6252291984"/>
    <s v="2001472684"/>
    <s v="beginbalans"/>
    <m/>
    <s v="MP1EM7N3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77"/>
    <s v="6252291984"/>
    <s v="2001472684"/>
    <s v="beginbalans"/>
    <m/>
    <s v="MP1EM7N0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78"/>
    <s v="6252291984"/>
    <s v="2001472684"/>
    <s v="beginbalans"/>
    <m/>
    <s v="MP1EM9FC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79"/>
    <s v="6252291984"/>
    <s v="2001472684"/>
    <s v="beginbalans"/>
    <m/>
    <s v="MP1EM5ZZ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80"/>
    <s v="6252291984"/>
    <s v="2001472684"/>
    <s v="beginbalans"/>
    <m/>
    <s v="MP1EM9CW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81"/>
    <s v="6252291984"/>
    <s v="2001472684"/>
    <s v="beginbalans"/>
    <m/>
    <s v="MP1EM7Q6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82"/>
    <s v="6252291984"/>
    <s v="2001472684"/>
    <s v="beginbalans"/>
    <m/>
    <s v="MP1EM9CA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83"/>
    <s v="6252291984"/>
    <s v="2001472684"/>
    <s v="beginbalans"/>
    <m/>
    <s v="MP1EM7NB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84"/>
    <s v="6252291984"/>
    <s v="2001472684"/>
    <s v="beginbalans"/>
    <m/>
    <s v="MP1EM5ZP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85"/>
    <s v="6252291984"/>
    <s v="2001472684"/>
    <s v="beginbalans"/>
    <m/>
    <s v="MP1EM7KW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86"/>
    <s v="6252291984"/>
    <s v="2001472684"/>
    <s v="beginbalans"/>
    <m/>
    <s v="MP1EM7LY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87"/>
    <s v="6252291984"/>
    <s v="2001472684"/>
    <s v="beginbalans"/>
    <m/>
    <s v="MP1EM7PH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88"/>
    <s v="6252291984"/>
    <s v="2001472684"/>
    <s v="beginbalans"/>
    <m/>
    <s v="MP1EM7N5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89"/>
    <s v="6252291984"/>
    <s v="2001472684"/>
    <s v="beginbalans"/>
    <m/>
    <s v="MP1EM9C1"/>
    <m/>
    <m/>
    <m/>
    <x v="5"/>
    <m/>
    <n v="100292666"/>
    <s v="Alfa College"/>
    <x v="12"/>
    <s v="Lenovo"/>
    <s v="X380"/>
    <d v="2018-11-01T00:00:00"/>
    <x v="1"/>
    <n v="1"/>
    <n v="962.48"/>
    <n v="0"/>
    <n v="0"/>
    <n v="962.48"/>
    <n v="962.48"/>
    <n v="0"/>
    <n v="0"/>
    <n v="962.48"/>
    <n v="0"/>
    <n v="0"/>
    <m/>
    <m/>
    <s v="ACTIVE"/>
  </r>
  <r>
    <s v="1301990"/>
    <s v="6252291984"/>
    <s v="2001472684"/>
    <s v="beginbalans"/>
    <m/>
    <s v="MP1EM7MK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91"/>
    <s v="6252291984"/>
    <s v="2001472684"/>
    <s v="beginbalans"/>
    <m/>
    <s v="MP1EM7M2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92"/>
    <s v="6252291984"/>
    <s v="2001472684"/>
    <s v="beginbalans"/>
    <m/>
    <s v="MP1EM9DJ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93"/>
    <s v="6252291984"/>
    <s v="2001472684"/>
    <s v="beginbalans"/>
    <m/>
    <s v="MP1EM9DX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94"/>
    <s v="6252291984"/>
    <s v="2001472684"/>
    <s v="beginbalans"/>
    <m/>
    <s v="MP1EM9E9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95"/>
    <s v="6252291984"/>
    <s v="2001472684"/>
    <s v="beginbalans"/>
    <m/>
    <s v="MP1EM7PC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96"/>
    <s v="6252291984"/>
    <s v="2001472684"/>
    <s v="beginbalans"/>
    <m/>
    <s v="MP1EM7PF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97"/>
    <s v="6252291984"/>
    <s v="2001472684"/>
    <s v="beginbalans"/>
    <m/>
    <s v="MP1EM9ES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1998"/>
    <s v="6252291984"/>
    <s v="2001472684"/>
    <s v="beginbalans"/>
    <m/>
    <s v="MP1EM7PU"/>
    <m/>
    <m/>
    <m/>
    <x v="4"/>
    <m/>
    <n v="100292666"/>
    <s v="Alfa College"/>
    <x v="12"/>
    <s v="Lenovo"/>
    <s v="X380"/>
    <d v="2018-11-01T00:00:00"/>
    <x v="1"/>
    <n v="1"/>
    <n v="962.48"/>
    <n v="0"/>
    <n v="0"/>
    <n v="962.48"/>
    <n v="962.48"/>
    <n v="0"/>
    <n v="0"/>
    <n v="962.48"/>
    <n v="0"/>
    <n v="0"/>
    <m/>
    <m/>
    <s v="ACTIVE"/>
  </r>
  <r>
    <s v="1301999"/>
    <s v="6252291984"/>
    <s v="2001472684"/>
    <s v="beginbalans"/>
    <m/>
    <s v="MP1EM9E6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00"/>
    <s v="6252291984"/>
    <s v="2001472684"/>
    <s v="beginbalans"/>
    <m/>
    <s v="MP1EM7PW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01"/>
    <s v="6252291984"/>
    <s v="2001472684"/>
    <s v="beginbalans"/>
    <m/>
    <s v="MP1EM9BS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02"/>
    <s v="6252291984"/>
    <s v="2001472684"/>
    <s v="beginbalans"/>
    <m/>
    <s v="MP1EM9EZ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03"/>
    <s v="6252291984"/>
    <s v="2001472684"/>
    <s v="beginbalans"/>
    <m/>
    <s v="MP1EM9EL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04"/>
    <s v="6252291984"/>
    <s v="2001472684"/>
    <s v="beginbalans"/>
    <m/>
    <s v="MP1EM9FH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05"/>
    <s v="6252291984"/>
    <s v="2001472684"/>
    <s v="beginbalans"/>
    <m/>
    <s v="MP1EM9DU"/>
    <m/>
    <m/>
    <m/>
    <x v="0"/>
    <m/>
    <n v="100292666"/>
    <s v="Alfa College"/>
    <x v="12"/>
    <s v="Lenovo"/>
    <s v="X380"/>
    <d v="2018-11-01T00:00:00"/>
    <x v="1"/>
    <n v="1"/>
    <n v="962.48"/>
    <n v="0"/>
    <n v="0"/>
    <n v="962.48"/>
    <n v="962.48"/>
    <n v="0"/>
    <n v="0"/>
    <n v="962.48"/>
    <n v="0"/>
    <n v="0"/>
    <m/>
    <m/>
    <s v="ACTIVE"/>
  </r>
  <r>
    <s v="1302006"/>
    <s v="6252291984"/>
    <s v="2001472684"/>
    <s v="beginbalans"/>
    <m/>
    <s v="MP1EM9F0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07"/>
    <s v="6252291984"/>
    <s v="2001472684"/>
    <s v="beginbalans"/>
    <m/>
    <s v="MP1EM9D7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08"/>
    <s v="6252291984"/>
    <s v="2001472684"/>
    <s v="beginbalans"/>
    <m/>
    <s v="MP1EM9D4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09"/>
    <s v="6252291984"/>
    <s v="2001472684"/>
    <s v="beginbalans"/>
    <m/>
    <s v="MP1EM5YL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10"/>
    <s v="6252291984"/>
    <s v="2001472684"/>
    <s v="beginbalans"/>
    <m/>
    <s v="MP1EM5YQ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11"/>
    <s v="6252291984"/>
    <s v="2001472684"/>
    <s v="beginbalans"/>
    <m/>
    <s v="MP1EM5YW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12"/>
    <s v="6252291984"/>
    <s v="2001472684"/>
    <s v="beginbalans"/>
    <m/>
    <s v="MP1EM5Y8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13"/>
    <s v="6252291984"/>
    <s v="2001472684"/>
    <s v="beginbalans"/>
    <m/>
    <s v="MP1EM9DR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14"/>
    <s v="6252291984"/>
    <s v="2001472684"/>
    <s v="beginbalans"/>
    <m/>
    <s v="MP1EM9EH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15"/>
    <s v="6252291984"/>
    <s v="2001472684"/>
    <s v="beginbalans"/>
    <m/>
    <s v="MP1EM9E5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16"/>
    <s v="6252291984"/>
    <s v="2001472684"/>
    <s v="beginbalans"/>
    <m/>
    <s v="MP1EM9CR"/>
    <m/>
    <m/>
    <m/>
    <x v="4"/>
    <m/>
    <n v="100292666"/>
    <s v="Alfa College"/>
    <x v="12"/>
    <s v="Lenovo"/>
    <s v="X380"/>
    <d v="2018-11-01T00:00:00"/>
    <x v="1"/>
    <n v="1"/>
    <n v="962.48"/>
    <n v="0"/>
    <n v="0"/>
    <n v="962.48"/>
    <n v="962.48"/>
    <n v="0"/>
    <n v="0"/>
    <n v="962.48"/>
    <n v="0"/>
    <n v="0"/>
    <m/>
    <m/>
    <s v="ACTIVE"/>
  </r>
  <r>
    <s v="1302017"/>
    <s v="6252291984"/>
    <s v="2001472684"/>
    <s v="beginbalans"/>
    <m/>
    <s v="MP1EM5YE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18"/>
    <s v="6252291984"/>
    <s v="2001472684"/>
    <s v="beginbalans"/>
    <m/>
    <s v="MP1EM9CX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19"/>
    <s v="6252291984"/>
    <s v="2001472684"/>
    <s v="beginbalans"/>
    <m/>
    <s v="MP1EM9CF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20"/>
    <s v="6252291984"/>
    <s v="2001472684"/>
    <s v="beginbalans"/>
    <m/>
    <s v="MP1EM9CK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21"/>
    <s v="6252291984"/>
    <s v="2001472684"/>
    <s v="beginbalans"/>
    <m/>
    <s v="MP1EM9CQ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22"/>
    <s v="6252291984"/>
    <s v="2001472684"/>
    <s v="beginbalans"/>
    <m/>
    <s v="MP1EM7N9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23"/>
    <s v="6252291984"/>
    <s v="2001472684"/>
    <s v="beginbalans"/>
    <m/>
    <s v="MP1EM5ZH"/>
    <m/>
    <m/>
    <m/>
    <x v="0"/>
    <m/>
    <n v="100292666"/>
    <s v="Alfa College"/>
    <x v="12"/>
    <s v="Lenovo"/>
    <s v="X380"/>
    <d v="2018-11-01T00:00:00"/>
    <x v="1"/>
    <n v="1"/>
    <n v="962.48"/>
    <n v="0"/>
    <n v="0"/>
    <n v="962.48"/>
    <n v="962.48"/>
    <n v="0"/>
    <n v="0"/>
    <n v="962.48"/>
    <n v="0"/>
    <n v="0"/>
    <m/>
    <m/>
    <s v="ACTIVE"/>
  </r>
  <r>
    <s v="1302024"/>
    <s v="6252291984"/>
    <s v="2001472684"/>
    <s v="beginbalans"/>
    <m/>
    <s v="MP1EM7L5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25"/>
    <s v="6252291984"/>
    <s v="2001472684"/>
    <s v="beginbalans"/>
    <m/>
    <s v="MP1EM9ER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26"/>
    <s v="6252291984"/>
    <s v="2001472684"/>
    <s v="beginbalans"/>
    <m/>
    <s v="MP1EM7N7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27"/>
    <s v="6252291984"/>
    <s v="2001472684"/>
    <s v="beginbalans"/>
    <m/>
    <s v="MP1EM7PA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28"/>
    <s v="6252291984"/>
    <s v="2001472684"/>
    <s v="beginbalans"/>
    <m/>
    <s v="MP1EM7NG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29"/>
    <s v="6252291984"/>
    <s v="2001472684"/>
    <s v="beginbalans"/>
    <m/>
    <s v="MP1EM7ND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30"/>
    <s v="6252291984"/>
    <s v="2001472684"/>
    <s v="beginbalans"/>
    <m/>
    <s v="MP1EM7PM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02031"/>
    <s v="6252291984"/>
    <s v="2001472684"/>
    <s v="beginbalans"/>
    <m/>
    <s v="MP1EM5ZU"/>
    <m/>
    <m/>
    <m/>
    <x v="0"/>
    <m/>
    <n v="100292666"/>
    <s v="Alfa College"/>
    <x v="12"/>
    <s v="Lenovo"/>
    <s v="X380"/>
    <d v="2018-11-01T00:00:00"/>
    <x v="1"/>
    <n v="0"/>
    <n v="962.48"/>
    <n v="0"/>
    <n v="962.48"/>
    <n v="0"/>
    <n v="962.48"/>
    <n v="0"/>
    <n v="962.48"/>
    <n v="0"/>
    <n v="0"/>
    <n v="0"/>
    <m/>
    <m/>
    <s v="INACTIVE - Retired in 2024"/>
  </r>
  <r>
    <s v="1366492"/>
    <s v="6252295045"/>
    <s v="2001481903"/>
    <s v="beginbalans"/>
    <m/>
    <s v="MP1EMKA7"/>
    <m/>
    <m/>
    <m/>
    <x v="0"/>
    <m/>
    <n v="100292666"/>
    <s v="Alfa College"/>
    <x v="12"/>
    <s v="Lenovo"/>
    <s v="X380"/>
    <d v="2019-01-01T00:00:00"/>
    <x v="1"/>
    <n v="1"/>
    <n v="992.73"/>
    <n v="0"/>
    <n v="0"/>
    <n v="992.73"/>
    <n v="992.73"/>
    <n v="0"/>
    <n v="0"/>
    <n v="992.73"/>
    <n v="0"/>
    <n v="0"/>
    <m/>
    <m/>
    <s v="ACTIVE"/>
  </r>
  <r>
    <s v="1366493"/>
    <s v="6252295045"/>
    <s v="2001481903"/>
    <s v="beginbalans"/>
    <m/>
    <s v="MP1EMM0T"/>
    <m/>
    <m/>
    <m/>
    <x v="0"/>
    <m/>
    <n v="100292666"/>
    <s v="Alfa College"/>
    <x v="12"/>
    <s v="Lenovo"/>
    <s v="X380"/>
    <d v="2019-01-01T00:00:00"/>
    <x v="1"/>
    <n v="0"/>
    <n v="992.73"/>
    <n v="0"/>
    <n v="992.73"/>
    <n v="0"/>
    <n v="992.73"/>
    <n v="0"/>
    <n v="992.73"/>
    <n v="0"/>
    <n v="0"/>
    <n v="0"/>
    <m/>
    <m/>
    <s v="INACTIVE - Retired in 2024"/>
  </r>
  <r>
    <s v="1366494"/>
    <s v="6252295045"/>
    <s v="2001481903"/>
    <s v="beginbalans"/>
    <m/>
    <s v="MP1EMM0X"/>
    <m/>
    <m/>
    <m/>
    <x v="0"/>
    <m/>
    <n v="100292666"/>
    <s v="Alfa College"/>
    <x v="12"/>
    <s v="Lenovo"/>
    <s v="X380"/>
    <d v="2019-01-01T00:00:00"/>
    <x v="1"/>
    <n v="0"/>
    <n v="992.73"/>
    <n v="0"/>
    <n v="992.73"/>
    <n v="0"/>
    <n v="992.73"/>
    <n v="0"/>
    <n v="992.73"/>
    <n v="0"/>
    <n v="0"/>
    <n v="0"/>
    <m/>
    <m/>
    <s v="INACTIVE - Retired in 2024"/>
  </r>
  <r>
    <s v="1366495"/>
    <s v="6252295045"/>
    <s v="2001481903"/>
    <s v="beginbalans"/>
    <m/>
    <s v="MP1EMM1V"/>
    <m/>
    <m/>
    <m/>
    <x v="0"/>
    <m/>
    <n v="100292666"/>
    <s v="Alfa College"/>
    <x v="12"/>
    <s v="Lenovo"/>
    <s v="X380"/>
    <d v="2019-01-01T00:00:00"/>
    <x v="1"/>
    <n v="0"/>
    <n v="992.73"/>
    <n v="0"/>
    <n v="992.73"/>
    <n v="0"/>
    <n v="992.73"/>
    <n v="0"/>
    <n v="992.73"/>
    <n v="0"/>
    <n v="0"/>
    <n v="0"/>
    <m/>
    <m/>
    <s v="INACTIVE - Retired in 2024"/>
  </r>
  <r>
    <s v="1366496"/>
    <s v="6252295045"/>
    <s v="2001481903"/>
    <s v="beginbalans"/>
    <m/>
    <s v="MP1EMM20"/>
    <m/>
    <m/>
    <m/>
    <x v="0"/>
    <m/>
    <n v="100292666"/>
    <s v="Alfa College"/>
    <x v="12"/>
    <s v="Lenovo"/>
    <s v="X380"/>
    <d v="2019-01-01T00:00:00"/>
    <x v="1"/>
    <n v="0"/>
    <n v="992.73"/>
    <n v="0"/>
    <n v="992.73"/>
    <n v="0"/>
    <n v="992.73"/>
    <n v="0"/>
    <n v="992.73"/>
    <n v="0"/>
    <n v="0"/>
    <n v="0"/>
    <m/>
    <m/>
    <s v="INACTIVE - Retired in 2024"/>
  </r>
  <r>
    <s v="1366497"/>
    <s v="6252295045"/>
    <s v="2001481903"/>
    <s v="beginbalans"/>
    <m/>
    <s v="MP1EMM28"/>
    <m/>
    <m/>
    <m/>
    <x v="0"/>
    <m/>
    <n v="100292666"/>
    <s v="Alfa College"/>
    <x v="12"/>
    <s v="Lenovo"/>
    <s v="X380"/>
    <d v="2019-01-01T00:00:00"/>
    <x v="1"/>
    <n v="0"/>
    <n v="992.73"/>
    <n v="0"/>
    <n v="992.73"/>
    <n v="0"/>
    <n v="992.73"/>
    <n v="0"/>
    <n v="992.73"/>
    <n v="0"/>
    <n v="0"/>
    <n v="0"/>
    <m/>
    <m/>
    <s v="INACTIVE - Retired in 2024"/>
  </r>
  <r>
    <s v="1366498"/>
    <s v="6252295045"/>
    <s v="2001481903"/>
    <s v="beginbalans"/>
    <m/>
    <s v="MP1EMM2G"/>
    <m/>
    <m/>
    <m/>
    <x v="0"/>
    <m/>
    <n v="100292666"/>
    <s v="Alfa College"/>
    <x v="12"/>
    <s v="Lenovo"/>
    <s v="X380"/>
    <d v="2019-01-01T00:00:00"/>
    <x v="1"/>
    <n v="0"/>
    <n v="992.73"/>
    <n v="0"/>
    <n v="992.73"/>
    <n v="0"/>
    <n v="992.73"/>
    <n v="0"/>
    <n v="992.73"/>
    <n v="0"/>
    <n v="0"/>
    <n v="0"/>
    <m/>
    <m/>
    <s v="INACTIVE - Retired in 2024"/>
  </r>
  <r>
    <s v="1366499"/>
    <s v="6252295045"/>
    <s v="2001481903"/>
    <s v="beginbalans"/>
    <m/>
    <s v="MP1EMM37"/>
    <m/>
    <m/>
    <m/>
    <x v="0"/>
    <m/>
    <n v="100292666"/>
    <s v="Alfa College"/>
    <x v="12"/>
    <s v="Lenovo"/>
    <s v="X380"/>
    <d v="2019-01-01T00:00:00"/>
    <x v="1"/>
    <n v="0"/>
    <n v="992.73"/>
    <n v="0"/>
    <n v="992.73"/>
    <n v="0"/>
    <n v="992.73"/>
    <n v="0"/>
    <n v="992.73"/>
    <n v="0"/>
    <n v="0"/>
    <n v="0"/>
    <m/>
    <m/>
    <s v="INACTIVE - Retired in 2024"/>
  </r>
  <r>
    <s v="1366500"/>
    <s v="6252295045"/>
    <s v="2001481903"/>
    <s v="beginbalans"/>
    <m/>
    <s v="MP1EMME7"/>
    <m/>
    <m/>
    <m/>
    <x v="0"/>
    <m/>
    <n v="100292666"/>
    <s v="Alfa College"/>
    <x v="12"/>
    <s v="Lenovo"/>
    <s v="X380"/>
    <d v="2019-01-01T00:00:00"/>
    <x v="1"/>
    <n v="0"/>
    <n v="992.73"/>
    <n v="0"/>
    <n v="992.73"/>
    <n v="0"/>
    <n v="992.73"/>
    <n v="0"/>
    <n v="992.73"/>
    <n v="0"/>
    <n v="0"/>
    <n v="0"/>
    <m/>
    <m/>
    <s v="INACTIVE - Retired in 2024"/>
  </r>
  <r>
    <s v="1366501"/>
    <s v="6252295045"/>
    <s v="2001481903"/>
    <s v="beginbalans"/>
    <m/>
    <s v="MP1EMMEC"/>
    <m/>
    <m/>
    <m/>
    <x v="0"/>
    <m/>
    <n v="100292666"/>
    <s v="Alfa College"/>
    <x v="12"/>
    <s v="Lenovo"/>
    <s v="X380"/>
    <d v="2019-01-01T00:00:00"/>
    <x v="1"/>
    <n v="0"/>
    <n v="992.73"/>
    <n v="0"/>
    <n v="992.73"/>
    <n v="0"/>
    <n v="992.73"/>
    <n v="0"/>
    <n v="992.73"/>
    <n v="0"/>
    <n v="0"/>
    <n v="0"/>
    <m/>
    <m/>
    <s v="INACTIVE - Retired in 2024"/>
  </r>
  <r>
    <s v="1366502"/>
    <s v="6252295450"/>
    <s v="2001481903"/>
    <s v="beginbalans"/>
    <m/>
    <s v="R90SN5A9"/>
    <m/>
    <m/>
    <m/>
    <x v="0"/>
    <m/>
    <n v="100292666"/>
    <s v="Alfa College"/>
    <x v="12"/>
    <s v="Lenovo"/>
    <s v="P52s"/>
    <d v="2019-01-01T00:00:00"/>
    <x v="1"/>
    <n v="0"/>
    <n v="1238.05"/>
    <n v="0"/>
    <n v="1238.05"/>
    <n v="0"/>
    <n v="1238.05"/>
    <n v="0"/>
    <n v="1238.05"/>
    <n v="0"/>
    <n v="0"/>
    <n v="0"/>
    <m/>
    <m/>
    <s v="INACTIVE - Retired in 2024"/>
  </r>
  <r>
    <s v="1366503"/>
    <s v="6252295450"/>
    <s v="2001481903"/>
    <s v="beginbalans"/>
    <m/>
    <s v="R90SN5AA"/>
    <m/>
    <m/>
    <m/>
    <x v="0"/>
    <m/>
    <n v="100292666"/>
    <s v="Alfa College"/>
    <x v="12"/>
    <s v="Lenovo"/>
    <s v="P52s"/>
    <d v="2019-01-01T00:00:00"/>
    <x v="1"/>
    <n v="0"/>
    <n v="1238.05"/>
    <n v="0"/>
    <n v="1238.05"/>
    <n v="0"/>
    <n v="1238.05"/>
    <n v="0"/>
    <n v="1238.05"/>
    <n v="0"/>
    <n v="0"/>
    <n v="0"/>
    <m/>
    <m/>
    <s v="INACTIVE - Retired in 2024"/>
  </r>
  <r>
    <s v="1366504"/>
    <s v="6252295450"/>
    <s v="2001481903"/>
    <s v="beginbalans"/>
    <m/>
    <s v="R90SN5AB"/>
    <m/>
    <m/>
    <m/>
    <x v="5"/>
    <m/>
    <n v="100292666"/>
    <s v="Alfa College"/>
    <x v="12"/>
    <s v="Lenovo"/>
    <s v="P52s"/>
    <d v="2019-01-01T00:00:00"/>
    <x v="1"/>
    <n v="1"/>
    <n v="1238.05"/>
    <n v="0"/>
    <n v="0"/>
    <n v="1238.05"/>
    <n v="1238.05"/>
    <n v="0"/>
    <n v="0"/>
    <n v="1238.05"/>
    <n v="0"/>
    <n v="0"/>
    <m/>
    <m/>
    <s v="ACTIVE"/>
  </r>
  <r>
    <s v="1366505"/>
    <s v="6252295450"/>
    <s v="2001481903"/>
    <s v="beginbalans"/>
    <m/>
    <s v="R90SN5AC"/>
    <m/>
    <m/>
    <m/>
    <x v="5"/>
    <m/>
    <n v="100292666"/>
    <s v="Alfa College"/>
    <x v="12"/>
    <s v="Lenovo"/>
    <s v="P52s"/>
    <d v="2019-01-01T00:00:00"/>
    <x v="1"/>
    <n v="1"/>
    <n v="1238.05"/>
    <n v="0"/>
    <n v="0"/>
    <n v="1238.05"/>
    <n v="1238.05"/>
    <n v="0"/>
    <n v="0"/>
    <n v="1238.05"/>
    <n v="0"/>
    <n v="0"/>
    <m/>
    <m/>
    <s v="ACTIVE"/>
  </r>
  <r>
    <s v="1366506"/>
    <s v="6252295450"/>
    <s v="2001481903"/>
    <s v="beginbalans"/>
    <m/>
    <s v="R90SN5AD"/>
    <m/>
    <m/>
    <m/>
    <x v="0"/>
    <m/>
    <n v="100292666"/>
    <s v="Alfa College"/>
    <x v="12"/>
    <s v="Lenovo"/>
    <s v="P52s"/>
    <d v="2019-01-01T00:00:00"/>
    <x v="1"/>
    <n v="0"/>
    <n v="1238.05"/>
    <n v="0"/>
    <n v="1238.05"/>
    <n v="0"/>
    <n v="1238.05"/>
    <n v="0"/>
    <n v="1238.05"/>
    <n v="0"/>
    <n v="0"/>
    <n v="0"/>
    <m/>
    <m/>
    <s v="INACTIVE - Retired in 2024"/>
  </r>
  <r>
    <s v="1366507"/>
    <s v="6252295450"/>
    <s v="2001481903"/>
    <s v="beginbalans"/>
    <m/>
    <s v="R90SN5AE"/>
    <m/>
    <m/>
    <m/>
    <x v="0"/>
    <m/>
    <n v="100292666"/>
    <s v="Alfa College"/>
    <x v="12"/>
    <s v="Lenovo"/>
    <s v="P52s"/>
    <d v="2019-01-01T00:00:00"/>
    <x v="1"/>
    <n v="0"/>
    <n v="1238.05"/>
    <n v="0"/>
    <n v="1238.05"/>
    <n v="0"/>
    <n v="1238.05"/>
    <n v="0"/>
    <n v="1238.05"/>
    <n v="0"/>
    <n v="0"/>
    <n v="0"/>
    <m/>
    <m/>
    <s v="INACTIVE - Retired in 2024"/>
  </r>
  <r>
    <s v="1366508"/>
    <s v="6252295450"/>
    <s v="2001481903"/>
    <s v="beginbalans"/>
    <m/>
    <s v="R90SN5AF"/>
    <m/>
    <m/>
    <m/>
    <x v="6"/>
    <m/>
    <n v="100292666"/>
    <s v="Alfa College"/>
    <x v="12"/>
    <s v="Lenovo"/>
    <s v="P52s"/>
    <d v="2019-01-01T00:00:00"/>
    <x v="1"/>
    <n v="1"/>
    <n v="1238.05"/>
    <n v="0"/>
    <n v="0"/>
    <n v="1238.05"/>
    <n v="1238.05"/>
    <n v="0"/>
    <n v="0"/>
    <n v="1238.05"/>
    <n v="0"/>
    <n v="0"/>
    <m/>
    <m/>
    <s v="ACTIVE"/>
  </r>
  <r>
    <s v="1366509"/>
    <s v="6252295515"/>
    <s v="2001481903"/>
    <s v="beginbalans"/>
    <m/>
    <s v="PC10BX1W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11"/>
    <s v="6252295515"/>
    <s v="2001481903"/>
    <s v="beginbalans"/>
    <m/>
    <s v="PC10BX1V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12"/>
    <s v="6252295515"/>
    <s v="2001481903"/>
    <s v="beginbalans"/>
    <m/>
    <s v="PC10BX1Y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13"/>
    <s v="6252295515"/>
    <s v="2001481903"/>
    <s v="beginbalans"/>
    <m/>
    <s v="PC10BX22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14"/>
    <s v="6252295515"/>
    <s v="2001481903"/>
    <s v="beginbalans"/>
    <m/>
    <s v="PC10BX2J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15"/>
    <s v="6252295515"/>
    <s v="2001481903"/>
    <s v="beginbalans"/>
    <m/>
    <s v="PC10BX2Q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16"/>
    <s v="6252295515"/>
    <s v="2001481903"/>
    <s v="beginbalans"/>
    <m/>
    <s v="PC10BX21"/>
    <m/>
    <m/>
    <m/>
    <x v="4"/>
    <m/>
    <n v="100292666"/>
    <s v="Alfa College"/>
    <x v="12"/>
    <s v="Lenovo"/>
    <s v="T480s"/>
    <d v="2019-01-01T00:00:00"/>
    <x v="1"/>
    <n v="1"/>
    <n v="847.65"/>
    <n v="0"/>
    <n v="0"/>
    <n v="847.65"/>
    <n v="847.65"/>
    <n v="0"/>
    <n v="0"/>
    <n v="847.65"/>
    <n v="0"/>
    <n v="0"/>
    <m/>
    <m/>
    <s v="ACTIVE"/>
  </r>
  <r>
    <s v="1366517"/>
    <s v="6252295515"/>
    <s v="2001481903"/>
    <s v="beginbalans"/>
    <m/>
    <s v="PC10BX1E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18"/>
    <s v="6252295515"/>
    <s v="2001481903"/>
    <s v="beginbalans"/>
    <m/>
    <s v="PC10BX2H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19"/>
    <s v="6252295515"/>
    <s v="2001481903"/>
    <s v="beginbalans"/>
    <m/>
    <s v="PC10BX28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20"/>
    <s v="6252295515"/>
    <s v="2001481903"/>
    <s v="beginbalans"/>
    <m/>
    <s v="PC10BX25"/>
    <m/>
    <m/>
    <m/>
    <x v="5"/>
    <m/>
    <n v="100292666"/>
    <s v="Alfa College"/>
    <x v="12"/>
    <s v="Lenovo"/>
    <s v="T480s"/>
    <d v="2019-01-01T00:00:00"/>
    <x v="1"/>
    <n v="1"/>
    <n v="847.65"/>
    <n v="0"/>
    <n v="0"/>
    <n v="847.65"/>
    <n v="847.65"/>
    <n v="0"/>
    <n v="0"/>
    <n v="847.65"/>
    <n v="0"/>
    <n v="0"/>
    <m/>
    <m/>
    <s v="ACTIVE"/>
  </r>
  <r>
    <s v="1366521"/>
    <s v="6252295515"/>
    <s v="2001481903"/>
    <s v="beginbalans"/>
    <m/>
    <s v="PC10BX1F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22"/>
    <s v="6252295515"/>
    <s v="2001481903"/>
    <s v="beginbalans"/>
    <m/>
    <s v="PC10BX1M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23"/>
    <s v="6252295515"/>
    <s v="2001481903"/>
    <s v="beginbalans"/>
    <m/>
    <s v="PC10BX2C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24"/>
    <s v="6252295515"/>
    <s v="2001481903"/>
    <s v="beginbalans"/>
    <m/>
    <s v="PC10BX2M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25"/>
    <s v="6252295515"/>
    <s v="2001481903"/>
    <s v="beginbalans"/>
    <m/>
    <s v="PC10BX2S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26"/>
    <s v="6252295515"/>
    <s v="2001481903"/>
    <s v="beginbalans"/>
    <m/>
    <s v="PC10BX2W"/>
    <m/>
    <m/>
    <m/>
    <x v="0"/>
    <m/>
    <n v="100292666"/>
    <s v="Alfa College"/>
    <x v="12"/>
    <s v="Lenovo"/>
    <s v="T480s"/>
    <d v="2019-01-01T00:00:00"/>
    <x v="1"/>
    <n v="1"/>
    <n v="847.65"/>
    <n v="0"/>
    <n v="0"/>
    <n v="847.65"/>
    <n v="847.65"/>
    <n v="0"/>
    <n v="0"/>
    <n v="847.65"/>
    <n v="0"/>
    <n v="0"/>
    <m/>
    <m/>
    <s v="ACTIVE"/>
  </r>
  <r>
    <s v="1366527"/>
    <s v="6252295515"/>
    <s v="2001481903"/>
    <s v="beginbalans"/>
    <m/>
    <s v="PC10BX1H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28"/>
    <s v="6252295515"/>
    <s v="2001481903"/>
    <s v="beginbalans"/>
    <m/>
    <s v="PC10BX1J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29"/>
    <s v="6252295515"/>
    <s v="2001481903"/>
    <s v="beginbalans"/>
    <m/>
    <s v="PC10BX2A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30"/>
    <s v="6252295515"/>
    <s v="2001481903"/>
    <s v="beginbalans"/>
    <m/>
    <s v="PC10BX1Q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31"/>
    <s v="6252295515"/>
    <s v="2001481903"/>
    <s v="beginbalans"/>
    <m/>
    <s v="PC10BX2G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32"/>
    <s v="6252295515"/>
    <s v="2001481903"/>
    <s v="beginbalans"/>
    <m/>
    <s v="PC10BX1G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33"/>
    <s v="6252295515"/>
    <s v="2001481903"/>
    <s v="beginbalans"/>
    <m/>
    <s v="PC10BX1P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34"/>
    <s v="6252295515"/>
    <s v="2001481903"/>
    <s v="beginbalans"/>
    <m/>
    <s v="PC10BX20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35"/>
    <s v="6252295515"/>
    <s v="2001481903"/>
    <s v="beginbalans"/>
    <m/>
    <s v="PC10BX1N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36"/>
    <s v="6252295515"/>
    <s v="2001481903"/>
    <s v="beginbalans"/>
    <m/>
    <s v="PC10BX2E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37"/>
    <s v="6252295515"/>
    <s v="2001481903"/>
    <s v="beginbalans"/>
    <m/>
    <s v="PC10BX1R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38"/>
    <s v="6252295515"/>
    <s v="2001481903"/>
    <s v="beginbalans"/>
    <m/>
    <s v="PC10BX2Z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39"/>
    <s v="6252295515"/>
    <s v="2001481903"/>
    <s v="beginbalans"/>
    <m/>
    <s v="PC10BX2B"/>
    <m/>
    <m/>
    <m/>
    <x v="0"/>
    <m/>
    <n v="100292666"/>
    <s v="Alfa College"/>
    <x v="12"/>
    <s v="Lenovo"/>
    <s v="T480s"/>
    <d v="2019-01-01T00:00:00"/>
    <x v="1"/>
    <n v="1"/>
    <n v="847.65"/>
    <n v="0"/>
    <n v="0"/>
    <n v="847.65"/>
    <n v="847.65"/>
    <n v="0"/>
    <n v="0"/>
    <n v="847.65"/>
    <n v="0"/>
    <n v="0"/>
    <m/>
    <m/>
    <s v="ACTIVE"/>
  </r>
  <r>
    <s v="1366540"/>
    <s v="6252295515"/>
    <s v="2001481903"/>
    <s v="beginbalans"/>
    <m/>
    <s v="PC10BX23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41"/>
    <s v="6252295515"/>
    <s v="2001481903"/>
    <s v="beginbalans"/>
    <m/>
    <s v="PC10BX2V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42"/>
    <s v="6252295515"/>
    <s v="2001481903"/>
    <s v="beginbalans"/>
    <m/>
    <s v="PC10BX2P"/>
    <m/>
    <m/>
    <m/>
    <x v="0"/>
    <m/>
    <n v="100292666"/>
    <s v="Alfa College"/>
    <x v="12"/>
    <s v="Lenovo"/>
    <s v="T480s"/>
    <d v="2019-01-01T00:00:00"/>
    <x v="1"/>
    <n v="1"/>
    <n v="847.65"/>
    <n v="0"/>
    <n v="0"/>
    <n v="847.65"/>
    <n v="847.65"/>
    <n v="0"/>
    <n v="0"/>
    <n v="847.65"/>
    <n v="0"/>
    <n v="0"/>
    <m/>
    <m/>
    <s v="ACTIVE"/>
  </r>
  <r>
    <s v="1366543"/>
    <s v="6252295515"/>
    <s v="2001481903"/>
    <s v="beginbalans"/>
    <m/>
    <s v="PC10BX2K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44"/>
    <s v="6252295515"/>
    <s v="2001481903"/>
    <s v="beginbalans"/>
    <m/>
    <s v="PC10BX1Z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45"/>
    <s v="6252295515"/>
    <s v="2001481903"/>
    <s v="beginbalans"/>
    <m/>
    <s v="PC10BX2N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46"/>
    <s v="6252295515"/>
    <s v="2001481903"/>
    <s v="beginbalans"/>
    <m/>
    <s v="PC10BX1X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47"/>
    <s v="6252295515"/>
    <s v="2001481903"/>
    <s v="beginbalans"/>
    <m/>
    <s v="PC10BX24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48"/>
    <s v="6252295515"/>
    <s v="2001481903"/>
    <s v="beginbalans"/>
    <m/>
    <s v="PC10BX26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49"/>
    <s v="6252295515"/>
    <s v="2001481903"/>
    <s v="beginbalans"/>
    <m/>
    <s v="PC10BX2Y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50"/>
    <s v="6252295515"/>
    <s v="2001481903"/>
    <s v="beginbalans"/>
    <m/>
    <s v="PC10BX29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51"/>
    <s v="6252295515"/>
    <s v="2001481903"/>
    <s v="beginbalans"/>
    <m/>
    <s v="PC10BX2X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52"/>
    <s v="6252295515"/>
    <s v="2001481903"/>
    <s v="beginbalans"/>
    <m/>
    <s v="PC10BX2T"/>
    <m/>
    <m/>
    <m/>
    <x v="5"/>
    <m/>
    <n v="100292666"/>
    <s v="Alfa College"/>
    <x v="12"/>
    <s v="Lenovo"/>
    <s v="T480s"/>
    <d v="2019-01-01T00:00:00"/>
    <x v="1"/>
    <n v="1"/>
    <n v="847.65"/>
    <n v="0"/>
    <n v="0"/>
    <n v="847.65"/>
    <n v="847.65"/>
    <n v="0"/>
    <n v="0"/>
    <n v="847.65"/>
    <n v="0"/>
    <n v="0"/>
    <m/>
    <m/>
    <s v="ACTIVE"/>
  </r>
  <r>
    <s v="1366553"/>
    <s v="6252295515"/>
    <s v="2001481903"/>
    <s v="beginbalans"/>
    <m/>
    <s v="PC10BX2R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54"/>
    <s v="6252295515"/>
    <s v="2001481903"/>
    <s v="beginbalans"/>
    <m/>
    <s v="PC10BX1S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55"/>
    <s v="6252295515"/>
    <s v="2001481903"/>
    <s v="beginbalans"/>
    <m/>
    <s v="PC10BX2D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56"/>
    <s v="6252295515"/>
    <s v="2001481903"/>
    <s v="beginbalans"/>
    <m/>
    <s v="PC10BX27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57"/>
    <s v="6252295515"/>
    <s v="2001481903"/>
    <s v="beginbalans"/>
    <m/>
    <s v="PC10BX2L"/>
    <m/>
    <m/>
    <m/>
    <x v="4"/>
    <m/>
    <n v="100292666"/>
    <s v="Alfa College"/>
    <x v="12"/>
    <s v="Lenovo"/>
    <s v="T480s"/>
    <d v="2019-01-01T00:00:00"/>
    <x v="1"/>
    <n v="1"/>
    <n v="847.65"/>
    <n v="0"/>
    <n v="0"/>
    <n v="847.65"/>
    <n v="847.65"/>
    <n v="0"/>
    <n v="0"/>
    <n v="847.65"/>
    <n v="0"/>
    <n v="0"/>
    <m/>
    <m/>
    <s v="ACTIVE"/>
  </r>
  <r>
    <s v="1366558"/>
    <s v="6252295515"/>
    <s v="2001481903"/>
    <s v="beginbalans"/>
    <m/>
    <s v="PC10BX1T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59"/>
    <s v="6252295515"/>
    <s v="2001481903"/>
    <s v="beginbalans"/>
    <m/>
    <s v="PC10BX2F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66560"/>
    <s v="6252295515"/>
    <s v="2001481903"/>
    <s v="beginbalans"/>
    <m/>
    <s v="PC10BX1K"/>
    <m/>
    <m/>
    <m/>
    <x v="0"/>
    <m/>
    <n v="100292666"/>
    <s v="Alfa College"/>
    <x v="12"/>
    <s v="Lenovo"/>
    <s v="T480s"/>
    <d v="2019-01-01T00:00:00"/>
    <x v="1"/>
    <n v="0"/>
    <n v="847.65"/>
    <n v="0"/>
    <n v="847.65"/>
    <n v="0"/>
    <n v="847.65"/>
    <n v="0"/>
    <n v="847.65"/>
    <n v="0"/>
    <n v="0"/>
    <n v="0"/>
    <m/>
    <m/>
    <s v="INACTIVE - Retired in 2024"/>
  </r>
  <r>
    <s v="1381183"/>
    <s v="6252296579"/>
    <s v="2001481903"/>
    <s v="beginbalans"/>
    <m/>
    <s v="PC10JBC3"/>
    <m/>
    <m/>
    <m/>
    <x v="0"/>
    <m/>
    <n v="100292666"/>
    <s v="Alfa College"/>
    <x v="12"/>
    <s v="Lenovo"/>
    <s v="X280"/>
    <d v="2019-01-01T00:00:00"/>
    <x v="1"/>
    <n v="0"/>
    <n v="855.56"/>
    <n v="0"/>
    <n v="855.56"/>
    <n v="0"/>
    <n v="855.56"/>
    <n v="0"/>
    <n v="855.56"/>
    <n v="0"/>
    <n v="0"/>
    <n v="0"/>
    <m/>
    <m/>
    <s v="INACTIVE - Retired in 2024"/>
  </r>
  <r>
    <s v="1381184"/>
    <s v="6252296579"/>
    <s v="2001481903"/>
    <s v="beginbalans"/>
    <m/>
    <s v="PC10JBC5"/>
    <m/>
    <m/>
    <m/>
    <x v="0"/>
    <m/>
    <n v="100292666"/>
    <s v="Alfa College"/>
    <x v="12"/>
    <s v="Lenovo"/>
    <s v="X280"/>
    <d v="2019-01-01T00:00:00"/>
    <x v="1"/>
    <n v="0"/>
    <n v="855.56"/>
    <n v="0"/>
    <n v="855.56"/>
    <n v="0"/>
    <n v="855.56"/>
    <n v="0"/>
    <n v="855.56"/>
    <n v="0"/>
    <n v="0"/>
    <n v="0"/>
    <m/>
    <m/>
    <s v="INACTIVE - Retired in 2024"/>
  </r>
  <r>
    <s v="1381185"/>
    <s v="6252296579"/>
    <s v="2001481903"/>
    <s v="beginbalans"/>
    <m/>
    <s v="PC10JBC6"/>
    <m/>
    <m/>
    <m/>
    <x v="0"/>
    <m/>
    <n v="100292666"/>
    <s v="Alfa College"/>
    <x v="12"/>
    <s v="Lenovo"/>
    <s v="X280"/>
    <d v="2019-01-01T00:00:00"/>
    <x v="1"/>
    <n v="0"/>
    <n v="855.56"/>
    <n v="0"/>
    <n v="855.56"/>
    <n v="0"/>
    <n v="855.56"/>
    <n v="0"/>
    <n v="855.56"/>
    <n v="0"/>
    <n v="0"/>
    <n v="0"/>
    <m/>
    <m/>
    <s v="INACTIVE - Retired in 2024"/>
  </r>
  <r>
    <s v="1381186"/>
    <s v="6252296579"/>
    <s v="2001481903"/>
    <s v="beginbalans"/>
    <m/>
    <s v="PC10JBC7"/>
    <m/>
    <m/>
    <m/>
    <x v="0"/>
    <m/>
    <n v="100292666"/>
    <s v="Alfa College"/>
    <x v="12"/>
    <s v="Lenovo"/>
    <s v="X280"/>
    <d v="2019-01-01T00:00:00"/>
    <x v="1"/>
    <n v="0"/>
    <n v="855.56"/>
    <n v="0"/>
    <n v="855.56"/>
    <n v="0"/>
    <n v="855.56"/>
    <n v="0"/>
    <n v="855.56"/>
    <n v="0"/>
    <n v="0"/>
    <n v="0"/>
    <m/>
    <m/>
    <s v="INACTIVE - Retired in 2024"/>
  </r>
  <r>
    <s v="1381187"/>
    <s v="6252296579"/>
    <s v="2001481903"/>
    <s v="beginbalans"/>
    <m/>
    <s v="PC10JBC4"/>
    <m/>
    <m/>
    <m/>
    <x v="0"/>
    <m/>
    <n v="100292666"/>
    <s v="Alfa College"/>
    <x v="12"/>
    <s v="Lenovo"/>
    <s v="X280"/>
    <d v="2019-01-01T00:00:00"/>
    <x v="1"/>
    <n v="0"/>
    <n v="855.56"/>
    <n v="0"/>
    <n v="855.56"/>
    <n v="0"/>
    <n v="855.56"/>
    <n v="0"/>
    <n v="855.56"/>
    <n v="0"/>
    <n v="0"/>
    <n v="0"/>
    <m/>
    <m/>
    <s v="INACTIVE - Retired in 2024"/>
  </r>
  <r>
    <s v="1381188"/>
    <s v="6252296579"/>
    <s v="2001481903"/>
    <s v="beginbalans"/>
    <m/>
    <s v="PC10JBC2"/>
    <m/>
    <m/>
    <m/>
    <x v="0"/>
    <m/>
    <n v="100292666"/>
    <s v="Alfa College"/>
    <x v="12"/>
    <s v="Lenovo"/>
    <s v="X280"/>
    <d v="2019-01-01T00:00:00"/>
    <x v="1"/>
    <n v="0"/>
    <n v="855.56"/>
    <n v="0"/>
    <n v="855.56"/>
    <n v="0"/>
    <n v="855.56"/>
    <n v="0"/>
    <n v="855.56"/>
    <n v="0"/>
    <n v="0"/>
    <n v="0"/>
    <m/>
    <m/>
    <s v="INACTIVE - Retired in 2024"/>
  </r>
  <r>
    <s v="1366477"/>
    <s v="6252297020"/>
    <s v="2001487262"/>
    <s v="beginbalans"/>
    <m/>
    <s v="V302H3HV"/>
    <m/>
    <m/>
    <m/>
    <x v="5"/>
    <m/>
    <n v="100292666"/>
    <s v="Alfa College"/>
    <x v="11"/>
    <s v="Lenovo"/>
    <s v="T23i"/>
    <d v="2019-01-01T00:00:00"/>
    <x v="1"/>
    <n v="1"/>
    <n v="155.99"/>
    <n v="0"/>
    <n v="0"/>
    <n v="155.99"/>
    <n v="155.99"/>
    <n v="0"/>
    <n v="0"/>
    <n v="155.99"/>
    <n v="0"/>
    <n v="0"/>
    <m/>
    <m/>
    <s v="ACTIVE"/>
  </r>
  <r>
    <s v="1366478"/>
    <s v="6252297020"/>
    <s v="2001487262"/>
    <s v="beginbalans"/>
    <m/>
    <s v="V302H3HB"/>
    <m/>
    <m/>
    <m/>
    <x v="5"/>
    <m/>
    <n v="100292666"/>
    <s v="Alfa College"/>
    <x v="11"/>
    <s v="Lenovo"/>
    <s v="T23i"/>
    <d v="2019-01-01T00:00:00"/>
    <x v="1"/>
    <n v="1"/>
    <n v="155.99"/>
    <n v="0"/>
    <n v="0"/>
    <n v="155.99"/>
    <n v="155.99"/>
    <n v="0"/>
    <n v="0"/>
    <n v="155.99"/>
    <n v="0"/>
    <n v="0"/>
    <m/>
    <m/>
    <s v="ACTIVE"/>
  </r>
  <r>
    <s v="1366479"/>
    <s v="6252297020"/>
    <s v="2001487262"/>
    <s v="beginbalans"/>
    <m/>
    <s v="V302G6TX"/>
    <m/>
    <m/>
    <m/>
    <x v="5"/>
    <m/>
    <n v="100292666"/>
    <s v="Alfa College"/>
    <x v="11"/>
    <s v="Lenovo"/>
    <s v="T23i"/>
    <d v="2019-01-01T00:00:00"/>
    <x v="1"/>
    <n v="1"/>
    <n v="155.99"/>
    <n v="0"/>
    <n v="0"/>
    <n v="155.99"/>
    <n v="155.99"/>
    <n v="0"/>
    <n v="0"/>
    <n v="155.99"/>
    <n v="0"/>
    <n v="0"/>
    <m/>
    <m/>
    <s v="ACTIVE"/>
  </r>
  <r>
    <s v="1366480"/>
    <s v="6252297020"/>
    <s v="2001487262"/>
    <s v="beginbalans"/>
    <m/>
    <s v="V302H3HC"/>
    <m/>
    <m/>
    <m/>
    <x v="5"/>
    <m/>
    <n v="100292666"/>
    <s v="Alfa College"/>
    <x v="11"/>
    <s v="Lenovo"/>
    <s v="T23i"/>
    <d v="2019-01-01T00:00:00"/>
    <x v="1"/>
    <n v="1"/>
    <n v="155.99"/>
    <n v="0"/>
    <n v="0"/>
    <n v="155.99"/>
    <n v="155.99"/>
    <n v="0"/>
    <n v="0"/>
    <n v="155.99"/>
    <n v="0"/>
    <n v="0"/>
    <m/>
    <m/>
    <s v="ACTIVE"/>
  </r>
  <r>
    <s v="1366481"/>
    <s v="6252297020"/>
    <s v="2001487262"/>
    <s v="beginbalans"/>
    <m/>
    <s v="V302H3HD"/>
    <m/>
    <m/>
    <m/>
    <x v="5"/>
    <m/>
    <n v="100292666"/>
    <s v="Alfa College"/>
    <x v="11"/>
    <s v="Lenovo"/>
    <s v="T23i"/>
    <d v="2019-01-01T00:00:00"/>
    <x v="1"/>
    <n v="1"/>
    <n v="155.99"/>
    <n v="0"/>
    <n v="0"/>
    <n v="155.99"/>
    <n v="155.99"/>
    <n v="0"/>
    <n v="0"/>
    <n v="155.99"/>
    <n v="0"/>
    <n v="0"/>
    <m/>
    <m/>
    <s v="ACTIVE"/>
  </r>
  <r>
    <s v="1366482"/>
    <s v="6252297020"/>
    <s v="2001487262"/>
    <s v="beginbalans"/>
    <m/>
    <s v="V302H3HH"/>
    <m/>
    <m/>
    <m/>
    <x v="5"/>
    <m/>
    <n v="100292666"/>
    <s v="Alfa College"/>
    <x v="11"/>
    <s v="Lenovo"/>
    <s v="T23i"/>
    <d v="2019-01-01T00:00:00"/>
    <x v="1"/>
    <n v="1"/>
    <n v="155.99"/>
    <n v="0"/>
    <n v="0"/>
    <n v="155.99"/>
    <n v="155.99"/>
    <n v="0"/>
    <n v="0"/>
    <n v="155.99"/>
    <n v="0"/>
    <n v="0"/>
    <m/>
    <m/>
    <s v="ACTIVE"/>
  </r>
  <r>
    <s v="1366483"/>
    <s v="6252297020"/>
    <s v="2001487262"/>
    <s v="beginbalans"/>
    <m/>
    <s v="V302H3KA"/>
    <m/>
    <m/>
    <m/>
    <x v="5"/>
    <m/>
    <n v="100292666"/>
    <s v="Alfa College"/>
    <x v="11"/>
    <s v="Lenovo"/>
    <s v="T23i"/>
    <d v="2019-01-01T00:00:00"/>
    <x v="1"/>
    <n v="1"/>
    <n v="155.99"/>
    <n v="0"/>
    <n v="0"/>
    <n v="155.99"/>
    <n v="155.99"/>
    <n v="0"/>
    <n v="0"/>
    <n v="155.99"/>
    <n v="0"/>
    <n v="0"/>
    <m/>
    <m/>
    <s v="ACTIVE"/>
  </r>
  <r>
    <s v="1366484"/>
    <s v="6252297020"/>
    <s v="2001487262"/>
    <s v="beginbalans"/>
    <m/>
    <s v="V302H3HZ"/>
    <m/>
    <m/>
    <m/>
    <x v="5"/>
    <m/>
    <n v="100292666"/>
    <s v="Alfa College"/>
    <x v="11"/>
    <s v="Lenovo"/>
    <s v="T23i"/>
    <d v="2019-01-01T00:00:00"/>
    <x v="1"/>
    <n v="1"/>
    <n v="155.99"/>
    <n v="0"/>
    <n v="0"/>
    <n v="155.99"/>
    <n v="155.99"/>
    <n v="0"/>
    <n v="0"/>
    <n v="155.99"/>
    <n v="0"/>
    <n v="0"/>
    <m/>
    <m/>
    <s v="ACTIVE"/>
  </r>
  <r>
    <s v="1366485"/>
    <s v="6252297020"/>
    <s v="2001487262"/>
    <s v="beginbalans"/>
    <m/>
    <s v="V302H3HW"/>
    <m/>
    <m/>
    <m/>
    <x v="5"/>
    <m/>
    <n v="100292666"/>
    <s v="Alfa College"/>
    <x v="11"/>
    <s v="Lenovo"/>
    <s v="T23i"/>
    <d v="2019-01-01T00:00:00"/>
    <x v="1"/>
    <n v="1"/>
    <n v="155.99"/>
    <n v="0"/>
    <n v="0"/>
    <n v="155.99"/>
    <n v="155.99"/>
    <n v="0"/>
    <n v="0"/>
    <n v="155.99"/>
    <n v="0"/>
    <n v="0"/>
    <m/>
    <m/>
    <s v="ACTIVE"/>
  </r>
  <r>
    <s v="1366486"/>
    <s v="6252297020"/>
    <s v="2001487262"/>
    <s v="beginbalans"/>
    <m/>
    <s v="V302H3KT"/>
    <m/>
    <m/>
    <m/>
    <x v="5"/>
    <m/>
    <n v="100292666"/>
    <s v="Alfa College"/>
    <x v="11"/>
    <s v="Lenovo"/>
    <s v="T23i"/>
    <d v="2019-01-01T00:00:00"/>
    <x v="1"/>
    <n v="1"/>
    <n v="155.99"/>
    <n v="0"/>
    <n v="0"/>
    <n v="155.99"/>
    <n v="155.99"/>
    <n v="0"/>
    <n v="0"/>
    <n v="155.99"/>
    <n v="0"/>
    <n v="0"/>
    <m/>
    <m/>
    <s v="ACTIVE"/>
  </r>
  <r>
    <s v="1366487"/>
    <s v="6252297020"/>
    <s v="2001487262"/>
    <s v="beginbalans"/>
    <m/>
    <s v="V302H3HR"/>
    <m/>
    <m/>
    <m/>
    <x v="0"/>
    <m/>
    <n v="100292666"/>
    <s v="Alfa College"/>
    <x v="11"/>
    <s v="Lenovo"/>
    <s v="T23i"/>
    <d v="2019-01-01T00:00:00"/>
    <x v="1"/>
    <n v="0"/>
    <n v="155.99"/>
    <n v="0"/>
    <n v="155.99"/>
    <n v="0"/>
    <n v="155.99"/>
    <n v="0"/>
    <n v="155.99"/>
    <n v="0"/>
    <n v="0"/>
    <n v="0"/>
    <m/>
    <m/>
    <s v="INACTIVE - Retired in 2024"/>
  </r>
  <r>
    <s v="1366488"/>
    <s v="6252297020"/>
    <s v="2001487262"/>
    <s v="beginbalans"/>
    <m/>
    <s v="V302H3HT"/>
    <m/>
    <m/>
    <m/>
    <x v="5"/>
    <m/>
    <n v="100292666"/>
    <s v="Alfa College"/>
    <x v="11"/>
    <s v="Lenovo"/>
    <s v="T23i"/>
    <d v="2019-01-01T00:00:00"/>
    <x v="1"/>
    <n v="1"/>
    <n v="155.99"/>
    <n v="0"/>
    <n v="0"/>
    <n v="155.99"/>
    <n v="155.99"/>
    <n v="0"/>
    <n v="0"/>
    <n v="155.99"/>
    <n v="0"/>
    <n v="0"/>
    <m/>
    <m/>
    <s v="ACTIVE"/>
  </r>
  <r>
    <s v="1366489"/>
    <s v="6252297020"/>
    <s v="2001487262"/>
    <s v="beginbalans"/>
    <m/>
    <s v="V302H3HF"/>
    <m/>
    <m/>
    <m/>
    <x v="5"/>
    <m/>
    <n v="100292666"/>
    <s v="Alfa College"/>
    <x v="11"/>
    <s v="Lenovo"/>
    <s v="T23i"/>
    <d v="2019-01-01T00:00:00"/>
    <x v="1"/>
    <n v="1"/>
    <n v="155.99"/>
    <n v="0"/>
    <n v="0"/>
    <n v="155.99"/>
    <n v="155.99"/>
    <n v="0"/>
    <n v="0"/>
    <n v="155.99"/>
    <n v="0"/>
    <n v="0"/>
    <m/>
    <m/>
    <s v="ACTIVE"/>
  </r>
  <r>
    <s v="1366490"/>
    <s v="6252297020"/>
    <s v="2001487262"/>
    <s v="beginbalans"/>
    <m/>
    <s v="V302H3HG"/>
    <m/>
    <m/>
    <m/>
    <x v="5"/>
    <m/>
    <n v="100292666"/>
    <s v="Alfa College"/>
    <x v="11"/>
    <s v="Lenovo"/>
    <s v="T23i"/>
    <d v="2019-01-01T00:00:00"/>
    <x v="1"/>
    <n v="1"/>
    <n v="155.99"/>
    <n v="0"/>
    <n v="0"/>
    <n v="155.99"/>
    <n v="155.99"/>
    <n v="0"/>
    <n v="0"/>
    <n v="155.99"/>
    <n v="0"/>
    <n v="0"/>
    <m/>
    <m/>
    <s v="ACTIVE"/>
  </r>
  <r>
    <s v="1366491"/>
    <s v="6252297020"/>
    <s v="2001487262"/>
    <s v="beginbalans"/>
    <m/>
    <s v="V302H3HX"/>
    <m/>
    <m/>
    <m/>
    <x v="5"/>
    <m/>
    <n v="100292666"/>
    <s v="Alfa College"/>
    <x v="11"/>
    <s v="Lenovo"/>
    <s v="T23i"/>
    <d v="2019-01-01T00:00:00"/>
    <x v="1"/>
    <n v="1"/>
    <n v="155.99"/>
    <n v="0"/>
    <n v="0"/>
    <n v="155.99"/>
    <n v="155.99"/>
    <n v="0"/>
    <n v="0"/>
    <n v="155.99"/>
    <n v="0"/>
    <n v="0"/>
    <m/>
    <m/>
    <s v="ACTIVE"/>
  </r>
  <r>
    <s v="1365977"/>
    <s v="6252298374"/>
    <s v="2001456323"/>
    <s v="beginbalans"/>
    <m/>
    <s v="PC0XSQA7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78"/>
    <s v="6252298374"/>
    <s v="2001456323"/>
    <s v="beginbalans"/>
    <m/>
    <s v="PC0XSQAU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79"/>
    <s v="6252298374"/>
    <s v="2001456323"/>
    <s v="beginbalans"/>
    <m/>
    <s v="PC0XSQAJ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80"/>
    <s v="6252298374"/>
    <s v="2001456323"/>
    <s v="beginbalans"/>
    <m/>
    <s v="PC0XSQAR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81"/>
    <s v="6252298374"/>
    <s v="2001456323"/>
    <s v="beginbalans"/>
    <m/>
    <s v="PC0XSQAX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82"/>
    <s v="6252298374"/>
    <s v="2001456323"/>
    <s v="beginbalans"/>
    <m/>
    <s v="PC0XSQAM"/>
    <m/>
    <m/>
    <m/>
    <x v="0"/>
    <m/>
    <n v="100292666"/>
    <s v="Alfa College"/>
    <x v="12"/>
    <s v="Lenovo"/>
    <s v="X280"/>
    <d v="2019-01-01T00:00:00"/>
    <x v="1"/>
    <n v="1"/>
    <n v="823.83"/>
    <n v="0"/>
    <n v="0"/>
    <n v="823.83"/>
    <n v="823.83"/>
    <n v="0"/>
    <n v="0"/>
    <n v="823.83"/>
    <n v="0"/>
    <n v="0"/>
    <m/>
    <m/>
    <s v="ACTIVE"/>
  </r>
  <r>
    <s v="1365983"/>
    <s v="6252298374"/>
    <s v="2001456323"/>
    <s v="beginbalans"/>
    <m/>
    <s v="PC0XSQAC"/>
    <m/>
    <m/>
    <m/>
    <x v="0"/>
    <m/>
    <n v="100292666"/>
    <s v="Alfa College"/>
    <x v="12"/>
    <s v="Lenovo"/>
    <s v="X280"/>
    <d v="2019-01-01T00:00:00"/>
    <x v="1"/>
    <n v="1"/>
    <n v="823.83"/>
    <n v="0"/>
    <n v="0"/>
    <n v="823.83"/>
    <n v="823.83"/>
    <n v="0"/>
    <n v="0"/>
    <n v="823.83"/>
    <n v="0"/>
    <n v="0"/>
    <m/>
    <m/>
    <s v="ACTIVE"/>
  </r>
  <r>
    <s v="1365984"/>
    <s v="6252298374"/>
    <s v="2001456323"/>
    <s v="beginbalans"/>
    <m/>
    <s v="PC0XSQAD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85"/>
    <s v="6252298374"/>
    <s v="2001456323"/>
    <s v="beginbalans"/>
    <m/>
    <s v="PC0XSQA4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86"/>
    <s v="6252298374"/>
    <s v="2001456323"/>
    <s v="beginbalans"/>
    <m/>
    <s v="PC0XSQAK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87"/>
    <s v="6252298374"/>
    <s v="2001456323"/>
    <s v="beginbalans"/>
    <m/>
    <s v="PC0XSQAF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88"/>
    <s v="6252298374"/>
    <s v="2001456323"/>
    <s v="beginbalans"/>
    <m/>
    <s v="PC0XSQAY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90"/>
    <s v="6252298374"/>
    <s v="2001456323"/>
    <s v="beginbalans"/>
    <m/>
    <s v="PC0XSQAG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91"/>
    <s v="6252298374"/>
    <s v="2001456323"/>
    <s v="beginbalans"/>
    <m/>
    <s v="PC0XSQAL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92"/>
    <s v="6252298374"/>
    <s v="2001456323"/>
    <s v="beginbalans"/>
    <m/>
    <s v="PC0XSQAV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93"/>
    <s v="6252298374"/>
    <s v="2001456323"/>
    <s v="beginbalans"/>
    <m/>
    <s v="PC0XSQAP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94"/>
    <s v="6252298374"/>
    <s v="2001456323"/>
    <s v="beginbalans"/>
    <m/>
    <s v="PC0XSQAT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95"/>
    <s v="6252298374"/>
    <s v="2001456323"/>
    <s v="beginbalans"/>
    <m/>
    <s v="PC0XSQA8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97"/>
    <s v="6252298374"/>
    <s v="2001456323"/>
    <s v="beginbalans"/>
    <m/>
    <s v="PC0XSQAB"/>
    <m/>
    <m/>
    <m/>
    <x v="2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98"/>
    <s v="6252298374"/>
    <s v="2001456323"/>
    <s v="beginbalans"/>
    <m/>
    <s v="PC0XSQAQ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5999"/>
    <s v="6252298374"/>
    <s v="2001456323"/>
    <s v="beginbalans"/>
    <m/>
    <s v="PC0XSQAE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6000"/>
    <s v="6252298374"/>
    <s v="2001456323"/>
    <s v="beginbalans"/>
    <m/>
    <s v="PC0XSQAW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6001"/>
    <s v="6252298374"/>
    <s v="2001456323"/>
    <s v="beginbalans"/>
    <m/>
    <s v="PC0XSQAN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6003"/>
    <s v="6252298374"/>
    <s v="2001456323"/>
    <s v="beginbalans"/>
    <m/>
    <s v="PC0XSQA9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6004"/>
    <s v="6252298374"/>
    <s v="2001456323"/>
    <s v="beginbalans"/>
    <m/>
    <s v="PC0XSQAS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6005"/>
    <s v="6252298374"/>
    <s v="2001456323"/>
    <s v="beginbalans"/>
    <m/>
    <s v="PC0XSQA6"/>
    <m/>
    <m/>
    <m/>
    <x v="0"/>
    <m/>
    <n v="100292666"/>
    <s v="Alfa College"/>
    <x v="12"/>
    <s v="Lenovo"/>
    <s v="X280"/>
    <d v="2019-01-01T00:00:00"/>
    <x v="1"/>
    <n v="0"/>
    <n v="823.83"/>
    <n v="0"/>
    <n v="823.83"/>
    <n v="0"/>
    <n v="823.83"/>
    <n v="0"/>
    <n v="823.83"/>
    <n v="0"/>
    <n v="0"/>
    <n v="0"/>
    <m/>
    <m/>
    <s v="INACTIVE - Retired in 2024"/>
  </r>
  <r>
    <s v="1366006"/>
    <s v="6252298374"/>
    <s v="2001456323"/>
    <s v="beginbalans"/>
    <m/>
    <s v="PC0XSQAH"/>
    <m/>
    <m/>
    <m/>
    <x v="0"/>
    <m/>
    <n v="100292666"/>
    <s v="Alfa College"/>
    <x v="12"/>
    <s v="Lenovo"/>
    <s v="X280"/>
    <d v="2019-01-01T00:00:00"/>
    <x v="1"/>
    <n v="0"/>
    <n v="823.82"/>
    <n v="0"/>
    <n v="823.82"/>
    <n v="0"/>
    <n v="823.82"/>
    <n v="0"/>
    <n v="823.82"/>
    <n v="0"/>
    <n v="0"/>
    <n v="0"/>
    <m/>
    <m/>
    <s v="INACTIVE - Retired in 2024"/>
  </r>
  <r>
    <s v="1366007"/>
    <s v="6252298375"/>
    <s v="2001456323"/>
    <s v="beginbalans"/>
    <m/>
    <s v="PC0Y42NL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08"/>
    <s v="6252298375"/>
    <s v="2001456323"/>
    <s v="beginbalans"/>
    <m/>
    <s v="PC0Y42KR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09"/>
    <s v="6252298375"/>
    <s v="2001456323"/>
    <s v="beginbalans"/>
    <m/>
    <s v="PC0Y42KT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10"/>
    <s v="6252298375"/>
    <s v="2001456323"/>
    <s v="beginbalans"/>
    <m/>
    <s v="PC0Y42JD"/>
    <m/>
    <m/>
    <m/>
    <x v="4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011"/>
    <s v="6252298375"/>
    <s v="2001456323"/>
    <s v="beginbalans"/>
    <m/>
    <s v="PC0Y40CS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12"/>
    <s v="6252298375"/>
    <s v="2001456323"/>
    <s v="beginbalans"/>
    <m/>
    <s v="PC0Y42MD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13"/>
    <s v="6252298375"/>
    <s v="2001456323"/>
    <s v="beginbalans"/>
    <m/>
    <s v="PC0Y42MB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14"/>
    <s v="6252298375"/>
    <s v="2001456323"/>
    <s v="beginbalans"/>
    <m/>
    <s v="PC0Y42ML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15"/>
    <s v="6252298375"/>
    <s v="2001456323"/>
    <s v="beginbalans"/>
    <m/>
    <s v="PC0Y42K6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16"/>
    <s v="6252298375"/>
    <s v="2001456323"/>
    <s v="beginbalans"/>
    <m/>
    <s v="PC0Y42NJ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17"/>
    <s v="6252298375"/>
    <s v="2001456323"/>
    <s v="beginbalans"/>
    <m/>
    <s v="PC0Y42NP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18"/>
    <s v="6252298375"/>
    <s v="2001456323"/>
    <s v="beginbalans"/>
    <m/>
    <s v="PC0Y42LW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19"/>
    <s v="6252298375"/>
    <s v="2001456323"/>
    <s v="beginbalans"/>
    <m/>
    <s v="PC0Y42ND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20"/>
    <s v="6252298375"/>
    <s v="2001456323"/>
    <s v="beginbalans"/>
    <m/>
    <s v="PC0Y42JY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21"/>
    <s v="6252298375"/>
    <s v="2001456323"/>
    <s v="beginbalans"/>
    <m/>
    <s v="PC0Y42NQ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22"/>
    <s v="6252298375"/>
    <s v="2001456323"/>
    <s v="beginbalans"/>
    <m/>
    <s v="PC0Y42MQ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23"/>
    <s v="6252298375"/>
    <s v="2001456323"/>
    <s v="beginbalans"/>
    <m/>
    <s v="PC0Y40CQ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24"/>
    <s v="6252298375"/>
    <s v="2001456323"/>
    <s v="beginbalans"/>
    <m/>
    <s v="PC0Y42LG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25"/>
    <s v="6252298375"/>
    <s v="2001456323"/>
    <s v="beginbalans"/>
    <m/>
    <s v="PC0Y42LH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26"/>
    <s v="6252298375"/>
    <s v="2001456323"/>
    <s v="beginbalans"/>
    <m/>
    <s v="PC0Y42MS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27"/>
    <s v="6252298375"/>
    <s v="2001456323"/>
    <s v="beginbalans"/>
    <m/>
    <s v="PC0Y42JR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28"/>
    <s v="6252298375"/>
    <s v="2001456323"/>
    <s v="beginbalans"/>
    <m/>
    <s v="PC0Y42JE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29"/>
    <s v="6252298375"/>
    <s v="2001456323"/>
    <s v="beginbalans"/>
    <m/>
    <s v="PC0Y42JN"/>
    <m/>
    <m/>
    <m/>
    <x v="0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030"/>
    <s v="6252298375"/>
    <s v="2001456323"/>
    <s v="beginbalans"/>
    <m/>
    <s v="PC0Y42MY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31"/>
    <s v="6252298375"/>
    <s v="2001456323"/>
    <s v="beginbalans"/>
    <m/>
    <s v="PC0Y42K0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32"/>
    <s v="6252298375"/>
    <s v="2001456323"/>
    <s v="beginbalans"/>
    <m/>
    <s v="PC0Y42JF"/>
    <m/>
    <m/>
    <m/>
    <x v="5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033"/>
    <s v="6252298375"/>
    <s v="2001456323"/>
    <s v="beginbalans"/>
    <m/>
    <s v="PC0Y42KU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34"/>
    <s v="6252298375"/>
    <s v="2001456323"/>
    <s v="beginbalans"/>
    <m/>
    <s v="PC0Y42JM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35"/>
    <s v="6252298375"/>
    <s v="2001456323"/>
    <s v="beginbalans"/>
    <m/>
    <s v="PC0Y42P0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36"/>
    <s v="6252298375"/>
    <s v="2001456323"/>
    <s v="beginbalans"/>
    <m/>
    <s v="PC0Y42KZ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37"/>
    <s v="6252298375"/>
    <s v="2001456323"/>
    <s v="beginbalans"/>
    <m/>
    <s v="PC0Y42L4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38"/>
    <s v="6252298375"/>
    <s v="2001456323"/>
    <s v="beginbalans"/>
    <m/>
    <s v="PC0Y42M4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39"/>
    <s v="6252298375"/>
    <s v="2001456323"/>
    <s v="beginbalans"/>
    <m/>
    <s v="PC0Y42PZ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40"/>
    <s v="6252298375"/>
    <s v="2001456323"/>
    <s v="beginbalans"/>
    <m/>
    <s v="PC0Y42K1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41"/>
    <s v="6252298375"/>
    <s v="2001456323"/>
    <s v="beginbalans"/>
    <m/>
    <s v="PC0Y42KL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42"/>
    <s v="6252298375"/>
    <s v="2001456323"/>
    <s v="beginbalans"/>
    <m/>
    <s v="PC0Y42NH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44"/>
    <s v="6252298375"/>
    <s v="2001456323"/>
    <s v="beginbalans"/>
    <m/>
    <s v="PC0Y42MX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45"/>
    <s v="6252298375"/>
    <s v="2001456323"/>
    <s v="beginbalans"/>
    <m/>
    <s v="PC0Y42PF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46"/>
    <s v="6252298375"/>
    <s v="2001456323"/>
    <s v="beginbalans"/>
    <m/>
    <s v="PC0Y42NB"/>
    <m/>
    <m/>
    <m/>
    <x v="6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047"/>
    <s v="6252298375"/>
    <s v="2001456323"/>
    <s v="beginbalans"/>
    <m/>
    <s v="PC0Y42LY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48"/>
    <s v="6252298375"/>
    <s v="2001456323"/>
    <s v="beginbalans"/>
    <m/>
    <s v="PC0Y42N2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49"/>
    <s v="6252298375"/>
    <s v="2001456323"/>
    <s v="beginbalans"/>
    <m/>
    <s v="PC0Y42P2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50"/>
    <s v="6252298375"/>
    <s v="2001456323"/>
    <s v="beginbalans"/>
    <m/>
    <s v="PC0Y42NA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51"/>
    <s v="6252298375"/>
    <s v="2001456323"/>
    <s v="beginbalans"/>
    <m/>
    <s v="PC0Y42MZ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52"/>
    <s v="6252298375"/>
    <s v="2001456323"/>
    <s v="beginbalans"/>
    <m/>
    <s v="PC0Y42P7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53"/>
    <s v="6252298375"/>
    <s v="2001456323"/>
    <s v="beginbalans"/>
    <m/>
    <s v="PC0Y42P9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54"/>
    <s v="6252298375"/>
    <s v="2001456323"/>
    <s v="beginbalans"/>
    <m/>
    <s v="PC0Y42PB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55"/>
    <s v="6252298375"/>
    <s v="2001456323"/>
    <s v="beginbalans"/>
    <m/>
    <s v="PC0Y42P5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57"/>
    <s v="6252298375"/>
    <s v="2001456323"/>
    <s v="beginbalans"/>
    <m/>
    <s v="PC0Y42NX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58"/>
    <s v="6252298375"/>
    <s v="2001456323"/>
    <s v="beginbalans"/>
    <m/>
    <s v="PC0Y42PM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59"/>
    <s v="6252298375"/>
    <s v="2001456323"/>
    <s v="beginbalans"/>
    <m/>
    <s v="PC0Y42NK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60"/>
    <s v="6252298375"/>
    <s v="2001456323"/>
    <s v="beginbalans"/>
    <m/>
    <s v="PC0Y42L6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61"/>
    <s v="6252298375"/>
    <s v="2001456323"/>
    <s v="beginbalans"/>
    <m/>
    <s v="PC0Y42KD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62"/>
    <s v="6252298375"/>
    <s v="2001456323"/>
    <s v="beginbalans"/>
    <m/>
    <s v="PC0Y42K7"/>
    <m/>
    <m/>
    <m/>
    <x v="4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063"/>
    <s v="6252298375"/>
    <s v="2001456323"/>
    <s v="beginbalans"/>
    <m/>
    <s v="PC0Y42LR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64"/>
    <s v="6252298375"/>
    <s v="2001456323"/>
    <s v="beginbalans"/>
    <m/>
    <s v="PC0Y42PG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65"/>
    <s v="6252298375"/>
    <s v="2001456323"/>
    <s v="beginbalans"/>
    <m/>
    <s v="PC0Y42NW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66"/>
    <s v="6252298375"/>
    <s v="2001456323"/>
    <s v="beginbalans"/>
    <m/>
    <s v="PC0Y42ME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67"/>
    <s v="6252298375"/>
    <s v="2001456323"/>
    <s v="beginbalans"/>
    <m/>
    <s v="PC0Y42M2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68"/>
    <s v="6252298375"/>
    <s v="2001456323"/>
    <s v="beginbalans"/>
    <m/>
    <s v="PC0Y42LL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69"/>
    <s v="6252298375"/>
    <s v="2001456323"/>
    <s v="beginbalans"/>
    <m/>
    <n v="0"/>
    <m/>
    <m/>
    <m/>
    <x v="0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070"/>
    <s v="6252298375"/>
    <s v="2001456323"/>
    <s v="beginbalans"/>
    <m/>
    <s v="PC0Y42L2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71"/>
    <s v="6252298375"/>
    <s v="2001456323"/>
    <s v="beginbalans"/>
    <m/>
    <s v="PC0Y42KV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72"/>
    <s v="6252298375"/>
    <s v="2001456323"/>
    <s v="beginbalans"/>
    <m/>
    <s v="PC0Y42N6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73"/>
    <s v="6252298375"/>
    <s v="2001456323"/>
    <s v="beginbalans"/>
    <m/>
    <s v="PC0Y42LK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74"/>
    <s v="6252298375"/>
    <s v="2001456323"/>
    <s v="beginbalans"/>
    <m/>
    <s v="PC0Y42KS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75"/>
    <s v="6252298375"/>
    <s v="2001456323"/>
    <s v="beginbalans"/>
    <m/>
    <s v="PC0Y42KB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76"/>
    <s v="6252298375"/>
    <s v="2001456323"/>
    <s v="beginbalans"/>
    <m/>
    <s v="PC0Y42LS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77"/>
    <s v="6252298375"/>
    <s v="2001456323"/>
    <s v="beginbalans"/>
    <m/>
    <s v="PC0Y42LB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78"/>
    <s v="6252298375"/>
    <s v="2001456323"/>
    <s v="beginbalans"/>
    <m/>
    <s v="PC0Y42KX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79"/>
    <s v="6252298375"/>
    <s v="2001456323"/>
    <s v="beginbalans"/>
    <m/>
    <s v="PC0Y42PJ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80"/>
    <s v="6252298375"/>
    <s v="2001456323"/>
    <s v="beginbalans"/>
    <m/>
    <s v="PC0Y42PN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81"/>
    <s v="6252298375"/>
    <s v="2001456323"/>
    <s v="beginbalans"/>
    <m/>
    <s v="PC0Y42KM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82"/>
    <s v="6252298375"/>
    <s v="2001456323"/>
    <s v="beginbalans"/>
    <m/>
    <s v="PC0Y42M3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83"/>
    <s v="6252298375"/>
    <s v="2001456323"/>
    <s v="beginbalans"/>
    <m/>
    <s v="PC0Y42MP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84"/>
    <s v="6252298375"/>
    <s v="2001456323"/>
    <s v="beginbalans"/>
    <m/>
    <s v="PC0Y42KC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85"/>
    <s v="6252298375"/>
    <s v="2001456323"/>
    <s v="beginbalans"/>
    <m/>
    <s v="PC0Y42N8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86"/>
    <s v="6252298375"/>
    <s v="2001456323"/>
    <s v="beginbalans"/>
    <m/>
    <s v="PC0Y42JG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87"/>
    <s v="6252298375"/>
    <s v="2001456323"/>
    <s v="beginbalans"/>
    <m/>
    <s v="PC0Y42N5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88"/>
    <s v="6252298375"/>
    <s v="2001456323"/>
    <s v="beginbalans"/>
    <m/>
    <s v="PC0Y42N7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89"/>
    <s v="6252298375"/>
    <s v="2001456323"/>
    <s v="beginbalans"/>
    <m/>
    <s v="PC0Y42MT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90"/>
    <s v="6252298375"/>
    <s v="2001456323"/>
    <s v="beginbalans"/>
    <m/>
    <s v="PC0Y42JW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91"/>
    <s v="6252298375"/>
    <s v="2001456323"/>
    <s v="beginbalans"/>
    <m/>
    <s v="PC0Y42NZ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92"/>
    <s v="6252298375"/>
    <s v="2001456323"/>
    <s v="beginbalans"/>
    <m/>
    <s v="PC0Y42LX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93"/>
    <s v="6252298375"/>
    <s v="2001456323"/>
    <s v="beginbalans"/>
    <m/>
    <s v="PC0Y42L7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94"/>
    <s v="6252298375"/>
    <s v="2001456323"/>
    <s v="beginbalans"/>
    <m/>
    <s v="PC0Y42PY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95"/>
    <s v="6252298375"/>
    <s v="2001456323"/>
    <s v="beginbalans"/>
    <m/>
    <s v="PC0Y42LD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96"/>
    <s v="6252298375"/>
    <s v="2001456323"/>
    <s v="beginbalans"/>
    <m/>
    <s v="PC0Y42M8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97"/>
    <s v="6252298375"/>
    <s v="2001456323"/>
    <s v="beginbalans"/>
    <m/>
    <s v="PC0Y42PD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98"/>
    <s v="6252298375"/>
    <s v="2001456323"/>
    <s v="beginbalans"/>
    <m/>
    <s v="PC0Y42M9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099"/>
    <s v="6252298375"/>
    <s v="2001456323"/>
    <s v="beginbalans"/>
    <m/>
    <s v="PC0Y42NT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00"/>
    <s v="6252298375"/>
    <s v="2001456323"/>
    <s v="beginbalans"/>
    <m/>
    <s v="PC0Y42JX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01"/>
    <s v="6252298375"/>
    <s v="2001456323"/>
    <s v="beginbalans"/>
    <m/>
    <s v="PC0Y42JJ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02"/>
    <s v="6252298375"/>
    <s v="2001456323"/>
    <s v="beginbalans"/>
    <m/>
    <s v="PC0Y42K9"/>
    <m/>
    <m/>
    <m/>
    <x v="0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103"/>
    <s v="6252298375"/>
    <s v="2001456323"/>
    <s v="beginbalans"/>
    <m/>
    <s v="PC0Y42MK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04"/>
    <s v="6252298375"/>
    <s v="2001456323"/>
    <s v="beginbalans"/>
    <m/>
    <s v="PC0Y42MF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05"/>
    <s v="6252298375"/>
    <s v="2001456323"/>
    <s v="beginbalans"/>
    <m/>
    <s v="PC0Y42LA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06"/>
    <s v="6252298375"/>
    <s v="2001456323"/>
    <s v="beginbalans"/>
    <m/>
    <s v="PC0Y42KY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07"/>
    <s v="6252298375"/>
    <s v="2001456323"/>
    <s v="beginbalans"/>
    <m/>
    <s v="PC0Y42LV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08"/>
    <s v="6252298375"/>
    <s v="2001456323"/>
    <s v="beginbalans"/>
    <m/>
    <s v="PC0Y42PL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09"/>
    <s v="6252298375"/>
    <s v="2001456323"/>
    <s v="beginbalans"/>
    <m/>
    <s v="PC0Y42P4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10"/>
    <s v="6252298375"/>
    <s v="2001456323"/>
    <s v="beginbalans"/>
    <m/>
    <s v="PC0Y42PC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11"/>
    <s v="6252298375"/>
    <s v="2001456323"/>
    <s v="beginbalans"/>
    <m/>
    <s v="PC0Y42KW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12"/>
    <s v="6252298375"/>
    <s v="2001456323"/>
    <s v="beginbalans"/>
    <m/>
    <s v="PC0Y42M5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13"/>
    <s v="6252298375"/>
    <s v="2001456323"/>
    <s v="beginbalans"/>
    <m/>
    <s v="PC0Y42NN"/>
    <m/>
    <m/>
    <m/>
    <x v="0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114"/>
    <s v="6252298375"/>
    <s v="2001456323"/>
    <s v="beginbalans"/>
    <m/>
    <s v="PC0Y42P8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15"/>
    <s v="6252298375"/>
    <s v="2001456323"/>
    <s v="beginbalans"/>
    <m/>
    <s v="PC0Y42P3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16"/>
    <s v="6252298375"/>
    <s v="2001456323"/>
    <s v="beginbalans"/>
    <m/>
    <s v="PC0Y42JB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17"/>
    <s v="6252298375"/>
    <s v="2001456323"/>
    <s v="beginbalans"/>
    <m/>
    <s v="PC0Y42N3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18"/>
    <s v="6252298375"/>
    <s v="2001456323"/>
    <s v="beginbalans"/>
    <m/>
    <s v="PC0Y42PK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19"/>
    <s v="6252298375"/>
    <s v="2001456323"/>
    <s v="beginbalans"/>
    <m/>
    <s v="PC0Y42JU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20"/>
    <s v="6252298375"/>
    <s v="2001456323"/>
    <s v="beginbalans"/>
    <m/>
    <s v="PC0Y42MC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21"/>
    <s v="6252298375"/>
    <s v="2001456323"/>
    <s v="beginbalans"/>
    <m/>
    <s v="PC0Y42KK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22"/>
    <s v="6252298375"/>
    <s v="2001456323"/>
    <s v="beginbalans"/>
    <m/>
    <s v="PC0Y42J9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23"/>
    <s v="6252298375"/>
    <s v="2001456323"/>
    <s v="beginbalans"/>
    <m/>
    <s v="PC0Y42PQ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24"/>
    <s v="6252298375"/>
    <s v="2001456323"/>
    <s v="beginbalans"/>
    <m/>
    <s v="PC0Y42L0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25"/>
    <s v="6252298375"/>
    <s v="2001456323"/>
    <s v="beginbalans"/>
    <m/>
    <s v="PC0Y42NY"/>
    <m/>
    <m/>
    <m/>
    <x v="0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126"/>
    <s v="6252298375"/>
    <s v="2001456323"/>
    <s v="beginbalans"/>
    <m/>
    <s v="PC0Y42NR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27"/>
    <s v="6252298375"/>
    <s v="2001456323"/>
    <s v="beginbalans"/>
    <m/>
    <s v="PC0Y42P1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29"/>
    <s v="6252298375"/>
    <s v="2001456323"/>
    <s v="beginbalans"/>
    <m/>
    <s v="PC0Y42PP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30"/>
    <s v="6252298375"/>
    <s v="2001456323"/>
    <s v="beginbalans"/>
    <m/>
    <s v="PC0Y42LJ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31"/>
    <s v="6252298375"/>
    <s v="2001456323"/>
    <s v="beginbalans"/>
    <m/>
    <s v="PC0Y42NS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32"/>
    <s v="6252298375"/>
    <s v="2001456323"/>
    <s v="beginbalans"/>
    <m/>
    <s v="PC0Y42NU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33"/>
    <s v="6252298375"/>
    <s v="2001456323"/>
    <s v="beginbalans"/>
    <m/>
    <s v="PC0Y42KE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34"/>
    <s v="6252298375"/>
    <s v="2001456323"/>
    <s v="beginbalans"/>
    <m/>
    <s v="PC0Y40CP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35"/>
    <s v="6252298375"/>
    <s v="2001456323"/>
    <s v="beginbalans"/>
    <m/>
    <s v="PC0Y42MJ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36"/>
    <s v="6252298375"/>
    <s v="2001456323"/>
    <s v="beginbalans"/>
    <m/>
    <s v="PC0Y42MA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37"/>
    <s v="6252298375"/>
    <s v="2001456323"/>
    <s v="beginbalans"/>
    <m/>
    <s v="PC0Y42KH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38"/>
    <s v="6252298375"/>
    <s v="2001456323"/>
    <s v="beginbalans"/>
    <m/>
    <s v="PC0Y42LZ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39"/>
    <s v="6252298375"/>
    <s v="2001456323"/>
    <s v="beginbalans"/>
    <m/>
    <s v="PC0Y42MW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40"/>
    <s v="6252298375"/>
    <s v="2001456323"/>
    <s v="beginbalans"/>
    <m/>
    <s v="PC0Y42K2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41"/>
    <s v="6252298375"/>
    <s v="2001456323"/>
    <s v="beginbalans"/>
    <m/>
    <s v="PC0Y42K8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42"/>
    <s v="6252298375"/>
    <s v="2001456323"/>
    <s v="beginbalans"/>
    <m/>
    <s v="PC0Y42JT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43"/>
    <s v="6252298375"/>
    <s v="2001456323"/>
    <s v="beginbalans"/>
    <m/>
    <s v="PC0Y42N4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44"/>
    <s v="6252298375"/>
    <s v="2001456323"/>
    <s v="beginbalans"/>
    <m/>
    <s v="PC0Y42M7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45"/>
    <s v="6252298375"/>
    <s v="2001456323"/>
    <s v="beginbalans"/>
    <m/>
    <s v="PC0Y42NV"/>
    <m/>
    <m/>
    <m/>
    <x v="0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146"/>
    <s v="6252298375"/>
    <s v="2001456323"/>
    <s v="beginbalans"/>
    <m/>
    <s v="PC0Y42K5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47"/>
    <s v="6252298375"/>
    <s v="2001456323"/>
    <s v="beginbalans"/>
    <m/>
    <s v="PC0Y42JZ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48"/>
    <s v="6252298375"/>
    <s v="2001456323"/>
    <s v="beginbalans"/>
    <m/>
    <s v="PC0Y42Q1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49"/>
    <s v="6252298375"/>
    <s v="2001456323"/>
    <s v="beginbalans"/>
    <m/>
    <s v="PC0Y42LM"/>
    <m/>
    <m/>
    <m/>
    <x v="0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150"/>
    <s v="6252298375"/>
    <s v="2001456323"/>
    <s v="beginbalans"/>
    <m/>
    <s v="PC0Y42LF"/>
    <m/>
    <m/>
    <m/>
    <x v="0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151"/>
    <s v="6252298375"/>
    <s v="2001456323"/>
    <s v="beginbalans"/>
    <m/>
    <s v="PC0Y42KA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52"/>
    <s v="6252298375"/>
    <s v="2001456323"/>
    <s v="beginbalans"/>
    <m/>
    <s v="PC0Y42MG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53"/>
    <s v="6252298375"/>
    <s v="2001456323"/>
    <s v="beginbalans"/>
    <m/>
    <s v="PC0Y42Q0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54"/>
    <s v="6252298375"/>
    <s v="2001456323"/>
    <s v="beginbalans"/>
    <m/>
    <s v="PC0Y42L1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55"/>
    <s v="6252298375"/>
    <s v="2001456323"/>
    <s v="beginbalans"/>
    <m/>
    <s v="PC0Y42L5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56"/>
    <s v="6252298375"/>
    <s v="2001456323"/>
    <s v="beginbalans"/>
    <m/>
    <s v="PC0Y42NE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57"/>
    <s v="6252298375"/>
    <s v="2001456323"/>
    <s v="beginbalans"/>
    <m/>
    <s v="PC0Y42PH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58"/>
    <s v="6252298375"/>
    <s v="2001456323"/>
    <s v="beginbalans"/>
    <m/>
    <s v="PC0Y42N0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60"/>
    <s v="6252298375"/>
    <s v="2001456323"/>
    <s v="beginbalans"/>
    <m/>
    <s v="PC0Y42MN"/>
    <m/>
    <m/>
    <m/>
    <x v="0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161"/>
    <s v="6252298375"/>
    <s v="2001456323"/>
    <s v="beginbalans"/>
    <m/>
    <s v="PC0Y40CT"/>
    <m/>
    <m/>
    <m/>
    <x v="5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162"/>
    <s v="6252298375"/>
    <s v="2001456323"/>
    <s v="beginbalans"/>
    <m/>
    <s v="PC0Y42JS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63"/>
    <s v="6252298375"/>
    <s v="2001456323"/>
    <s v="beginbalans"/>
    <m/>
    <s v="PC0Y42NG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65"/>
    <s v="6252298375"/>
    <s v="2001456323"/>
    <s v="beginbalans"/>
    <m/>
    <s v="PC0Y42MU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66"/>
    <s v="6252298375"/>
    <s v="2001456323"/>
    <s v="beginbalans"/>
    <m/>
    <s v="PC0Y42KQ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67"/>
    <s v="6252298375"/>
    <s v="2001456323"/>
    <s v="beginbalans"/>
    <m/>
    <s v="PC0Y42KN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68"/>
    <s v="6252298375"/>
    <s v="2001456323"/>
    <s v="beginbalans"/>
    <m/>
    <s v="PC0Y42K4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69"/>
    <s v="6252298375"/>
    <s v="2001456323"/>
    <s v="beginbalans"/>
    <m/>
    <s v="PC0Y42N1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70"/>
    <s v="6252298375"/>
    <s v="2001456323"/>
    <s v="beginbalans"/>
    <m/>
    <s v="PC0Y42JC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71"/>
    <s v="6252298375"/>
    <s v="2001456323"/>
    <s v="beginbalans"/>
    <m/>
    <s v="PC0Y42JK"/>
    <m/>
    <m/>
    <m/>
    <x v="0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172"/>
    <s v="6252298375"/>
    <s v="2001456323"/>
    <s v="beginbalans"/>
    <m/>
    <s v="PC0Y42K3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73"/>
    <s v="6252298375"/>
    <s v="2001456323"/>
    <s v="beginbalans"/>
    <m/>
    <s v="PC0Y42JH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74"/>
    <s v="6252298375"/>
    <s v="2001456323"/>
    <s v="beginbalans"/>
    <m/>
    <s v="PC0Y42JP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75"/>
    <s v="6252298375"/>
    <s v="2001456323"/>
    <s v="beginbalans"/>
    <m/>
    <s v="PC0Y42JV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76"/>
    <s v="6252298375"/>
    <s v="2001456323"/>
    <s v="beginbalans"/>
    <m/>
    <s v="PC0Y42M0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77"/>
    <s v="6252298375"/>
    <s v="2001456323"/>
    <s v="beginbalans"/>
    <m/>
    <s v="PC0Y42NC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78"/>
    <s v="6252298375"/>
    <s v="2001456323"/>
    <s v="beginbalans"/>
    <m/>
    <s v="PC0Y42L3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79"/>
    <s v="6252298375"/>
    <s v="2001456323"/>
    <s v="beginbalans"/>
    <m/>
    <s v="PC0Y42PR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80"/>
    <s v="6252298375"/>
    <s v="2001456323"/>
    <s v="beginbalans"/>
    <m/>
    <s v="PC0Y42Q2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81"/>
    <s v="6252298375"/>
    <s v="2001456323"/>
    <s v="beginbalans"/>
    <m/>
    <s v="PC0Y42PS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82"/>
    <s v="6252298375"/>
    <s v="2001456323"/>
    <s v="beginbalans"/>
    <m/>
    <s v="PC0Y42JA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83"/>
    <s v="6252298375"/>
    <s v="2001456323"/>
    <s v="beginbalans"/>
    <m/>
    <s v="PC0Y42PE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84"/>
    <s v="6252298375"/>
    <s v="2001456323"/>
    <s v="beginbalans"/>
    <m/>
    <s v="PC0Y42KF"/>
    <m/>
    <m/>
    <m/>
    <x v="0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185"/>
    <s v="6252298375"/>
    <s v="2001456323"/>
    <s v="beginbalans"/>
    <m/>
    <s v="PC0Y42LU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86"/>
    <s v="6252298375"/>
    <s v="2001456323"/>
    <s v="beginbalans"/>
    <m/>
    <s v="PC0Y42PV"/>
    <m/>
    <m/>
    <m/>
    <x v="0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187"/>
    <s v="6252298375"/>
    <s v="2001456323"/>
    <s v="beginbalans"/>
    <m/>
    <s v="PC0Y42PU"/>
    <m/>
    <m/>
    <m/>
    <x v="0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188"/>
    <s v="6252298375"/>
    <s v="2001456323"/>
    <s v="beginbalans"/>
    <m/>
    <s v="PC0Y42KP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89"/>
    <s v="6252298375"/>
    <s v="2001456323"/>
    <s v="beginbalans"/>
    <m/>
    <s v="PC0Y42P6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90"/>
    <s v="6252298375"/>
    <s v="2001456323"/>
    <s v="beginbalans"/>
    <m/>
    <s v="PC0Y42JQ"/>
    <m/>
    <m/>
    <m/>
    <x v="0"/>
    <m/>
    <n v="100292666"/>
    <s v="Alfa College"/>
    <x v="12"/>
    <s v="Lenovo"/>
    <s v="T480s"/>
    <d v="2019-01-01T00:00:00"/>
    <x v="1"/>
    <n v="1"/>
    <n v="816.17"/>
    <n v="0"/>
    <n v="0"/>
    <n v="816.17"/>
    <n v="816.17"/>
    <n v="0"/>
    <n v="0"/>
    <n v="816.17"/>
    <n v="0"/>
    <n v="0"/>
    <m/>
    <m/>
    <s v="ACTIVE"/>
  </r>
  <r>
    <s v="1366192"/>
    <s v="6252298375"/>
    <s v="2001456323"/>
    <s v="beginbalans"/>
    <m/>
    <s v="PC0Y42NM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93"/>
    <s v="6252298375"/>
    <s v="2001456323"/>
    <s v="beginbalans"/>
    <m/>
    <s v="PC0Y42L9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94"/>
    <s v="6252298375"/>
    <s v="2001456323"/>
    <s v="beginbalans"/>
    <m/>
    <s v="PC0Y42JL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95"/>
    <s v="6252298375"/>
    <s v="2001456323"/>
    <s v="beginbalans"/>
    <m/>
    <s v="PC0Y42LE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96"/>
    <s v="6252298375"/>
    <s v="2001456323"/>
    <s v="beginbalans"/>
    <m/>
    <s v="PC0Y42PT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97"/>
    <s v="6252298375"/>
    <s v="2001456323"/>
    <s v="beginbalans"/>
    <m/>
    <s v="PC0Y42Q3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98"/>
    <s v="6252298375"/>
    <s v="2001456323"/>
    <s v="beginbalans"/>
    <m/>
    <s v="PC0Y42LT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199"/>
    <s v="6252298375"/>
    <s v="2001456323"/>
    <s v="beginbalans"/>
    <m/>
    <s v="PC0Y42PW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200"/>
    <s v="6252298375"/>
    <s v="2001456323"/>
    <s v="beginbalans"/>
    <m/>
    <s v="PC0Y42NF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201"/>
    <s v="6252298375"/>
    <s v="2001456323"/>
    <s v="beginbalans"/>
    <m/>
    <s v="PC0Y40CR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202"/>
    <s v="6252298375"/>
    <s v="2001456323"/>
    <s v="beginbalans"/>
    <m/>
    <s v="PC0Y42N9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203"/>
    <s v="6252298375"/>
    <s v="2001456323"/>
    <s v="beginbalans"/>
    <m/>
    <s v="PC0Y42MH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204"/>
    <s v="6252298375"/>
    <s v="2001456323"/>
    <s v="beginbalans"/>
    <m/>
    <s v="PC0Y42KG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205"/>
    <s v="6252298375"/>
    <s v="2001456323"/>
    <s v="beginbalans"/>
    <m/>
    <s v="PC0Y42M6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206"/>
    <s v="6252298375"/>
    <s v="2001456323"/>
    <s v="beginbalans"/>
    <m/>
    <s v="PC0Y42L8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207"/>
    <s v="6252298375"/>
    <s v="2001456323"/>
    <s v="beginbalans"/>
    <m/>
    <s v="PC0Y42LP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208"/>
    <s v="6252298375"/>
    <s v="2001456323"/>
    <s v="beginbalans"/>
    <m/>
    <s v="PC0Y42PX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210"/>
    <s v="6252298375"/>
    <s v="2001456323"/>
    <s v="beginbalans"/>
    <m/>
    <s v="PC0Y42KJ"/>
    <m/>
    <m/>
    <m/>
    <x v="0"/>
    <m/>
    <n v="100292666"/>
    <s v="Alfa College"/>
    <x v="12"/>
    <s v="Lenovo"/>
    <s v="T480s"/>
    <d v="2019-01-01T00:00:00"/>
    <x v="1"/>
    <n v="0"/>
    <n v="816.17"/>
    <n v="0"/>
    <n v="816.17"/>
    <n v="0"/>
    <n v="816.17"/>
    <n v="0"/>
    <n v="816.17"/>
    <n v="0"/>
    <n v="0"/>
    <n v="0"/>
    <m/>
    <m/>
    <s v="INACTIVE - Retired in 2024"/>
  </r>
  <r>
    <s v="1366211"/>
    <s v="6252298375"/>
    <s v="2001456323"/>
    <s v="beginbalans"/>
    <m/>
    <s v="PC0Y42LC"/>
    <m/>
    <m/>
    <m/>
    <x v="0"/>
    <m/>
    <n v="100292666"/>
    <s v="Alfa College"/>
    <x v="12"/>
    <s v="Lenovo"/>
    <s v="T480s"/>
    <d v="2019-01-01T00:00:00"/>
    <x v="1"/>
    <n v="0"/>
    <n v="816.21"/>
    <n v="0"/>
    <n v="816.21"/>
    <n v="0"/>
    <n v="816.21"/>
    <n v="0"/>
    <n v="816.21"/>
    <n v="0"/>
    <n v="0"/>
    <n v="0"/>
    <m/>
    <m/>
    <s v="INACTIVE - Retired in 2024"/>
  </r>
  <r>
    <s v="1366212"/>
    <s v="6252298376"/>
    <s v="2001456323"/>
    <s v="beginbalans"/>
    <m/>
    <s v="MP1EK4WJ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13"/>
    <s v="6252298376"/>
    <s v="2001456323"/>
    <s v="beginbalans"/>
    <m/>
    <s v="MP1EK32H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14"/>
    <s v="6252298376"/>
    <s v="2001456323"/>
    <s v="beginbalans"/>
    <m/>
    <s v="MP1EK4X6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15"/>
    <s v="6252298376"/>
    <s v="2001456323"/>
    <s v="beginbalans"/>
    <m/>
    <s v="MP1EK4XG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16"/>
    <s v="6252298376"/>
    <s v="2001456323"/>
    <s v="beginbalans"/>
    <m/>
    <s v="MP1EK90D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17"/>
    <s v="6252298376"/>
    <s v="2001456323"/>
    <s v="beginbalans"/>
    <m/>
    <s v="MP1EK51D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18"/>
    <s v="6252298376"/>
    <s v="2001456323"/>
    <s v="beginbalans"/>
    <m/>
    <s v="MP1EK316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19"/>
    <s v="6252298376"/>
    <s v="2001456323"/>
    <s v="beginbalans"/>
    <m/>
    <s v="MP1EK500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20"/>
    <s v="6252298376"/>
    <s v="2001456323"/>
    <s v="beginbalans"/>
    <m/>
    <s v="MP1EK51X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21"/>
    <s v="6252298376"/>
    <s v="2001456323"/>
    <s v="beginbalans"/>
    <m/>
    <s v="MP1EK6WE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22"/>
    <s v="6252298376"/>
    <s v="2001456323"/>
    <s v="beginbalans"/>
    <m/>
    <s v="MP1EK53A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23"/>
    <s v="6252298376"/>
    <s v="2001456323"/>
    <s v="beginbalans"/>
    <m/>
    <s v="MP1EK52V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24"/>
    <s v="6252298376"/>
    <s v="2001456323"/>
    <s v="beginbalans"/>
    <m/>
    <s v="MP1EK8ZU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25"/>
    <s v="6252298376"/>
    <s v="2001456323"/>
    <s v="beginbalans"/>
    <m/>
    <s v="MP1EK6VV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26"/>
    <s v="6252298376"/>
    <s v="2001456323"/>
    <s v="beginbalans"/>
    <m/>
    <s v="MP1EK512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27"/>
    <s v="6252298376"/>
    <s v="2001456323"/>
    <s v="beginbalans"/>
    <m/>
    <s v="MP1EK6TB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28"/>
    <s v="6252298376"/>
    <s v="2001456323"/>
    <s v="beginbalans"/>
    <m/>
    <s v="MP1EK6XN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29"/>
    <s v="6252298376"/>
    <s v="2001456323"/>
    <s v="beginbalans"/>
    <m/>
    <s v="MP1EK8Z0"/>
    <m/>
    <m/>
    <m/>
    <x v="0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230"/>
    <s v="6252298376"/>
    <s v="2001456323"/>
    <s v="beginbalans"/>
    <m/>
    <s v="MP1EK6VB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31"/>
    <s v="6252298376"/>
    <s v="2001456323"/>
    <s v="beginbalans"/>
    <m/>
    <s v="MP1EK4ZD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32"/>
    <s v="6252298376"/>
    <s v="2001456323"/>
    <s v="beginbalans"/>
    <m/>
    <s v="MP1EK6TH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33"/>
    <s v="6252298376"/>
    <s v="2001456323"/>
    <s v="beginbalans"/>
    <m/>
    <s v="MP1EK32L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34"/>
    <s v="6252298376"/>
    <s v="2001456323"/>
    <s v="beginbalans"/>
    <m/>
    <s v="MP1EK4ZS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35"/>
    <s v="6252298376"/>
    <s v="2001456323"/>
    <s v="beginbalans"/>
    <m/>
    <s v="MP1EK4ZF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36"/>
    <s v="6252298376"/>
    <s v="2001456323"/>
    <s v="beginbalans"/>
    <m/>
    <s v="MP1EK2YL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37"/>
    <s v="6252298376"/>
    <s v="2001456323"/>
    <s v="beginbalans"/>
    <m/>
    <s v="MP1EK506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38"/>
    <s v="6252298376"/>
    <s v="2001456323"/>
    <s v="beginbalans"/>
    <m/>
    <s v="MP1EK53U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39"/>
    <s v="6252298376"/>
    <s v="2001456323"/>
    <s v="beginbalans"/>
    <m/>
    <s v="MP1EK8ZP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40"/>
    <s v="6252298376"/>
    <s v="2001456323"/>
    <s v="beginbalans"/>
    <m/>
    <s v="MP1EK31U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41"/>
    <s v="6252298376"/>
    <s v="2001456323"/>
    <s v="beginbalans"/>
    <m/>
    <s v="MP1EK6VR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43"/>
    <s v="6252298376"/>
    <s v="2001456323"/>
    <s v="beginbalans"/>
    <m/>
    <s v="MP1EK4XK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44"/>
    <s v="6252298376"/>
    <s v="2001456323"/>
    <s v="beginbalans"/>
    <m/>
    <s v="MP1EK929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45"/>
    <s v="6252298376"/>
    <s v="2001456323"/>
    <s v="beginbalans"/>
    <m/>
    <s v="MP1EK2XR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46"/>
    <s v="6252298376"/>
    <s v="2001456323"/>
    <s v="beginbalans"/>
    <m/>
    <s v="MP1EK50D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47"/>
    <s v="6252298376"/>
    <s v="2001456323"/>
    <s v="beginbalans"/>
    <m/>
    <s v="MP1EK8ZM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48"/>
    <s v="6252298376"/>
    <s v="2001456323"/>
    <s v="beginbalans"/>
    <m/>
    <s v="MP1EK53J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49"/>
    <s v="6252298376"/>
    <s v="2001456323"/>
    <s v="beginbalans"/>
    <m/>
    <s v="MP1EK53G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50"/>
    <s v="6252298376"/>
    <s v="2001456323"/>
    <s v="beginbalans"/>
    <m/>
    <s v="MP1EK31R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51"/>
    <s v="6252298376"/>
    <s v="2001456323"/>
    <s v="beginbalans"/>
    <m/>
    <s v="MP1EK4XR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52"/>
    <s v="6252298376"/>
    <s v="2001456323"/>
    <s v="beginbalans"/>
    <m/>
    <s v="MP1EK2WC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53"/>
    <s v="6252298376"/>
    <s v="2001456323"/>
    <s v="beginbalans"/>
    <m/>
    <s v="MP1EK4W3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54"/>
    <s v="6252298376"/>
    <s v="2001456323"/>
    <s v="beginbalans"/>
    <m/>
    <s v="MP1EK537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55"/>
    <s v="6252298376"/>
    <s v="2001456323"/>
    <s v="beginbalans"/>
    <m/>
    <s v="MP1EK526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56"/>
    <s v="6252298376"/>
    <s v="2001456323"/>
    <s v="beginbalans"/>
    <m/>
    <s v="MP1EK4VY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57"/>
    <s v="6252298376"/>
    <s v="2001456323"/>
    <s v="beginbalans"/>
    <m/>
    <s v="MP1EK6TZ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58"/>
    <s v="6252298376"/>
    <s v="2001456323"/>
    <s v="beginbalans"/>
    <m/>
    <s v="MP1EK53B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59"/>
    <s v="6252298376"/>
    <s v="2001456323"/>
    <s v="beginbalans"/>
    <m/>
    <s v="MP1EK6XH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60"/>
    <s v="6252298376"/>
    <s v="2001456323"/>
    <s v="beginbalans"/>
    <m/>
    <s v="MP1EK536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61"/>
    <s v="6252298376"/>
    <s v="2001456323"/>
    <s v="beginbalans"/>
    <m/>
    <s v="MP1EK50U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62"/>
    <s v="6252298376"/>
    <s v="2001456323"/>
    <s v="beginbalans"/>
    <m/>
    <s v="MP1EK6X8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63"/>
    <s v="6252298376"/>
    <s v="2001456323"/>
    <s v="beginbalans"/>
    <m/>
    <s v="MP1EK51S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64"/>
    <s v="6252298376"/>
    <s v="2001456323"/>
    <s v="beginbalans"/>
    <m/>
    <s v="MP1EK4X3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65"/>
    <s v="6252298376"/>
    <s v="2001456323"/>
    <s v="beginbalans"/>
    <m/>
    <s v="MP1EK931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66"/>
    <s v="6252298376"/>
    <s v="2001456323"/>
    <s v="beginbalans"/>
    <m/>
    <s v="MP1EK2Z4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67"/>
    <s v="6252298376"/>
    <s v="2001456323"/>
    <s v="beginbalans"/>
    <m/>
    <s v="MP1EK30F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68"/>
    <s v="6252298376"/>
    <s v="2001456323"/>
    <s v="beginbalans"/>
    <m/>
    <s v="MP1EK31E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69"/>
    <s v="6252298376"/>
    <s v="2001456323"/>
    <s v="beginbalans"/>
    <m/>
    <s v="MP1EK6UE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70"/>
    <s v="6252298376"/>
    <s v="2001456323"/>
    <s v="beginbalans"/>
    <m/>
    <s v="MP1EK304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71"/>
    <s v="6252298376"/>
    <s v="2001456323"/>
    <s v="beginbalans"/>
    <m/>
    <s v="MP1EK6XP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72"/>
    <s v="6252298376"/>
    <s v="2001456323"/>
    <s v="beginbalans"/>
    <m/>
    <s v="MP1EK92Q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73"/>
    <s v="6252298376"/>
    <s v="2001456323"/>
    <s v="beginbalans"/>
    <m/>
    <s v="MP1EK6X0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74"/>
    <s v="6252298376"/>
    <s v="2001456323"/>
    <s v="beginbalans"/>
    <m/>
    <s v="MP1EK4ZU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75"/>
    <s v="6252298376"/>
    <s v="2001456323"/>
    <s v="beginbalans"/>
    <m/>
    <s v="MP1EK2Z2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76"/>
    <s v="6252298376"/>
    <s v="2001456323"/>
    <s v="beginbalans"/>
    <m/>
    <s v="MP1EK93D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77"/>
    <s v="6252298376"/>
    <s v="2001456323"/>
    <s v="beginbalans"/>
    <m/>
    <s v="MP1EK6WL"/>
    <m/>
    <m/>
    <m/>
    <x v="0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278"/>
    <s v="6252298376"/>
    <s v="2001456323"/>
    <s v="beginbalans"/>
    <m/>
    <s v="MP1EK6US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79"/>
    <s v="6252298376"/>
    <s v="2001456323"/>
    <s v="beginbalans"/>
    <m/>
    <s v="MP1EK6XK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80"/>
    <s v="6252298376"/>
    <s v="2001456323"/>
    <s v="beginbalans"/>
    <m/>
    <s v="MP1EK532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81"/>
    <s v="6252298376"/>
    <s v="2001456323"/>
    <s v="beginbalans"/>
    <m/>
    <s v="MP1EK520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82"/>
    <s v="6252298376"/>
    <s v="2001456323"/>
    <s v="beginbalans"/>
    <m/>
    <s v="MP1EK31H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83"/>
    <s v="6252298376"/>
    <s v="2001456323"/>
    <s v="beginbalans"/>
    <m/>
    <s v="MP1EK4YH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84"/>
    <s v="6252298376"/>
    <s v="2001456323"/>
    <s v="beginbalans"/>
    <m/>
    <s v="MP1EK938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85"/>
    <s v="6252298376"/>
    <s v="2001456323"/>
    <s v="beginbalans"/>
    <m/>
    <s v="MP1EK936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86"/>
    <s v="6252298376"/>
    <s v="2001456323"/>
    <s v="beginbalans"/>
    <m/>
    <s v="MP1EK4Z2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87"/>
    <s v="6252298376"/>
    <s v="2001456323"/>
    <s v="beginbalans"/>
    <m/>
    <s v="MP1EK6WH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88"/>
    <s v="6252298376"/>
    <s v="2001456323"/>
    <s v="beginbalans"/>
    <m/>
    <s v="MP1EK4WU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89"/>
    <s v="6252298376"/>
    <s v="2001456323"/>
    <s v="beginbalans"/>
    <m/>
    <s v="MP1EK90S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90"/>
    <s v="6252298376"/>
    <s v="2001456323"/>
    <s v="beginbalans"/>
    <m/>
    <s v="MP1EK6VY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91"/>
    <s v="6252298376"/>
    <s v="2001456323"/>
    <s v="beginbalans"/>
    <m/>
    <s v="MP1EK905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92"/>
    <s v="6252298376"/>
    <s v="2001456323"/>
    <s v="beginbalans"/>
    <m/>
    <s v="MP1EK907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93"/>
    <s v="6252298376"/>
    <s v="2001456323"/>
    <s v="beginbalans"/>
    <m/>
    <s v="MP1EK2XF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94"/>
    <s v="6252298376"/>
    <s v="2001456323"/>
    <s v="beginbalans"/>
    <m/>
    <s v="MP1EK6V9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95"/>
    <s v="6252298376"/>
    <s v="2001456323"/>
    <s v="beginbalans"/>
    <m/>
    <s v="MP1EK6XF"/>
    <m/>
    <m/>
    <m/>
    <x v="0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296"/>
    <s v="6252298376"/>
    <s v="2001456323"/>
    <s v="beginbalans"/>
    <m/>
    <s v="MP1EK6UZ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97"/>
    <s v="6252298376"/>
    <s v="2001456323"/>
    <s v="beginbalans"/>
    <m/>
    <s v="MP1EK2WV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98"/>
    <s v="6252298376"/>
    <s v="2001456323"/>
    <s v="beginbalans"/>
    <m/>
    <s v="MP1EK4W1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299"/>
    <s v="6252298376"/>
    <s v="2001456323"/>
    <s v="beginbalans"/>
    <m/>
    <s v="MP1EK2YF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00"/>
    <s v="6252298376"/>
    <s v="2001456323"/>
    <s v="beginbalans"/>
    <m/>
    <s v="MP1EK2ZM"/>
    <m/>
    <m/>
    <m/>
    <x v="0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301"/>
    <s v="6252298376"/>
    <s v="2001456323"/>
    <s v="beginbalans"/>
    <m/>
    <s v="MP1EK4YC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02"/>
    <s v="6252298376"/>
    <s v="2001456323"/>
    <s v="beginbalans"/>
    <m/>
    <s v="MP1EK2XU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03"/>
    <s v="6252298376"/>
    <s v="2001456323"/>
    <s v="beginbalans"/>
    <m/>
    <s v="MP1EK6TX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04"/>
    <s v="6252298376"/>
    <s v="2001456323"/>
    <s v="beginbalans"/>
    <m/>
    <s v="MP1EK518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05"/>
    <s v="6252298376"/>
    <s v="2001456323"/>
    <s v="beginbalans"/>
    <m/>
    <s v="MP1EK2YA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06"/>
    <s v="6252298376"/>
    <s v="2001456323"/>
    <s v="beginbalans"/>
    <m/>
    <s v="MP1EK2ZJ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07"/>
    <s v="6252298376"/>
    <s v="2001456323"/>
    <s v="beginbalans"/>
    <m/>
    <s v="MP1EK4ZJ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08"/>
    <s v="6252298376"/>
    <s v="2001456323"/>
    <s v="beginbalans"/>
    <m/>
    <s v="MP1EK51N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09"/>
    <s v="6252298376"/>
    <s v="2001456323"/>
    <s v="beginbalans"/>
    <m/>
    <s v="MP1EK31Y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10"/>
    <s v="6252298376"/>
    <s v="2001456323"/>
    <s v="beginbalans"/>
    <m/>
    <s v="MP1EK30K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11"/>
    <s v="6252298376"/>
    <s v="2001456323"/>
    <s v="beginbalans"/>
    <m/>
    <s v="MP1EK2Z6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12"/>
    <s v="6252298376"/>
    <s v="2001456323"/>
    <s v="beginbalans"/>
    <m/>
    <s v="MP1EK50X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13"/>
    <s v="6252298376"/>
    <s v="2001456323"/>
    <s v="beginbalans"/>
    <m/>
    <s v="MP1EK31M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14"/>
    <s v="6252298376"/>
    <s v="2001456323"/>
    <s v="beginbalans"/>
    <m/>
    <s v="MP1EK2ZY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15"/>
    <s v="6252298376"/>
    <s v="2001456323"/>
    <s v="beginbalans"/>
    <m/>
    <s v="MP1EK52L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16"/>
    <s v="6252298376"/>
    <s v="2001456323"/>
    <s v="beginbalans"/>
    <m/>
    <s v="MP1EK4X0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17"/>
    <s v="6252298376"/>
    <s v="2001456323"/>
    <s v="beginbalans"/>
    <m/>
    <s v="MP1EK6U4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18"/>
    <s v="6252298376"/>
    <s v="2001456323"/>
    <s v="beginbalans"/>
    <m/>
    <s v="MP1EK6T3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19"/>
    <s v="6252298376"/>
    <s v="2001456323"/>
    <s v="beginbalans"/>
    <m/>
    <s v="MP1EK6XC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20"/>
    <s v="6252298376"/>
    <s v="2001456323"/>
    <s v="beginbalans"/>
    <m/>
    <s v="MP1EK2X9"/>
    <m/>
    <m/>
    <m/>
    <x v="5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321"/>
    <s v="6252298376"/>
    <s v="2001456323"/>
    <s v="beginbalans"/>
    <m/>
    <s v="MP1EK4WM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23"/>
    <s v="6252298376"/>
    <s v="2001456323"/>
    <s v="beginbalans"/>
    <m/>
    <s v="MP1EK90K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24"/>
    <s v="6252298376"/>
    <s v="2001456323"/>
    <s v="beginbalans"/>
    <m/>
    <s v="MP1EK4Z7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25"/>
    <s v="6252298376"/>
    <s v="2001456323"/>
    <s v="beginbalans"/>
    <m/>
    <s v="MP1EK909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26"/>
    <s v="6252298376"/>
    <s v="2001456323"/>
    <s v="beginbalans"/>
    <m/>
    <s v="MP1EK319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27"/>
    <s v="6252298376"/>
    <s v="2001456323"/>
    <s v="beginbalans"/>
    <m/>
    <s v="MP1EK307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28"/>
    <s v="6252298376"/>
    <s v="2001456323"/>
    <s v="beginbalans"/>
    <m/>
    <s v="MP1EK541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29"/>
    <s v="6252298376"/>
    <s v="2001456323"/>
    <s v="beginbalans"/>
    <m/>
    <s v="MP1EK2Z9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30"/>
    <s v="6252298376"/>
    <s v="2001456323"/>
    <s v="beginbalans"/>
    <m/>
    <s v="MP1EK32D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31"/>
    <s v="6252298376"/>
    <s v="2001456323"/>
    <s v="beginbalans"/>
    <m/>
    <s v="MP1EK2Y0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32"/>
    <s v="6252298376"/>
    <s v="2001456323"/>
    <s v="beginbalans"/>
    <m/>
    <s v="MP1EK92C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33"/>
    <s v="6252298376"/>
    <s v="2001456323"/>
    <s v="beginbalans"/>
    <m/>
    <s v="MP1EK52D"/>
    <m/>
    <m/>
    <m/>
    <x v="0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334"/>
    <s v="6252298376"/>
    <s v="2001456323"/>
    <s v="beginbalans"/>
    <m/>
    <s v="MP1EK2YU"/>
    <m/>
    <m/>
    <m/>
    <x v="0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335"/>
    <s v="6252298376"/>
    <s v="2001456323"/>
    <s v="beginbalans"/>
    <m/>
    <s v="MP1EK2XY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36"/>
    <s v="6252298376"/>
    <s v="2001456323"/>
    <s v="beginbalans"/>
    <m/>
    <s v="MP1EK6TK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37"/>
    <s v="6252298376"/>
    <s v="2001456323"/>
    <s v="beginbalans"/>
    <m/>
    <s v="MP1EK91S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38"/>
    <s v="6252298376"/>
    <s v="2001456323"/>
    <s v="beginbalans"/>
    <m/>
    <s v="MP1EK91W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39"/>
    <s v="6252298376"/>
    <s v="2001456323"/>
    <s v="beginbalans"/>
    <m/>
    <s v="MP1EK91X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40"/>
    <s v="6252298376"/>
    <s v="2001456323"/>
    <s v="beginbalans"/>
    <m/>
    <s v="MP1EK6TU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41"/>
    <s v="6252298376"/>
    <s v="2001456323"/>
    <s v="beginbalans"/>
    <m/>
    <s v="MP1EK6WK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42"/>
    <s v="6252298376"/>
    <s v="2001456323"/>
    <s v="beginbalans"/>
    <m/>
    <s v="MP1E3ENJ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43"/>
    <s v="6252298376"/>
    <s v="2001456323"/>
    <s v="beginbalans"/>
    <m/>
    <s v="MP1E3EMD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44"/>
    <s v="6252298376"/>
    <s v="2001456323"/>
    <s v="beginbalans"/>
    <m/>
    <s v="MP1E3ELS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45"/>
    <s v="6252298376"/>
    <s v="2001456323"/>
    <s v="beginbalans"/>
    <m/>
    <s v="MP1EK6U2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46"/>
    <s v="6252298376"/>
    <s v="2001456323"/>
    <s v="beginbalans"/>
    <m/>
    <s v="MP1EK4XA"/>
    <m/>
    <m/>
    <m/>
    <x v="0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347"/>
    <s v="6252298376"/>
    <s v="2001456323"/>
    <s v="beginbalans"/>
    <m/>
    <s v="MP1EK6UV"/>
    <m/>
    <m/>
    <m/>
    <x v="4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348"/>
    <s v="6252298376"/>
    <s v="2001456323"/>
    <s v="beginbalans"/>
    <m/>
    <s v="MP1EK4YX"/>
    <m/>
    <m/>
    <m/>
    <x v="5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349"/>
    <s v="6252298376"/>
    <s v="2001456323"/>
    <s v="beginbalans"/>
    <m/>
    <s v="MP1EK2WY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50"/>
    <s v="6252298376"/>
    <s v="2001456323"/>
    <s v="beginbalans"/>
    <m/>
    <s v="MP1EK4WX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51"/>
    <s v="6252298376"/>
    <s v="2001456323"/>
    <s v="beginbalans"/>
    <m/>
    <s v="MP1EK4VV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52"/>
    <s v="6252298376"/>
    <s v="2001456323"/>
    <s v="beginbalans"/>
    <m/>
    <s v="MP1EK4YN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53"/>
    <s v="6252298376"/>
    <s v="2001456323"/>
    <s v="beginbalans"/>
    <m/>
    <s v="MP1EK31W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54"/>
    <s v="6252298376"/>
    <s v="2001456323"/>
    <s v="beginbalans"/>
    <m/>
    <s v="MP1EK6W4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55"/>
    <s v="6252298376"/>
    <s v="2001456323"/>
    <s v="beginbalans"/>
    <m/>
    <s v="MP1EK31P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56"/>
    <s v="6252298376"/>
    <s v="2001456323"/>
    <s v="beginbalans"/>
    <m/>
    <s v="MP1EK2X6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57"/>
    <s v="6252298376"/>
    <s v="2001456323"/>
    <s v="beginbalans"/>
    <m/>
    <s v="MP1EK53L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58"/>
    <s v="6252298376"/>
    <s v="2001456323"/>
    <s v="beginbalans"/>
    <m/>
    <s v="MP1EK6XT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59"/>
    <s v="6252298376"/>
    <s v="2001456323"/>
    <s v="beginbalans"/>
    <m/>
    <s v="MP1EK30V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60"/>
    <s v="6252298376"/>
    <s v="2001456323"/>
    <s v="beginbalans"/>
    <m/>
    <s v="MP1EK4YT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61"/>
    <s v="6252298376"/>
    <s v="2001456323"/>
    <s v="beginbalans"/>
    <m/>
    <s v="MP1EK4XV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62"/>
    <s v="6252298376"/>
    <s v="2001456323"/>
    <s v="beginbalans"/>
    <m/>
    <s v="MP1EK50R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64"/>
    <s v="6252298376"/>
    <s v="2001456323"/>
    <s v="beginbalans"/>
    <m/>
    <s v="MP1EK53P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65"/>
    <s v="6252298376"/>
    <s v="2001456323"/>
    <s v="beginbalans"/>
    <m/>
    <s v="MP1EK6UG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66"/>
    <s v="6252298376"/>
    <s v="2001456323"/>
    <s v="beginbalans"/>
    <m/>
    <s v="MP1EK4VC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67"/>
    <s v="6252298376"/>
    <s v="2001456323"/>
    <s v="beginbalans"/>
    <m/>
    <s v="MP1EK4WV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68"/>
    <s v="6252298376"/>
    <s v="2001456323"/>
    <s v="beginbalans"/>
    <m/>
    <s v="MP1EK8ZF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69"/>
    <s v="6252298376"/>
    <s v="2001456323"/>
    <s v="beginbalans"/>
    <m/>
    <s v="MP1EK4V2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70"/>
    <s v="6252298376"/>
    <s v="2001456323"/>
    <s v="beginbalans"/>
    <m/>
    <s v="MP1EK91N"/>
    <m/>
    <m/>
    <m/>
    <x v="0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371"/>
    <s v="6252298376"/>
    <s v="2001456323"/>
    <s v="beginbalans"/>
    <m/>
    <s v="MP1EK90J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72"/>
    <s v="6252298376"/>
    <s v="2001456323"/>
    <s v="beginbalans"/>
    <m/>
    <s v="MP1EK4ZA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73"/>
    <s v="6252298376"/>
    <s v="2001456323"/>
    <s v="beginbalans"/>
    <m/>
    <s v="MP1EK90T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74"/>
    <s v="6252298376"/>
    <s v="2001456323"/>
    <s v="beginbalans"/>
    <m/>
    <s v="MP1EK4Z4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75"/>
    <s v="6252298376"/>
    <s v="2001456323"/>
    <s v="beginbalans"/>
    <m/>
    <s v="MP1EK8ZA"/>
    <m/>
    <m/>
    <m/>
    <x v="0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376"/>
    <s v="6252298376"/>
    <s v="2001456323"/>
    <s v="beginbalans"/>
    <m/>
    <s v="MP1EK2ZC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77"/>
    <s v="6252298376"/>
    <s v="2001456323"/>
    <s v="beginbalans"/>
    <m/>
    <s v="MP1EK2WR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78"/>
    <s v="6252298376"/>
    <s v="2001456323"/>
    <s v="beginbalans"/>
    <m/>
    <s v="MP1EK6UK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79"/>
    <s v="6252298376"/>
    <s v="2001456323"/>
    <s v="beginbalans"/>
    <m/>
    <s v="MP1EK92G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80"/>
    <s v="6252298376"/>
    <s v="2001456323"/>
    <s v="beginbalans"/>
    <m/>
    <s v="MP1EK4ZL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81"/>
    <s v="6252298376"/>
    <s v="2001456323"/>
    <s v="beginbalans"/>
    <m/>
    <s v="MP1EK6W8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82"/>
    <s v="6252298376"/>
    <s v="2001456323"/>
    <s v="beginbalans"/>
    <m/>
    <s v="MP1EK2X3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83"/>
    <s v="6252298376"/>
    <s v="2001456323"/>
    <s v="beginbalans"/>
    <m/>
    <s v="MP1EK329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84"/>
    <s v="6252298376"/>
    <s v="2001456323"/>
    <s v="beginbalans"/>
    <m/>
    <s v="MP1EK2Y2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85"/>
    <s v="6252298376"/>
    <s v="2001456323"/>
    <s v="beginbalans"/>
    <m/>
    <s v="MP1EK6TF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86"/>
    <s v="6252298376"/>
    <s v="2001456323"/>
    <s v="beginbalans"/>
    <m/>
    <s v="MP1EK4WG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87"/>
    <s v="6252298376"/>
    <s v="2001456323"/>
    <s v="beginbalans"/>
    <m/>
    <s v="MP1EK2ZS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88"/>
    <s v="6252298376"/>
    <s v="2001456323"/>
    <s v="beginbalans"/>
    <m/>
    <s v="MP1EK2X0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89"/>
    <s v="6252298376"/>
    <s v="2001456323"/>
    <s v="beginbalans"/>
    <m/>
    <s v="MP1EK6X5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90"/>
    <s v="6252298376"/>
    <s v="2001456323"/>
    <s v="beginbalans"/>
    <m/>
    <s v="MP1EK4XC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91"/>
    <s v="6252298376"/>
    <s v="2001456323"/>
    <s v="beginbalans"/>
    <m/>
    <s v="MP1EK6T7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92"/>
    <s v="6252298376"/>
    <s v="2001456323"/>
    <s v="beginbalans"/>
    <m/>
    <s v="MP1EK90G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93"/>
    <s v="6252298376"/>
    <s v="2001456323"/>
    <s v="beginbalans"/>
    <m/>
    <s v="MP1EK324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94"/>
    <s v="6252298376"/>
    <s v="2001456323"/>
    <s v="beginbalans"/>
    <m/>
    <n v="0"/>
    <m/>
    <m/>
    <m/>
    <x v="0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395"/>
    <s v="6252298376"/>
    <s v="2001456323"/>
    <s v="beginbalans"/>
    <m/>
    <s v="MP1EK934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96"/>
    <s v="6252298376"/>
    <s v="2001456323"/>
    <s v="beginbalans"/>
    <m/>
    <s v="MP1EK51K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97"/>
    <s v="6252298376"/>
    <s v="2001456323"/>
    <s v="beginbalans"/>
    <m/>
    <s v="MP1EK4YL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98"/>
    <s v="6252298376"/>
    <s v="2001456323"/>
    <s v="beginbalans"/>
    <m/>
    <s v="MP1EK4VL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399"/>
    <s v="6252298376"/>
    <s v="2001456323"/>
    <s v="beginbalans"/>
    <m/>
    <s v="MP1EK4Y6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00"/>
    <s v="6252298376"/>
    <s v="2001456323"/>
    <s v="beginbalans"/>
    <m/>
    <s v="MP1EK6V3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01"/>
    <s v="6252298376"/>
    <s v="2001456323"/>
    <s v="beginbalans"/>
    <m/>
    <s v="MP1EK92Y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02"/>
    <s v="6252298376"/>
    <s v="2001456323"/>
    <s v="beginbalans"/>
    <m/>
    <s v="MP1EK2Y4"/>
    <m/>
    <m/>
    <m/>
    <x v="2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03"/>
    <s v="6252298376"/>
    <s v="2001456323"/>
    <s v="beginbalans"/>
    <m/>
    <s v="MP1EK90H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04"/>
    <s v="6252298376"/>
    <s v="2001456323"/>
    <s v="beginbalans"/>
    <m/>
    <s v="MP1EK52A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05"/>
    <s v="6252298376"/>
    <s v="2001456323"/>
    <s v="beginbalans"/>
    <m/>
    <s v="MP1EK2YZ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06"/>
    <s v="6252298376"/>
    <s v="2001456323"/>
    <s v="beginbalans"/>
    <m/>
    <s v="MP1EK4X7"/>
    <m/>
    <m/>
    <m/>
    <x v="4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407"/>
    <s v="6252298376"/>
    <s v="2001456323"/>
    <s v="beginbalans"/>
    <m/>
    <s v="MP1EK2XB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08"/>
    <s v="6252298376"/>
    <s v="2001456323"/>
    <s v="beginbalans"/>
    <m/>
    <s v="MP1EK8ZR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09"/>
    <s v="6252298376"/>
    <s v="2001456323"/>
    <s v="beginbalans"/>
    <m/>
    <s v="MP1EK52J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10"/>
    <s v="6252298376"/>
    <s v="2001456323"/>
    <s v="beginbalans"/>
    <m/>
    <s v="MP1EK4ZW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11"/>
    <s v="6252298376"/>
    <s v="2001456323"/>
    <s v="beginbalans"/>
    <m/>
    <s v="MP1EK2XH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12"/>
    <s v="6252298376"/>
    <s v="2001456323"/>
    <s v="beginbalans"/>
    <m/>
    <s v="MP1EK50B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13"/>
    <s v="6252298376"/>
    <s v="2001456323"/>
    <s v="beginbalans"/>
    <m/>
    <s v="MP1EK91G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14"/>
    <s v="6252298376"/>
    <s v="2001456323"/>
    <s v="beginbalans"/>
    <m/>
    <s v="MP1EK30J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15"/>
    <s v="6252298376"/>
    <s v="2001456323"/>
    <s v="beginbalans"/>
    <m/>
    <s v="MP1EK8ZK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16"/>
    <s v="6252298376"/>
    <s v="2001456323"/>
    <s v="beginbalans"/>
    <m/>
    <s v="MP1EK510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17"/>
    <s v="6252298376"/>
    <s v="2001456323"/>
    <s v="beginbalans"/>
    <m/>
    <s v="MP1EK917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18"/>
    <s v="6252298376"/>
    <s v="2001456323"/>
    <s v="beginbalans"/>
    <m/>
    <s v="MP1EK4YE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19"/>
    <s v="6252298376"/>
    <s v="2001456323"/>
    <s v="beginbalans"/>
    <m/>
    <s v="MP1EK51H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20"/>
    <s v="6252298376"/>
    <s v="2001456323"/>
    <s v="beginbalans"/>
    <m/>
    <s v="MP1EK4X5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21"/>
    <s v="6252298376"/>
    <s v="2001456323"/>
    <s v="beginbalans"/>
    <m/>
    <s v="MP1EK2YQ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22"/>
    <s v="6252298376"/>
    <s v="2001456323"/>
    <s v="beginbalans"/>
    <m/>
    <s v="MP1EK4WT"/>
    <m/>
    <m/>
    <m/>
    <x v="0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423"/>
    <s v="6252298376"/>
    <s v="2001456323"/>
    <s v="beginbalans"/>
    <m/>
    <s v="MP1EK911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24"/>
    <s v="6252298376"/>
    <s v="2001456323"/>
    <s v="beginbalans"/>
    <m/>
    <s v="MP1EK52W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25"/>
    <s v="6252298376"/>
    <s v="2001456323"/>
    <s v="beginbalans"/>
    <m/>
    <s v="MP1EK508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26"/>
    <s v="6252298376"/>
    <s v="2001456323"/>
    <s v="beginbalans"/>
    <m/>
    <s v="MP1EK91A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27"/>
    <s v="6252298376"/>
    <s v="2001456323"/>
    <s v="beginbalans"/>
    <m/>
    <s v="MP1EK2ZG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28"/>
    <s v="6252298376"/>
    <s v="2001456323"/>
    <s v="beginbalans"/>
    <m/>
    <s v="MP1EK923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29"/>
    <s v="6252298376"/>
    <s v="2001456323"/>
    <s v="beginbalans"/>
    <m/>
    <s v="MP1EK53E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30"/>
    <s v="6252298376"/>
    <s v="2001456323"/>
    <s v="beginbalans"/>
    <m/>
    <s v="MP1EK30Q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31"/>
    <s v="6252298376"/>
    <s v="2001456323"/>
    <s v="beginbalans"/>
    <m/>
    <s v="MP1EK528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32"/>
    <s v="6252298376"/>
    <s v="2001456323"/>
    <s v="beginbalans"/>
    <m/>
    <s v="MP1EK91K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33"/>
    <s v="6252298376"/>
    <s v="2001456323"/>
    <s v="beginbalans"/>
    <m/>
    <s v="MP1EK2XM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34"/>
    <s v="6252298376"/>
    <s v="2001456323"/>
    <s v="beginbalans"/>
    <m/>
    <s v="MP1EK321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35"/>
    <s v="6252298376"/>
    <s v="2001456323"/>
    <s v="beginbalans"/>
    <m/>
    <s v="MP1EK6TM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36"/>
    <s v="6252298376"/>
    <s v="2001456323"/>
    <s v="beginbalans"/>
    <m/>
    <s v="MP1EK2ZP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37"/>
    <s v="6252298376"/>
    <s v="2001456323"/>
    <s v="beginbalans"/>
    <m/>
    <s v="MP1EK515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38"/>
    <s v="6252298376"/>
    <s v="2001456323"/>
    <s v="beginbalans"/>
    <m/>
    <s v="MP1EK2WM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39"/>
    <s v="6252298376"/>
    <s v="2001456323"/>
    <s v="beginbalans"/>
    <m/>
    <s v="MP1EK6TP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40"/>
    <s v="6252298376"/>
    <s v="2001456323"/>
    <s v="beginbalans"/>
    <m/>
    <s v="MP1EK4UZ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41"/>
    <s v="6252298376"/>
    <s v="2001456323"/>
    <s v="beginbalans"/>
    <m/>
    <s v="MP1EK50L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42"/>
    <s v="6252298376"/>
    <s v="2001456323"/>
    <s v="beginbalans"/>
    <m/>
    <s v="MP1EK50Y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43"/>
    <s v="6252298376"/>
    <s v="2001456323"/>
    <s v="beginbalans"/>
    <m/>
    <s v="MP1EK503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44"/>
    <s v="6252298376"/>
    <s v="2001456323"/>
    <s v="beginbalans"/>
    <m/>
    <s v="MP1EK90N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46"/>
    <s v="6252298376"/>
    <s v="2001456323"/>
    <s v="beginbalans"/>
    <m/>
    <s v="MP1EK92M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47"/>
    <s v="6252298376"/>
    <s v="2001456323"/>
    <s v="beginbalans"/>
    <m/>
    <s v="MP1EK4XP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48"/>
    <s v="6252298376"/>
    <s v="2001456323"/>
    <s v="beginbalans"/>
    <m/>
    <s v="MP1EK523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49"/>
    <s v="6252298376"/>
    <s v="2001456323"/>
    <s v="beginbalans"/>
    <m/>
    <s v="MP1EK4V7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50"/>
    <s v="6252298376"/>
    <s v="2001456323"/>
    <s v="beginbalans"/>
    <m/>
    <s v="MP1EK4VR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51"/>
    <s v="6252298376"/>
    <s v="2001456323"/>
    <s v="beginbalans"/>
    <m/>
    <s v="MP1EK301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52"/>
    <s v="6252298376"/>
    <s v="2001456323"/>
    <s v="beginbalans"/>
    <m/>
    <s v="MP1EK8Z4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53"/>
    <s v="6252298376"/>
    <s v="2001456323"/>
    <s v="beginbalans"/>
    <m/>
    <s v="MP1EK4VH"/>
    <m/>
    <m/>
    <m/>
    <x v="5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454"/>
    <s v="6252298376"/>
    <s v="2001456323"/>
    <s v="beginbalans"/>
    <m/>
    <s v="MP1EK6X2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55"/>
    <s v="6252298376"/>
    <s v="2001456323"/>
    <s v="beginbalans"/>
    <m/>
    <s v="MP1EK8Z6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56"/>
    <s v="6252298376"/>
    <s v="2001456323"/>
    <s v="beginbalans"/>
    <m/>
    <s v="MP1EK6TD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57"/>
    <s v="6252298376"/>
    <s v="2001456323"/>
    <s v="beginbalans"/>
    <m/>
    <s v="MP1EK4W5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58"/>
    <s v="6252298376"/>
    <s v="2001456323"/>
    <s v="beginbalans"/>
    <m/>
    <s v="MP1EK6W0"/>
    <m/>
    <m/>
    <m/>
    <x v="0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459"/>
    <s v="6252298376"/>
    <s v="2001456323"/>
    <s v="beginbalans"/>
    <m/>
    <s v="MP1EK4Y3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60"/>
    <s v="6252298376"/>
    <s v="2001456323"/>
    <s v="beginbalans"/>
    <m/>
    <s v="MP1EK93E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61"/>
    <s v="6252298376"/>
    <s v="2001456323"/>
    <s v="beginbalans"/>
    <m/>
    <s v="MP1EK6SZ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62"/>
    <s v="6252298376"/>
    <s v="2001456323"/>
    <s v="beginbalans"/>
    <m/>
    <s v="MP1EK6UP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63"/>
    <s v="6252298376"/>
    <s v="2001456323"/>
    <s v="beginbalans"/>
    <m/>
    <s v="MP1EK90X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64"/>
    <s v="6252298376"/>
    <s v="2001456323"/>
    <s v="beginbalans"/>
    <m/>
    <s v="MP1EK8ZY"/>
    <m/>
    <m/>
    <m/>
    <x v="0"/>
    <m/>
    <n v="100292666"/>
    <s v="Alfa College"/>
    <x v="12"/>
    <s v="Lenovo"/>
    <s v="X380"/>
    <d v="2019-01-01T00:00:00"/>
    <x v="1"/>
    <n v="1"/>
    <n v="956.6"/>
    <n v="0"/>
    <n v="0"/>
    <n v="956.6"/>
    <n v="956.6"/>
    <n v="0"/>
    <n v="0"/>
    <n v="956.6"/>
    <n v="0"/>
    <n v="0"/>
    <m/>
    <m/>
    <s v="ACTIVE"/>
  </r>
  <r>
    <s v="1366466"/>
    <s v="6252298376"/>
    <s v="2001456323"/>
    <s v="beginbalans"/>
    <m/>
    <s v="MP1EK50H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67"/>
    <s v="6252298376"/>
    <s v="2001456323"/>
    <s v="beginbalans"/>
    <m/>
    <s v="MP1EK311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68"/>
    <s v="6252298376"/>
    <s v="2001456323"/>
    <s v="beginbalans"/>
    <m/>
    <s v="MP1EK31T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69"/>
    <s v="6252298376"/>
    <s v="2001456323"/>
    <s v="beginbalans"/>
    <m/>
    <s v="MP1EK6UB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70"/>
    <s v="6252298376"/>
    <s v="2001456323"/>
    <s v="beginbalans"/>
    <m/>
    <s v="MP1EK4VE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71"/>
    <s v="6252298376"/>
    <s v="2001456323"/>
    <s v="beginbalans"/>
    <m/>
    <s v="MP1EK6V6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72"/>
    <s v="6252298376"/>
    <s v="2001456323"/>
    <s v="beginbalans"/>
    <m/>
    <s v="MP1EK91Z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73"/>
    <s v="6252298376"/>
    <s v="2001456323"/>
    <s v="beginbalans"/>
    <m/>
    <s v="MP1EK4UU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74"/>
    <s v="6252298376"/>
    <s v="2001456323"/>
    <s v="beginbalans"/>
    <m/>
    <s v="MP1EK52T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75"/>
    <s v="6252298376"/>
    <s v="2001456323"/>
    <s v="beginbalans"/>
    <m/>
    <s v="MP1EK8ZD"/>
    <m/>
    <m/>
    <m/>
    <x v="0"/>
    <m/>
    <n v="100292666"/>
    <s v="Alfa College"/>
    <x v="12"/>
    <s v="Lenovo"/>
    <s v="X380"/>
    <d v="2019-01-01T00:00:00"/>
    <x v="1"/>
    <n v="0"/>
    <n v="956.6"/>
    <n v="0"/>
    <n v="956.6"/>
    <n v="0"/>
    <n v="956.6"/>
    <n v="0"/>
    <n v="956.6"/>
    <n v="0"/>
    <n v="0"/>
    <n v="0"/>
    <m/>
    <m/>
    <s v="INACTIVE - Retired in 2024"/>
  </r>
  <r>
    <s v="1366476"/>
    <s v="6252298376"/>
    <s v="2001456323"/>
    <s v="beginbalans"/>
    <m/>
    <s v="MP1EK6U7"/>
    <m/>
    <m/>
    <m/>
    <x v="0"/>
    <m/>
    <n v="100292666"/>
    <s v="Alfa College"/>
    <x v="12"/>
    <s v="Lenovo"/>
    <s v="X380"/>
    <d v="2019-01-01T00:00:00"/>
    <x v="1"/>
    <n v="0"/>
    <n v="955.47"/>
    <n v="0"/>
    <n v="955.47"/>
    <n v="0"/>
    <n v="955.47"/>
    <n v="0"/>
    <n v="955.47"/>
    <n v="0"/>
    <n v="0"/>
    <n v="0"/>
    <m/>
    <m/>
    <s v="INACTIVE - Retired in 2024"/>
  </r>
  <r>
    <s v="1381008"/>
    <s v="6252305579"/>
    <s v="2001500186"/>
    <s v="beginbalans"/>
    <m/>
    <s v="SV302XFHM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09"/>
    <s v="6252305579"/>
    <s v="2001500186"/>
    <s v="beginbalans"/>
    <m/>
    <s v="SV302XFHP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10"/>
    <s v="6252305579"/>
    <s v="2001500186"/>
    <s v="beginbalans"/>
    <m/>
    <s v="SV302XFHD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11"/>
    <s v="6252305579"/>
    <s v="2001500186"/>
    <s v="beginbalans"/>
    <m/>
    <s v="SV302XFHF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12"/>
    <s v="6252305579"/>
    <s v="2001500186"/>
    <s v="beginbalans"/>
    <m/>
    <s v="SV302XFHC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13"/>
    <s v="6252305579"/>
    <s v="2001500186"/>
    <s v="beginbalans"/>
    <m/>
    <s v="SV302XFHW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14"/>
    <s v="6252305579"/>
    <s v="2001500186"/>
    <s v="beginbalans"/>
    <m/>
    <s v="SV302XFHT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15"/>
    <s v="6252305579"/>
    <s v="2001500186"/>
    <s v="beginbalans"/>
    <m/>
    <s v="SV302XFHR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16"/>
    <s v="6252305579"/>
    <s v="2001500186"/>
    <s v="beginbalans"/>
    <m/>
    <s v="SV302XFGV"/>
    <m/>
    <m/>
    <m/>
    <x v="4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17"/>
    <s v="6252305579"/>
    <s v="2001500186"/>
    <s v="beginbalans"/>
    <m/>
    <s v="SV302XFHA"/>
    <m/>
    <m/>
    <m/>
    <x v="4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18"/>
    <s v="6252305579"/>
    <s v="2001500186"/>
    <s v="beginbalans"/>
    <m/>
    <s v="SV302XFH2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19"/>
    <s v="6252305579"/>
    <s v="2001500186"/>
    <s v="beginbalans"/>
    <m/>
    <s v="SV302XFH3"/>
    <m/>
    <m/>
    <m/>
    <x v="4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20"/>
    <s v="6252305579"/>
    <s v="2001500186"/>
    <s v="beginbalans"/>
    <m/>
    <s v="SV302XFHL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21"/>
    <s v="6252305579"/>
    <s v="2001500186"/>
    <s v="beginbalans"/>
    <m/>
    <s v="SV302XFGP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22"/>
    <s v="6252305579"/>
    <s v="2001500186"/>
    <s v="beginbalans"/>
    <m/>
    <s v="SV302XFH4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23"/>
    <s v="6252305579"/>
    <s v="2001500186"/>
    <s v="beginbalans"/>
    <m/>
    <s v="SV302XFH9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24"/>
    <s v="6252305579"/>
    <s v="2001500186"/>
    <s v="beginbalans"/>
    <m/>
    <s v="SV302XFGG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25"/>
    <s v="6252305579"/>
    <s v="2001500186"/>
    <s v="beginbalans"/>
    <m/>
    <s v="SV302XFGW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26"/>
    <s v="6252305579"/>
    <s v="2001500186"/>
    <s v="beginbalans"/>
    <m/>
    <s v="SV302XFGL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27"/>
    <s v="6252305579"/>
    <s v="2001500186"/>
    <s v="beginbalans"/>
    <m/>
    <s v="SV302XFGX"/>
    <m/>
    <m/>
    <m/>
    <x v="5"/>
    <m/>
    <n v="100292666"/>
    <s v="Alfa College"/>
    <x v="11"/>
    <s v="Lenovo"/>
    <s v="T23i"/>
    <d v="2019-02-01T00:00:00"/>
    <x v="1"/>
    <n v="1"/>
    <n v="155.28"/>
    <n v="0"/>
    <n v="0"/>
    <n v="155.28"/>
    <n v="155.28"/>
    <n v="0"/>
    <n v="0"/>
    <n v="155.28"/>
    <n v="0"/>
    <n v="0"/>
    <m/>
    <m/>
    <s v="ACTIVE"/>
  </r>
  <r>
    <s v="1381028"/>
    <s v="6252306115"/>
    <s v="2001500656"/>
    <s v="beginbalans"/>
    <m/>
    <s v="PC122P2R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29"/>
    <s v="6252306115"/>
    <s v="2001500656"/>
    <s v="beginbalans"/>
    <m/>
    <s v="PC122P2T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30"/>
    <s v="6252306115"/>
    <s v="2001500656"/>
    <s v="beginbalans"/>
    <m/>
    <s v="PC122P1N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31"/>
    <s v="6252306115"/>
    <s v="2001500656"/>
    <s v="beginbalans"/>
    <m/>
    <s v="PC122P2P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32"/>
    <s v="6252306115"/>
    <s v="2001500656"/>
    <s v="beginbalans"/>
    <m/>
    <s v="PC122P2D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33"/>
    <s v="6252306115"/>
    <s v="2001500656"/>
    <s v="beginbalans"/>
    <m/>
    <s v="PC122P1P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34"/>
    <s v="6252306115"/>
    <s v="2001500656"/>
    <s v="beginbalans"/>
    <m/>
    <s v="PC122P2A"/>
    <m/>
    <m/>
    <m/>
    <x v="2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35"/>
    <s v="6252306115"/>
    <s v="2001500656"/>
    <s v="beginbalans"/>
    <m/>
    <s v="PC122P1W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36"/>
    <s v="6252306115"/>
    <s v="2001500656"/>
    <s v="beginbalans"/>
    <m/>
    <s v="PC122P23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37"/>
    <s v="6252306115"/>
    <s v="2001500656"/>
    <s v="beginbalans"/>
    <m/>
    <s v="PC122P2K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38"/>
    <s v="6252306115"/>
    <s v="2001500656"/>
    <s v="beginbalans"/>
    <m/>
    <s v="PC122P2Q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39"/>
    <s v="6252306115"/>
    <s v="2001500656"/>
    <s v="beginbalans"/>
    <m/>
    <s v="PC122P34"/>
    <m/>
    <m/>
    <m/>
    <x v="0"/>
    <m/>
    <n v="100292666"/>
    <s v="Alfa College"/>
    <x v="12"/>
    <s v="Lenovo"/>
    <s v="T480s"/>
    <d v="2019-02-01T00:00:00"/>
    <x v="1"/>
    <n v="1"/>
    <n v="845.72"/>
    <n v="0"/>
    <n v="0"/>
    <n v="845.72"/>
    <n v="845.72"/>
    <n v="0"/>
    <n v="0"/>
    <n v="845.72"/>
    <n v="0"/>
    <n v="0"/>
    <m/>
    <m/>
    <s v="ACTIVE"/>
  </r>
  <r>
    <s v="1381040"/>
    <s v="6252306115"/>
    <s v="2001500656"/>
    <s v="beginbalans"/>
    <m/>
    <s v="PC122P2L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41"/>
    <s v="6252306115"/>
    <s v="2001500656"/>
    <s v="beginbalans"/>
    <m/>
    <s v="PC122P2J"/>
    <m/>
    <m/>
    <m/>
    <x v="5"/>
    <m/>
    <n v="100292666"/>
    <s v="Alfa College"/>
    <x v="12"/>
    <s v="Lenovo"/>
    <s v="T480s"/>
    <d v="2019-02-01T00:00:00"/>
    <x v="1"/>
    <n v="1"/>
    <n v="845.72"/>
    <n v="0"/>
    <n v="0"/>
    <n v="845.72"/>
    <n v="845.72"/>
    <n v="0"/>
    <n v="0"/>
    <n v="845.72"/>
    <n v="0"/>
    <n v="0"/>
    <m/>
    <m/>
    <s v="ACTIVE"/>
  </r>
  <r>
    <s v="1381042"/>
    <s v="6252306115"/>
    <s v="2001500656"/>
    <s v="beginbalans"/>
    <m/>
    <s v="PC122P2F"/>
    <m/>
    <m/>
    <m/>
    <x v="5"/>
    <m/>
    <n v="100292666"/>
    <s v="Alfa College"/>
    <x v="12"/>
    <s v="Lenovo"/>
    <s v="T480s"/>
    <d v="2019-02-01T00:00:00"/>
    <x v="1"/>
    <n v="1"/>
    <n v="845.72"/>
    <n v="0"/>
    <n v="0"/>
    <n v="845.72"/>
    <n v="845.72"/>
    <n v="0"/>
    <n v="0"/>
    <n v="845.72"/>
    <n v="0"/>
    <n v="0"/>
    <m/>
    <m/>
    <s v="ACTIVE"/>
  </r>
  <r>
    <s v="1381043"/>
    <s v="6252306115"/>
    <s v="2001500656"/>
    <s v="beginbalans"/>
    <m/>
    <s v="PC122P27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44"/>
    <s v="6252306115"/>
    <s v="2001500656"/>
    <s v="beginbalans"/>
    <m/>
    <s v="PC122P28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45"/>
    <s v="6252306115"/>
    <s v="2001500656"/>
    <s v="beginbalans"/>
    <m/>
    <s v="PC122P2S"/>
    <m/>
    <m/>
    <m/>
    <x v="5"/>
    <m/>
    <n v="100292666"/>
    <s v="Alfa College"/>
    <x v="12"/>
    <s v="Lenovo"/>
    <s v="T480s"/>
    <d v="2019-02-01T00:00:00"/>
    <x v="1"/>
    <n v="1"/>
    <n v="845.72"/>
    <n v="0"/>
    <n v="0"/>
    <n v="845.72"/>
    <n v="845.72"/>
    <n v="0"/>
    <n v="0"/>
    <n v="845.72"/>
    <n v="0"/>
    <n v="0"/>
    <m/>
    <m/>
    <s v="ACTIVE"/>
  </r>
  <r>
    <s v="1381046"/>
    <s v="6252306115"/>
    <s v="2001500656"/>
    <s v="beginbalans"/>
    <m/>
    <s v="PC122P26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47"/>
    <s v="6252306115"/>
    <s v="2001500656"/>
    <s v="beginbalans"/>
    <m/>
    <s v="PC122P24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48"/>
    <s v="6252306115"/>
    <s v="2001500656"/>
    <s v="beginbalans"/>
    <m/>
    <s v="PC122P1X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49"/>
    <s v="6252306115"/>
    <s v="2001500656"/>
    <s v="beginbalans"/>
    <m/>
    <s v="PC122P1Y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50"/>
    <s v="6252306115"/>
    <s v="2001500656"/>
    <s v="beginbalans"/>
    <m/>
    <s v="PC122P1Z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51"/>
    <s v="6252306115"/>
    <s v="2001500656"/>
    <s v="beginbalans"/>
    <m/>
    <s v="PC122P1R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54"/>
    <s v="6252306115"/>
    <s v="2001500656"/>
    <s v="beginbalans"/>
    <m/>
    <s v="PC122P22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55"/>
    <s v="6252306115"/>
    <s v="2001500656"/>
    <s v="beginbalans"/>
    <m/>
    <s v="PC122P1V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56"/>
    <s v="6252306115"/>
    <s v="2001500656"/>
    <s v="beginbalans"/>
    <m/>
    <s v="PC122P33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57"/>
    <s v="6252306115"/>
    <s v="2001500656"/>
    <s v="beginbalans"/>
    <m/>
    <s v="PC122P1Q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58"/>
    <s v="6252306115"/>
    <s v="2001500656"/>
    <s v="beginbalans"/>
    <m/>
    <s v="PC122P30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60"/>
    <s v="6252306115"/>
    <s v="2001500656"/>
    <s v="beginbalans"/>
    <m/>
    <s v="PC122P25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61"/>
    <s v="6252306115"/>
    <s v="2001500656"/>
    <s v="beginbalans"/>
    <m/>
    <s v="PC122P1S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62"/>
    <s v="6252306115"/>
    <s v="2001500656"/>
    <s v="beginbalans"/>
    <m/>
    <s v="PC122P2X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63"/>
    <s v="6252306115"/>
    <s v="2001500656"/>
    <s v="beginbalans"/>
    <m/>
    <s v="PC122P2M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64"/>
    <s v="6252306115"/>
    <s v="2001500656"/>
    <s v="beginbalans"/>
    <m/>
    <s v="PC122P2B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65"/>
    <s v="6252306115"/>
    <s v="2001500656"/>
    <s v="beginbalans"/>
    <m/>
    <s v="PC122P2N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66"/>
    <s v="6252306115"/>
    <s v="2001500656"/>
    <s v="beginbalans"/>
    <m/>
    <s v="PC122P29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67"/>
    <s v="6252306115"/>
    <s v="2001500656"/>
    <s v="beginbalans"/>
    <m/>
    <s v="PC122P2Z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68"/>
    <s v="6252306115"/>
    <s v="2001500656"/>
    <s v="beginbalans"/>
    <m/>
    <s v="PC122P2H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69"/>
    <s v="6252306115"/>
    <s v="2001500656"/>
    <s v="beginbalans"/>
    <m/>
    <s v="PC122P21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71"/>
    <s v="6252306115"/>
    <s v="2001500656"/>
    <s v="beginbalans"/>
    <m/>
    <s v="PC122P2G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72"/>
    <s v="6252306115"/>
    <s v="2001500656"/>
    <s v="beginbalans"/>
    <m/>
    <s v="PC122P2Y"/>
    <m/>
    <m/>
    <m/>
    <x v="4"/>
    <m/>
    <n v="100292666"/>
    <s v="Alfa College"/>
    <x v="12"/>
    <s v="Lenovo"/>
    <s v="T480s"/>
    <d v="2019-02-01T00:00:00"/>
    <x v="1"/>
    <n v="1"/>
    <n v="845.72"/>
    <n v="0"/>
    <n v="0"/>
    <n v="845.72"/>
    <n v="845.72"/>
    <n v="0"/>
    <n v="0"/>
    <n v="845.72"/>
    <n v="0"/>
    <n v="0"/>
    <m/>
    <m/>
    <s v="ACTIVE"/>
  </r>
  <r>
    <s v="1381073"/>
    <s v="6252306115"/>
    <s v="2001500656"/>
    <s v="beginbalans"/>
    <m/>
    <s v="PC122P20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74"/>
    <s v="6252306115"/>
    <s v="2001500656"/>
    <s v="beginbalans"/>
    <m/>
    <s v="PC122P35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75"/>
    <s v="6252306115"/>
    <s v="2001500656"/>
    <s v="beginbalans"/>
    <m/>
    <s v="PC122P1T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76"/>
    <s v="6252306115"/>
    <s v="2001500656"/>
    <s v="beginbalans"/>
    <m/>
    <s v="PC122P2C"/>
    <m/>
    <m/>
    <m/>
    <x v="0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77"/>
    <s v="6252306115"/>
    <s v="2001500656"/>
    <s v="beginbalans"/>
    <m/>
    <s v="PC122P2E"/>
    <m/>
    <m/>
    <m/>
    <x v="6"/>
    <m/>
    <n v="100292666"/>
    <s v="Alfa College"/>
    <x v="12"/>
    <s v="Lenovo"/>
    <s v="T480s"/>
    <d v="2019-02-01T00:00:00"/>
    <x v="1"/>
    <n v="0"/>
    <n v="845.72"/>
    <n v="0"/>
    <n v="845.72"/>
    <n v="0"/>
    <n v="845.72"/>
    <n v="0"/>
    <n v="845.72"/>
    <n v="0"/>
    <n v="0"/>
    <n v="0"/>
    <m/>
    <m/>
    <s v="INACTIVE - Retired in 2024"/>
  </r>
  <r>
    <s v="1381078"/>
    <s v="6252306195"/>
    <s v="2001500656"/>
    <s v="beginbalans"/>
    <m/>
    <s v="PC125G7S"/>
    <m/>
    <m/>
    <m/>
    <x v="0"/>
    <m/>
    <n v="100292666"/>
    <s v="Alfa College"/>
    <x v="12"/>
    <s v="Lenovo"/>
    <s v="X280"/>
    <d v="2019-02-01T00:00:00"/>
    <x v="1"/>
    <n v="0"/>
    <n v="853.61"/>
    <n v="0"/>
    <n v="853.61"/>
    <n v="0"/>
    <n v="853.61"/>
    <n v="0"/>
    <n v="853.61"/>
    <n v="0"/>
    <n v="0"/>
    <n v="0"/>
    <m/>
    <m/>
    <s v="INACTIVE - Retired in 2024"/>
  </r>
  <r>
    <s v="1381079"/>
    <s v="6252306195"/>
    <s v="2001500656"/>
    <s v="beginbalans"/>
    <m/>
    <s v="PC125G7V"/>
    <m/>
    <m/>
    <m/>
    <x v="0"/>
    <m/>
    <n v="100292666"/>
    <s v="Alfa College"/>
    <x v="12"/>
    <s v="Lenovo"/>
    <s v="X280"/>
    <d v="2019-02-01T00:00:00"/>
    <x v="1"/>
    <n v="0"/>
    <n v="853.61"/>
    <n v="0"/>
    <n v="853.61"/>
    <n v="0"/>
    <n v="853.61"/>
    <n v="0"/>
    <n v="853.61"/>
    <n v="0"/>
    <n v="0"/>
    <n v="0"/>
    <m/>
    <m/>
    <s v="INACTIVE - Retired in 2024"/>
  </r>
  <r>
    <s v="1381080"/>
    <s v="6252306195"/>
    <s v="2001500656"/>
    <s v="beginbalans"/>
    <m/>
    <s v="PC125G7W"/>
    <m/>
    <m/>
    <m/>
    <x v="0"/>
    <m/>
    <n v="100292666"/>
    <s v="Alfa College"/>
    <x v="12"/>
    <s v="Lenovo"/>
    <s v="X280"/>
    <d v="2019-02-01T00:00:00"/>
    <x v="1"/>
    <n v="0"/>
    <n v="853.61"/>
    <n v="0"/>
    <n v="853.61"/>
    <n v="0"/>
    <n v="853.61"/>
    <n v="0"/>
    <n v="853.61"/>
    <n v="0"/>
    <n v="0"/>
    <n v="0"/>
    <m/>
    <m/>
    <s v="INACTIVE - Retired in 2024"/>
  </r>
  <r>
    <s v="1381081"/>
    <s v="6252306195"/>
    <s v="2001500656"/>
    <s v="beginbalans"/>
    <m/>
    <s v="PC125G7T"/>
    <m/>
    <m/>
    <m/>
    <x v="0"/>
    <m/>
    <n v="100292666"/>
    <s v="Alfa College"/>
    <x v="12"/>
    <s v="Lenovo"/>
    <s v="X280"/>
    <d v="2019-02-01T00:00:00"/>
    <x v="1"/>
    <n v="0"/>
    <n v="853.61"/>
    <n v="0"/>
    <n v="853.61"/>
    <n v="0"/>
    <n v="853.61"/>
    <n v="0"/>
    <n v="853.61"/>
    <n v="0"/>
    <n v="0"/>
    <n v="0"/>
    <m/>
    <m/>
    <s v="INACTIVE - Retired in 2024"/>
  </r>
  <r>
    <s v="1381082"/>
    <s v="6252306195"/>
    <s v="2001500656"/>
    <s v="beginbalans"/>
    <m/>
    <s v="PC125G7X"/>
    <m/>
    <m/>
    <m/>
    <x v="0"/>
    <m/>
    <n v="100292666"/>
    <s v="Alfa College"/>
    <x v="12"/>
    <s v="Lenovo"/>
    <s v="X280"/>
    <d v="2019-02-01T00:00:00"/>
    <x v="1"/>
    <n v="0"/>
    <n v="853.61"/>
    <n v="0"/>
    <n v="853.61"/>
    <n v="0"/>
    <n v="853.61"/>
    <n v="0"/>
    <n v="853.61"/>
    <n v="0"/>
    <n v="0"/>
    <n v="0"/>
    <m/>
    <m/>
    <s v="INACTIVE - Retired in 2024"/>
  </r>
  <r>
    <s v="1419027"/>
    <s v="6252307700"/>
    <s v="2001498482"/>
    <s v="beginbalans"/>
    <m/>
    <s v="PF1LMRP1"/>
    <m/>
    <m/>
    <m/>
    <x v="0"/>
    <m/>
    <n v="100292666"/>
    <s v="Alfa College"/>
    <x v="12"/>
    <s v="Lenovo"/>
    <s v="P52s"/>
    <d v="2019-04-01T00:00:00"/>
    <x v="1"/>
    <n v="0"/>
    <n v="1935.53"/>
    <n v="0"/>
    <n v="1935.53"/>
    <n v="0"/>
    <n v="1935.53"/>
    <n v="0"/>
    <n v="1935.53"/>
    <n v="0"/>
    <n v="0"/>
    <n v="0"/>
    <m/>
    <m/>
    <s v="INACTIVE - Retired in 2024"/>
  </r>
  <r>
    <s v="1419028"/>
    <s v="6252307700"/>
    <s v="2001498482"/>
    <s v="beginbalans"/>
    <m/>
    <s v="PF1LMRM3"/>
    <m/>
    <m/>
    <m/>
    <x v="0"/>
    <m/>
    <n v="100292666"/>
    <s v="Alfa College"/>
    <x v="12"/>
    <s v="Lenovo"/>
    <s v="P52s"/>
    <d v="2019-04-01T00:00:00"/>
    <x v="1"/>
    <n v="0"/>
    <n v="1935.53"/>
    <n v="0"/>
    <n v="1935.53"/>
    <n v="0"/>
    <n v="1935.53"/>
    <n v="0"/>
    <n v="1935.53"/>
    <n v="0"/>
    <n v="0"/>
    <n v="0"/>
    <m/>
    <m/>
    <s v="INACTIVE - Retired in 2024"/>
  </r>
  <r>
    <s v="1419029"/>
    <s v="6252307700"/>
    <s v="2001498482"/>
    <s v="beginbalans"/>
    <m/>
    <s v="PF1LMVCX"/>
    <m/>
    <m/>
    <m/>
    <x v="0"/>
    <m/>
    <n v="100292666"/>
    <s v="Alfa College"/>
    <x v="12"/>
    <s v="Lenovo"/>
    <s v="P52s"/>
    <d v="2019-04-01T00:00:00"/>
    <x v="1"/>
    <n v="0"/>
    <n v="1935.53"/>
    <n v="0"/>
    <n v="1935.53"/>
    <n v="0"/>
    <n v="1935.53"/>
    <n v="0"/>
    <n v="1935.53"/>
    <n v="0"/>
    <n v="0"/>
    <n v="0"/>
    <m/>
    <m/>
    <s v="INACTIVE - Retired in 2024"/>
  </r>
  <r>
    <s v="1419030"/>
    <s v="6252307700"/>
    <s v="2001498482"/>
    <s v="beginbalans"/>
    <m/>
    <s v="PF1LMTEW"/>
    <m/>
    <m/>
    <m/>
    <x v="4"/>
    <m/>
    <n v="100292666"/>
    <s v="Alfa College"/>
    <x v="12"/>
    <s v="Lenovo"/>
    <s v="P52s"/>
    <d v="2019-04-01T00:00:00"/>
    <x v="1"/>
    <n v="1"/>
    <n v="1935.53"/>
    <n v="0"/>
    <n v="0"/>
    <n v="1935.53"/>
    <n v="1935.53"/>
    <n v="0"/>
    <n v="0"/>
    <n v="1935.53"/>
    <n v="0"/>
    <n v="0"/>
    <m/>
    <m/>
    <s v="ACTIVE"/>
  </r>
  <r>
    <s v="1419031"/>
    <s v="6252307700"/>
    <s v="2001498482"/>
    <s v="beginbalans"/>
    <m/>
    <s v="PF1LMRN5"/>
    <m/>
    <m/>
    <m/>
    <x v="5"/>
    <m/>
    <n v="100292666"/>
    <s v="Alfa College"/>
    <x v="12"/>
    <s v="Lenovo"/>
    <s v="P52s"/>
    <d v="2019-04-01T00:00:00"/>
    <x v="1"/>
    <n v="1"/>
    <n v="1935.53"/>
    <n v="0"/>
    <n v="0"/>
    <n v="1935.53"/>
    <n v="1935.53"/>
    <n v="0"/>
    <n v="0"/>
    <n v="1935.53"/>
    <n v="0"/>
    <n v="0"/>
    <m/>
    <m/>
    <s v="ACTIVE"/>
  </r>
  <r>
    <s v="1419032"/>
    <s v="6252307700"/>
    <s v="2001498482"/>
    <s v="beginbalans"/>
    <m/>
    <s v="PF1LMTCZ"/>
    <m/>
    <m/>
    <m/>
    <x v="0"/>
    <m/>
    <n v="100292666"/>
    <s v="Alfa College"/>
    <x v="12"/>
    <s v="Lenovo"/>
    <s v="P52s"/>
    <d v="2019-04-01T00:00:00"/>
    <x v="1"/>
    <n v="0"/>
    <n v="1935.53"/>
    <n v="0"/>
    <n v="1935.53"/>
    <n v="0"/>
    <n v="1935.53"/>
    <n v="0"/>
    <n v="1935.53"/>
    <n v="0"/>
    <n v="0"/>
    <n v="0"/>
    <m/>
    <m/>
    <s v="INACTIVE - Retired in 2024"/>
  </r>
  <r>
    <s v="1419033"/>
    <s v="6252307700"/>
    <s v="2001498482"/>
    <s v="beginbalans"/>
    <m/>
    <s v="PF1LMPMF"/>
    <m/>
    <m/>
    <m/>
    <x v="5"/>
    <m/>
    <n v="100292666"/>
    <s v="Alfa College"/>
    <x v="12"/>
    <s v="Lenovo"/>
    <s v="P52s"/>
    <d v="2019-04-01T00:00:00"/>
    <x v="1"/>
    <n v="1"/>
    <n v="1935.53"/>
    <n v="0"/>
    <n v="0"/>
    <n v="1935.53"/>
    <n v="1935.53"/>
    <n v="0"/>
    <n v="0"/>
    <n v="1935.53"/>
    <n v="0"/>
    <n v="0"/>
    <m/>
    <m/>
    <s v="ACTIVE"/>
  </r>
  <r>
    <s v="1419034"/>
    <s v="6252307700"/>
    <s v="2001498482"/>
    <s v="beginbalans"/>
    <m/>
    <s v="PF1LMTC7"/>
    <m/>
    <m/>
    <m/>
    <x v="4"/>
    <m/>
    <n v="100292666"/>
    <s v="Alfa College"/>
    <x v="12"/>
    <s v="Lenovo"/>
    <s v="P52s"/>
    <d v="2019-04-01T00:00:00"/>
    <x v="1"/>
    <n v="1"/>
    <n v="1935.53"/>
    <n v="0"/>
    <n v="0"/>
    <n v="1935.53"/>
    <n v="1935.53"/>
    <n v="0"/>
    <n v="0"/>
    <n v="1935.53"/>
    <n v="0"/>
    <n v="0"/>
    <m/>
    <m/>
    <s v="ACTIVE"/>
  </r>
  <r>
    <s v="1419035"/>
    <s v="6252307700"/>
    <s v="2001498482"/>
    <s v="beginbalans"/>
    <m/>
    <s v="PF1LMTFS"/>
    <m/>
    <m/>
    <m/>
    <x v="0"/>
    <m/>
    <n v="100292666"/>
    <s v="Alfa College"/>
    <x v="12"/>
    <s v="Lenovo"/>
    <s v="P52s"/>
    <d v="2019-04-01T00:00:00"/>
    <x v="1"/>
    <n v="0"/>
    <n v="1935.53"/>
    <n v="0"/>
    <n v="1935.53"/>
    <n v="0"/>
    <n v="1935.53"/>
    <n v="0"/>
    <n v="1935.53"/>
    <n v="0"/>
    <n v="0"/>
    <n v="0"/>
    <m/>
    <m/>
    <s v="INACTIVE - Retired in 2024"/>
  </r>
  <r>
    <s v="1419036"/>
    <s v="6252307700"/>
    <s v="2001498482"/>
    <s v="beginbalans"/>
    <m/>
    <s v="PF1LMTE0"/>
    <m/>
    <m/>
    <m/>
    <x v="0"/>
    <m/>
    <n v="100292666"/>
    <s v="Alfa College"/>
    <x v="12"/>
    <s v="Lenovo"/>
    <s v="P52s"/>
    <d v="2019-04-01T00:00:00"/>
    <x v="1"/>
    <n v="0"/>
    <n v="1935.53"/>
    <n v="0"/>
    <n v="1935.53"/>
    <n v="0"/>
    <n v="1935.53"/>
    <n v="0"/>
    <n v="1935.53"/>
    <n v="0"/>
    <n v="0"/>
    <n v="0"/>
    <m/>
    <m/>
    <s v="INACTIVE - Retired in 2024"/>
  </r>
  <r>
    <s v="1419037"/>
    <s v="6252307700"/>
    <s v="2001498482"/>
    <s v="beginbalans"/>
    <m/>
    <s v="PF1LMVC0"/>
    <m/>
    <m/>
    <m/>
    <x v="5"/>
    <m/>
    <n v="100292666"/>
    <s v="Alfa College"/>
    <x v="12"/>
    <s v="Lenovo"/>
    <s v="P52s"/>
    <d v="2019-04-01T00:00:00"/>
    <x v="1"/>
    <n v="1"/>
    <n v="1935.53"/>
    <n v="0"/>
    <n v="0"/>
    <n v="1935.53"/>
    <n v="1935.53"/>
    <n v="0"/>
    <n v="0"/>
    <n v="1935.53"/>
    <n v="0"/>
    <n v="0"/>
    <m/>
    <m/>
    <s v="ACTIVE"/>
  </r>
  <r>
    <s v="1419038"/>
    <s v="6252307700"/>
    <s v="2001498482"/>
    <s v="beginbalans"/>
    <m/>
    <s v="PF1LMPKL"/>
    <m/>
    <m/>
    <m/>
    <x v="4"/>
    <m/>
    <n v="100292666"/>
    <s v="Alfa College"/>
    <x v="12"/>
    <s v="Lenovo"/>
    <s v="P52s"/>
    <d v="2019-04-01T00:00:00"/>
    <x v="1"/>
    <n v="1"/>
    <n v="1935.53"/>
    <n v="0"/>
    <n v="0"/>
    <n v="1935.53"/>
    <n v="1935.53"/>
    <n v="0"/>
    <n v="0"/>
    <n v="1935.53"/>
    <n v="0"/>
    <n v="0"/>
    <m/>
    <m/>
    <s v="ACTIVE"/>
  </r>
  <r>
    <s v="1419039"/>
    <s v="6252307700"/>
    <s v="2001498482"/>
    <s v="beginbalans"/>
    <m/>
    <s v="PF1LMRPW"/>
    <m/>
    <m/>
    <m/>
    <x v="5"/>
    <m/>
    <n v="100292666"/>
    <s v="Alfa College"/>
    <x v="12"/>
    <s v="Lenovo"/>
    <s v="P52s"/>
    <d v="2019-04-01T00:00:00"/>
    <x v="1"/>
    <n v="1"/>
    <n v="1935.53"/>
    <n v="0"/>
    <n v="0"/>
    <n v="1935.53"/>
    <n v="1935.53"/>
    <n v="0"/>
    <n v="0"/>
    <n v="1935.53"/>
    <n v="0"/>
    <n v="0"/>
    <m/>
    <m/>
    <s v="ACTIVE"/>
  </r>
  <r>
    <s v="1418977"/>
    <s v="6252309710"/>
    <s v="2001500656"/>
    <s v="beginbalans"/>
    <m/>
    <s v="MP1HQJN2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78"/>
    <s v="6252309710"/>
    <s v="2001500656"/>
    <s v="beginbalans"/>
    <m/>
    <s v="MP1HQJLV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79"/>
    <s v="6252309710"/>
    <s v="2001500656"/>
    <s v="beginbalans"/>
    <m/>
    <s v="MP1HQJMM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80"/>
    <s v="6252309710"/>
    <s v="2001500656"/>
    <s v="beginbalans"/>
    <m/>
    <s v="MP1HQJMC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81"/>
    <s v="6252309710"/>
    <s v="2001500656"/>
    <s v="beginbalans"/>
    <m/>
    <s v="MP1HQJM7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82"/>
    <s v="6252309710"/>
    <s v="2001500656"/>
    <s v="beginbalans"/>
    <m/>
    <s v="MP1HQJMF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83"/>
    <s v="6252309710"/>
    <s v="2001500656"/>
    <s v="beginbalans"/>
    <m/>
    <s v="MP1HQJLW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84"/>
    <s v="6252309710"/>
    <s v="2001500656"/>
    <s v="beginbalans"/>
    <m/>
    <s v="MP1HQJLH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85"/>
    <s v="6252309710"/>
    <s v="2001500656"/>
    <s v="beginbalans"/>
    <m/>
    <s v="MP1HQJLB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86"/>
    <s v="6252309710"/>
    <s v="2001500656"/>
    <s v="beginbalans"/>
    <m/>
    <s v="MP1HQJLE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87"/>
    <s v="6252309710"/>
    <s v="2001500656"/>
    <s v="beginbalans"/>
    <m/>
    <s v="MP1HQJL5"/>
    <m/>
    <m/>
    <m/>
    <x v="4"/>
    <m/>
    <n v="100292666"/>
    <s v="Alfa College"/>
    <x v="12"/>
    <s v="Lenovo"/>
    <s v="X380"/>
    <d v="2019-04-01T00:00:00"/>
    <x v="1"/>
    <n v="1"/>
    <n v="990.47"/>
    <n v="0"/>
    <n v="0"/>
    <n v="990.47"/>
    <n v="990.47"/>
    <n v="0"/>
    <n v="0"/>
    <n v="990.47"/>
    <n v="0"/>
    <n v="0"/>
    <m/>
    <m/>
    <s v="ACTIVE"/>
  </r>
  <r>
    <s v="1418988"/>
    <s v="6252309710"/>
    <s v="2001500656"/>
    <s v="beginbalans"/>
    <m/>
    <s v="MP1HQJMB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89"/>
    <s v="6252309710"/>
    <s v="2001500656"/>
    <s v="beginbalans"/>
    <m/>
    <s v="MP1HQJLJ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90"/>
    <s v="6252309710"/>
    <s v="2001500656"/>
    <s v="beginbalans"/>
    <m/>
    <s v="MP1HQJMP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91"/>
    <s v="6252309710"/>
    <s v="2001500656"/>
    <s v="beginbalans"/>
    <m/>
    <s v="MP1HQJLM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92"/>
    <s v="6252309710"/>
    <s v="2001500656"/>
    <s v="beginbalans"/>
    <m/>
    <s v="MP1HQJLT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93"/>
    <s v="6252309710"/>
    <s v="2001500656"/>
    <s v="beginbalans"/>
    <m/>
    <s v="MP1HQJLU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94"/>
    <s v="6252309710"/>
    <s v="2001500656"/>
    <s v="beginbalans"/>
    <m/>
    <s v="MP1HQJMN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95"/>
    <s v="6252309710"/>
    <s v="2001500656"/>
    <s v="beginbalans"/>
    <m/>
    <s v="MP1HQJMQ"/>
    <m/>
    <m/>
    <m/>
    <x v="4"/>
    <m/>
    <n v="100292666"/>
    <s v="Alfa College"/>
    <x v="12"/>
    <s v="Lenovo"/>
    <s v="X380"/>
    <d v="2019-04-01T00:00:00"/>
    <x v="1"/>
    <n v="1"/>
    <n v="990.47"/>
    <n v="0"/>
    <n v="0"/>
    <n v="990.47"/>
    <n v="990.47"/>
    <n v="0"/>
    <n v="0"/>
    <n v="990.47"/>
    <n v="0"/>
    <n v="0"/>
    <m/>
    <m/>
    <s v="ACTIVE"/>
  </r>
  <r>
    <s v="1418996"/>
    <s v="6252309710"/>
    <s v="2001500656"/>
    <s v="beginbalans"/>
    <m/>
    <s v="MP1HQJN1"/>
    <m/>
    <m/>
    <m/>
    <x v="0"/>
    <m/>
    <n v="100292666"/>
    <s v="Alfa College"/>
    <x v="12"/>
    <s v="Lenovo"/>
    <s v="X380"/>
    <d v="2019-04-01T00:00:00"/>
    <x v="1"/>
    <n v="1"/>
    <n v="990.47"/>
    <n v="0"/>
    <n v="0"/>
    <n v="990.47"/>
    <n v="990.47"/>
    <n v="0"/>
    <n v="0"/>
    <n v="990.47"/>
    <n v="0"/>
    <n v="0"/>
    <m/>
    <m/>
    <s v="ACTIVE"/>
  </r>
  <r>
    <s v="1418998"/>
    <s v="6252309710"/>
    <s v="2001500656"/>
    <s v="beginbalans"/>
    <m/>
    <s v="MP1HQJN3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8999"/>
    <s v="6252309710"/>
    <s v="2001500656"/>
    <s v="beginbalans"/>
    <m/>
    <s v="MP1HQJM0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00"/>
    <s v="6252309710"/>
    <s v="2001500656"/>
    <s v="beginbalans"/>
    <m/>
    <s v="MP1HQJN4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01"/>
    <s v="6252309710"/>
    <s v="2001500656"/>
    <s v="beginbalans"/>
    <m/>
    <s v="MP1HQJMS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02"/>
    <s v="6252309710"/>
    <s v="2001500656"/>
    <s v="beginbalans"/>
    <m/>
    <s v="MP1HQJMV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03"/>
    <s v="6252309710"/>
    <s v="2001500656"/>
    <s v="beginbalans"/>
    <m/>
    <s v="MP1HQJMK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04"/>
    <s v="6252309710"/>
    <s v="2001500656"/>
    <s v="beginbalans"/>
    <m/>
    <s v="MP1HQJMX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05"/>
    <s v="6252309710"/>
    <s v="2001500656"/>
    <s v="beginbalans"/>
    <m/>
    <s v="MP1HQJMZ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06"/>
    <s v="6252309710"/>
    <s v="2001500656"/>
    <s v="beginbalans"/>
    <m/>
    <s v="MP1HQJL9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07"/>
    <s v="6252309710"/>
    <s v="2001500656"/>
    <s v="beginbalans"/>
    <m/>
    <s v="MP1HQJMT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08"/>
    <s v="6252309710"/>
    <s v="2001500656"/>
    <s v="beginbalans"/>
    <m/>
    <s v="MP1HQJMH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09"/>
    <s v="6252309710"/>
    <s v="2001500656"/>
    <s v="beginbalans"/>
    <m/>
    <s v="MP1HQJLR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10"/>
    <s v="6252309710"/>
    <s v="2001500656"/>
    <s v="beginbalans"/>
    <m/>
    <s v="MP1HQJMG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11"/>
    <s v="6252309710"/>
    <s v="2001500656"/>
    <s v="beginbalans"/>
    <m/>
    <s v="MP1HQJMR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12"/>
    <s v="6252309710"/>
    <s v="2001500656"/>
    <s v="beginbalans"/>
    <m/>
    <s v="MP1HQJL7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13"/>
    <s v="6252309710"/>
    <s v="2001500656"/>
    <s v="beginbalans"/>
    <m/>
    <s v="MP1HQJLK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14"/>
    <s v="6252309710"/>
    <s v="2001500656"/>
    <s v="beginbalans"/>
    <m/>
    <s v="MP1HQJM9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16"/>
    <s v="6252309710"/>
    <s v="2001500656"/>
    <s v="beginbalans"/>
    <m/>
    <s v="MP1HQJM1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17"/>
    <s v="6252309710"/>
    <s v="2001500656"/>
    <s v="beginbalans"/>
    <m/>
    <s v="MP1HQJM6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18"/>
    <s v="6252309710"/>
    <s v="2001500656"/>
    <s v="beginbalans"/>
    <m/>
    <s v="MP1HQJME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19"/>
    <s v="6252309710"/>
    <s v="2001500656"/>
    <s v="beginbalans"/>
    <m/>
    <s v="MP1HQJM4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20"/>
    <s v="6252309710"/>
    <s v="2001500656"/>
    <s v="beginbalans"/>
    <m/>
    <s v="MP1HQJMW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21"/>
    <s v="6252309710"/>
    <s v="2001500656"/>
    <s v="beginbalans"/>
    <m/>
    <s v="MP1HQJL6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22"/>
    <s v="6252309710"/>
    <s v="2001500656"/>
    <s v="beginbalans"/>
    <m/>
    <s v="MP1HQJML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23"/>
    <s v="6252309710"/>
    <s v="2001500656"/>
    <s v="beginbalans"/>
    <m/>
    <s v="MP1HQJLD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24"/>
    <s v="6252309710"/>
    <s v="2001500656"/>
    <s v="beginbalans"/>
    <m/>
    <s v="MP1HQJLS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25"/>
    <s v="6252309710"/>
    <s v="2001500656"/>
    <s v="beginbalans"/>
    <m/>
    <s v="MP1HQJLZ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26"/>
    <s v="6252309710"/>
    <s v="2001500656"/>
    <s v="beginbalans"/>
    <m/>
    <s v="MP1HQJLP"/>
    <m/>
    <m/>
    <m/>
    <x v="0"/>
    <m/>
    <n v="100292666"/>
    <s v="Alfa College"/>
    <x v="12"/>
    <s v="Lenovo"/>
    <s v="X380"/>
    <d v="2019-04-01T00:00:00"/>
    <x v="1"/>
    <n v="0"/>
    <n v="990.47"/>
    <n v="0"/>
    <n v="990.47"/>
    <n v="0"/>
    <n v="990.47"/>
    <n v="0"/>
    <n v="990.47"/>
    <n v="0"/>
    <n v="0"/>
    <n v="0"/>
    <m/>
    <m/>
    <s v="INACTIVE - Retired in 2024"/>
  </r>
  <r>
    <s v="1419041"/>
    <s v="6252312421"/>
    <s v="2001510689"/>
    <s v="beginbalans"/>
    <m/>
    <s v="SV30316YL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42"/>
    <s v="6252312421"/>
    <s v="2001510689"/>
    <s v="beginbalans"/>
    <m/>
    <s v="SV30316YM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43"/>
    <s v="6252312421"/>
    <s v="2001510689"/>
    <s v="beginbalans"/>
    <m/>
    <s v="SV30316Z0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44"/>
    <s v="6252312421"/>
    <s v="2001510689"/>
    <s v="beginbalans"/>
    <m/>
    <s v="SV30316YN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45"/>
    <s v="6252312421"/>
    <s v="2001510689"/>
    <s v="beginbalans"/>
    <m/>
    <s v="SV30316Z1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46"/>
    <s v="6252312421"/>
    <s v="2001510689"/>
    <s v="beginbalans"/>
    <m/>
    <s v="SV30316FZ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47"/>
    <s v="6252312421"/>
    <s v="2001510689"/>
    <s v="beginbalans"/>
    <m/>
    <s v="SV30316YT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48"/>
    <s v="6252312421"/>
    <s v="2001510689"/>
    <s v="beginbalans"/>
    <m/>
    <s v="SV30316YR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49"/>
    <s v="6252312421"/>
    <s v="2001510689"/>
    <s v="beginbalans"/>
    <m/>
    <s v="SV30316YC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50"/>
    <s v="6252312421"/>
    <s v="2001510689"/>
    <s v="beginbalans"/>
    <m/>
    <s v="SV30316YP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51"/>
    <s v="6252312421"/>
    <s v="2001510689"/>
    <s v="beginbalans"/>
    <m/>
    <s v="SV30316YZ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52"/>
    <s v="6252312421"/>
    <s v="2001510689"/>
    <s v="beginbalans"/>
    <m/>
    <s v="SV30316YG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53"/>
    <s v="6252312421"/>
    <s v="2001510689"/>
    <s v="beginbalans"/>
    <m/>
    <s v="SV30316YF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54"/>
    <s v="6252312421"/>
    <s v="2001510689"/>
    <s v="beginbalans"/>
    <m/>
    <s v="SV30316YY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55"/>
    <s v="6252312421"/>
    <s v="2001510689"/>
    <s v="beginbalans"/>
    <m/>
    <s v="SV30316YH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56"/>
    <s v="6252312421"/>
    <s v="2001510689"/>
    <s v="beginbalans"/>
    <m/>
    <s v="SV30316Z2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57"/>
    <s v="6252312421"/>
    <s v="2001510689"/>
    <s v="beginbalans"/>
    <m/>
    <s v="SV30316YB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58"/>
    <s v="6252312421"/>
    <s v="2001510689"/>
    <s v="beginbalans"/>
    <m/>
    <s v="SV30316YD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59"/>
    <s v="6252312421"/>
    <s v="2001510689"/>
    <s v="beginbalans"/>
    <m/>
    <s v="SV30316YA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19060"/>
    <s v="6252312421"/>
    <s v="2001510689"/>
    <s v="beginbalans"/>
    <m/>
    <s v="SV30316Y9"/>
    <m/>
    <m/>
    <m/>
    <x v="5"/>
    <m/>
    <n v="100292666"/>
    <s v="Alfa College"/>
    <x v="11"/>
    <s v="Lenovo"/>
    <s v="T23i"/>
    <d v="2019-04-01T00:00:00"/>
    <x v="1"/>
    <n v="1"/>
    <n v="155.99"/>
    <n v="0"/>
    <n v="0"/>
    <n v="155.99"/>
    <n v="155.99"/>
    <n v="0"/>
    <n v="0"/>
    <n v="155.99"/>
    <n v="0"/>
    <n v="0"/>
    <m/>
    <m/>
    <s v="ACTIVE"/>
  </r>
  <r>
    <s v="1465950"/>
    <s v="6252319729"/>
    <s v="4130000489"/>
    <s v="beginbalans"/>
    <m/>
    <s v="PF1PB9A1"/>
    <m/>
    <m/>
    <m/>
    <x v="0"/>
    <m/>
    <n v="100292666"/>
    <s v="Alfa College"/>
    <x v="12"/>
    <s v="Lenovo"/>
    <s v="P52s"/>
    <d v="2019-06-01T00:00:00"/>
    <x v="1"/>
    <n v="1"/>
    <n v="1950.77"/>
    <n v="0"/>
    <n v="0"/>
    <n v="1950.77"/>
    <n v="1950.77"/>
    <n v="0"/>
    <n v="0"/>
    <n v="1950.77"/>
    <n v="0"/>
    <n v="0"/>
    <m/>
    <m/>
    <s v="ACTIVE"/>
  </r>
  <r>
    <s v="1465951"/>
    <s v="6252319729"/>
    <s v="4130000489"/>
    <s v="beginbalans"/>
    <m/>
    <s v="PF1PB9AN"/>
    <m/>
    <m/>
    <m/>
    <x v="5"/>
    <m/>
    <n v="100292666"/>
    <s v="Alfa College"/>
    <x v="12"/>
    <s v="Lenovo"/>
    <s v="P52s"/>
    <d v="2019-06-01T00:00:00"/>
    <x v="1"/>
    <n v="1"/>
    <n v="1950.77"/>
    <n v="0"/>
    <n v="0"/>
    <n v="1950.77"/>
    <n v="1950.77"/>
    <n v="0"/>
    <n v="0"/>
    <n v="1950.77"/>
    <n v="0"/>
    <n v="0"/>
    <m/>
    <m/>
    <s v="ACTIVE"/>
  </r>
  <r>
    <s v="1465952"/>
    <s v="6252319729"/>
    <s v="4130000489"/>
    <s v="beginbalans"/>
    <m/>
    <s v="PF1PB9BA"/>
    <m/>
    <m/>
    <m/>
    <x v="5"/>
    <m/>
    <n v="100292666"/>
    <s v="Alfa College"/>
    <x v="12"/>
    <s v="Lenovo"/>
    <s v="P52s"/>
    <d v="2019-06-01T00:00:00"/>
    <x v="1"/>
    <n v="1"/>
    <n v="1950.77"/>
    <n v="0"/>
    <n v="0"/>
    <n v="1950.77"/>
    <n v="1950.77"/>
    <n v="0"/>
    <n v="0"/>
    <n v="1950.77"/>
    <n v="0"/>
    <n v="0"/>
    <m/>
    <m/>
    <s v="ACTIVE"/>
  </r>
  <r>
    <s v="1465953"/>
    <s v="6252319729"/>
    <s v="4130000489"/>
    <s v="beginbalans"/>
    <m/>
    <s v="PF1PB9C1"/>
    <m/>
    <m/>
    <m/>
    <x v="0"/>
    <m/>
    <n v="100292666"/>
    <s v="Alfa College"/>
    <x v="12"/>
    <s v="Lenovo"/>
    <s v="P52s"/>
    <d v="2019-06-01T00:00:00"/>
    <x v="1"/>
    <n v="0"/>
    <n v="1950.77"/>
    <n v="0"/>
    <n v="1950.77"/>
    <n v="0"/>
    <n v="1950.77"/>
    <n v="0"/>
    <n v="1950.77"/>
    <n v="0"/>
    <n v="0"/>
    <n v="0"/>
    <m/>
    <m/>
    <s v="INACTIVE - Retired in 2024"/>
  </r>
  <r>
    <s v="1465921"/>
    <s v="6252319922"/>
    <s v="4130000489"/>
    <s v="beginbalans"/>
    <m/>
    <s v="PC14FAK5"/>
    <m/>
    <m/>
    <m/>
    <x v="0"/>
    <m/>
    <n v="100292666"/>
    <s v="Alfa College"/>
    <x v="12"/>
    <s v="Lenovo"/>
    <s v="X280"/>
    <d v="2019-06-01T00:00:00"/>
    <x v="1"/>
    <n v="0"/>
    <n v="859.26"/>
    <n v="0"/>
    <n v="859.26"/>
    <n v="0"/>
    <n v="859.26"/>
    <n v="0"/>
    <n v="859.26"/>
    <n v="0"/>
    <n v="0"/>
    <n v="0"/>
    <m/>
    <m/>
    <s v="INACTIVE - Retired in 2024"/>
  </r>
  <r>
    <s v="1465922"/>
    <s v="6252319922"/>
    <s v="4130000489"/>
    <s v="beginbalans"/>
    <m/>
    <s v="PC14FAK2"/>
    <m/>
    <m/>
    <m/>
    <x v="0"/>
    <m/>
    <n v="100292666"/>
    <s v="Alfa College"/>
    <x v="12"/>
    <s v="Lenovo"/>
    <s v="X280"/>
    <d v="2019-06-01T00:00:00"/>
    <x v="1"/>
    <n v="0"/>
    <n v="859.26"/>
    <n v="0"/>
    <n v="859.26"/>
    <n v="0"/>
    <n v="859.26"/>
    <n v="0"/>
    <n v="859.26"/>
    <n v="0"/>
    <n v="0"/>
    <n v="0"/>
    <m/>
    <m/>
    <s v="INACTIVE - Retired in 2024"/>
  </r>
  <r>
    <s v="1465923"/>
    <s v="6252319922"/>
    <s v="4130000489"/>
    <s v="beginbalans"/>
    <m/>
    <s v="PC14FAK4"/>
    <m/>
    <m/>
    <m/>
    <x v="0"/>
    <m/>
    <n v="100292666"/>
    <s v="Alfa College"/>
    <x v="12"/>
    <s v="Lenovo"/>
    <s v="X280"/>
    <d v="2019-06-01T00:00:00"/>
    <x v="1"/>
    <n v="0"/>
    <n v="859.26"/>
    <n v="0"/>
    <n v="859.26"/>
    <n v="0"/>
    <n v="859.26"/>
    <n v="0"/>
    <n v="859.26"/>
    <n v="0"/>
    <n v="0"/>
    <n v="0"/>
    <m/>
    <m/>
    <s v="INACTIVE - Retired in 2024"/>
  </r>
  <r>
    <s v="1465924"/>
    <s v="6252319922"/>
    <s v="4130000489"/>
    <s v="beginbalans"/>
    <m/>
    <s v="PC14FAK3"/>
    <m/>
    <m/>
    <m/>
    <x v="0"/>
    <m/>
    <n v="100292666"/>
    <s v="Alfa College"/>
    <x v="12"/>
    <s v="Lenovo"/>
    <s v="X280"/>
    <d v="2019-06-01T00:00:00"/>
    <x v="1"/>
    <n v="0"/>
    <n v="859.26"/>
    <n v="0"/>
    <n v="859.26"/>
    <n v="0"/>
    <n v="859.26"/>
    <n v="0"/>
    <n v="859.26"/>
    <n v="0"/>
    <n v="0"/>
    <n v="0"/>
    <m/>
    <m/>
    <s v="INACTIVE - Retired in 2024"/>
  </r>
  <r>
    <s v="1465925"/>
    <s v="6252319922"/>
    <s v="4130000489"/>
    <s v="beginbalans"/>
    <m/>
    <s v="PC14BZMQ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26"/>
    <s v="6252319922"/>
    <s v="4130000489"/>
    <s v="beginbalans"/>
    <m/>
    <s v="PC14FCLA"/>
    <m/>
    <m/>
    <m/>
    <x v="5"/>
    <m/>
    <n v="100292666"/>
    <s v="Alfa College"/>
    <x v="12"/>
    <s v="Lenovo"/>
    <s v="T480s"/>
    <d v="2019-06-01T00:00:00"/>
    <x v="1"/>
    <n v="1"/>
    <n v="851.31"/>
    <n v="0"/>
    <n v="0"/>
    <n v="851.31"/>
    <n v="851.31"/>
    <n v="0"/>
    <n v="0"/>
    <n v="851.31"/>
    <n v="0"/>
    <n v="0"/>
    <m/>
    <m/>
    <s v="ACTIVE"/>
  </r>
  <r>
    <s v="1465927"/>
    <s v="6252319922"/>
    <s v="4130000489"/>
    <s v="beginbalans"/>
    <m/>
    <s v="PC14FCL8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28"/>
    <s v="6252319922"/>
    <s v="4130000489"/>
    <s v="beginbalans"/>
    <m/>
    <s v="PC14FCLB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29"/>
    <s v="6252319922"/>
    <s v="4130000489"/>
    <s v="beginbalans"/>
    <m/>
    <s v="PC14FCL9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30"/>
    <s v="6252319922"/>
    <s v="4130000489"/>
    <s v="beginbalans"/>
    <m/>
    <s v="PC14BZMZ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31"/>
    <s v="6252319922"/>
    <s v="4130000489"/>
    <s v="beginbalans"/>
    <m/>
    <s v="PC14BZMK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32"/>
    <s v="6252319922"/>
    <s v="4130000489"/>
    <s v="beginbalans"/>
    <m/>
    <s v="PC14BZN1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33"/>
    <s v="6252319922"/>
    <s v="4130000489"/>
    <s v="beginbalans"/>
    <m/>
    <s v="PC14BZN0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34"/>
    <s v="6252319922"/>
    <s v="4130000489"/>
    <s v="beginbalans"/>
    <m/>
    <s v="PC14BZMN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35"/>
    <s v="6252319922"/>
    <s v="4130000489"/>
    <s v="beginbalans"/>
    <m/>
    <s v="PC14BZMM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36"/>
    <s v="6252319922"/>
    <s v="4130000489"/>
    <s v="beginbalans"/>
    <m/>
    <s v="PC14BZMY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38"/>
    <s v="6252319922"/>
    <s v="4130000489"/>
    <s v="beginbalans"/>
    <m/>
    <s v="PC14BZMV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39"/>
    <s v="6252319922"/>
    <s v="4130000489"/>
    <s v="beginbalans"/>
    <m/>
    <s v="PC14BZML"/>
    <m/>
    <m/>
    <m/>
    <x v="0"/>
    <m/>
    <n v="100292666"/>
    <s v="Alfa College"/>
    <x v="12"/>
    <s v="Lenovo"/>
    <s v="T480s"/>
    <d v="2019-06-01T00:00:00"/>
    <x v="1"/>
    <n v="1"/>
    <n v="851.31"/>
    <n v="0"/>
    <n v="0"/>
    <n v="851.31"/>
    <n v="851.31"/>
    <n v="0"/>
    <n v="0"/>
    <n v="851.31"/>
    <n v="0"/>
    <n v="0"/>
    <m/>
    <m/>
    <s v="ACTIVE"/>
  </r>
  <r>
    <s v="1465940"/>
    <s v="6252319922"/>
    <s v="4130000489"/>
    <s v="beginbalans"/>
    <m/>
    <s v="PC14BZMP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41"/>
    <s v="6252319922"/>
    <s v="4130000489"/>
    <s v="beginbalans"/>
    <m/>
    <s v="PC14BZMW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42"/>
    <s v="6252319922"/>
    <s v="4130000489"/>
    <s v="beginbalans"/>
    <m/>
    <s v="PC14FCL6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43"/>
    <s v="6252319922"/>
    <s v="4130000489"/>
    <s v="beginbalans"/>
    <m/>
    <s v="PC14FCLC"/>
    <m/>
    <m/>
    <m/>
    <x v="0"/>
    <m/>
    <n v="100292666"/>
    <s v="Alfa College"/>
    <x v="12"/>
    <s v="Lenovo"/>
    <s v="T480s"/>
    <d v="2019-06-01T00:00:00"/>
    <x v="1"/>
    <n v="1"/>
    <n v="851.31"/>
    <n v="0"/>
    <n v="0"/>
    <n v="851.31"/>
    <n v="851.31"/>
    <n v="0"/>
    <n v="0"/>
    <n v="851.31"/>
    <n v="0"/>
    <n v="0"/>
    <m/>
    <m/>
    <s v="ACTIVE"/>
  </r>
  <r>
    <s v="1465944"/>
    <s v="6252319922"/>
    <s v="4130000489"/>
    <s v="beginbalans"/>
    <m/>
    <s v="PC14FCL7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45"/>
    <s v="6252319922"/>
    <s v="4130000489"/>
    <s v="beginbalans"/>
    <m/>
    <s v="PC14FCL4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46"/>
    <s v="6252319922"/>
    <s v="4130000489"/>
    <s v="beginbalans"/>
    <m/>
    <s v="PC14BZMX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47"/>
    <s v="6252319922"/>
    <s v="4130000489"/>
    <s v="beginbalans"/>
    <m/>
    <s v="PC14FCL5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48"/>
    <s v="6252319922"/>
    <s v="4130000489"/>
    <s v="beginbalans"/>
    <m/>
    <s v="PC14BZMR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49"/>
    <s v="6252319922"/>
    <s v="4130000489"/>
    <s v="beginbalans"/>
    <m/>
    <s v="PC14BZMS"/>
    <m/>
    <m/>
    <m/>
    <x v="0"/>
    <m/>
    <n v="100292666"/>
    <s v="Alfa College"/>
    <x v="12"/>
    <s v="Lenovo"/>
    <s v="T480s"/>
    <d v="2019-06-01T00:00:00"/>
    <x v="1"/>
    <n v="0"/>
    <n v="851.31"/>
    <n v="0"/>
    <n v="851.31"/>
    <n v="0"/>
    <n v="851.31"/>
    <n v="0"/>
    <n v="851.31"/>
    <n v="0"/>
    <n v="0"/>
    <n v="0"/>
    <m/>
    <m/>
    <s v="INACTIVE - Retired in 2024"/>
  </r>
  <r>
    <s v="1465957"/>
    <s v="6252320400"/>
    <s v="4130000489"/>
    <s v="beginbalans"/>
    <m/>
    <s v="R90TXNSJ"/>
    <m/>
    <m/>
    <m/>
    <x v="6"/>
    <m/>
    <n v="100292666"/>
    <s v="Alfa College"/>
    <x v="12"/>
    <s v="Lenovo"/>
    <s v="X390"/>
    <d v="2019-06-01T00:00:00"/>
    <x v="1"/>
    <n v="0"/>
    <n v="997.02"/>
    <n v="0"/>
    <n v="997.02"/>
    <n v="0"/>
    <n v="997.02"/>
    <n v="0"/>
    <n v="997.02"/>
    <n v="0"/>
    <n v="0"/>
    <n v="0"/>
    <m/>
    <m/>
    <s v="INACTIVE - Retired in 2024"/>
  </r>
  <r>
    <s v="1465958"/>
    <s v="6252320400"/>
    <s v="4130000489"/>
    <s v="beginbalans"/>
    <m/>
    <s v="R90TXNS6"/>
    <m/>
    <m/>
    <m/>
    <x v="6"/>
    <m/>
    <n v="100292666"/>
    <s v="Alfa College"/>
    <x v="12"/>
    <s v="Lenovo"/>
    <s v="X390"/>
    <d v="2019-06-01T00:00:00"/>
    <x v="1"/>
    <n v="1"/>
    <n v="997.02"/>
    <n v="0"/>
    <n v="0"/>
    <n v="997.02"/>
    <n v="997.02"/>
    <n v="0"/>
    <n v="0"/>
    <n v="997.02"/>
    <n v="0"/>
    <n v="0"/>
    <m/>
    <m/>
    <s v="ACTIVE"/>
  </r>
  <r>
    <s v="1465959"/>
    <s v="6252320400"/>
    <s v="4130000489"/>
    <s v="beginbalans"/>
    <m/>
    <s v="R90TXNSD"/>
    <m/>
    <m/>
    <m/>
    <x v="0"/>
    <m/>
    <n v="100292666"/>
    <s v="Alfa College"/>
    <x v="12"/>
    <s v="Lenovo"/>
    <s v="X390"/>
    <d v="2019-06-01T00:00:00"/>
    <x v="1"/>
    <n v="0"/>
    <n v="997.02"/>
    <n v="0"/>
    <n v="997.02"/>
    <n v="0"/>
    <n v="997.02"/>
    <n v="0"/>
    <n v="997.02"/>
    <n v="0"/>
    <n v="0"/>
    <n v="0"/>
    <m/>
    <m/>
    <s v="INACTIVE - Retired in 2024"/>
  </r>
  <r>
    <s v="1465960"/>
    <s v="6252320400"/>
    <s v="4130000489"/>
    <s v="beginbalans"/>
    <m/>
    <s v="R90TXNS3"/>
    <m/>
    <m/>
    <m/>
    <x v="4"/>
    <m/>
    <n v="100292666"/>
    <s v="Alfa College"/>
    <x v="12"/>
    <s v="Lenovo"/>
    <s v="X390"/>
    <d v="2019-06-01T00:00:00"/>
    <x v="1"/>
    <n v="1"/>
    <n v="997.02"/>
    <n v="0"/>
    <n v="0"/>
    <n v="997.02"/>
    <n v="997.02"/>
    <n v="0"/>
    <n v="0"/>
    <n v="997.02"/>
    <n v="0"/>
    <n v="0"/>
    <m/>
    <m/>
    <s v="ACTIVE"/>
  </r>
  <r>
    <s v="1465961"/>
    <s v="6252320400"/>
    <s v="4130000489"/>
    <s v="beginbalans"/>
    <m/>
    <s v="R90TXNRV"/>
    <m/>
    <m/>
    <m/>
    <x v="4"/>
    <m/>
    <n v="100292666"/>
    <s v="Alfa College"/>
    <x v="12"/>
    <s v="Lenovo"/>
    <s v="X390"/>
    <d v="2019-06-01T00:00:00"/>
    <x v="1"/>
    <n v="1"/>
    <n v="997.02"/>
    <n v="0"/>
    <n v="0"/>
    <n v="997.02"/>
    <n v="997.02"/>
    <n v="0"/>
    <n v="0"/>
    <n v="997.02"/>
    <n v="0"/>
    <n v="0"/>
    <m/>
    <m/>
    <s v="ACTIVE"/>
  </r>
  <r>
    <s v="1465962"/>
    <s v="6252320400"/>
    <s v="4130000489"/>
    <s v="beginbalans"/>
    <m/>
    <s v="R90TXNS1"/>
    <m/>
    <m/>
    <m/>
    <x v="4"/>
    <m/>
    <n v="100292666"/>
    <s v="Alfa College"/>
    <x v="12"/>
    <s v="Lenovo"/>
    <s v="X390"/>
    <d v="2019-06-01T00:00:00"/>
    <x v="1"/>
    <n v="1"/>
    <n v="997.02"/>
    <n v="0"/>
    <n v="0"/>
    <n v="997.02"/>
    <n v="997.02"/>
    <n v="0"/>
    <n v="0"/>
    <n v="997.02"/>
    <n v="0"/>
    <n v="0"/>
    <m/>
    <m/>
    <s v="ACTIVE"/>
  </r>
  <r>
    <s v="1465963"/>
    <s v="6252320400"/>
    <s v="4130000489"/>
    <s v="beginbalans"/>
    <m/>
    <s v="R90TXNS7"/>
    <m/>
    <m/>
    <m/>
    <x v="0"/>
    <m/>
    <n v="100292666"/>
    <s v="Alfa College"/>
    <x v="12"/>
    <s v="Lenovo"/>
    <s v="X390"/>
    <d v="2019-06-01T00:00:00"/>
    <x v="1"/>
    <n v="0"/>
    <n v="997.02"/>
    <n v="0"/>
    <n v="997.02"/>
    <n v="0"/>
    <n v="997.02"/>
    <n v="0"/>
    <n v="997.02"/>
    <n v="0"/>
    <n v="0"/>
    <n v="0"/>
    <m/>
    <m/>
    <s v="INACTIVE - Retired in 2024"/>
  </r>
  <r>
    <s v="1465964"/>
    <s v="6252320400"/>
    <s v="4130000489"/>
    <s v="beginbalans"/>
    <m/>
    <s v="R90TXNRX"/>
    <m/>
    <m/>
    <m/>
    <x v="6"/>
    <m/>
    <n v="100292666"/>
    <s v="Alfa College"/>
    <x v="12"/>
    <s v="Lenovo"/>
    <s v="X390"/>
    <d v="2019-06-01T00:00:00"/>
    <x v="1"/>
    <n v="1"/>
    <n v="997.02"/>
    <n v="0"/>
    <n v="0"/>
    <n v="997.02"/>
    <n v="997.02"/>
    <n v="0"/>
    <n v="0"/>
    <n v="997.02"/>
    <n v="0"/>
    <n v="0"/>
    <m/>
    <m/>
    <s v="ACTIVE"/>
  </r>
  <r>
    <s v="1465965"/>
    <s v="6252320400"/>
    <s v="4130000489"/>
    <s v="beginbalans"/>
    <m/>
    <s v="R90TXNS0"/>
    <m/>
    <m/>
    <m/>
    <x v="4"/>
    <m/>
    <n v="100292666"/>
    <s v="Alfa College"/>
    <x v="12"/>
    <s v="Lenovo"/>
    <s v="X390"/>
    <d v="2019-06-01T00:00:00"/>
    <x v="1"/>
    <n v="1"/>
    <n v="997.02"/>
    <n v="0"/>
    <n v="0"/>
    <n v="997.02"/>
    <n v="997.02"/>
    <n v="0"/>
    <n v="0"/>
    <n v="997.02"/>
    <n v="0"/>
    <n v="0"/>
    <m/>
    <m/>
    <s v="ACTIVE"/>
  </r>
  <r>
    <s v="1465966"/>
    <s v="6252320400"/>
    <s v="4130000489"/>
    <s v="beginbalans"/>
    <m/>
    <s v="R90TXNSE"/>
    <m/>
    <m/>
    <m/>
    <x v="0"/>
    <m/>
    <n v="100292666"/>
    <s v="Alfa College"/>
    <x v="12"/>
    <s v="Lenovo"/>
    <s v="X390"/>
    <d v="2019-06-01T00:00:00"/>
    <x v="1"/>
    <n v="0"/>
    <n v="997.02"/>
    <n v="0"/>
    <n v="997.02"/>
    <n v="0"/>
    <n v="997.02"/>
    <n v="0"/>
    <n v="997.02"/>
    <n v="0"/>
    <n v="0"/>
    <n v="0"/>
    <m/>
    <m/>
    <s v="INACTIVE - Retired in 2024"/>
  </r>
  <r>
    <s v="1465967"/>
    <s v="6252320400"/>
    <s v="4130000489"/>
    <s v="beginbalans"/>
    <m/>
    <s v="R90TXNRY"/>
    <m/>
    <m/>
    <m/>
    <x v="0"/>
    <m/>
    <n v="100292666"/>
    <s v="Alfa College"/>
    <x v="12"/>
    <s v="Lenovo"/>
    <s v="X390"/>
    <d v="2019-06-01T00:00:00"/>
    <x v="1"/>
    <n v="0"/>
    <n v="997.02"/>
    <n v="0"/>
    <n v="997.02"/>
    <n v="0"/>
    <n v="997.02"/>
    <n v="0"/>
    <n v="997.02"/>
    <n v="0"/>
    <n v="0"/>
    <n v="0"/>
    <m/>
    <m/>
    <s v="INACTIVE - Retired in 2024"/>
  </r>
  <r>
    <s v="1465968"/>
    <s v="6252320400"/>
    <s v="4130000489"/>
    <s v="beginbalans"/>
    <m/>
    <s v="R90TXNSH"/>
    <m/>
    <m/>
    <m/>
    <x v="4"/>
    <m/>
    <n v="100292666"/>
    <s v="Alfa College"/>
    <x v="12"/>
    <s v="Lenovo"/>
    <s v="X390"/>
    <d v="2019-06-01T00:00:00"/>
    <x v="1"/>
    <n v="1"/>
    <n v="997.02"/>
    <n v="0"/>
    <n v="0"/>
    <n v="997.02"/>
    <n v="997.02"/>
    <n v="0"/>
    <n v="0"/>
    <n v="997.02"/>
    <n v="0"/>
    <n v="0"/>
    <m/>
    <m/>
    <s v="ACTIVE"/>
  </r>
  <r>
    <s v="1465969"/>
    <s v="6252320400"/>
    <s v="4130000489"/>
    <s v="beginbalans"/>
    <m/>
    <s v="R90TXNS2"/>
    <m/>
    <m/>
    <m/>
    <x v="0"/>
    <m/>
    <n v="100292666"/>
    <s v="Alfa College"/>
    <x v="12"/>
    <s v="Lenovo"/>
    <s v="X390"/>
    <d v="2019-06-01T00:00:00"/>
    <x v="1"/>
    <n v="1"/>
    <n v="997.02"/>
    <n v="0"/>
    <n v="0"/>
    <n v="997.02"/>
    <n v="997.02"/>
    <n v="0"/>
    <n v="0"/>
    <n v="997.02"/>
    <n v="0"/>
    <n v="0"/>
    <m/>
    <m/>
    <s v="ACTIVE"/>
  </r>
  <r>
    <s v="1465970"/>
    <s v="6252320400"/>
    <s v="4130000489"/>
    <s v="beginbalans"/>
    <m/>
    <s v="R90TXNSF"/>
    <m/>
    <m/>
    <m/>
    <x v="4"/>
    <m/>
    <n v="100292666"/>
    <s v="Alfa College"/>
    <x v="12"/>
    <s v="Lenovo"/>
    <s v="X390"/>
    <d v="2019-06-01T00:00:00"/>
    <x v="1"/>
    <n v="1"/>
    <n v="997.02"/>
    <n v="0"/>
    <n v="0"/>
    <n v="997.02"/>
    <n v="997.02"/>
    <n v="0"/>
    <n v="0"/>
    <n v="997.02"/>
    <n v="0"/>
    <n v="0"/>
    <m/>
    <m/>
    <s v="ACTIVE"/>
  </r>
  <r>
    <s v="1465971"/>
    <s v="6252320400"/>
    <s v="4130000489"/>
    <s v="beginbalans"/>
    <m/>
    <s v="R90TXNSC"/>
    <m/>
    <m/>
    <m/>
    <x v="6"/>
    <m/>
    <n v="100292666"/>
    <s v="Alfa College"/>
    <x v="12"/>
    <s v="Lenovo"/>
    <s v="X390"/>
    <d v="2019-06-01T00:00:00"/>
    <x v="1"/>
    <n v="1"/>
    <n v="997.02"/>
    <n v="0"/>
    <n v="0"/>
    <n v="997.02"/>
    <n v="997.02"/>
    <n v="0"/>
    <n v="0"/>
    <n v="997.02"/>
    <n v="0"/>
    <n v="0"/>
    <m/>
    <m/>
    <s v="ACTIVE"/>
  </r>
  <r>
    <s v="1465972"/>
    <s v="6252320400"/>
    <s v="4130000489"/>
    <s v="beginbalans"/>
    <m/>
    <s v="R90TXNSA"/>
    <m/>
    <m/>
    <m/>
    <x v="0"/>
    <m/>
    <n v="100292666"/>
    <s v="Alfa College"/>
    <x v="12"/>
    <s v="Lenovo"/>
    <s v="X390"/>
    <d v="2019-06-01T00:00:00"/>
    <x v="1"/>
    <n v="0"/>
    <n v="997.02"/>
    <n v="0"/>
    <n v="997.02"/>
    <n v="0"/>
    <n v="997.02"/>
    <n v="0"/>
    <n v="997.02"/>
    <n v="0"/>
    <n v="0"/>
    <n v="0"/>
    <m/>
    <m/>
    <s v="INACTIVE - Retired in 2024"/>
  </r>
  <r>
    <s v="1465974"/>
    <s v="6252320400"/>
    <s v="4130000489"/>
    <s v="beginbalans"/>
    <m/>
    <s v="R90TXNSK"/>
    <m/>
    <m/>
    <m/>
    <x v="5"/>
    <m/>
    <n v="100292666"/>
    <s v="Alfa College"/>
    <x v="12"/>
    <s v="Lenovo"/>
    <s v="X390"/>
    <d v="2019-06-01T00:00:00"/>
    <x v="1"/>
    <n v="1"/>
    <n v="997.02"/>
    <n v="0"/>
    <n v="0"/>
    <n v="997.02"/>
    <n v="997.02"/>
    <n v="0"/>
    <n v="0"/>
    <n v="997.02"/>
    <n v="0"/>
    <n v="0"/>
    <m/>
    <m/>
    <s v="ACTIVE"/>
  </r>
  <r>
    <s v="1465975"/>
    <s v="6252320400"/>
    <s v="4130000489"/>
    <s v="beginbalans"/>
    <m/>
    <s v="R90TXNRZ"/>
    <m/>
    <m/>
    <m/>
    <x v="4"/>
    <m/>
    <n v="100292666"/>
    <s v="Alfa College"/>
    <x v="12"/>
    <s v="Lenovo"/>
    <s v="X390"/>
    <d v="2019-06-01T00:00:00"/>
    <x v="1"/>
    <n v="1"/>
    <n v="997.02"/>
    <n v="0"/>
    <n v="0"/>
    <n v="997.02"/>
    <n v="997.02"/>
    <n v="0"/>
    <n v="0"/>
    <n v="997.02"/>
    <n v="0"/>
    <n v="0"/>
    <m/>
    <m/>
    <s v="ACTIVE"/>
  </r>
  <r>
    <s v="1465976"/>
    <s v="6252320400"/>
    <s v="4130000489"/>
    <s v="beginbalans"/>
    <m/>
    <s v="R90TXNSG"/>
    <m/>
    <m/>
    <m/>
    <x v="5"/>
    <m/>
    <n v="100292666"/>
    <s v="Alfa College"/>
    <x v="12"/>
    <s v="Lenovo"/>
    <s v="X390"/>
    <d v="2019-06-01T00:00:00"/>
    <x v="1"/>
    <n v="1"/>
    <n v="997.02"/>
    <n v="0"/>
    <n v="0"/>
    <n v="997.02"/>
    <n v="997.02"/>
    <n v="0"/>
    <n v="0"/>
    <n v="997.02"/>
    <n v="0"/>
    <n v="0"/>
    <m/>
    <m/>
    <s v="ACTIVE"/>
  </r>
  <r>
    <s v="1465977"/>
    <s v="6252320400"/>
    <s v="4130000489"/>
    <s v="beginbalans"/>
    <m/>
    <s v="R90TXNRW"/>
    <m/>
    <m/>
    <m/>
    <x v="0"/>
    <m/>
    <n v="100292666"/>
    <s v="Alfa College"/>
    <x v="12"/>
    <s v="Lenovo"/>
    <s v="X390"/>
    <d v="2019-06-01T00:00:00"/>
    <x v="1"/>
    <n v="1"/>
    <n v="997.02"/>
    <n v="0"/>
    <n v="0"/>
    <n v="997.02"/>
    <n v="997.02"/>
    <n v="0"/>
    <n v="0"/>
    <n v="997.02"/>
    <n v="0"/>
    <n v="0"/>
    <m/>
    <m/>
    <s v="ACTIVE"/>
  </r>
  <r>
    <s v="1465978"/>
    <s v="6252320400"/>
    <s v="4130000489"/>
    <s v="beginbalans"/>
    <m/>
    <s v="R90TXNS8"/>
    <m/>
    <m/>
    <m/>
    <x v="0"/>
    <m/>
    <n v="100292666"/>
    <s v="Alfa College"/>
    <x v="12"/>
    <s v="Lenovo"/>
    <s v="X390"/>
    <d v="2019-06-01T00:00:00"/>
    <x v="1"/>
    <n v="0"/>
    <n v="997.02"/>
    <n v="0"/>
    <n v="997.02"/>
    <n v="0"/>
    <n v="997.02"/>
    <n v="0"/>
    <n v="997.02"/>
    <n v="0"/>
    <n v="0"/>
    <n v="0"/>
    <m/>
    <m/>
    <s v="INACTIVE - Retired in 2024"/>
  </r>
  <r>
    <s v="1612019"/>
    <s v="6252350961"/>
    <s v="4130003152"/>
    <s v="beginbalans"/>
    <m/>
    <s v="V3042Z4Y"/>
    <m/>
    <m/>
    <m/>
    <x v="5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12020"/>
    <s v="6252350961"/>
    <s v="4130003152"/>
    <s v="beginbalans"/>
    <m/>
    <s v="V3040FFZ"/>
    <m/>
    <m/>
    <m/>
    <x v="5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12021"/>
    <s v="6252350961"/>
    <s v="4130003152"/>
    <s v="beginbalans"/>
    <m/>
    <s v="V3040FFY"/>
    <m/>
    <m/>
    <m/>
    <x v="5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12022"/>
    <s v="6252350961"/>
    <s v="4130003152"/>
    <s v="beginbalans"/>
    <m/>
    <s v="V3042Z9A"/>
    <m/>
    <m/>
    <m/>
    <x v="5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12023"/>
    <s v="6252350961"/>
    <s v="4130003152"/>
    <s v="beginbalans"/>
    <m/>
    <s v="V3043022"/>
    <m/>
    <m/>
    <m/>
    <x v="5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12024"/>
    <s v="6252350961"/>
    <s v="4130003152"/>
    <s v="beginbalans"/>
    <m/>
    <s v="V304301R"/>
    <m/>
    <m/>
    <m/>
    <x v="5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12025"/>
    <s v="6252350961"/>
    <s v="4130003152"/>
    <s v="beginbalans"/>
    <m/>
    <s v="V304301L"/>
    <m/>
    <m/>
    <m/>
    <x v="5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12026"/>
    <s v="6252350961"/>
    <s v="4130003152"/>
    <s v="beginbalans"/>
    <m/>
    <s v="V3043016"/>
    <m/>
    <m/>
    <m/>
    <x v="5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12027"/>
    <s v="6252350961"/>
    <s v="4130003152"/>
    <s v="beginbalans"/>
    <m/>
    <s v="V304300X"/>
    <m/>
    <m/>
    <m/>
    <x v="5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12028"/>
    <s v="6252350961"/>
    <s v="4130003152"/>
    <s v="beginbalans"/>
    <m/>
    <s v="V3040FFT"/>
    <m/>
    <m/>
    <m/>
    <x v="5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12029"/>
    <s v="6252350961"/>
    <s v="4130003152"/>
    <s v="beginbalans"/>
    <m/>
    <s v="V3043023"/>
    <m/>
    <m/>
    <m/>
    <x v="5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12030"/>
    <s v="6252350961"/>
    <s v="4130003152"/>
    <s v="beginbalans"/>
    <m/>
    <s v="V3040FGC"/>
    <m/>
    <m/>
    <m/>
    <x v="5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12031"/>
    <s v="6252350961"/>
    <s v="4130003152"/>
    <s v="beginbalans"/>
    <m/>
    <s v="V3043037"/>
    <m/>
    <m/>
    <m/>
    <x v="5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12032"/>
    <s v="6252350961"/>
    <s v="4130003152"/>
    <s v="beginbalans"/>
    <m/>
    <s v="V3040FFV"/>
    <m/>
    <m/>
    <m/>
    <x v="6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12033"/>
    <s v="6252350961"/>
    <s v="4130003152"/>
    <s v="beginbalans"/>
    <m/>
    <s v="V3043029"/>
    <m/>
    <m/>
    <m/>
    <x v="5"/>
    <m/>
    <n v="100292666"/>
    <s v="Alfa College"/>
    <x v="11"/>
    <s v="Lenovo"/>
    <s v="T23i"/>
    <d v="2019-11-01T00:00:00"/>
    <x v="1"/>
    <n v="1"/>
    <n v="161.65"/>
    <n v="0"/>
    <n v="0"/>
    <n v="161.65"/>
    <n v="161.65"/>
    <n v="0"/>
    <n v="0"/>
    <n v="161.65"/>
    <n v="0"/>
    <n v="0"/>
    <m/>
    <m/>
    <s v="ACTIVE"/>
  </r>
  <r>
    <s v="1651984"/>
    <s v="6252366337"/>
    <s v="4130003880"/>
    <s v="beginbalans"/>
    <m/>
    <s v="SV304PZK7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85"/>
    <s v="6252366337"/>
    <s v="4130003880"/>
    <s v="beginbalans"/>
    <m/>
    <s v="SV304PZHN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86"/>
    <s v="6252366337"/>
    <s v="4130003880"/>
    <s v="beginbalans"/>
    <m/>
    <s v="SV304PZK5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87"/>
    <s v="6252366337"/>
    <s v="4130003880"/>
    <s v="beginbalans"/>
    <m/>
    <s v="SV304PZK4"/>
    <m/>
    <m/>
    <m/>
    <x v="4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88"/>
    <s v="6252366337"/>
    <s v="4130003880"/>
    <s v="beginbalans"/>
    <m/>
    <s v="SV304PZK2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89"/>
    <s v="6252366337"/>
    <s v="4130003880"/>
    <s v="beginbalans"/>
    <m/>
    <s v="SV304PZKB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90"/>
    <s v="6252366337"/>
    <s v="4130003880"/>
    <s v="beginbalans"/>
    <m/>
    <s v="SV304PZHV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91"/>
    <s v="6252366337"/>
    <s v="4130003880"/>
    <s v="beginbalans"/>
    <m/>
    <s v="SV304PZK3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92"/>
    <s v="6252366337"/>
    <s v="4130003880"/>
    <s v="beginbalans"/>
    <m/>
    <s v="SV304PZHR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93"/>
    <s v="6252366337"/>
    <s v="4130003880"/>
    <s v="beginbalans"/>
    <m/>
    <s v="SV304PZK6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94"/>
    <s v="6252366337"/>
    <s v="4130003880"/>
    <s v="beginbalans"/>
    <m/>
    <s v="SV304PZHB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95"/>
    <s v="6252366337"/>
    <s v="4130003880"/>
    <s v="beginbalans"/>
    <m/>
    <s v="SV304PZK8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96"/>
    <s v="6252366337"/>
    <s v="4130003880"/>
    <s v="beginbalans"/>
    <m/>
    <s v="SV304PZK9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97"/>
    <s v="6252366337"/>
    <s v="4130003880"/>
    <s v="beginbalans"/>
    <m/>
    <s v="SV304PZHG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98"/>
    <s v="6252366337"/>
    <s v="4130003880"/>
    <s v="beginbalans"/>
    <m/>
    <s v="SV304PZHL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1999"/>
    <s v="6252366337"/>
    <s v="4130003880"/>
    <s v="beginbalans"/>
    <m/>
    <s v="SV304PZHT"/>
    <m/>
    <m/>
    <m/>
    <x v="0"/>
    <m/>
    <n v="100292666"/>
    <s v="Alfa College"/>
    <x v="11"/>
    <s v="Lenovo"/>
    <s v="T23i"/>
    <d v="2020-02-01T00:00:00"/>
    <x v="1"/>
    <n v="0"/>
    <n v="159.72"/>
    <n v="0"/>
    <n v="159.72"/>
    <n v="0"/>
    <n v="156.32"/>
    <n v="3.4"/>
    <n v="159.72"/>
    <n v="0"/>
    <n v="3.4000000000000057"/>
    <n v="0"/>
    <m/>
    <m/>
    <s v="INACTIVE - Retired in 2024"/>
  </r>
  <r>
    <s v="1652000"/>
    <s v="6252366337"/>
    <s v="4130003880"/>
    <s v="beginbalans"/>
    <m/>
    <s v="SV304PZHW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2001"/>
    <s v="6252366337"/>
    <s v="4130003880"/>
    <s v="beginbalans"/>
    <m/>
    <s v="SV304PZKA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2002"/>
    <s v="6252366337"/>
    <s v="4130003880"/>
    <s v="beginbalans"/>
    <m/>
    <s v="SV304PZGV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2003"/>
    <s v="6252366337"/>
    <s v="4130003880"/>
    <s v="beginbalans"/>
    <m/>
    <s v="SV304PZHX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2004"/>
    <s v="6252366337"/>
    <s v="4130003880"/>
    <s v="beginbalans"/>
    <m/>
    <s v="SV304PZHZ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2005"/>
    <s v="6252366337"/>
    <s v="4130003880"/>
    <s v="beginbalans"/>
    <m/>
    <s v="SV304PZHY"/>
    <m/>
    <m/>
    <m/>
    <x v="0"/>
    <m/>
    <n v="100292666"/>
    <s v="Alfa College"/>
    <x v="11"/>
    <s v="Lenovo"/>
    <s v="T23i"/>
    <d v="2020-02-01T00:00:00"/>
    <x v="1"/>
    <n v="0"/>
    <n v="159.72"/>
    <n v="0"/>
    <n v="159.72"/>
    <n v="0"/>
    <n v="156.32"/>
    <n v="3.4"/>
    <n v="159.72"/>
    <n v="0"/>
    <n v="3.4000000000000057"/>
    <n v="0"/>
    <m/>
    <m/>
    <s v="INACTIVE - Retired in 2024"/>
  </r>
  <r>
    <s v="1652006"/>
    <s v="6252366337"/>
    <s v="4130003880"/>
    <s v="beginbalans"/>
    <m/>
    <s v="SV304PZK0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2007"/>
    <s v="6252366337"/>
    <s v="4130003880"/>
    <s v="beginbalans"/>
    <m/>
    <s v="SV304PZK1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2008"/>
    <s v="6252366337"/>
    <s v="4130003880"/>
    <s v="beginbalans"/>
    <m/>
    <s v="SV304PZKV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2009"/>
    <s v="6252366337"/>
    <s v="4130003880"/>
    <s v="beginbalans"/>
    <m/>
    <s v="SV304PZKY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2010"/>
    <s v="6252366337"/>
    <s v="4130003880"/>
    <s v="beginbalans"/>
    <m/>
    <s v="SV304PZL1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2011"/>
    <s v="6252366337"/>
    <s v="4130003880"/>
    <s v="beginbalans"/>
    <m/>
    <s v="SV304PZL3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652012"/>
    <s v="6252366337"/>
    <s v="4130003880"/>
    <s v="beginbalans"/>
    <m/>
    <s v="SV304PZKZ"/>
    <m/>
    <m/>
    <m/>
    <x v="0"/>
    <m/>
    <n v="100292666"/>
    <s v="Alfa College"/>
    <x v="11"/>
    <s v="Lenovo"/>
    <s v="T23i"/>
    <d v="2020-02-01T00:00:00"/>
    <x v="1"/>
    <n v="0"/>
    <n v="159.72"/>
    <n v="0"/>
    <n v="159.72"/>
    <n v="0"/>
    <n v="156.32"/>
    <n v="3.4"/>
    <n v="159.72"/>
    <n v="0"/>
    <n v="3.4000000000000057"/>
    <n v="0"/>
    <m/>
    <m/>
    <s v="INACTIVE - Retired in 2024"/>
  </r>
  <r>
    <s v="1652013"/>
    <s v="6252366337"/>
    <s v="4130003880"/>
    <s v="beginbalans"/>
    <m/>
    <s v="SV304PZKW"/>
    <m/>
    <m/>
    <m/>
    <x v="5"/>
    <m/>
    <n v="100292666"/>
    <s v="Alfa College"/>
    <x v="11"/>
    <s v="Lenovo"/>
    <s v="T23i"/>
    <d v="2020-02-01T00:00:00"/>
    <x v="1"/>
    <n v="1"/>
    <n v="159.72"/>
    <n v="0"/>
    <n v="0"/>
    <n v="159.72"/>
    <n v="156.32"/>
    <n v="3.4"/>
    <n v="0"/>
    <n v="159.72"/>
    <n v="3.4000000000000057"/>
    <n v="0"/>
    <m/>
    <m/>
    <s v="ACTIVE"/>
  </r>
  <r>
    <s v="1914210"/>
    <s v="6252377040"/>
    <s v="4130003806"/>
    <s v="beginbalans"/>
    <m/>
    <s v="PC1E0XYY"/>
    <m/>
    <m/>
    <m/>
    <x v="4"/>
    <m/>
    <n v="100292666"/>
    <s v="Alfa College"/>
    <x v="12"/>
    <s v="Lenovo"/>
    <s v="X390"/>
    <d v="2020-08-01T00:00:00"/>
    <x v="1"/>
    <n v="1"/>
    <n v="832.01"/>
    <n v="0"/>
    <n v="0"/>
    <n v="832.01"/>
    <n v="710.62"/>
    <n v="121.39"/>
    <n v="0"/>
    <n v="832.01"/>
    <n v="121.38999999999999"/>
    <n v="0"/>
    <m/>
    <m/>
    <s v="ACTIVE"/>
  </r>
  <r>
    <s v="1914211"/>
    <s v="6252377040"/>
    <s v="4130003806"/>
    <s v="beginbalans"/>
    <m/>
    <s v="PC1E0XZ2"/>
    <m/>
    <m/>
    <m/>
    <x v="4"/>
    <m/>
    <n v="100292666"/>
    <s v="Alfa College"/>
    <x v="12"/>
    <s v="Lenovo"/>
    <s v="X390"/>
    <d v="2020-08-01T00:00:00"/>
    <x v="1"/>
    <n v="1"/>
    <n v="832.01"/>
    <n v="0"/>
    <n v="0"/>
    <n v="832.01"/>
    <n v="710.62"/>
    <n v="121.39"/>
    <n v="0"/>
    <n v="832.01"/>
    <n v="121.38999999999999"/>
    <n v="0"/>
    <m/>
    <m/>
    <s v="ACTIVE"/>
  </r>
  <r>
    <s v="1914212"/>
    <s v="6252377040"/>
    <s v="4130003806"/>
    <s v="beginbalans"/>
    <m/>
    <s v="PC1E0XZ7"/>
    <m/>
    <m/>
    <m/>
    <x v="5"/>
    <m/>
    <n v="100292666"/>
    <s v="Alfa College"/>
    <x v="12"/>
    <s v="Lenovo"/>
    <s v="X390"/>
    <d v="2020-08-01T00:00:00"/>
    <x v="1"/>
    <n v="1"/>
    <n v="832.01"/>
    <n v="0"/>
    <n v="0"/>
    <n v="832.01"/>
    <n v="710.62"/>
    <n v="121.39"/>
    <n v="0"/>
    <n v="832.01"/>
    <n v="121.38999999999999"/>
    <n v="0"/>
    <m/>
    <m/>
    <s v="ACTIVE"/>
  </r>
  <r>
    <s v="1914213"/>
    <s v="6252377040"/>
    <s v="4130003806"/>
    <s v="beginbalans"/>
    <m/>
    <s v="PC1E0XYZ"/>
    <m/>
    <m/>
    <m/>
    <x v="0"/>
    <m/>
    <n v="100292666"/>
    <s v="Alfa College"/>
    <x v="12"/>
    <s v="Lenovo"/>
    <s v="X390"/>
    <d v="2020-08-01T00:00:00"/>
    <x v="1"/>
    <n v="0"/>
    <n v="832.01"/>
    <n v="0"/>
    <n v="832.01"/>
    <n v="0"/>
    <n v="710.62"/>
    <n v="121.39"/>
    <n v="832.01"/>
    <n v="0"/>
    <n v="121.38999999999999"/>
    <n v="0"/>
    <m/>
    <m/>
    <s v="INACTIVE - Retired in 2024"/>
  </r>
  <r>
    <s v="1914214"/>
    <s v="6252377040"/>
    <s v="4130003806"/>
    <s v="beginbalans"/>
    <m/>
    <s v="PC1E0XZ4"/>
    <m/>
    <m/>
    <m/>
    <x v="4"/>
    <m/>
    <n v="100292666"/>
    <s v="Alfa College"/>
    <x v="12"/>
    <s v="Lenovo"/>
    <s v="X390"/>
    <d v="2020-08-01T00:00:00"/>
    <x v="1"/>
    <n v="1"/>
    <n v="832.01"/>
    <n v="0"/>
    <n v="0"/>
    <n v="832.01"/>
    <n v="710.62"/>
    <n v="121.39"/>
    <n v="0"/>
    <n v="832.01"/>
    <n v="121.38999999999999"/>
    <n v="0"/>
    <m/>
    <m/>
    <s v="ACTIVE"/>
  </r>
  <r>
    <s v="1914215"/>
    <s v="6252377040"/>
    <s v="4130003806"/>
    <s v="beginbalans"/>
    <m/>
    <s v="PC1E0XZ5"/>
    <m/>
    <m/>
    <m/>
    <x v="4"/>
    <m/>
    <n v="100292666"/>
    <s v="Alfa College"/>
    <x v="12"/>
    <s v="Lenovo"/>
    <s v="X390"/>
    <d v="2020-08-01T00:00:00"/>
    <x v="1"/>
    <n v="1"/>
    <n v="832.01"/>
    <n v="0"/>
    <n v="0"/>
    <n v="832.01"/>
    <n v="710.62"/>
    <n v="121.39"/>
    <n v="0"/>
    <n v="832.01"/>
    <n v="121.38999999999999"/>
    <n v="0"/>
    <m/>
    <m/>
    <s v="ACTIVE"/>
  </r>
  <r>
    <s v="1914216"/>
    <s v="6252377040"/>
    <s v="4130003806"/>
    <s v="beginbalans"/>
    <m/>
    <s v="PC1E0XZ0"/>
    <m/>
    <m/>
    <m/>
    <x v="4"/>
    <m/>
    <n v="100292666"/>
    <s v="Alfa College"/>
    <x v="12"/>
    <s v="Lenovo"/>
    <s v="X390"/>
    <d v="2020-08-01T00:00:00"/>
    <x v="1"/>
    <n v="1"/>
    <n v="832.01"/>
    <n v="0"/>
    <n v="0"/>
    <n v="832.01"/>
    <n v="710.62"/>
    <n v="121.39"/>
    <n v="0"/>
    <n v="832.01"/>
    <n v="121.38999999999999"/>
    <n v="0"/>
    <m/>
    <m/>
    <s v="ACTIVE"/>
  </r>
  <r>
    <s v="1914217"/>
    <s v="6252377040"/>
    <s v="4130003806"/>
    <s v="beginbalans"/>
    <m/>
    <s v="PC1E0XZ6"/>
    <m/>
    <m/>
    <m/>
    <x v="4"/>
    <m/>
    <n v="100292666"/>
    <s v="Alfa College"/>
    <x v="12"/>
    <s v="Lenovo"/>
    <s v="X390"/>
    <d v="2020-08-01T00:00:00"/>
    <x v="1"/>
    <n v="1"/>
    <n v="832.01"/>
    <n v="0"/>
    <n v="0"/>
    <n v="832.01"/>
    <n v="710.62"/>
    <n v="121.39"/>
    <n v="0"/>
    <n v="832.01"/>
    <n v="121.38999999999999"/>
    <n v="0"/>
    <m/>
    <m/>
    <s v="ACTIVE"/>
  </r>
  <r>
    <s v="1914218"/>
    <s v="6252377040"/>
    <s v="4130003806"/>
    <s v="beginbalans"/>
    <m/>
    <s v="PC1E0XYT"/>
    <m/>
    <m/>
    <m/>
    <x v="4"/>
    <m/>
    <n v="100292666"/>
    <s v="Alfa College"/>
    <x v="12"/>
    <s v="Lenovo"/>
    <s v="X390"/>
    <d v="2020-08-01T00:00:00"/>
    <x v="1"/>
    <n v="1"/>
    <n v="832.01"/>
    <n v="0"/>
    <n v="0"/>
    <n v="832.01"/>
    <n v="710.62"/>
    <n v="121.39"/>
    <n v="0"/>
    <n v="832.01"/>
    <n v="121.38999999999999"/>
    <n v="0"/>
    <m/>
    <m/>
    <s v="ACTIVE"/>
  </r>
  <r>
    <s v="1914219"/>
    <s v="6252377040"/>
    <s v="4130003806"/>
    <s v="beginbalans"/>
    <m/>
    <s v="PC1E0XYX"/>
    <m/>
    <m/>
    <m/>
    <x v="4"/>
    <m/>
    <n v="100292666"/>
    <s v="Alfa College"/>
    <x v="12"/>
    <s v="Lenovo"/>
    <s v="X390"/>
    <d v="2020-08-01T00:00:00"/>
    <x v="1"/>
    <n v="1"/>
    <n v="832.01"/>
    <n v="0"/>
    <n v="0"/>
    <n v="832.01"/>
    <n v="710.62"/>
    <n v="121.39"/>
    <n v="0"/>
    <n v="832.01"/>
    <n v="121.38999999999999"/>
    <n v="0"/>
    <m/>
    <m/>
    <s v="ACTIVE"/>
  </r>
  <r>
    <s v="1914220"/>
    <s v="6252377040"/>
    <s v="4130003806"/>
    <s v="beginbalans"/>
    <m/>
    <s v="PC1E0XZ3"/>
    <m/>
    <m/>
    <m/>
    <x v="4"/>
    <m/>
    <n v="100292666"/>
    <s v="Alfa College"/>
    <x v="12"/>
    <s v="Lenovo"/>
    <s v="X390"/>
    <d v="2020-08-01T00:00:00"/>
    <x v="1"/>
    <n v="1"/>
    <n v="832.01"/>
    <n v="0"/>
    <n v="0"/>
    <n v="832.01"/>
    <n v="710.62"/>
    <n v="121.39"/>
    <n v="0"/>
    <n v="832.01"/>
    <n v="121.38999999999999"/>
    <n v="0"/>
    <m/>
    <m/>
    <s v="ACTIVE"/>
  </r>
  <r>
    <s v="1914221"/>
    <s v="6252377040"/>
    <s v="4130003806"/>
    <s v="beginbalans"/>
    <m/>
    <s v="PC1E0XZ8"/>
    <m/>
    <m/>
    <m/>
    <x v="4"/>
    <m/>
    <n v="100292666"/>
    <s v="Alfa College"/>
    <x v="12"/>
    <s v="Lenovo"/>
    <s v="X390"/>
    <d v="2020-08-01T00:00:00"/>
    <x v="1"/>
    <n v="1"/>
    <n v="832.01"/>
    <n v="0"/>
    <n v="0"/>
    <n v="832.01"/>
    <n v="710.62"/>
    <n v="121.39"/>
    <n v="0"/>
    <n v="832.01"/>
    <n v="121.38999999999999"/>
    <n v="0"/>
    <m/>
    <m/>
    <s v="ACTIVE"/>
  </r>
  <r>
    <s v="1914222"/>
    <s v="6252377040"/>
    <s v="4130003806"/>
    <s v="beginbalans"/>
    <m/>
    <s v="PC1E0XZ1"/>
    <m/>
    <m/>
    <m/>
    <x v="5"/>
    <m/>
    <n v="100292666"/>
    <s v="Alfa College"/>
    <x v="12"/>
    <s v="Lenovo"/>
    <s v="X390"/>
    <d v="2020-08-01T00:00:00"/>
    <x v="1"/>
    <n v="1"/>
    <n v="832.01"/>
    <n v="0"/>
    <n v="0"/>
    <n v="832.01"/>
    <n v="710.62"/>
    <n v="121.39"/>
    <n v="0"/>
    <n v="832.01"/>
    <n v="121.38999999999999"/>
    <n v="0"/>
    <m/>
    <m/>
    <s v="ACTIVE"/>
  </r>
  <r>
    <s v="1914223"/>
    <s v="6252377040"/>
    <s v="4130003806"/>
    <s v="beginbalans"/>
    <m/>
    <s v="PC1E0XYW"/>
    <m/>
    <m/>
    <m/>
    <x v="5"/>
    <m/>
    <n v="100292666"/>
    <s v="Alfa College"/>
    <x v="12"/>
    <s v="Lenovo"/>
    <s v="X390"/>
    <d v="2020-08-01T00:00:00"/>
    <x v="1"/>
    <n v="1"/>
    <n v="832.01"/>
    <n v="0"/>
    <n v="0"/>
    <n v="832.01"/>
    <n v="710.62"/>
    <n v="121.39"/>
    <n v="0"/>
    <n v="832.01"/>
    <n v="121.38999999999999"/>
    <n v="0"/>
    <m/>
    <m/>
    <s v="ACTIVE"/>
  </r>
  <r>
    <s v="1914224"/>
    <s v="6252377040"/>
    <s v="4130003806"/>
    <s v="beginbalans"/>
    <m/>
    <s v="PC1E0XYV"/>
    <m/>
    <m/>
    <m/>
    <x v="4"/>
    <m/>
    <n v="100292666"/>
    <s v="Alfa College"/>
    <x v="12"/>
    <s v="Lenovo"/>
    <s v="X390"/>
    <d v="2020-08-01T00:00:00"/>
    <x v="1"/>
    <n v="1"/>
    <n v="832.01"/>
    <n v="0"/>
    <n v="0"/>
    <n v="832.01"/>
    <n v="710.62"/>
    <n v="121.39"/>
    <n v="0"/>
    <n v="832.01"/>
    <n v="121.38999999999999"/>
    <n v="0"/>
    <m/>
    <m/>
    <s v="ACTIVE"/>
  </r>
  <r>
    <s v="1899023"/>
    <s v="6252377041"/>
    <s v="4130003878"/>
    <s v="beginbalans"/>
    <m/>
    <s v="PC1E0YKF"/>
    <m/>
    <m/>
    <m/>
    <x v="5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24"/>
    <s v="6252377041"/>
    <s v="4130003878"/>
    <s v="beginbalans"/>
    <m/>
    <s v="PC1E0YK6"/>
    <m/>
    <m/>
    <m/>
    <x v="5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25"/>
    <s v="6252377041"/>
    <s v="4130003878"/>
    <s v="beginbalans"/>
    <m/>
    <s v="PC1E0YK9"/>
    <m/>
    <m/>
    <m/>
    <x v="4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26"/>
    <s v="6252377041"/>
    <s v="4130003878"/>
    <s v="beginbalans"/>
    <m/>
    <s v="PC1E0YKS"/>
    <m/>
    <m/>
    <m/>
    <x v="0"/>
    <m/>
    <n v="100292666"/>
    <s v="Alfa College"/>
    <x v="12"/>
    <s v="Lenovo"/>
    <s v="T490"/>
    <d v="2020-08-01T00:00:00"/>
    <x v="1"/>
    <n v="0"/>
    <n v="870.82"/>
    <n v="0"/>
    <n v="870.82"/>
    <n v="0"/>
    <n v="743.76"/>
    <n v="127.06"/>
    <n v="870.82"/>
    <n v="0"/>
    <n v="127.06000000000006"/>
    <n v="0"/>
    <m/>
    <m/>
    <s v="INACTIVE - Retired in 2024"/>
  </r>
  <r>
    <s v="1899027"/>
    <s v="6252377041"/>
    <s v="4130003878"/>
    <s v="beginbalans"/>
    <m/>
    <s v="PC1E0YK3"/>
    <m/>
    <m/>
    <m/>
    <x v="5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28"/>
    <s v="6252377041"/>
    <s v="4130003878"/>
    <s v="beginbalans"/>
    <m/>
    <s v="PC1E0YKM"/>
    <m/>
    <m/>
    <m/>
    <x v="4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29"/>
    <s v="6252377041"/>
    <s v="4130003878"/>
    <s v="beginbalans"/>
    <m/>
    <s v="PC1E0YKJ"/>
    <m/>
    <m/>
    <m/>
    <x v="4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30"/>
    <s v="6252377041"/>
    <s v="4130003878"/>
    <s v="beginbalans"/>
    <m/>
    <s v="PC1E0YK4"/>
    <m/>
    <m/>
    <m/>
    <x v="4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31"/>
    <s v="6252377041"/>
    <s v="4130003878"/>
    <s v="beginbalans"/>
    <m/>
    <s v="PC1E0YK5"/>
    <m/>
    <m/>
    <m/>
    <x v="5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32"/>
    <s v="6252377041"/>
    <s v="4130003878"/>
    <s v="beginbalans"/>
    <m/>
    <s v="PC1E0YKR"/>
    <m/>
    <m/>
    <m/>
    <x v="4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33"/>
    <s v="6252377041"/>
    <s v="4130003878"/>
    <s v="beginbalans"/>
    <m/>
    <s v="PC1E0YKK"/>
    <m/>
    <m/>
    <m/>
    <x v="4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34"/>
    <s v="6252377041"/>
    <s v="4130003878"/>
    <s v="beginbalans"/>
    <m/>
    <s v="PC1E0YKD"/>
    <m/>
    <m/>
    <m/>
    <x v="5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35"/>
    <s v="6252377041"/>
    <s v="4130003878"/>
    <s v="beginbalans"/>
    <m/>
    <s v="PC1E0YKL"/>
    <m/>
    <m/>
    <m/>
    <x v="4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36"/>
    <s v="6252377041"/>
    <s v="4130003878"/>
    <s v="beginbalans"/>
    <m/>
    <s v="PC1E0YKP"/>
    <m/>
    <m/>
    <m/>
    <x v="0"/>
    <m/>
    <n v="100292666"/>
    <s v="Alfa College"/>
    <x v="12"/>
    <s v="Lenovo"/>
    <s v="T490"/>
    <d v="2020-08-01T00:00:00"/>
    <x v="1"/>
    <n v="0"/>
    <n v="870.82"/>
    <n v="0"/>
    <n v="870.82"/>
    <n v="0"/>
    <n v="743.76"/>
    <n v="127.06"/>
    <n v="870.82"/>
    <n v="0"/>
    <n v="127.06000000000006"/>
    <n v="0"/>
    <m/>
    <m/>
    <s v="INACTIVE - Retired in 2024"/>
  </r>
  <r>
    <s v="1899037"/>
    <s v="6252377041"/>
    <s v="4130003878"/>
    <s v="beginbalans"/>
    <m/>
    <s v="PC1E0YKC"/>
    <m/>
    <m/>
    <m/>
    <x v="5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38"/>
    <s v="6252377041"/>
    <s v="4130003878"/>
    <s v="beginbalans"/>
    <m/>
    <s v="PC1E0YKN"/>
    <m/>
    <m/>
    <m/>
    <x v="4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39"/>
    <s v="6252377041"/>
    <s v="4130003878"/>
    <s v="beginbalans"/>
    <m/>
    <s v="PC1E0YKA"/>
    <m/>
    <m/>
    <m/>
    <x v="5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40"/>
    <s v="6252377041"/>
    <s v="4130003878"/>
    <s v="beginbalans"/>
    <m/>
    <s v="PC1E0YKB"/>
    <m/>
    <m/>
    <m/>
    <x v="4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41"/>
    <s v="6252377041"/>
    <s v="4130003878"/>
    <s v="beginbalans"/>
    <m/>
    <s v="PC1E0YKQ"/>
    <m/>
    <m/>
    <m/>
    <x v="6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42"/>
    <s v="6252377041"/>
    <s v="4130003878"/>
    <s v="beginbalans"/>
    <m/>
    <s v="PC1E0YKE"/>
    <m/>
    <m/>
    <m/>
    <x v="0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43"/>
    <s v="6252377041"/>
    <s v="4130003878"/>
    <s v="beginbalans"/>
    <m/>
    <s v="PC1E0YK8"/>
    <m/>
    <m/>
    <m/>
    <x v="4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44"/>
    <s v="6252377041"/>
    <s v="4130003878"/>
    <s v="beginbalans"/>
    <m/>
    <s v="PC1E0YK2"/>
    <m/>
    <m/>
    <m/>
    <x v="0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45"/>
    <s v="6252377041"/>
    <s v="4130003878"/>
    <s v="beginbalans"/>
    <m/>
    <s v="PC1E0YK7"/>
    <m/>
    <m/>
    <m/>
    <x v="4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46"/>
    <s v="6252377041"/>
    <s v="4130003878"/>
    <s v="beginbalans"/>
    <m/>
    <s v="PC1E0YKH"/>
    <m/>
    <m/>
    <m/>
    <x v="4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899047"/>
    <s v="6252377041"/>
    <s v="4130003878"/>
    <s v="beginbalans"/>
    <m/>
    <s v="PC1E0YKG"/>
    <m/>
    <m/>
    <m/>
    <x v="4"/>
    <m/>
    <n v="100292666"/>
    <s v="Alfa College"/>
    <x v="12"/>
    <s v="Lenovo"/>
    <s v="T490"/>
    <d v="2020-08-01T00:00:00"/>
    <x v="1"/>
    <n v="1"/>
    <n v="870.82"/>
    <n v="0"/>
    <n v="0"/>
    <n v="870.82"/>
    <n v="743.76"/>
    <n v="127.06"/>
    <n v="0"/>
    <n v="870.82"/>
    <n v="127.06000000000006"/>
    <n v="0"/>
    <m/>
    <m/>
    <s v="ACTIVE"/>
  </r>
  <r>
    <s v="1758007"/>
    <s v="6252384539"/>
    <s v="4130004694"/>
    <s v="beginbalans"/>
    <m/>
    <s v="PC1FN7KW"/>
    <m/>
    <m/>
    <m/>
    <x v="5"/>
    <m/>
    <n v="100292666"/>
    <s v="Alfa College"/>
    <x v="12"/>
    <s v="Lenovo"/>
    <s v="T490"/>
    <d v="2020-03-01T00:00:00"/>
    <x v="1"/>
    <n v="1"/>
    <n v="870.24"/>
    <n v="0"/>
    <n v="0"/>
    <n v="870.24"/>
    <n v="834.47"/>
    <n v="35.770000000000003"/>
    <n v="0"/>
    <n v="870.24"/>
    <n v="35.769999999999982"/>
    <n v="0"/>
    <m/>
    <m/>
    <s v="ACTIVE"/>
  </r>
  <r>
    <s v="1758008"/>
    <s v="6252384539"/>
    <s v="4130004694"/>
    <s v="beginbalans"/>
    <m/>
    <s v="PC1FN7KV"/>
    <m/>
    <m/>
    <m/>
    <x v="5"/>
    <m/>
    <n v="100292666"/>
    <s v="Alfa College"/>
    <x v="12"/>
    <s v="Lenovo"/>
    <s v="T490"/>
    <d v="2020-03-01T00:00:00"/>
    <x v="1"/>
    <n v="1"/>
    <n v="870.24"/>
    <n v="0"/>
    <n v="0"/>
    <n v="870.24"/>
    <n v="834.47"/>
    <n v="35.770000000000003"/>
    <n v="0"/>
    <n v="870.24"/>
    <n v="35.769999999999982"/>
    <n v="0"/>
    <m/>
    <m/>
    <s v="ACTIVE"/>
  </r>
  <r>
    <s v="1758009"/>
    <s v="6252384539"/>
    <s v="4130004694"/>
    <s v="beginbalans"/>
    <m/>
    <s v="PC1FN7KX"/>
    <m/>
    <m/>
    <m/>
    <x v="4"/>
    <m/>
    <n v="100292666"/>
    <s v="Alfa College"/>
    <x v="12"/>
    <s v="Lenovo"/>
    <s v="T490"/>
    <d v="2020-03-01T00:00:00"/>
    <x v="1"/>
    <n v="1"/>
    <n v="870.24"/>
    <n v="0"/>
    <n v="0"/>
    <n v="870.24"/>
    <n v="834.47"/>
    <n v="35.770000000000003"/>
    <n v="0"/>
    <n v="870.24"/>
    <n v="35.769999999999982"/>
    <n v="0"/>
    <m/>
    <m/>
    <s v="ACTIVE"/>
  </r>
  <r>
    <s v="1758010"/>
    <s v="6252384539"/>
    <s v="4130004694"/>
    <s v="beginbalans"/>
    <m/>
    <s v="PC1FN7KS"/>
    <m/>
    <m/>
    <m/>
    <x v="5"/>
    <m/>
    <n v="100292666"/>
    <s v="Alfa College"/>
    <x v="12"/>
    <s v="Lenovo"/>
    <s v="T490"/>
    <d v="2020-03-01T00:00:00"/>
    <x v="1"/>
    <n v="1"/>
    <n v="870.24"/>
    <n v="0"/>
    <n v="0"/>
    <n v="870.24"/>
    <n v="834.47"/>
    <n v="35.770000000000003"/>
    <n v="0"/>
    <n v="870.24"/>
    <n v="35.769999999999982"/>
    <n v="0"/>
    <m/>
    <m/>
    <s v="ACTIVE"/>
  </r>
  <r>
    <s v="1758011"/>
    <s v="6252384539"/>
    <s v="4130004694"/>
    <s v="beginbalans"/>
    <m/>
    <s v="PC1FN7KT"/>
    <m/>
    <m/>
    <m/>
    <x v="5"/>
    <m/>
    <n v="100292666"/>
    <s v="Alfa College"/>
    <x v="12"/>
    <s v="Lenovo"/>
    <s v="T490"/>
    <d v="2020-03-01T00:00:00"/>
    <x v="1"/>
    <n v="1"/>
    <n v="870.24"/>
    <n v="0"/>
    <n v="0"/>
    <n v="870.24"/>
    <n v="834.47"/>
    <n v="35.770000000000003"/>
    <n v="0"/>
    <n v="870.24"/>
    <n v="35.769999999999982"/>
    <n v="0"/>
    <m/>
    <m/>
    <s v="ACTIVE"/>
  </r>
  <r>
    <s v="1758012"/>
    <s v="6252384539"/>
    <s v="4130004694"/>
    <s v="beginbalans"/>
    <m/>
    <s v="PC1FN7L1"/>
    <m/>
    <m/>
    <m/>
    <x v="5"/>
    <m/>
    <n v="100292666"/>
    <s v="Alfa College"/>
    <x v="12"/>
    <s v="Lenovo"/>
    <s v="T490"/>
    <d v="2020-03-01T00:00:00"/>
    <x v="1"/>
    <n v="1"/>
    <n v="870.24"/>
    <n v="0"/>
    <n v="0"/>
    <n v="870.24"/>
    <n v="834.47"/>
    <n v="35.770000000000003"/>
    <n v="0"/>
    <n v="870.24"/>
    <n v="35.769999999999982"/>
    <n v="0"/>
    <m/>
    <m/>
    <s v="ACTIVE"/>
  </r>
  <r>
    <s v="1758013"/>
    <s v="6252384539"/>
    <s v="4130004694"/>
    <s v="beginbalans"/>
    <m/>
    <s v="PC1FN7L0"/>
    <m/>
    <m/>
    <m/>
    <x v="5"/>
    <m/>
    <n v="100292666"/>
    <s v="Alfa College"/>
    <x v="12"/>
    <s v="Lenovo"/>
    <s v="T490"/>
    <d v="2020-03-01T00:00:00"/>
    <x v="1"/>
    <n v="1"/>
    <n v="870.24"/>
    <n v="0"/>
    <n v="0"/>
    <n v="870.24"/>
    <n v="834.47"/>
    <n v="35.770000000000003"/>
    <n v="0"/>
    <n v="870.24"/>
    <n v="35.769999999999982"/>
    <n v="0"/>
    <m/>
    <m/>
    <s v="ACTIVE"/>
  </r>
  <r>
    <s v="1758014"/>
    <s v="6252384539"/>
    <s v="4130004694"/>
    <s v="beginbalans"/>
    <m/>
    <s v="PC1FN7KZ"/>
    <m/>
    <m/>
    <m/>
    <x v="5"/>
    <m/>
    <n v="100292666"/>
    <s v="Alfa College"/>
    <x v="12"/>
    <s v="Lenovo"/>
    <s v="T490"/>
    <d v="2020-03-01T00:00:00"/>
    <x v="1"/>
    <n v="1"/>
    <n v="870.24"/>
    <n v="0"/>
    <n v="0"/>
    <n v="870.24"/>
    <n v="834.47"/>
    <n v="35.770000000000003"/>
    <n v="0"/>
    <n v="870.24"/>
    <n v="35.769999999999982"/>
    <n v="0"/>
    <m/>
    <m/>
    <s v="ACTIVE"/>
  </r>
  <r>
    <s v="1758015"/>
    <s v="6252384539"/>
    <s v="4130004694"/>
    <s v="beginbalans"/>
    <m/>
    <s v="PC1FN7KY"/>
    <m/>
    <m/>
    <m/>
    <x v="5"/>
    <m/>
    <n v="100292666"/>
    <s v="Alfa College"/>
    <x v="12"/>
    <s v="Lenovo"/>
    <s v="T490"/>
    <d v="2020-03-01T00:00:00"/>
    <x v="1"/>
    <n v="1"/>
    <n v="870.24"/>
    <n v="0"/>
    <n v="0"/>
    <n v="870.24"/>
    <n v="834.47"/>
    <n v="35.770000000000003"/>
    <n v="0"/>
    <n v="870.24"/>
    <n v="35.769999999999982"/>
    <n v="0"/>
    <m/>
    <m/>
    <s v="ACTIVE"/>
  </r>
  <r>
    <s v="1757977"/>
    <s v="6252384661"/>
    <s v="4130005314"/>
    <s v="beginbalans"/>
    <m/>
    <s v="V3055WNG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78"/>
    <s v="6252384661"/>
    <s v="4130005314"/>
    <s v="beginbalans"/>
    <m/>
    <s v="V3055WN6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79"/>
    <s v="6252384661"/>
    <s v="4130005314"/>
    <s v="beginbalans"/>
    <m/>
    <s v="V3055WML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80"/>
    <s v="6252384661"/>
    <s v="4130005314"/>
    <s v="beginbalans"/>
    <m/>
    <s v="V3055WMV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81"/>
    <s v="6252384661"/>
    <s v="4130005314"/>
    <s v="beginbalans"/>
    <m/>
    <s v="V3055WN3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82"/>
    <s v="6252384661"/>
    <s v="4130005314"/>
    <s v="beginbalans"/>
    <m/>
    <s v="V3055WMM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83"/>
    <s v="6252384661"/>
    <s v="4130005314"/>
    <s v="beginbalans"/>
    <m/>
    <s v="V3055WMZ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84"/>
    <s v="6252384661"/>
    <s v="4130005314"/>
    <s v="beginbalans"/>
    <m/>
    <s v="V3055WNF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85"/>
    <s v="6252384661"/>
    <s v="4130005314"/>
    <s v="beginbalans"/>
    <m/>
    <s v="V3055WN1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86"/>
    <s v="6252384661"/>
    <s v="4130005314"/>
    <s v="beginbalans"/>
    <m/>
    <s v="V3055WNA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87"/>
    <s v="6252384661"/>
    <s v="4130005314"/>
    <s v="beginbalans"/>
    <m/>
    <s v="V3055WMT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88"/>
    <s v="6252384661"/>
    <s v="4130005314"/>
    <s v="beginbalans"/>
    <m/>
    <s v="V3055WMW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89"/>
    <s v="6252384661"/>
    <s v="4130005314"/>
    <s v="beginbalans"/>
    <m/>
    <s v="V3055WN0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90"/>
    <s v="6252384661"/>
    <s v="4130005314"/>
    <s v="beginbalans"/>
    <m/>
    <s v="V3055WN5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91"/>
    <s v="6252384661"/>
    <s v="4130005314"/>
    <s v="beginbalans"/>
    <m/>
    <s v="V3055WN4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92"/>
    <s v="6252384661"/>
    <s v="4130005314"/>
    <s v="beginbalans"/>
    <m/>
    <s v="V3055WN2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93"/>
    <s v="6252384661"/>
    <s v="4130005314"/>
    <s v="beginbalans"/>
    <m/>
    <s v="V3055WN9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94"/>
    <s v="6252384661"/>
    <s v="4130005314"/>
    <s v="beginbalans"/>
    <m/>
    <s v="V3055WNB"/>
    <m/>
    <m/>
    <m/>
    <x v="4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95"/>
    <s v="6252384661"/>
    <s v="4130005314"/>
    <s v="beginbalans"/>
    <m/>
    <s v="V3055WN7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96"/>
    <s v="6252384661"/>
    <s v="4130005314"/>
    <s v="beginbalans"/>
    <m/>
    <s v="V3055WMP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97"/>
    <s v="6252384661"/>
    <s v="4130005314"/>
    <s v="beginbalans"/>
    <m/>
    <s v="V3055WMC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98"/>
    <s v="6252384661"/>
    <s v="4130005314"/>
    <s v="beginbalans"/>
    <m/>
    <s v="V3055WMX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7999"/>
    <s v="6252384661"/>
    <s v="4130005314"/>
    <s v="beginbalans"/>
    <m/>
    <s v="V3055WNK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8000"/>
    <s v="6252384661"/>
    <s v="4130005314"/>
    <s v="beginbalans"/>
    <m/>
    <s v="V3055WNP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8001"/>
    <s v="6252384661"/>
    <s v="4130005314"/>
    <s v="beginbalans"/>
    <m/>
    <s v="V3055WHL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8002"/>
    <s v="6252384661"/>
    <s v="4130005314"/>
    <s v="beginbalans"/>
    <m/>
    <s v="V3055WMY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8003"/>
    <s v="6252384661"/>
    <s v="4130005314"/>
    <s v="beginbalans"/>
    <m/>
    <s v="V3055WMN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8004"/>
    <s v="6252384661"/>
    <s v="4130005314"/>
    <s v="beginbalans"/>
    <m/>
    <s v="V3055WNC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8005"/>
    <s v="6252384661"/>
    <s v="4130005314"/>
    <s v="beginbalans"/>
    <m/>
    <s v="V3055WMR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58006"/>
    <s v="6252384661"/>
    <s v="4130005314"/>
    <s v="beginbalans"/>
    <m/>
    <s v="V3055WNR"/>
    <m/>
    <m/>
    <m/>
    <x v="5"/>
    <m/>
    <n v="100292666"/>
    <s v="Alfa College"/>
    <x v="11"/>
    <s v="Lenovo"/>
    <s v="T23i"/>
    <d v="2020-03-01T00:00:00"/>
    <x v="1"/>
    <n v="1"/>
    <n v="162.94999999999999"/>
    <n v="0"/>
    <n v="0"/>
    <n v="162.94999999999999"/>
    <n v="156.22999999999999"/>
    <n v="6.72"/>
    <n v="0"/>
    <n v="162.94999999999999"/>
    <n v="6.7199999999999989"/>
    <n v="0"/>
    <m/>
    <m/>
    <s v="ACTIVE"/>
  </r>
  <r>
    <s v="1701977"/>
    <s v="6252385235"/>
    <s v="4130003879"/>
    <s v="beginbalans"/>
    <m/>
    <s v="R90XHFJW"/>
    <m/>
    <m/>
    <m/>
    <x v="5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78"/>
    <s v="6252385235"/>
    <s v="4130003879"/>
    <s v="beginbalans"/>
    <m/>
    <s v="R90XHFJA"/>
    <m/>
    <m/>
    <m/>
    <x v="6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79"/>
    <s v="6252385235"/>
    <s v="4130003879"/>
    <s v="beginbalans"/>
    <m/>
    <s v="R90XHFJQ"/>
    <m/>
    <m/>
    <m/>
    <x v="4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80"/>
    <s v="6252385235"/>
    <s v="4130003879"/>
    <s v="beginbalans"/>
    <m/>
    <s v="R90XHFJK"/>
    <m/>
    <m/>
    <m/>
    <x v="4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81"/>
    <s v="6252385235"/>
    <s v="4130003879"/>
    <s v="beginbalans"/>
    <m/>
    <s v="R90XHFJT"/>
    <m/>
    <m/>
    <m/>
    <x v="4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82"/>
    <s v="6252385235"/>
    <s v="4130003879"/>
    <s v="beginbalans"/>
    <m/>
    <s v="R90XHFJ9"/>
    <m/>
    <m/>
    <m/>
    <x v="4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83"/>
    <s v="6252385235"/>
    <s v="4130003879"/>
    <s v="beginbalans"/>
    <m/>
    <s v="R90XHFJ8"/>
    <m/>
    <m/>
    <m/>
    <x v="0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84"/>
    <s v="6252385235"/>
    <s v="4130003879"/>
    <s v="beginbalans"/>
    <m/>
    <s v="R90XHFJM"/>
    <m/>
    <m/>
    <m/>
    <x v="6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85"/>
    <s v="6252385235"/>
    <s v="4130003879"/>
    <s v="beginbalans"/>
    <m/>
    <s v="R90XHFJJ"/>
    <m/>
    <m/>
    <m/>
    <x v="4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86"/>
    <s v="6252385235"/>
    <s v="4130003879"/>
    <s v="beginbalans"/>
    <m/>
    <s v="R90XHFJX"/>
    <m/>
    <m/>
    <m/>
    <x v="0"/>
    <m/>
    <n v="100292666"/>
    <s v="Alfa College"/>
    <x v="12"/>
    <s v="Lenovo"/>
    <s v="X390"/>
    <d v="2020-04-01T00:00:00"/>
    <x v="1"/>
    <n v="0"/>
    <n v="972.79"/>
    <n v="0"/>
    <n v="972.79"/>
    <n v="0"/>
    <n v="912.13"/>
    <n v="60.66"/>
    <n v="972.79"/>
    <n v="0"/>
    <n v="60.659999999999968"/>
    <n v="0"/>
    <m/>
    <m/>
    <s v="INACTIVE - Retired in 2024"/>
  </r>
  <r>
    <s v="1701987"/>
    <s v="6252385235"/>
    <s v="4130003879"/>
    <s v="beginbalans"/>
    <m/>
    <s v="R90XHFJF"/>
    <m/>
    <m/>
    <m/>
    <x v="4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89"/>
    <s v="6252385235"/>
    <s v="4130003879"/>
    <s v="beginbalans"/>
    <m/>
    <s v="R90XHFJE"/>
    <m/>
    <m/>
    <m/>
    <x v="5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90"/>
    <s v="6252385235"/>
    <s v="4130003879"/>
    <s v="beginbalans"/>
    <m/>
    <s v="R90XHFJY"/>
    <m/>
    <m/>
    <m/>
    <x v="5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91"/>
    <s v="6252385235"/>
    <s v="4130003879"/>
    <s v="beginbalans"/>
    <m/>
    <s v="R90XHFJC"/>
    <m/>
    <m/>
    <m/>
    <x v="0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92"/>
    <s v="6252385235"/>
    <s v="4130003879"/>
    <s v="beginbalans"/>
    <m/>
    <s v="R90XHFJ4"/>
    <m/>
    <m/>
    <m/>
    <x v="0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93"/>
    <s v="6252385235"/>
    <s v="4130003879"/>
    <s v="beginbalans"/>
    <m/>
    <s v="R90XHFJ2"/>
    <m/>
    <m/>
    <m/>
    <x v="0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94"/>
    <s v="6252385235"/>
    <s v="4130003879"/>
    <s v="beginbalans"/>
    <m/>
    <s v="R90XHFJL"/>
    <m/>
    <m/>
    <m/>
    <x v="0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95"/>
    <s v="6252385235"/>
    <s v="4130003879"/>
    <s v="beginbalans"/>
    <m/>
    <s v="R90XHFJ5"/>
    <m/>
    <m/>
    <m/>
    <x v="0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96"/>
    <s v="6252385235"/>
    <s v="4130003879"/>
    <s v="beginbalans"/>
    <m/>
    <s v="R90XHFJN"/>
    <m/>
    <m/>
    <m/>
    <x v="0"/>
    <m/>
    <n v="100292666"/>
    <s v="Alfa College"/>
    <x v="12"/>
    <s v="Lenovo"/>
    <s v="X390"/>
    <d v="2020-04-01T00:00:00"/>
    <x v="1"/>
    <n v="0"/>
    <n v="972.79"/>
    <n v="0"/>
    <n v="972.79"/>
    <n v="0"/>
    <n v="912.13"/>
    <n v="60.66"/>
    <n v="972.79"/>
    <n v="0"/>
    <n v="60.659999999999968"/>
    <n v="0"/>
    <m/>
    <m/>
    <s v="INACTIVE - Retired in 2024"/>
  </r>
  <r>
    <s v="1701997"/>
    <s v="6252385235"/>
    <s v="4130003879"/>
    <s v="beginbalans"/>
    <m/>
    <s v="R90XHFJH"/>
    <m/>
    <m/>
    <m/>
    <x v="4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1998"/>
    <s v="6252385235"/>
    <s v="4130003879"/>
    <s v="beginbalans"/>
    <m/>
    <s v="R90XHFJG"/>
    <m/>
    <m/>
    <m/>
    <x v="0"/>
    <m/>
    <n v="100292666"/>
    <s v="Alfa College"/>
    <x v="12"/>
    <s v="Lenovo"/>
    <s v="X390"/>
    <d v="2020-04-01T00:00:00"/>
    <x v="1"/>
    <n v="0"/>
    <n v="972.79"/>
    <n v="0"/>
    <n v="972.79"/>
    <n v="0"/>
    <n v="912.13"/>
    <n v="60.66"/>
    <n v="972.79"/>
    <n v="0"/>
    <n v="60.659999999999968"/>
    <n v="0"/>
    <m/>
    <m/>
    <s v="INACTIVE - Retired in 2024"/>
  </r>
  <r>
    <s v="1701999"/>
    <s v="6252385235"/>
    <s v="4130003879"/>
    <s v="beginbalans"/>
    <m/>
    <s v="R90XHFJD"/>
    <m/>
    <m/>
    <m/>
    <x v="6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2000"/>
    <s v="6252385235"/>
    <s v="4130003879"/>
    <s v="beginbalans"/>
    <m/>
    <s v="R90XHFJ3"/>
    <m/>
    <m/>
    <m/>
    <x v="0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2001"/>
    <s v="6252385235"/>
    <s v="4130003879"/>
    <s v="beginbalans"/>
    <m/>
    <s v="R90XHFJS"/>
    <m/>
    <m/>
    <m/>
    <x v="0"/>
    <m/>
    <n v="100292666"/>
    <s v="Alfa College"/>
    <x v="12"/>
    <s v="Lenovo"/>
    <s v="X390"/>
    <d v="2020-04-01T00:00:00"/>
    <x v="1"/>
    <n v="0"/>
    <n v="972.79"/>
    <n v="0"/>
    <n v="972.79"/>
    <n v="0"/>
    <n v="912.13"/>
    <n v="60.66"/>
    <n v="972.79"/>
    <n v="0"/>
    <n v="60.659999999999968"/>
    <n v="0"/>
    <m/>
    <m/>
    <s v="INACTIVE - Retired in 2024"/>
  </r>
  <r>
    <s v="1702002"/>
    <s v="6252385235"/>
    <s v="4130003879"/>
    <s v="beginbalans"/>
    <m/>
    <s v="R90XHFJ6"/>
    <m/>
    <m/>
    <m/>
    <x v="0"/>
    <m/>
    <n v="100292666"/>
    <s v="Alfa College"/>
    <x v="12"/>
    <s v="Lenovo"/>
    <s v="X390"/>
    <d v="2020-04-01T00:00:00"/>
    <x v="1"/>
    <n v="0"/>
    <n v="972.79"/>
    <n v="0"/>
    <n v="972.79"/>
    <n v="0"/>
    <n v="912.13"/>
    <n v="60.66"/>
    <n v="972.79"/>
    <n v="0"/>
    <n v="60.659999999999968"/>
    <n v="0"/>
    <m/>
    <m/>
    <s v="INACTIVE - Retired in 2024"/>
  </r>
  <r>
    <s v="1702004"/>
    <s v="6252385235"/>
    <s v="4130003879"/>
    <s v="beginbalans"/>
    <m/>
    <s v="R90XHFJP"/>
    <m/>
    <m/>
    <m/>
    <x v="5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2005"/>
    <s v="6252385235"/>
    <s v="4130003879"/>
    <s v="beginbalans"/>
    <m/>
    <s v="R90XHFJB"/>
    <m/>
    <m/>
    <m/>
    <x v="5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702006"/>
    <s v="6252385235"/>
    <s v="4130003879"/>
    <s v="beginbalans"/>
    <m/>
    <s v="R90XHFJR"/>
    <m/>
    <m/>
    <m/>
    <x v="4"/>
    <m/>
    <n v="100292666"/>
    <s v="Alfa College"/>
    <x v="12"/>
    <s v="Lenovo"/>
    <s v="X390"/>
    <d v="2020-04-01T00:00:00"/>
    <x v="1"/>
    <n v="1"/>
    <n v="972.79"/>
    <n v="0"/>
    <n v="0"/>
    <n v="972.79"/>
    <n v="912.13"/>
    <n v="60.66"/>
    <n v="0"/>
    <n v="972.79"/>
    <n v="60.659999999999968"/>
    <n v="0"/>
    <m/>
    <m/>
    <s v="ACTIVE"/>
  </r>
  <r>
    <s v="1836019"/>
    <s v="6252395102"/>
    <s v="4130005607"/>
    <s v="beginbalans"/>
    <m/>
    <s v="PC1HSYXD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20"/>
    <s v="6252395102"/>
    <s v="4130005607"/>
    <s v="beginbalans"/>
    <m/>
    <s v="PC1HSYWB"/>
    <m/>
    <m/>
    <m/>
    <x v="0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21"/>
    <s v="6252395102"/>
    <s v="4130005607"/>
    <s v="beginbalans"/>
    <m/>
    <s v="PC1HSYX7"/>
    <m/>
    <m/>
    <m/>
    <x v="4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22"/>
    <s v="6252395102"/>
    <s v="4130005607"/>
    <s v="beginbalans"/>
    <m/>
    <s v="PC1HSYXK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23"/>
    <s v="6252395102"/>
    <s v="4130005607"/>
    <s v="beginbalans"/>
    <m/>
    <s v="PC1HSYWW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24"/>
    <s v="6252395102"/>
    <s v="4130005607"/>
    <s v="beginbalans"/>
    <m/>
    <s v="PC1HSYXM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25"/>
    <s v="6252395102"/>
    <s v="4130005607"/>
    <s v="beginbalans"/>
    <m/>
    <s v="PC1HSYWJ"/>
    <m/>
    <m/>
    <m/>
    <x v="4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26"/>
    <s v="6252395102"/>
    <s v="4130005607"/>
    <s v="beginbalans"/>
    <m/>
    <s v="PC1HSYX2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27"/>
    <s v="6252395102"/>
    <s v="4130005607"/>
    <s v="beginbalans"/>
    <m/>
    <s v="PC1HSYWA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28"/>
    <s v="6252395102"/>
    <s v="4130005607"/>
    <s v="beginbalans"/>
    <m/>
    <n v="0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29"/>
    <s v="6252395102"/>
    <s v="4130005607"/>
    <s v="beginbalans"/>
    <m/>
    <s v="PC1HSYXH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30"/>
    <s v="6252395102"/>
    <s v="4130005607"/>
    <s v="beginbalans"/>
    <m/>
    <s v="PC1HSYXA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31"/>
    <s v="6252395102"/>
    <s v="4130005607"/>
    <s v="beginbalans"/>
    <m/>
    <s v="PC1HSYX6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32"/>
    <s v="6252395102"/>
    <s v="4130005607"/>
    <s v="beginbalans"/>
    <m/>
    <s v="PC1HSYX0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33"/>
    <s v="6252395102"/>
    <s v="4130005607"/>
    <s v="beginbalans"/>
    <m/>
    <s v="PC1HSYWG"/>
    <m/>
    <m/>
    <m/>
    <x v="4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34"/>
    <s v="6252395102"/>
    <s v="4130005607"/>
    <s v="beginbalans"/>
    <m/>
    <s v="PC1HSYX1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35"/>
    <s v="6252395102"/>
    <s v="4130005607"/>
    <s v="beginbalans"/>
    <m/>
    <s v="PC1HSYXE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36"/>
    <s v="6252395102"/>
    <s v="4130005607"/>
    <s v="beginbalans"/>
    <m/>
    <s v="PC1HSYX3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37"/>
    <s v="6252395102"/>
    <s v="4130005607"/>
    <s v="beginbalans"/>
    <m/>
    <s v="PC1HSYWK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38"/>
    <s v="6252395102"/>
    <s v="4130005607"/>
    <s v="beginbalans"/>
    <m/>
    <s v="PC1HSYX5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39"/>
    <s v="6252395102"/>
    <s v="4130005607"/>
    <s v="beginbalans"/>
    <m/>
    <s v="PC1HSYWZ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40"/>
    <s v="6252395102"/>
    <s v="4130005607"/>
    <s v="beginbalans"/>
    <m/>
    <s v="PC1HSYWM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41"/>
    <s v="6252395102"/>
    <s v="4130005607"/>
    <s v="beginbalans"/>
    <m/>
    <s v="PC1HSYWP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42"/>
    <s v="6252395102"/>
    <s v="4130005607"/>
    <s v="beginbalans"/>
    <m/>
    <s v="PC1HSYW9"/>
    <m/>
    <m/>
    <m/>
    <x v="6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43"/>
    <s v="6252395102"/>
    <s v="4130005607"/>
    <s v="beginbalans"/>
    <m/>
    <s v="PC1HSYWC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44"/>
    <s v="6252395102"/>
    <s v="4130005607"/>
    <s v="beginbalans"/>
    <m/>
    <s v="PC1HSYWQ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45"/>
    <s v="6252395102"/>
    <s v="4130005607"/>
    <s v="beginbalans"/>
    <m/>
    <s v="PC1HSYWT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46"/>
    <s v="6252395102"/>
    <s v="4130005607"/>
    <s v="beginbalans"/>
    <m/>
    <s v="PC1HSYWH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47"/>
    <s v="6252395102"/>
    <s v="4130005607"/>
    <s v="beginbalans"/>
    <m/>
    <s v="PC1HSYWR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48"/>
    <s v="6252395102"/>
    <s v="4130005607"/>
    <s v="beginbalans"/>
    <m/>
    <s v="PC1HSYXP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49"/>
    <s v="6252395102"/>
    <s v="4130005607"/>
    <s v="beginbalans"/>
    <m/>
    <s v="PC1HSYW8"/>
    <m/>
    <m/>
    <m/>
    <x v="4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50"/>
    <s v="6252395102"/>
    <s v="4130005607"/>
    <s v="beginbalans"/>
    <m/>
    <s v="PC1HSYWE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51"/>
    <s v="6252395102"/>
    <s v="4130005607"/>
    <s v="beginbalans"/>
    <m/>
    <s v="PC1HSYXL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53"/>
    <s v="6252395102"/>
    <s v="4130005607"/>
    <s v="beginbalans"/>
    <m/>
    <s v="PC1HSYWX"/>
    <m/>
    <m/>
    <m/>
    <x v="0"/>
    <m/>
    <n v="100292666"/>
    <s v="Alfa College"/>
    <x v="12"/>
    <s v="Lenovo"/>
    <s v="T490"/>
    <d v="2020-07-01T00:00:00"/>
    <x v="1"/>
    <n v="0"/>
    <n v="891.37"/>
    <n v="0"/>
    <n v="891.37"/>
    <n v="0"/>
    <n v="780.24"/>
    <n v="111.13"/>
    <n v="891.37"/>
    <n v="0"/>
    <n v="111.13"/>
    <n v="0"/>
    <m/>
    <m/>
    <s v="INACTIVE - Retired in 2024"/>
  </r>
  <r>
    <s v="1836054"/>
    <s v="6252395102"/>
    <s v="4130005607"/>
    <s v="beginbalans"/>
    <m/>
    <s v="PC1HSYXB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55"/>
    <s v="6252395102"/>
    <s v="4130005607"/>
    <s v="beginbalans"/>
    <m/>
    <s v="PC1HSYWY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56"/>
    <s v="6252395102"/>
    <s v="4130005607"/>
    <s v="beginbalans"/>
    <m/>
    <s v="PC1HSYWL"/>
    <m/>
    <m/>
    <m/>
    <x v="0"/>
    <m/>
    <n v="100292666"/>
    <s v="Alfa College"/>
    <x v="12"/>
    <s v="Lenovo"/>
    <s v="T490"/>
    <d v="2020-07-01T00:00:00"/>
    <x v="1"/>
    <n v="0"/>
    <n v="891.37"/>
    <n v="0"/>
    <n v="891.37"/>
    <n v="0"/>
    <n v="780.24"/>
    <n v="111.13"/>
    <n v="891.37"/>
    <n v="0"/>
    <n v="111.13"/>
    <n v="0"/>
    <m/>
    <m/>
    <s v="INACTIVE - Retired in 2024"/>
  </r>
  <r>
    <s v="1836057"/>
    <s v="6252395102"/>
    <s v="4130005607"/>
    <s v="beginbalans"/>
    <m/>
    <s v="PC1HSYWV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58"/>
    <s v="6252395102"/>
    <s v="4130005607"/>
    <s v="beginbalans"/>
    <m/>
    <s v="PC1HSYX4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59"/>
    <s v="6252395102"/>
    <s v="4130005607"/>
    <s v="beginbalans"/>
    <m/>
    <s v="PC1HSYX8"/>
    <m/>
    <m/>
    <m/>
    <x v="4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60"/>
    <s v="6252395102"/>
    <s v="4130005607"/>
    <s v="beginbalans"/>
    <m/>
    <s v="PC1HSYXF"/>
    <m/>
    <m/>
    <m/>
    <x v="0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61"/>
    <s v="6252395102"/>
    <s v="4130005607"/>
    <s v="beginbalans"/>
    <m/>
    <s v="PC1HS78K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62"/>
    <s v="6252395102"/>
    <s v="4130005607"/>
    <s v="beginbalans"/>
    <m/>
    <s v="PC1HSYWN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63"/>
    <s v="6252395102"/>
    <s v="4130005607"/>
    <s v="beginbalans"/>
    <m/>
    <s v="PC1HS78B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64"/>
    <s v="6252395102"/>
    <s v="4130005607"/>
    <s v="beginbalans"/>
    <m/>
    <s v="PC1HS78F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65"/>
    <s v="6252395102"/>
    <s v="4130005607"/>
    <s v="beginbalans"/>
    <m/>
    <s v="PC1HS78M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66"/>
    <s v="6252395102"/>
    <s v="4130005607"/>
    <s v="beginbalans"/>
    <m/>
    <s v="PC1HS78D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68"/>
    <s v="6252395102"/>
    <s v="4130005607"/>
    <s v="beginbalans"/>
    <m/>
    <s v="PC1HS78L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69"/>
    <s v="6252395102"/>
    <s v="4130005607"/>
    <s v="beginbalans"/>
    <m/>
    <s v="PC1HS78H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70"/>
    <s v="6252395102"/>
    <s v="4130005607"/>
    <s v="beginbalans"/>
    <m/>
    <s v="PC1HS78J"/>
    <m/>
    <m/>
    <m/>
    <x v="4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71"/>
    <s v="6252395102"/>
    <s v="4130005607"/>
    <s v="beginbalans"/>
    <m/>
    <s v="PC1HS78A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72"/>
    <s v="6252395102"/>
    <s v="4130005607"/>
    <s v="beginbalans"/>
    <m/>
    <s v="PC1HS78C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73"/>
    <s v="6252395102"/>
    <s v="4130005607"/>
    <s v="beginbalans"/>
    <m/>
    <s v="PC1HSYWF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74"/>
    <s v="6252395102"/>
    <s v="4130005607"/>
    <s v="beginbalans"/>
    <m/>
    <s v="PC1HS78E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75"/>
    <s v="6252395102"/>
    <s v="4130005607"/>
    <s v="beginbalans"/>
    <m/>
    <s v="PC1HSYXG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76"/>
    <s v="6252395102"/>
    <s v="4130005607"/>
    <s v="beginbalans"/>
    <m/>
    <s v="PC1HSYWD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77"/>
    <s v="6252395102"/>
    <s v="4130005607"/>
    <s v="beginbalans"/>
    <m/>
    <s v="PCS7UT00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78"/>
    <s v="6252395102"/>
    <s v="4130005607"/>
    <s v="beginbalans"/>
    <m/>
    <s v="PC1HSYXC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79"/>
    <s v="6252395102"/>
    <s v="4130005607"/>
    <s v="beginbalans"/>
    <m/>
    <s v="PC1HSYWS"/>
    <m/>
    <m/>
    <m/>
    <x v="5"/>
    <m/>
    <n v="100292666"/>
    <s v="Alfa College"/>
    <x v="12"/>
    <s v="Lenovo"/>
    <s v="T490"/>
    <d v="2020-07-01T00:00:00"/>
    <x v="1"/>
    <n v="1"/>
    <n v="891.37"/>
    <n v="0"/>
    <n v="0"/>
    <n v="891.37"/>
    <n v="780.24"/>
    <n v="111.13"/>
    <n v="0"/>
    <n v="891.37"/>
    <n v="111.13"/>
    <n v="0"/>
    <m/>
    <m/>
    <s v="ACTIVE"/>
  </r>
  <r>
    <s v="1836004"/>
    <s v="6252398142"/>
    <s v="4130005783"/>
    <s v="beginbalans"/>
    <m/>
    <s v="SV3033P47"/>
    <m/>
    <m/>
    <m/>
    <x v="5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36005"/>
    <s v="6252398142"/>
    <s v="4130005783"/>
    <s v="beginbalans"/>
    <m/>
    <s v="SV3033P3X"/>
    <m/>
    <m/>
    <m/>
    <x v="5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36006"/>
    <s v="6252398142"/>
    <s v="4130005783"/>
    <s v="beginbalans"/>
    <m/>
    <s v="SV3033P3V"/>
    <m/>
    <m/>
    <m/>
    <x v="4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36007"/>
    <s v="6252398142"/>
    <s v="4130005783"/>
    <s v="beginbalans"/>
    <m/>
    <s v="SV3033P43"/>
    <m/>
    <m/>
    <m/>
    <x v="5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36008"/>
    <s v="6252398142"/>
    <s v="4130005783"/>
    <s v="beginbalans"/>
    <m/>
    <s v="SV3033P48"/>
    <m/>
    <m/>
    <m/>
    <x v="4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36009"/>
    <s v="6252398142"/>
    <s v="4130005783"/>
    <s v="beginbalans"/>
    <m/>
    <s v="SV3033P49"/>
    <m/>
    <m/>
    <m/>
    <x v="5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36010"/>
    <s v="6252398142"/>
    <s v="4130005783"/>
    <s v="beginbalans"/>
    <m/>
    <s v="SV3033P3Z"/>
    <m/>
    <m/>
    <m/>
    <x v="5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36011"/>
    <s v="6252398142"/>
    <s v="4130005783"/>
    <s v="beginbalans"/>
    <m/>
    <s v="SV3033P3W"/>
    <m/>
    <m/>
    <m/>
    <x v="5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36012"/>
    <s v="6252398142"/>
    <s v="4130005783"/>
    <s v="beginbalans"/>
    <m/>
    <s v="SV3033P3H"/>
    <m/>
    <m/>
    <m/>
    <x v="4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36013"/>
    <s v="6252398142"/>
    <s v="4130005783"/>
    <s v="beginbalans"/>
    <m/>
    <s v="SV3033P46"/>
    <m/>
    <m/>
    <m/>
    <x v="5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36014"/>
    <s v="6252398142"/>
    <s v="4130005783"/>
    <s v="beginbalans"/>
    <m/>
    <s v="SV3033P45"/>
    <m/>
    <m/>
    <m/>
    <x v="5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36015"/>
    <s v="6252398142"/>
    <s v="4130005783"/>
    <s v="beginbalans"/>
    <m/>
    <s v="SV3033P44"/>
    <m/>
    <m/>
    <m/>
    <x v="4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36016"/>
    <s v="6252398142"/>
    <s v="4130005783"/>
    <s v="beginbalans"/>
    <m/>
    <s v="SV3033P42"/>
    <m/>
    <m/>
    <m/>
    <x v="5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36017"/>
    <s v="6252398142"/>
    <s v="4130005783"/>
    <s v="beginbalans"/>
    <m/>
    <s v="SV3033P41"/>
    <m/>
    <m/>
    <m/>
    <x v="4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36018"/>
    <s v="6252398142"/>
    <s v="4130005783"/>
    <s v="beginbalans"/>
    <m/>
    <s v="SV3033P40"/>
    <m/>
    <m/>
    <m/>
    <x v="4"/>
    <m/>
    <n v="100292666"/>
    <s v="Alfa College"/>
    <x v="11"/>
    <s v="Lenovo"/>
    <s v="T23i"/>
    <d v="2020-07-01T00:00:00"/>
    <x v="1"/>
    <n v="1"/>
    <n v="156.31"/>
    <n v="0"/>
    <n v="0"/>
    <n v="156.31"/>
    <n v="136.80000000000001"/>
    <n v="19.510000000000002"/>
    <n v="0"/>
    <n v="156.31"/>
    <n v="19.509999999999991"/>
    <n v="0"/>
    <m/>
    <m/>
    <s v="ACTIVE"/>
  </r>
  <r>
    <s v="1899048"/>
    <s v="6252403485"/>
    <s v="4130006097"/>
    <s v="beginbalans"/>
    <m/>
    <s v="SV3039CG1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49"/>
    <s v="6252403485"/>
    <s v="4130006097"/>
    <s v="beginbalans"/>
    <m/>
    <s v="SV3039CG7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50"/>
    <s v="6252403485"/>
    <s v="4130006097"/>
    <s v="beginbalans"/>
    <m/>
    <s v="SV3039D7C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51"/>
    <s v="6252403485"/>
    <s v="4130006097"/>
    <s v="beginbalans"/>
    <m/>
    <s v="SV3039CG6"/>
    <m/>
    <m/>
    <m/>
    <x v="4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52"/>
    <s v="6252403485"/>
    <s v="4130006097"/>
    <s v="beginbalans"/>
    <m/>
    <s v="SV3039CG4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53"/>
    <s v="6252403485"/>
    <s v="4130006097"/>
    <s v="beginbalans"/>
    <m/>
    <s v="SV3039CG0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54"/>
    <s v="6252403485"/>
    <s v="4130006097"/>
    <s v="beginbalans"/>
    <m/>
    <s v="SV3039CGC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55"/>
    <s v="6252403485"/>
    <s v="4130006097"/>
    <s v="beginbalans"/>
    <m/>
    <s v="SV3039CGD"/>
    <m/>
    <m/>
    <m/>
    <x v="0"/>
    <m/>
    <n v="100292666"/>
    <s v="Alfa College"/>
    <x v="11"/>
    <s v="Lenovo"/>
    <s v="T23i"/>
    <d v="2020-08-01T00:00:00"/>
    <x v="1"/>
    <n v="0"/>
    <n v="158.88999999999999"/>
    <n v="0"/>
    <n v="158.88999999999999"/>
    <n v="0"/>
    <n v="135.69999999999999"/>
    <n v="23.19"/>
    <n v="158.88999999999999"/>
    <n v="0"/>
    <n v="23.189999999999998"/>
    <n v="0"/>
    <m/>
    <m/>
    <s v="INACTIVE - Retired in 2024"/>
  </r>
  <r>
    <s v="1899056"/>
    <s v="6252403485"/>
    <s v="4130006097"/>
    <s v="beginbalans"/>
    <m/>
    <s v="SV3039CGM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57"/>
    <s v="6252403485"/>
    <s v="4130006097"/>
    <s v="beginbalans"/>
    <m/>
    <s v="SV3039CG9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58"/>
    <s v="6252403485"/>
    <s v="4130006097"/>
    <s v="beginbalans"/>
    <m/>
    <s v="SV3039CG8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59"/>
    <s v="6252403485"/>
    <s v="4130006097"/>
    <s v="beginbalans"/>
    <m/>
    <s v="SV3039CGP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60"/>
    <s v="6252403485"/>
    <s v="4130006097"/>
    <s v="beginbalans"/>
    <m/>
    <s v="SV3039CGR"/>
    <m/>
    <m/>
    <m/>
    <x v="4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61"/>
    <s v="6252403485"/>
    <s v="4130006097"/>
    <s v="beginbalans"/>
    <m/>
    <s v="SV3039CGB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62"/>
    <s v="6252403485"/>
    <s v="4130006097"/>
    <s v="beginbalans"/>
    <m/>
    <s v="SV3039CGA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63"/>
    <s v="6252403485"/>
    <s v="4130006097"/>
    <s v="beginbalans"/>
    <m/>
    <s v="SV3039CGT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64"/>
    <s v="6252403485"/>
    <s v="4130006097"/>
    <s v="beginbalans"/>
    <m/>
    <s v="SV3039CGX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65"/>
    <s v="6252403485"/>
    <s v="4130006097"/>
    <s v="beginbalans"/>
    <m/>
    <s v="SV3039CGF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66"/>
    <s v="6252403485"/>
    <s v="4130006097"/>
    <s v="beginbalans"/>
    <m/>
    <s v="SV3039CGG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99067"/>
    <s v="6252403485"/>
    <s v="4130006097"/>
    <s v="beginbalans"/>
    <m/>
    <s v="SV3039CGL"/>
    <m/>
    <m/>
    <m/>
    <x v="5"/>
    <m/>
    <n v="100292666"/>
    <s v="Alfa College"/>
    <x v="11"/>
    <s v="Lenovo"/>
    <s v="T23i"/>
    <d v="2020-08-01T00:00:00"/>
    <x v="1"/>
    <n v="1"/>
    <n v="158.88999999999999"/>
    <n v="0"/>
    <n v="0"/>
    <n v="158.88999999999999"/>
    <n v="135.69999999999999"/>
    <n v="23.19"/>
    <n v="0"/>
    <n v="158.88999999999999"/>
    <n v="23.189999999999998"/>
    <n v="0"/>
    <m/>
    <m/>
    <s v="ACTIVE"/>
  </r>
  <r>
    <s v="1869005"/>
    <s v="6252406368"/>
    <s v="4130003628"/>
    <s v="beginbalans"/>
    <m/>
    <n v="0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06"/>
    <s v="6252406368"/>
    <s v="4130003628"/>
    <s v="beginbalans"/>
    <m/>
    <s v="S4MQ2493"/>
    <m/>
    <m/>
    <m/>
    <x v="0"/>
    <m/>
    <n v="100292666"/>
    <s v="Alfa College"/>
    <x v="15"/>
    <s v="Lenovo"/>
    <s v="M920Z"/>
    <d v="2020-02-01T00:00:00"/>
    <x v="1"/>
    <n v="0"/>
    <n v="739.97"/>
    <n v="0"/>
    <n v="739.97"/>
    <n v="0"/>
    <n v="724.25"/>
    <n v="15.72"/>
    <n v="739.97"/>
    <n v="0"/>
    <n v="15.720000000000027"/>
    <n v="0"/>
    <m/>
    <m/>
    <s v="INACTIVE - Retired in 2024"/>
  </r>
  <r>
    <s v="1869007"/>
    <s v="6252406368"/>
    <s v="4130003628"/>
    <s v="beginbalans"/>
    <m/>
    <s v="S4MQ2856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08"/>
    <s v="6252406368"/>
    <s v="4130003628"/>
    <s v="beginbalans"/>
    <m/>
    <s v="S4MQ2624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09"/>
    <s v="6252406368"/>
    <s v="4130003628"/>
    <s v="beginbalans"/>
    <m/>
    <s v="S4MQ2587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10"/>
    <s v="6252406368"/>
    <s v="4130003628"/>
    <s v="beginbalans"/>
    <m/>
    <s v="S4MQ2914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11"/>
    <s v="6252406368"/>
    <s v="4130003628"/>
    <s v="beginbalans"/>
    <m/>
    <s v="S4MQ2548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12"/>
    <s v="6252406368"/>
    <s v="4130003628"/>
    <s v="beginbalans"/>
    <m/>
    <s v="S4MQ2714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13"/>
    <s v="6252406368"/>
    <s v="4130003628"/>
    <s v="beginbalans"/>
    <m/>
    <s v="S4MQ2911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14"/>
    <s v="6252406368"/>
    <s v="4130003628"/>
    <s v="beginbalans"/>
    <m/>
    <s v="S4MQ2611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15"/>
    <s v="6252406368"/>
    <s v="4130003628"/>
    <s v="beginbalans"/>
    <m/>
    <s v="S4MQ2615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16"/>
    <s v="6252406368"/>
    <s v="4130003628"/>
    <s v="beginbalans"/>
    <m/>
    <s v="S4MQ275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17"/>
    <s v="6252406368"/>
    <s v="4130003628"/>
    <s v="beginbalans"/>
    <m/>
    <s v="S4MQ2435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18"/>
    <s v="6252406368"/>
    <s v="4130003628"/>
    <s v="beginbalans"/>
    <m/>
    <s v="S4MQ2620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19"/>
    <s v="6252406368"/>
    <s v="4130003628"/>
    <s v="beginbalans"/>
    <m/>
    <s v="S4MQ4580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20"/>
    <s v="6252406368"/>
    <s v="4130003628"/>
    <s v="beginbalans"/>
    <m/>
    <s v="S4MQ2751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21"/>
    <s v="6252406368"/>
    <s v="4130003628"/>
    <s v="beginbalans"/>
    <m/>
    <s v="S4MQ250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22"/>
    <s v="6252406368"/>
    <s v="4130003628"/>
    <s v="beginbalans"/>
    <m/>
    <s v="S4MQ2908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23"/>
    <s v="6252406368"/>
    <s v="4130003628"/>
    <s v="beginbalans"/>
    <m/>
    <s v="S4MQ2368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24"/>
    <s v="6252406368"/>
    <s v="4130003628"/>
    <s v="beginbalans"/>
    <m/>
    <s v="S4MQ2687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25"/>
    <s v="6252406368"/>
    <s v="4130003628"/>
    <s v="beginbalans"/>
    <m/>
    <s v="S4MQ4398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26"/>
    <s v="6252406368"/>
    <s v="4130003628"/>
    <s v="beginbalans"/>
    <m/>
    <s v="S4MQ2606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27"/>
    <s v="6252406368"/>
    <s v="4130003628"/>
    <s v="beginbalans"/>
    <m/>
    <s v="S4MQ2486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28"/>
    <s v="6252406368"/>
    <s v="4130003628"/>
    <s v="beginbalans"/>
    <m/>
    <s v="S4MQ2749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29"/>
    <s v="6252406368"/>
    <s v="4130003628"/>
    <s v="beginbalans"/>
    <m/>
    <s v="S4MQ4166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30"/>
    <s v="6252406368"/>
    <s v="4130003628"/>
    <s v="beginbalans"/>
    <m/>
    <s v="S4MQ2644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31"/>
    <s v="6252406368"/>
    <s v="4130003628"/>
    <s v="beginbalans"/>
    <m/>
    <s v="S4MQ2780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32"/>
    <s v="6252406368"/>
    <s v="4130003628"/>
    <s v="beginbalans"/>
    <m/>
    <s v="S4MQ451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33"/>
    <s v="6252406368"/>
    <s v="4130003628"/>
    <s v="beginbalans"/>
    <m/>
    <s v="S4MQ4179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34"/>
    <s v="6252406368"/>
    <s v="4130003628"/>
    <s v="beginbalans"/>
    <m/>
    <s v="S4MQ2595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35"/>
    <s v="6252406368"/>
    <s v="4130003628"/>
    <s v="beginbalans"/>
    <m/>
    <s v="S4MQ2675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36"/>
    <s v="6252406368"/>
    <s v="4130003628"/>
    <s v="beginbalans"/>
    <m/>
    <s v="S4MQ2712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37"/>
    <s v="6252406368"/>
    <s v="4130003628"/>
    <s v="beginbalans"/>
    <m/>
    <s v="S4MQ4545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38"/>
    <s v="6252406368"/>
    <s v="4130003628"/>
    <s v="beginbalans"/>
    <m/>
    <s v="S4MQ4557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39"/>
    <s v="6252406368"/>
    <s v="4130003628"/>
    <s v="beginbalans"/>
    <m/>
    <s v="S4MQ4458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40"/>
    <s v="6252406368"/>
    <s v="4130003628"/>
    <s v="beginbalans"/>
    <m/>
    <s v="S4MQ2559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41"/>
    <s v="6252406368"/>
    <s v="4130003628"/>
    <s v="beginbalans"/>
    <m/>
    <s v="S4MQ4385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42"/>
    <s v="6252406368"/>
    <s v="4130003628"/>
    <s v="beginbalans"/>
    <m/>
    <s v="S4MQ2667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43"/>
    <s v="6252406368"/>
    <s v="4130003628"/>
    <s v="beginbalans"/>
    <m/>
    <s v="S4MQ4286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44"/>
    <s v="6252406368"/>
    <s v="4130003628"/>
    <s v="beginbalans"/>
    <m/>
    <s v="S4MQ4373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45"/>
    <s v="6252406368"/>
    <s v="4130003628"/>
    <s v="beginbalans"/>
    <m/>
    <s v="S4MQ4112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46"/>
    <s v="6252406368"/>
    <s v="4130003628"/>
    <s v="beginbalans"/>
    <m/>
    <s v="S4MQ4524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47"/>
    <s v="6252406368"/>
    <s v="4130003628"/>
    <s v="beginbalans"/>
    <m/>
    <s v="S4MQ2764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48"/>
    <s v="6252406368"/>
    <s v="4130003628"/>
    <s v="beginbalans"/>
    <m/>
    <s v="S4MQ2632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49"/>
    <s v="6252406368"/>
    <s v="4130003628"/>
    <s v="beginbalans"/>
    <m/>
    <s v="S4MQ2690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50"/>
    <s v="6252406368"/>
    <s v="4130003628"/>
    <s v="beginbalans"/>
    <m/>
    <s v="S4MQ2573"/>
    <m/>
    <m/>
    <m/>
    <x v="0"/>
    <m/>
    <n v="100292666"/>
    <s v="Alfa College"/>
    <x v="15"/>
    <s v="Lenovo"/>
    <s v="M920Z"/>
    <d v="2020-02-01T00:00:00"/>
    <x v="1"/>
    <n v="0"/>
    <n v="739.97"/>
    <n v="0"/>
    <n v="739.97"/>
    <n v="0"/>
    <n v="724.25"/>
    <n v="15.72"/>
    <n v="739.97"/>
    <n v="0"/>
    <n v="15.720000000000027"/>
    <n v="0"/>
    <m/>
    <m/>
    <s v="INACTIVE - Retired in 2024"/>
  </r>
  <r>
    <s v="1869051"/>
    <s v="6252406368"/>
    <s v="4130003628"/>
    <s v="beginbalans"/>
    <m/>
    <s v="S4MQ4310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52"/>
    <s v="6252406368"/>
    <s v="4130003628"/>
    <s v="beginbalans"/>
    <m/>
    <s v="S4MQ4505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53"/>
    <s v="6252406368"/>
    <s v="4130003628"/>
    <s v="beginbalans"/>
    <m/>
    <s v="S4MQ4369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54"/>
    <s v="6252406368"/>
    <s v="4130003628"/>
    <s v="beginbalans"/>
    <m/>
    <s v="S4MQ2746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55"/>
    <s v="6252406368"/>
    <s v="4130003628"/>
    <s v="beginbalans"/>
    <m/>
    <s v="S4MQ4466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56"/>
    <s v="6252406368"/>
    <s v="4130003628"/>
    <s v="beginbalans"/>
    <m/>
    <s v="S4MQ2364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57"/>
    <s v="6252406368"/>
    <s v="4130003628"/>
    <s v="beginbalans"/>
    <m/>
    <s v="S4MQ458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58"/>
    <s v="6252406368"/>
    <s v="4130003628"/>
    <s v="beginbalans"/>
    <m/>
    <s v="S4MQ2430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59"/>
    <s v="6252406368"/>
    <s v="4130003628"/>
    <s v="beginbalans"/>
    <m/>
    <s v="S4MQ4600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60"/>
    <s v="6252406368"/>
    <s v="4130003628"/>
    <s v="beginbalans"/>
    <m/>
    <s v="S4MQ4577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61"/>
    <s v="6252406368"/>
    <s v="4130003628"/>
    <s v="beginbalans"/>
    <m/>
    <s v="S4MQ2361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62"/>
    <s v="6252406368"/>
    <s v="4130003628"/>
    <s v="beginbalans"/>
    <m/>
    <s v="S4MQ2518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63"/>
    <s v="6252406368"/>
    <s v="4130003628"/>
    <s v="beginbalans"/>
    <m/>
    <s v="S4MQ2462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64"/>
    <s v="6252406368"/>
    <s v="4130003628"/>
    <s v="beginbalans"/>
    <m/>
    <s v="S4MQ2757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65"/>
    <s v="6252406368"/>
    <s v="4130003628"/>
    <s v="beginbalans"/>
    <m/>
    <s v="S4MQ4368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66"/>
    <s v="6252406368"/>
    <s v="4130003628"/>
    <s v="beginbalans"/>
    <m/>
    <s v="S4MQ2418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67"/>
    <s v="6252406368"/>
    <s v="4130003628"/>
    <s v="beginbalans"/>
    <m/>
    <s v="S4MQ2370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68"/>
    <s v="6252406368"/>
    <s v="4130003628"/>
    <s v="beginbalans"/>
    <m/>
    <s v="S4MQ2777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69"/>
    <s v="6252406368"/>
    <s v="4130003628"/>
    <s v="beginbalans"/>
    <m/>
    <s v="S4MQ2564"/>
    <m/>
    <m/>
    <m/>
    <x v="6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70"/>
    <s v="6252406368"/>
    <s v="4130003628"/>
    <s v="beginbalans"/>
    <m/>
    <s v="S4MQ2721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71"/>
    <s v="6252406368"/>
    <s v="4130003628"/>
    <s v="beginbalans"/>
    <m/>
    <s v="S4MQ4176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72"/>
    <s v="6252406368"/>
    <s v="4130003628"/>
    <s v="beginbalans"/>
    <m/>
    <s v="S4MQ4384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73"/>
    <s v="6252406368"/>
    <s v="4130003628"/>
    <s v="beginbalans"/>
    <m/>
    <s v="S4MQ412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74"/>
    <s v="6252406368"/>
    <s v="4130003628"/>
    <s v="beginbalans"/>
    <m/>
    <s v="S4MQ4128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75"/>
    <s v="6252406368"/>
    <s v="4130003628"/>
    <s v="beginbalans"/>
    <m/>
    <s v="S4MQ4372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76"/>
    <s v="6252406368"/>
    <s v="4130003628"/>
    <s v="beginbalans"/>
    <m/>
    <s v="S4MQ2541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77"/>
    <s v="6252406368"/>
    <s v="4130003628"/>
    <s v="beginbalans"/>
    <m/>
    <s v="S4MQ2637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78"/>
    <s v="6252406368"/>
    <s v="4130003628"/>
    <s v="beginbalans"/>
    <m/>
    <s v="S4MQ2526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79"/>
    <s v="6252406368"/>
    <s v="4130003628"/>
    <s v="beginbalans"/>
    <m/>
    <s v="S4MQ2698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80"/>
    <s v="6252406368"/>
    <s v="4130003628"/>
    <s v="beginbalans"/>
    <m/>
    <s v="S4MQ4250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81"/>
    <s v="6252406368"/>
    <s v="4130003628"/>
    <s v="beginbalans"/>
    <m/>
    <s v="S4MQ232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82"/>
    <s v="6252406368"/>
    <s v="4130003628"/>
    <s v="beginbalans"/>
    <m/>
    <s v="S4MQ2469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83"/>
    <s v="6252406368"/>
    <s v="4130003628"/>
    <s v="beginbalans"/>
    <m/>
    <s v="S4MQ253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84"/>
    <s v="6252406368"/>
    <s v="4130003628"/>
    <s v="beginbalans"/>
    <m/>
    <s v="S4MQ2426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85"/>
    <s v="6252406368"/>
    <s v="4130003628"/>
    <s v="beginbalans"/>
    <m/>
    <s v="S4MQ4550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86"/>
    <s v="6252406368"/>
    <s v="4130003628"/>
    <s v="beginbalans"/>
    <m/>
    <s v="S4MQ274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87"/>
    <s v="6252406368"/>
    <s v="4130003628"/>
    <s v="beginbalans"/>
    <m/>
    <s v="S4MQ2480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88"/>
    <s v="6252406368"/>
    <s v="4130003628"/>
    <s v="beginbalans"/>
    <m/>
    <s v="S4MQ4560"/>
    <m/>
    <m/>
    <m/>
    <x v="0"/>
    <m/>
    <n v="100292666"/>
    <s v="Alfa College"/>
    <x v="15"/>
    <s v="Lenovo"/>
    <s v="M920Z"/>
    <d v="2020-02-01T00:00:00"/>
    <x v="1"/>
    <n v="0"/>
    <n v="739.97"/>
    <n v="0"/>
    <n v="739.97"/>
    <n v="0"/>
    <n v="724.25"/>
    <n v="15.72"/>
    <n v="739.97"/>
    <n v="0"/>
    <n v="15.720000000000027"/>
    <n v="0"/>
    <m/>
    <m/>
    <s v="INACTIVE - Retired in 2024"/>
  </r>
  <r>
    <s v="1869089"/>
    <s v="6252406368"/>
    <s v="4130003628"/>
    <s v="beginbalans"/>
    <m/>
    <s v="S4MQ2600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90"/>
    <s v="6252406368"/>
    <s v="4130003628"/>
    <s v="beginbalans"/>
    <m/>
    <s v="S4MQ4469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91"/>
    <s v="6252406368"/>
    <s v="4130003628"/>
    <s v="beginbalans"/>
    <m/>
    <s v="S4MQ4610"/>
    <m/>
    <m/>
    <m/>
    <x v="0"/>
    <m/>
    <n v="100292666"/>
    <s v="Alfa College"/>
    <x v="15"/>
    <s v="Lenovo"/>
    <s v="M920Z"/>
    <d v="2020-02-01T00:00:00"/>
    <x v="1"/>
    <n v="0"/>
    <n v="739.97"/>
    <n v="0"/>
    <n v="739.97"/>
    <n v="0"/>
    <n v="724.25"/>
    <n v="15.72"/>
    <n v="739.97"/>
    <n v="0"/>
    <n v="15.720000000000027"/>
    <n v="0"/>
    <m/>
    <m/>
    <s v="INACTIVE - Retired in 2024"/>
  </r>
  <r>
    <s v="1869092"/>
    <s v="6252406368"/>
    <s v="4130003628"/>
    <s v="beginbalans"/>
    <m/>
    <s v="S4MQ269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93"/>
    <s v="6252406368"/>
    <s v="4130003628"/>
    <s v="beginbalans"/>
    <m/>
    <s v="S4MQ2670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94"/>
    <s v="6252406368"/>
    <s v="4130003628"/>
    <s v="beginbalans"/>
    <m/>
    <s v="S4MQ2691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95"/>
    <s v="6252406368"/>
    <s v="4130003628"/>
    <s v="beginbalans"/>
    <m/>
    <s v="S4MQ2579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96"/>
    <s v="6252406368"/>
    <s v="4130003628"/>
    <s v="beginbalans"/>
    <m/>
    <s v="S4MQ265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97"/>
    <s v="6252406368"/>
    <s v="4130003628"/>
    <s v="beginbalans"/>
    <m/>
    <s v="S4MQ2335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98"/>
    <s v="6252406368"/>
    <s v="4130003628"/>
    <s v="beginbalans"/>
    <m/>
    <s v="S4MQ2498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099"/>
    <s v="6252406368"/>
    <s v="4130003628"/>
    <s v="beginbalans"/>
    <m/>
    <s v="S4MQ2678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00"/>
    <s v="6252406368"/>
    <s v="4130003628"/>
    <s v="beginbalans"/>
    <m/>
    <s v="S4MQ4116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01"/>
    <s v="6252406368"/>
    <s v="4130003628"/>
    <s v="beginbalans"/>
    <m/>
    <s v="S4MQ4415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02"/>
    <s v="6252406368"/>
    <s v="4130003628"/>
    <s v="beginbalans"/>
    <m/>
    <s v="S4MQ4390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03"/>
    <s v="6252406368"/>
    <s v="4130003628"/>
    <s v="beginbalans"/>
    <m/>
    <s v="S4MQ2739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04"/>
    <s v="6252406368"/>
    <s v="4130003628"/>
    <s v="beginbalans"/>
    <m/>
    <s v="S4MQ4283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05"/>
    <s v="6252406368"/>
    <s v="4130003628"/>
    <s v="beginbalans"/>
    <m/>
    <s v="S4MQ4517"/>
    <m/>
    <m/>
    <m/>
    <x v="6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06"/>
    <s v="6252406368"/>
    <s v="4130003628"/>
    <s v="beginbalans"/>
    <m/>
    <s v="S4MQ2474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07"/>
    <s v="6252406368"/>
    <s v="4130003628"/>
    <s v="beginbalans"/>
    <m/>
    <s v="S4MQ4521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08"/>
    <s v="6252406368"/>
    <s v="4130003628"/>
    <s v="beginbalans"/>
    <m/>
    <s v="S4MQ4211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09"/>
    <s v="6252406368"/>
    <s v="4130003628"/>
    <s v="beginbalans"/>
    <m/>
    <s v="S4MQ4370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10"/>
    <s v="6252406368"/>
    <s v="4130003628"/>
    <s v="beginbalans"/>
    <m/>
    <s v="S4MQ4114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11"/>
    <s v="6252406368"/>
    <s v="4130003628"/>
    <s v="beginbalans"/>
    <m/>
    <s v="S4MQ2366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12"/>
    <s v="6252406368"/>
    <s v="4130003628"/>
    <s v="beginbalans"/>
    <m/>
    <s v="S4MQ4539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13"/>
    <s v="6252406368"/>
    <s v="4130003628"/>
    <s v="beginbalans"/>
    <m/>
    <s v="S4MQ2592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14"/>
    <s v="6252406368"/>
    <s v="4130003628"/>
    <s v="beginbalans"/>
    <m/>
    <s v="S4MQ4537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15"/>
    <s v="6252406368"/>
    <s v="4130003628"/>
    <s v="beginbalans"/>
    <m/>
    <s v="S4MQ2672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16"/>
    <s v="6252406368"/>
    <s v="4130003628"/>
    <s v="beginbalans"/>
    <m/>
    <s v="S4MQ4394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17"/>
    <s v="6252406368"/>
    <s v="4130003628"/>
    <s v="beginbalans"/>
    <m/>
    <s v="S4MQ2755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18"/>
    <s v="6252406368"/>
    <s v="4130003628"/>
    <s v="beginbalans"/>
    <m/>
    <s v="S4MQ4406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19"/>
    <s v="6252406368"/>
    <s v="4130003628"/>
    <s v="beginbalans"/>
    <m/>
    <s v="S4MQ2371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20"/>
    <s v="6252406368"/>
    <s v="4130003628"/>
    <s v="beginbalans"/>
    <m/>
    <s v="S4MQ4287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21"/>
    <s v="6252406368"/>
    <s v="4130003628"/>
    <s v="beginbalans"/>
    <m/>
    <s v="S4MQ2339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22"/>
    <s v="6252406368"/>
    <s v="4130003628"/>
    <s v="beginbalans"/>
    <m/>
    <s v="S4MQ2458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23"/>
    <s v="6252406368"/>
    <s v="4130003628"/>
    <s v="beginbalans"/>
    <m/>
    <s v="S4MQ234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24"/>
    <s v="6252406368"/>
    <s v="4130003628"/>
    <s v="beginbalans"/>
    <m/>
    <s v="S4MQ2374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25"/>
    <s v="6252406368"/>
    <s v="4130003628"/>
    <s v="beginbalans"/>
    <m/>
    <s v="S4MQ258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26"/>
    <s v="6252406368"/>
    <s v="4130003628"/>
    <s v="beginbalans"/>
    <m/>
    <s v="S4MQ242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27"/>
    <s v="6252406368"/>
    <s v="4130003628"/>
    <s v="beginbalans"/>
    <m/>
    <s v="S4MQ415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28"/>
    <s v="6252406368"/>
    <s v="4130003628"/>
    <s v="beginbalans"/>
    <m/>
    <s v="S4MQ2629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29"/>
    <s v="6252406368"/>
    <s v="4130003628"/>
    <s v="beginbalans"/>
    <m/>
    <s v="S4MQ268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30"/>
    <s v="6252406368"/>
    <s v="4130003628"/>
    <s v="beginbalans"/>
    <m/>
    <s v="S4MQ2685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31"/>
    <s v="6252406368"/>
    <s v="4130003628"/>
    <s v="beginbalans"/>
    <m/>
    <s v="S4MQ2347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32"/>
    <s v="6252406368"/>
    <s v="4130003628"/>
    <s v="beginbalans"/>
    <m/>
    <s v="S4MQ4371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33"/>
    <s v="6252406368"/>
    <s v="4130003628"/>
    <s v="beginbalans"/>
    <m/>
    <s v="S4MQ2507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34"/>
    <s v="6252406368"/>
    <s v="4130003628"/>
    <s v="beginbalans"/>
    <m/>
    <s v="S4MQ2512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35"/>
    <s v="6252406368"/>
    <s v="4130003628"/>
    <s v="beginbalans"/>
    <m/>
    <s v="S4MQ2704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36"/>
    <s v="6252406368"/>
    <s v="4130003628"/>
    <s v="beginbalans"/>
    <m/>
    <s v="S4MQ4519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37"/>
    <s v="6252406368"/>
    <s v="4130003628"/>
    <s v="beginbalans"/>
    <m/>
    <s v="S4MQ2736"/>
    <m/>
    <m/>
    <m/>
    <x v="4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38"/>
    <s v="6252406368"/>
    <s v="4130003628"/>
    <s v="beginbalans"/>
    <m/>
    <s v="S4MQ2760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39"/>
    <s v="6252406368"/>
    <s v="4130003628"/>
    <s v="beginbalans"/>
    <m/>
    <s v="S4MQ4603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40"/>
    <s v="6252406368"/>
    <s v="4130003628"/>
    <s v="beginbalans"/>
    <m/>
    <s v="S4MQ4411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41"/>
    <s v="6252406368"/>
    <s v="4130003628"/>
    <s v="beginbalans"/>
    <m/>
    <s v="S4MQ2376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42"/>
    <s v="6252406368"/>
    <s v="4130003628"/>
    <s v="beginbalans"/>
    <m/>
    <s v="S4MQ4547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43"/>
    <s v="6252406368"/>
    <s v="4130003628"/>
    <s v="beginbalans"/>
    <m/>
    <s v="S4MQ2681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44"/>
    <s v="6252406368"/>
    <s v="4130003628"/>
    <s v="beginbalans"/>
    <m/>
    <s v="S4MQ4461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45"/>
    <s v="6252406368"/>
    <s v="4130003628"/>
    <s v="beginbalans"/>
    <m/>
    <s v="S4MQ4515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46"/>
    <s v="6252406368"/>
    <s v="4130003628"/>
    <s v="beginbalans"/>
    <m/>
    <s v="S4MQ2725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47"/>
    <s v="6252406368"/>
    <s v="4130003628"/>
    <s v="beginbalans"/>
    <m/>
    <s v="S4MQ2569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48"/>
    <s v="6252406368"/>
    <s v="4130003628"/>
    <s v="beginbalans"/>
    <m/>
    <s v="S4MQ4242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49"/>
    <s v="6252406368"/>
    <s v="4130003628"/>
    <s v="beginbalans"/>
    <m/>
    <s v="S4MQ2357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50"/>
    <s v="6252406368"/>
    <s v="4130003628"/>
    <s v="beginbalans"/>
    <m/>
    <s v="S4MQ2740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51"/>
    <s v="6252406368"/>
    <s v="4130003628"/>
    <s v="beginbalans"/>
    <m/>
    <s v="S4MQ2849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52"/>
    <s v="6252406368"/>
    <s v="4130003628"/>
    <s v="beginbalans"/>
    <m/>
    <s v="S4MQ2554"/>
    <m/>
    <m/>
    <m/>
    <x v="1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53"/>
    <s v="6252406368"/>
    <s v="4130003628"/>
    <s v="beginbalans"/>
    <m/>
    <s v="S4MQ4586"/>
    <m/>
    <m/>
    <m/>
    <x v="5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869154"/>
    <s v="6252406368"/>
    <s v="4130003628"/>
    <s v="beginbalans"/>
    <m/>
    <s v="S4MQ2808"/>
    <m/>
    <m/>
    <m/>
    <x v="1"/>
    <m/>
    <n v="100292666"/>
    <s v="Alfa College"/>
    <x v="15"/>
    <s v="Lenovo"/>
    <s v="M920Z"/>
    <d v="2020-02-01T00:00:00"/>
    <x v="1"/>
    <n v="1"/>
    <n v="739.97"/>
    <n v="0"/>
    <n v="0"/>
    <n v="739.97"/>
    <n v="724.25"/>
    <n v="15.72"/>
    <n v="0"/>
    <n v="739.97"/>
    <n v="15.720000000000027"/>
    <n v="0"/>
    <m/>
    <m/>
    <s v="ACTIVE"/>
  </r>
  <r>
    <s v="1914225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26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27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28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29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30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31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32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33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34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35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36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37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38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39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40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41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42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43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44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45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46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47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48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49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50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51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52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53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54"/>
    <s v="6252406369"/>
    <s v="4130003735"/>
    <s v="beginbalans"/>
    <m/>
    <s v="?"/>
    <m/>
    <m/>
    <m/>
    <x v="1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55"/>
    <s v="6252406369"/>
    <s v="4130003735"/>
    <s v="beginbalans"/>
    <m/>
    <s v="VNA3RV1Z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56"/>
    <s v="6252406369"/>
    <s v="4130003735"/>
    <s v="beginbalans"/>
    <m/>
    <s v="VNA3RV3X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57"/>
    <s v="6252406369"/>
    <s v="4130003735"/>
    <s v="beginbalans"/>
    <m/>
    <s v="VNA3RV42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58"/>
    <s v="6252406369"/>
    <s v="4130003735"/>
    <s v="beginbalans"/>
    <m/>
    <s v="VNA3RV3V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59"/>
    <s v="6252406369"/>
    <s v="4130003735"/>
    <s v="beginbalans"/>
    <m/>
    <s v="VNA3RV29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60"/>
    <s v="6252406369"/>
    <s v="4130003735"/>
    <s v="beginbalans"/>
    <m/>
    <s v="VNA3RV4G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61"/>
    <s v="6252406369"/>
    <s v="4130003735"/>
    <s v="beginbalans"/>
    <m/>
    <s v="VNA3RV3F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62"/>
    <s v="6252406369"/>
    <s v="4130003735"/>
    <s v="beginbalans"/>
    <m/>
    <s v="VNA3RV08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63"/>
    <s v="6252406369"/>
    <s v="4130003735"/>
    <s v="beginbalans"/>
    <m/>
    <s v="VNA3RV00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64"/>
    <s v="6252406369"/>
    <s v="4130003735"/>
    <s v="beginbalans"/>
    <m/>
    <s v="VNA3RV0A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65"/>
    <s v="6252406369"/>
    <s v="4130003735"/>
    <s v="beginbalans"/>
    <m/>
    <s v="VNA3RV1Y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66"/>
    <s v="6252406369"/>
    <s v="4130003735"/>
    <s v="beginbalans"/>
    <m/>
    <s v="VNA3RV3H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67"/>
    <s v="6252406369"/>
    <s v="4130003735"/>
    <s v="beginbalans"/>
    <m/>
    <s v="VNA3RV2G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68"/>
    <s v="6252406369"/>
    <s v="4130003735"/>
    <s v="beginbalans"/>
    <m/>
    <s v="VNA3RTZW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69"/>
    <s v="6252406369"/>
    <s v="4130003735"/>
    <s v="beginbalans"/>
    <m/>
    <s v="VNA3RV3N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70"/>
    <s v="6252406369"/>
    <s v="4130003735"/>
    <s v="beginbalans"/>
    <m/>
    <s v="VNA3RTZM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71"/>
    <s v="6252406369"/>
    <s v="4130003735"/>
    <s v="beginbalans"/>
    <m/>
    <s v="VNA3RV38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72"/>
    <s v="6252406369"/>
    <s v="4130003735"/>
    <s v="beginbalans"/>
    <m/>
    <s v="VNA3RV25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73"/>
    <s v="6252406369"/>
    <s v="4130003735"/>
    <s v="beginbalans"/>
    <m/>
    <s v="VNA3RTZB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74"/>
    <s v="6252406369"/>
    <s v="4130003735"/>
    <s v="beginbalans"/>
    <m/>
    <s v="VNA3RTZP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75"/>
    <s v="6252406369"/>
    <s v="4130003735"/>
    <s v="beginbalans"/>
    <m/>
    <s v="VNA3RV95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76"/>
    <s v="6252406369"/>
    <s v="4130003735"/>
    <s v="beginbalans"/>
    <m/>
    <s v="VNA3RV77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77"/>
    <s v="6252406369"/>
    <s v="4130003735"/>
    <s v="beginbalans"/>
    <m/>
    <s v="VNA3RV6X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78"/>
    <s v="6252406369"/>
    <s v="4130003735"/>
    <s v="beginbalans"/>
    <m/>
    <s v="VNA3RV4F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79"/>
    <s v="6252406369"/>
    <s v="4130003735"/>
    <s v="beginbalans"/>
    <m/>
    <s v="VNA3RV4X"/>
    <m/>
    <m/>
    <m/>
    <x v="4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80"/>
    <s v="6252406369"/>
    <s v="4130003735"/>
    <s v="beginbalans"/>
    <m/>
    <s v="VNA3RV71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81"/>
    <s v="6252406369"/>
    <s v="4130003735"/>
    <s v="beginbalans"/>
    <m/>
    <s v="VNA3RV75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82"/>
    <s v="6252406369"/>
    <s v="4130003735"/>
    <s v="beginbalans"/>
    <m/>
    <s v="VNA3RV5G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83"/>
    <s v="6252406369"/>
    <s v="4130003735"/>
    <s v="beginbalans"/>
    <m/>
    <s v="VNA3RV6M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84"/>
    <s v="6252406369"/>
    <s v="4130003735"/>
    <s v="beginbalans"/>
    <m/>
    <s v="VNA3RV3R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85"/>
    <s v="6252406369"/>
    <s v="4130003735"/>
    <s v="beginbalans"/>
    <m/>
    <s v="VNA3RV4W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86"/>
    <s v="6252406369"/>
    <s v="4130003735"/>
    <s v="beginbalans"/>
    <m/>
    <s v="VNA3RV5L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87"/>
    <s v="6252406369"/>
    <s v="4130003735"/>
    <s v="beginbalans"/>
    <m/>
    <s v="VNA3RV4Z"/>
    <m/>
    <m/>
    <m/>
    <x v="4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88"/>
    <s v="6252406369"/>
    <s v="4130003735"/>
    <s v="beginbalans"/>
    <m/>
    <s v="VNA3RV2X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89"/>
    <s v="6252406369"/>
    <s v="4130003735"/>
    <s v="beginbalans"/>
    <m/>
    <s v="VNA3RV2F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90"/>
    <s v="6252406369"/>
    <s v="4130003735"/>
    <s v="beginbalans"/>
    <m/>
    <s v="VNA3RV44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91"/>
    <s v="6252406369"/>
    <s v="4130003735"/>
    <s v="beginbalans"/>
    <m/>
    <s v="VNA3RV55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92"/>
    <s v="6252406369"/>
    <s v="4130003735"/>
    <s v="beginbalans"/>
    <m/>
    <s v="VNA3RV56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93"/>
    <s v="6252406369"/>
    <s v="4130003735"/>
    <s v="beginbalans"/>
    <m/>
    <s v="VNA3RV7H"/>
    <m/>
    <m/>
    <m/>
    <x v="0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94"/>
    <s v="6252406369"/>
    <s v="4130003735"/>
    <s v="beginbalans"/>
    <m/>
    <s v="VNA3RV24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95"/>
    <s v="6252406369"/>
    <s v="4130003735"/>
    <s v="beginbalans"/>
    <m/>
    <s v="VNA3RV98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96"/>
    <s v="6252406369"/>
    <s v="4130003735"/>
    <s v="beginbalans"/>
    <m/>
    <s v="VNA3RV6A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97"/>
    <s v="6252406369"/>
    <s v="4130003735"/>
    <s v="beginbalans"/>
    <m/>
    <s v="VNA3RV88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98"/>
    <s v="6252406369"/>
    <s v="4130003735"/>
    <s v="beginbalans"/>
    <m/>
    <s v="VNA3RV50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299"/>
    <s v="6252406369"/>
    <s v="4130003735"/>
    <s v="beginbalans"/>
    <m/>
    <s v="VNA3RV73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300"/>
    <s v="6252406369"/>
    <s v="4130003735"/>
    <s v="beginbalans"/>
    <m/>
    <s v="VNA3RV8L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301"/>
    <s v="6252406369"/>
    <s v="4130003735"/>
    <s v="beginbalans"/>
    <m/>
    <s v="VNA3RV6R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302"/>
    <s v="6252406369"/>
    <s v="4130003735"/>
    <s v="beginbalans"/>
    <m/>
    <s v="VNA3RV8X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303"/>
    <s v="6252406369"/>
    <s v="4130003735"/>
    <s v="beginbalans"/>
    <m/>
    <s v="VNA3RV6G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914304"/>
    <s v="6252406369"/>
    <s v="4130003735"/>
    <s v="beginbalans"/>
    <m/>
    <s v="VNA3RV6V"/>
    <m/>
    <m/>
    <m/>
    <x v="5"/>
    <m/>
    <n v="100292666"/>
    <s v="Alfa College"/>
    <x v="11"/>
    <s v="Lenovo"/>
    <s v="Lenovo T24m Monitor"/>
    <d v="2020-08-01T00:00:00"/>
    <x v="0"/>
    <n v="1"/>
    <n v="175.07"/>
    <n v="0"/>
    <n v="0"/>
    <n v="175.07"/>
    <n v="119.61"/>
    <n v="35.01"/>
    <n v="0"/>
    <n v="154.62"/>
    <n v="55.459999999999994"/>
    <n v="20.449999999999989"/>
    <m/>
    <m/>
    <s v="ACTIVE"/>
  </r>
  <r>
    <s v="1869155"/>
    <s v="6252406370"/>
    <s v="4130003628"/>
    <s v="beginbalans"/>
    <m/>
    <s v="PC1CBFEE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56"/>
    <s v="6252406370"/>
    <s v="4130003628"/>
    <s v="beginbalans"/>
    <m/>
    <s v="PC1CBGRV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57"/>
    <s v="6252406370"/>
    <s v="4130003628"/>
    <s v="beginbalans"/>
    <m/>
    <s v="PC1CBGLT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58"/>
    <s v="6252406370"/>
    <s v="4130003628"/>
    <s v="beginbalans"/>
    <m/>
    <s v="PC1CBGPT"/>
    <m/>
    <m/>
    <m/>
    <x v="6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59"/>
    <s v="6252406370"/>
    <s v="4130003628"/>
    <s v="beginbalans"/>
    <m/>
    <s v="PC1CBGNN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60"/>
    <s v="6252406370"/>
    <s v="4130003628"/>
    <s v="beginbalans"/>
    <m/>
    <s v="PC1CBGQW"/>
    <m/>
    <m/>
    <m/>
    <x v="0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61"/>
    <s v="6252406370"/>
    <s v="4130003628"/>
    <s v="beginbalans"/>
    <m/>
    <s v="PC1CBGSE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62"/>
    <s v="6252406370"/>
    <s v="4130003628"/>
    <s v="beginbalans"/>
    <m/>
    <s v="PC1CBFEX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63"/>
    <s v="6252406370"/>
    <s v="4130003628"/>
    <s v="beginbalans"/>
    <m/>
    <s v="PC1CBGSF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64"/>
    <s v="6252406370"/>
    <s v="4130003628"/>
    <s v="beginbalans"/>
    <m/>
    <s v="PC1CBGNM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65"/>
    <s v="6252406370"/>
    <s v="4130003628"/>
    <s v="beginbalans"/>
    <m/>
    <s v="PC1CBGSD"/>
    <m/>
    <m/>
    <m/>
    <x v="6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66"/>
    <s v="6252406370"/>
    <s v="4130003628"/>
    <s v="beginbalans"/>
    <m/>
    <s v="PC1CBGN7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67"/>
    <s v="6252406370"/>
    <s v="4130003628"/>
    <s v="beginbalans"/>
    <m/>
    <s v="PC1CBFF9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68"/>
    <s v="6252406370"/>
    <s v="4130003628"/>
    <s v="beginbalans"/>
    <m/>
    <s v="PC1CBFE4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69"/>
    <s v="6252406370"/>
    <s v="4130003628"/>
    <s v="beginbalans"/>
    <m/>
    <s v="PC1CBFEA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70"/>
    <s v="6252406370"/>
    <s v="4130003628"/>
    <s v="beginbalans"/>
    <m/>
    <s v="PC1CBFFF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71"/>
    <s v="6252406370"/>
    <s v="4130003628"/>
    <s v="beginbalans"/>
    <m/>
    <s v="PC1CBFE9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72"/>
    <s v="6252406370"/>
    <s v="4130003628"/>
    <s v="beginbalans"/>
    <m/>
    <s v="PC1CBGRT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73"/>
    <s v="6252406370"/>
    <s v="4130003628"/>
    <s v="beginbalans"/>
    <m/>
    <s v="PC1CBFF8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74"/>
    <s v="6252406370"/>
    <s v="4130003628"/>
    <s v="beginbalans"/>
    <m/>
    <s v="PC1CBFEY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75"/>
    <s v="6252406370"/>
    <s v="4130003628"/>
    <s v="beginbalans"/>
    <m/>
    <s v="PC1CBGN9"/>
    <m/>
    <m/>
    <m/>
    <x v="0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176"/>
    <s v="6252406370"/>
    <s v="4130003628"/>
    <s v="beginbalans"/>
    <m/>
    <s v="PC1CBGS2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77"/>
    <s v="6252406370"/>
    <s v="4130003628"/>
    <s v="beginbalans"/>
    <m/>
    <s v="PC1CBGPG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79"/>
    <s v="6252406370"/>
    <s v="4130003628"/>
    <s v="beginbalans"/>
    <m/>
    <s v="PC1CBFEZ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80"/>
    <s v="6252406370"/>
    <s v="4130003628"/>
    <s v="beginbalans"/>
    <m/>
    <s v="PC1CBFEW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81"/>
    <s v="6252406370"/>
    <s v="4130003628"/>
    <s v="beginbalans"/>
    <m/>
    <s v="PC1CBGRL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82"/>
    <s v="6252406370"/>
    <s v="4130003628"/>
    <s v="beginbalans"/>
    <m/>
    <s v="PC1CBGPL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83"/>
    <s v="6252406370"/>
    <s v="4130003628"/>
    <s v="beginbalans"/>
    <m/>
    <s v="PC1CBFET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84"/>
    <s v="6252406370"/>
    <s v="4130003628"/>
    <s v="beginbalans"/>
    <m/>
    <s v="PC1CBFER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85"/>
    <s v="6252406370"/>
    <s v="4130003628"/>
    <s v="beginbalans"/>
    <m/>
    <s v="PC1CBFEC"/>
    <m/>
    <m/>
    <m/>
    <x v="0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186"/>
    <s v="6252406370"/>
    <s v="4130003628"/>
    <s v="beginbalans"/>
    <m/>
    <s v="PC1CBFF3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87"/>
    <s v="6252406370"/>
    <s v="4130003628"/>
    <s v="beginbalans"/>
    <m/>
    <s v="PC1CBGP6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88"/>
    <s v="6252406370"/>
    <s v="4130003628"/>
    <s v="beginbalans"/>
    <m/>
    <s v="PC1CBGSL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89"/>
    <s v="6252406370"/>
    <s v="4130003628"/>
    <s v="beginbalans"/>
    <m/>
    <s v="PC1CBFF1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90"/>
    <s v="6252406370"/>
    <s v="4130003628"/>
    <s v="beginbalans"/>
    <m/>
    <s v="PC1CBGR4"/>
    <m/>
    <m/>
    <m/>
    <x v="0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191"/>
    <s v="6252406370"/>
    <s v="4130003628"/>
    <s v="beginbalans"/>
    <m/>
    <s v="PC1CBGRP"/>
    <m/>
    <m/>
    <m/>
    <x v="6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92"/>
    <s v="6252406370"/>
    <s v="4130003628"/>
    <s v="beginbalans"/>
    <m/>
    <s v="PC1CBGQJ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93"/>
    <s v="6252406370"/>
    <s v="4130003628"/>
    <s v="beginbalans"/>
    <m/>
    <s v="PC1CBGSK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94"/>
    <s v="6252406370"/>
    <s v="4130003628"/>
    <s v="beginbalans"/>
    <m/>
    <s v="PC1CBGNZ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95"/>
    <s v="6252406370"/>
    <s v="4130003628"/>
    <s v="beginbalans"/>
    <m/>
    <s v="PC1CBGR5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96"/>
    <s v="6252406370"/>
    <s v="4130003628"/>
    <s v="beginbalans"/>
    <m/>
    <s v="PC1CBGQG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97"/>
    <s v="6252406370"/>
    <s v="4130003628"/>
    <s v="beginbalans"/>
    <m/>
    <s v="PC1CBFED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98"/>
    <s v="6252406370"/>
    <s v="4130003628"/>
    <s v="beginbalans"/>
    <m/>
    <s v="PC1CBGNV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199"/>
    <s v="6252406370"/>
    <s v="4130003628"/>
    <s v="beginbalans"/>
    <m/>
    <s v="PC1CBFF5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00"/>
    <s v="6252406370"/>
    <s v="4130003628"/>
    <s v="beginbalans"/>
    <m/>
    <s v="PC1CBGS8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01"/>
    <s v="6252406370"/>
    <s v="4130003628"/>
    <s v="beginbalans"/>
    <m/>
    <s v="PC1CBGLW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02"/>
    <s v="6252406370"/>
    <s v="4130003628"/>
    <s v="beginbalans"/>
    <m/>
    <s v="PC1CBGS5"/>
    <m/>
    <m/>
    <m/>
    <x v="0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203"/>
    <s v="6252406370"/>
    <s v="4130003628"/>
    <s v="beginbalans"/>
    <m/>
    <s v="PC1CBGNR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04"/>
    <s v="6252406370"/>
    <s v="4130003628"/>
    <s v="beginbalans"/>
    <m/>
    <s v="PC1CBGNX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05"/>
    <s v="6252406370"/>
    <s v="4130003628"/>
    <s v="beginbalans"/>
    <m/>
    <s v="PC1CBGMJ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06"/>
    <s v="6252406370"/>
    <s v="4130003628"/>
    <s v="beginbalans"/>
    <m/>
    <s v="PC1CBGLY"/>
    <m/>
    <m/>
    <m/>
    <x v="0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07"/>
    <s v="6252406370"/>
    <s v="4130003628"/>
    <s v="beginbalans"/>
    <m/>
    <s v="PC1CBFEQ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08"/>
    <s v="6252406370"/>
    <s v="4130003628"/>
    <s v="beginbalans"/>
    <m/>
    <s v="PC1CBGP8"/>
    <m/>
    <m/>
    <m/>
    <x v="0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209"/>
    <s v="6252406370"/>
    <s v="4130003628"/>
    <s v="beginbalans"/>
    <m/>
    <s v="PC1CBGMV"/>
    <m/>
    <m/>
    <m/>
    <x v="6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10"/>
    <s v="6252406370"/>
    <s v="4130003628"/>
    <s v="beginbalans"/>
    <m/>
    <s v="PC1CBGQ2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13"/>
    <s v="6252406370"/>
    <s v="4130003628"/>
    <s v="beginbalans"/>
    <m/>
    <s v="PC1CBGR2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14"/>
    <s v="6252406370"/>
    <s v="4130003628"/>
    <s v="beginbalans"/>
    <m/>
    <s v="PC1CBGQE"/>
    <m/>
    <m/>
    <m/>
    <x v="6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15"/>
    <s v="6252406370"/>
    <s v="4130003628"/>
    <s v="beginbalans"/>
    <m/>
    <s v="PC1CBGQA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16"/>
    <s v="6252406370"/>
    <s v="4130003628"/>
    <s v="beginbalans"/>
    <m/>
    <s v="PC1CBGNJ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18"/>
    <s v="6252406370"/>
    <s v="4130003628"/>
    <s v="beginbalans"/>
    <m/>
    <s v="PC1CBGMR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19"/>
    <s v="6252406370"/>
    <s v="4130003628"/>
    <s v="beginbalans"/>
    <m/>
    <s v="PC1CBGQ5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20"/>
    <s v="6252406370"/>
    <s v="4130003628"/>
    <s v="beginbalans"/>
    <m/>
    <s v="PC1CBGN3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21"/>
    <s v="6252406370"/>
    <s v="4130003628"/>
    <s v="beginbalans"/>
    <m/>
    <s v="PC1CBGRD"/>
    <m/>
    <m/>
    <m/>
    <x v="2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222"/>
    <s v="6252406370"/>
    <s v="4130003628"/>
    <s v="beginbalans"/>
    <m/>
    <s v="PC1CBGP3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23"/>
    <s v="6252406370"/>
    <s v="4130003628"/>
    <s v="beginbalans"/>
    <m/>
    <s v="PC1CBGM7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24"/>
    <s v="6252406370"/>
    <s v="4130003628"/>
    <s v="beginbalans"/>
    <m/>
    <s v="PC1CBGPP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25"/>
    <s v="6252406370"/>
    <s v="4130003628"/>
    <s v="beginbalans"/>
    <m/>
    <s v="PC1CBFEH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26"/>
    <s v="6252406370"/>
    <s v="4130003628"/>
    <s v="beginbalans"/>
    <m/>
    <s v="PC1CBGMD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27"/>
    <s v="6252406370"/>
    <s v="4130003628"/>
    <s v="beginbalans"/>
    <m/>
    <s v="PC1CBGRS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28"/>
    <s v="6252406370"/>
    <s v="4130003628"/>
    <s v="beginbalans"/>
    <m/>
    <s v="PC1CBGMY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30"/>
    <s v="6252406370"/>
    <s v="4130003628"/>
    <s v="beginbalans"/>
    <m/>
    <s v="PC1CBGS6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31"/>
    <s v="6252406370"/>
    <s v="4130003628"/>
    <s v="beginbalans"/>
    <m/>
    <s v="PC1CBGS0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32"/>
    <s v="6252406370"/>
    <s v="4130003628"/>
    <s v="beginbalans"/>
    <m/>
    <s v="PC1CBGQP"/>
    <m/>
    <m/>
    <m/>
    <x v="0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233"/>
    <s v="6252406370"/>
    <s v="4130003628"/>
    <s v="beginbalans"/>
    <m/>
    <s v="PC1CBGNF"/>
    <m/>
    <m/>
    <m/>
    <x v="0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34"/>
    <s v="6252406370"/>
    <s v="4130003628"/>
    <s v="beginbalans"/>
    <m/>
    <s v="PC1CBGNE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35"/>
    <s v="6252406370"/>
    <s v="4130003628"/>
    <s v="beginbalans"/>
    <m/>
    <s v="PC1CBFE5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36"/>
    <s v="6252406370"/>
    <s v="4130003628"/>
    <s v="beginbalans"/>
    <m/>
    <s v="PC1CBGRY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37"/>
    <s v="6252406370"/>
    <s v="4130003628"/>
    <s v="beginbalans"/>
    <m/>
    <s v="PC1CBFFH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38"/>
    <s v="6252406370"/>
    <s v="4130003628"/>
    <s v="beginbalans"/>
    <m/>
    <s v="PC1CBFFB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40"/>
    <s v="6252406370"/>
    <s v="4130003628"/>
    <s v="beginbalans"/>
    <m/>
    <s v="PC1CBFEM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41"/>
    <s v="6252406370"/>
    <s v="4130003628"/>
    <s v="beginbalans"/>
    <m/>
    <s v="PC1CBFF2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42"/>
    <s v="6252406370"/>
    <s v="4130003628"/>
    <s v="beginbalans"/>
    <m/>
    <s v="PC1CBGNP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43"/>
    <s v="6252406370"/>
    <s v="4130003628"/>
    <s v="beginbalans"/>
    <m/>
    <s v="PC1CBGRJ"/>
    <m/>
    <m/>
    <m/>
    <x v="0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244"/>
    <s v="6252406370"/>
    <s v="4130003628"/>
    <s v="beginbalans"/>
    <m/>
    <s v="PC1CBFEP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45"/>
    <s v="6252406370"/>
    <s v="4130003628"/>
    <s v="beginbalans"/>
    <m/>
    <s v="PC1CBFES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46"/>
    <s v="6252406370"/>
    <s v="4130003628"/>
    <s v="beginbalans"/>
    <m/>
    <s v="PC1CBGSM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47"/>
    <s v="6252406370"/>
    <s v="4130003628"/>
    <s v="beginbalans"/>
    <m/>
    <s v="PC1CBGMP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48"/>
    <s v="6252406370"/>
    <s v="4130003628"/>
    <s v="beginbalans"/>
    <m/>
    <s v="PC1CBGNS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50"/>
    <s v="6252406370"/>
    <s v="4130003628"/>
    <s v="beginbalans"/>
    <m/>
    <s v="PC1CBGME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51"/>
    <s v="6252406370"/>
    <s v="4130003628"/>
    <s v="beginbalans"/>
    <m/>
    <s v="PC1CBGR0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52"/>
    <s v="6252406370"/>
    <s v="4130003628"/>
    <s v="beginbalans"/>
    <m/>
    <s v="PC1CBGRR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53"/>
    <s v="6252406370"/>
    <s v="4130003628"/>
    <s v="beginbalans"/>
    <m/>
    <s v="PC1CBGPJ"/>
    <m/>
    <m/>
    <m/>
    <x v="6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54"/>
    <s v="6252406370"/>
    <s v="4130003628"/>
    <s v="beginbalans"/>
    <m/>
    <s v="PC1CBGMN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55"/>
    <s v="6252406370"/>
    <s v="4130003628"/>
    <s v="beginbalans"/>
    <m/>
    <s v="PC1CBGS7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56"/>
    <s v="6252406370"/>
    <s v="4130003628"/>
    <s v="beginbalans"/>
    <m/>
    <s v="PC1CBGR3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57"/>
    <s v="6252406370"/>
    <s v="4130003628"/>
    <s v="beginbalans"/>
    <m/>
    <s v="PC1CBGSA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58"/>
    <s v="6252406370"/>
    <s v="4130003628"/>
    <s v="beginbalans"/>
    <m/>
    <s v="PC1CBGNL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59"/>
    <s v="6252406370"/>
    <s v="4130003628"/>
    <s v="beginbalans"/>
    <m/>
    <s v="PC1CBFFJ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60"/>
    <s v="6252406370"/>
    <s v="4130003628"/>
    <s v="beginbalans"/>
    <m/>
    <s v="PC1CBGSG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61"/>
    <s v="6252406370"/>
    <s v="4130003628"/>
    <s v="beginbalans"/>
    <m/>
    <s v="PC1CBGSN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62"/>
    <s v="6252406370"/>
    <s v="4130003628"/>
    <s v="beginbalans"/>
    <m/>
    <s v="PC1CBGSQ"/>
    <m/>
    <m/>
    <m/>
    <x v="0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263"/>
    <s v="6252406370"/>
    <s v="4130003628"/>
    <s v="beginbalans"/>
    <m/>
    <s v="PC1CBGR8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64"/>
    <s v="6252406370"/>
    <s v="4130003628"/>
    <s v="beginbalans"/>
    <m/>
    <s v="PC1CBGRW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65"/>
    <s v="6252406370"/>
    <s v="4130003628"/>
    <s v="beginbalans"/>
    <m/>
    <s v="PC1CBGLX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66"/>
    <s v="6252406370"/>
    <s v="4130003628"/>
    <s v="beginbalans"/>
    <m/>
    <s v="PC1CBGRH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67"/>
    <s v="6252406370"/>
    <s v="4130003628"/>
    <s v="beginbalans"/>
    <m/>
    <s v="PC1CBGQ6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68"/>
    <s v="6252406370"/>
    <s v="4130003628"/>
    <s v="beginbalans"/>
    <m/>
    <s v="PC1CBGN2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69"/>
    <s v="6252406370"/>
    <s v="4130003628"/>
    <s v="beginbalans"/>
    <m/>
    <s v="PC1CBGPB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70"/>
    <s v="6252406370"/>
    <s v="4130003628"/>
    <s v="beginbalans"/>
    <m/>
    <s v="PC1CBGQ8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72"/>
    <s v="6252406370"/>
    <s v="4130003628"/>
    <s v="beginbalans"/>
    <m/>
    <s v="PC1CBGLP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73"/>
    <s v="6252406370"/>
    <s v="4130003628"/>
    <s v="beginbalans"/>
    <m/>
    <s v="PC1CBGMG"/>
    <m/>
    <m/>
    <m/>
    <x v="0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75"/>
    <s v="6252406370"/>
    <s v="4130003628"/>
    <s v="beginbalans"/>
    <m/>
    <s v="PC1CBGP9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77"/>
    <s v="6252406370"/>
    <s v="4130003628"/>
    <s v="beginbalans"/>
    <m/>
    <s v="PC1CBFEG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78"/>
    <s v="6252406370"/>
    <s v="4130003628"/>
    <s v="beginbalans"/>
    <m/>
    <s v="PC1CBGS3"/>
    <m/>
    <m/>
    <m/>
    <x v="0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279"/>
    <s v="6252406370"/>
    <s v="4130003628"/>
    <s v="beginbalans"/>
    <m/>
    <s v="PC1CBFEF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80"/>
    <s v="6252406370"/>
    <s v="4130003628"/>
    <s v="beginbalans"/>
    <m/>
    <s v="PC1CBFF7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81"/>
    <s v="6252406370"/>
    <s v="4130003628"/>
    <s v="beginbalans"/>
    <m/>
    <s v="PC1CBGLZ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82"/>
    <s v="6252406370"/>
    <s v="4130003628"/>
    <s v="beginbalans"/>
    <m/>
    <s v="PC1CBGRC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83"/>
    <s v="6252406370"/>
    <s v="4130003628"/>
    <s v="beginbalans"/>
    <m/>
    <s v="PC1CBGQT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84"/>
    <s v="6252406370"/>
    <s v="4130003628"/>
    <s v="beginbalans"/>
    <m/>
    <s v="PC1CBFF0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85"/>
    <s v="6252406370"/>
    <s v="4130003628"/>
    <s v="beginbalans"/>
    <m/>
    <s v="PC1CBFE3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86"/>
    <s v="6252406370"/>
    <s v="4130003628"/>
    <s v="beginbalans"/>
    <m/>
    <s v="PC1CBFE6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87"/>
    <s v="6252406370"/>
    <s v="4130003628"/>
    <s v="beginbalans"/>
    <m/>
    <s v="PC1CBFF6"/>
    <m/>
    <m/>
    <m/>
    <x v="0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288"/>
    <s v="6252406370"/>
    <s v="4130003628"/>
    <s v="beginbalans"/>
    <m/>
    <s v="PC1CBGRF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90"/>
    <s v="6252406370"/>
    <s v="4130003628"/>
    <s v="beginbalans"/>
    <m/>
    <s v="PC1CBGM5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93"/>
    <s v="6252406370"/>
    <s v="4130003628"/>
    <s v="beginbalans"/>
    <m/>
    <s v="PC1CBGQ9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94"/>
    <s v="6252406370"/>
    <s v="4130003628"/>
    <s v="beginbalans"/>
    <m/>
    <s v="PC1CBGLQ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97"/>
    <s v="6252406370"/>
    <s v="4130003628"/>
    <s v="beginbalans"/>
    <m/>
    <s v="PC1CBGQF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98"/>
    <s v="6252406370"/>
    <s v="4130003628"/>
    <s v="beginbalans"/>
    <m/>
    <s v="PC1CBGR9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299"/>
    <s v="6252406370"/>
    <s v="4130003628"/>
    <s v="beginbalans"/>
    <m/>
    <s v="PC1CBGQ0"/>
    <m/>
    <m/>
    <m/>
    <x v="0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300"/>
    <s v="6252406370"/>
    <s v="4130003628"/>
    <s v="beginbalans"/>
    <m/>
    <s v="PC1CBGN8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01"/>
    <s v="6252406370"/>
    <s v="4130003628"/>
    <s v="beginbalans"/>
    <m/>
    <s v="PC1CBGMQ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02"/>
    <s v="6252406370"/>
    <s v="4130003628"/>
    <s v="beginbalans"/>
    <m/>
    <s v="PC1CBGPV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03"/>
    <s v="6252406370"/>
    <s v="4130003628"/>
    <s v="beginbalans"/>
    <m/>
    <s v="PC1CBGN4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04"/>
    <s v="6252406370"/>
    <s v="4130003628"/>
    <s v="beginbalans"/>
    <m/>
    <s v="PC1CBGP7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05"/>
    <s v="6252406370"/>
    <s v="4130003628"/>
    <s v="beginbalans"/>
    <m/>
    <s v="PC1CBGPY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06"/>
    <s v="6252406370"/>
    <s v="4130003628"/>
    <s v="beginbalans"/>
    <m/>
    <s v="PC1CBGMA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08"/>
    <s v="6252406370"/>
    <s v="4130003628"/>
    <s v="beginbalans"/>
    <m/>
    <s v="PC1CBFE2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11"/>
    <s v="6252406370"/>
    <s v="4130003628"/>
    <s v="beginbalans"/>
    <m/>
    <s v="PC1CBFFE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12"/>
    <s v="6252406370"/>
    <s v="4130003628"/>
    <s v="beginbalans"/>
    <m/>
    <s v="PC1CBFEK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13"/>
    <s v="6252406370"/>
    <s v="4130003628"/>
    <s v="beginbalans"/>
    <m/>
    <s v="PC1CBGMF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14"/>
    <s v="6252406370"/>
    <s v="4130003628"/>
    <s v="beginbalans"/>
    <m/>
    <s v="PC1CBGQ7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16"/>
    <s v="6252406370"/>
    <s v="4130003628"/>
    <s v="beginbalans"/>
    <m/>
    <s v="PC1CBFFC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17"/>
    <s v="6252406370"/>
    <s v="4130003628"/>
    <s v="beginbalans"/>
    <m/>
    <s v="PC1CBFFA"/>
    <m/>
    <m/>
    <m/>
    <x v="0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18"/>
    <s v="6252406370"/>
    <s v="4130003628"/>
    <s v="beginbalans"/>
    <m/>
    <s v="PC1CBGR1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22"/>
    <s v="6252406370"/>
    <s v="4130003628"/>
    <s v="beginbalans"/>
    <m/>
    <s v="PC1CBGRK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24"/>
    <s v="6252406370"/>
    <s v="4130003628"/>
    <s v="beginbalans"/>
    <m/>
    <s v="PC1CBGRN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25"/>
    <s v="6252406370"/>
    <s v="4130003628"/>
    <s v="beginbalans"/>
    <m/>
    <s v="PC1CBGQ3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27"/>
    <s v="6252406370"/>
    <s v="4130003628"/>
    <s v="beginbalans"/>
    <m/>
    <s v="PC1CBGML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29"/>
    <s v="6252406370"/>
    <s v="4130003628"/>
    <s v="beginbalans"/>
    <m/>
    <s v="PC1CBGRZ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30"/>
    <s v="6252406370"/>
    <s v="4130003628"/>
    <s v="beginbalans"/>
    <m/>
    <s v="PC1CBGPK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31"/>
    <s v="6252406370"/>
    <s v="4130003628"/>
    <s v="beginbalans"/>
    <m/>
    <s v="PC1CBGQN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32"/>
    <s v="6252406370"/>
    <s v="4130003628"/>
    <s v="beginbalans"/>
    <m/>
    <s v="PC1CBFEL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33"/>
    <s v="6252406370"/>
    <s v="4130003628"/>
    <s v="beginbalans"/>
    <m/>
    <s v="PC1CBGQD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34"/>
    <s v="6252406370"/>
    <s v="4130003628"/>
    <s v="beginbalans"/>
    <m/>
    <s v="PC1CBGP2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35"/>
    <s v="6252406370"/>
    <s v="4130003628"/>
    <s v="beginbalans"/>
    <m/>
    <s v="PC1CBGMC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36"/>
    <s v="6252406370"/>
    <s v="4130003628"/>
    <s v="beginbalans"/>
    <m/>
    <s v="PC1CBFEB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37"/>
    <s v="6252406370"/>
    <s v="4130003628"/>
    <s v="beginbalans"/>
    <m/>
    <s v="PC1CBGMB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39"/>
    <s v="6252406370"/>
    <s v="4130003628"/>
    <s v="beginbalans"/>
    <m/>
    <s v="PC1CBGMK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40"/>
    <s v="6252406370"/>
    <s v="4130003628"/>
    <s v="beginbalans"/>
    <m/>
    <s v="PC1CBGMT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41"/>
    <s v="6252406370"/>
    <s v="4130003628"/>
    <s v="beginbalans"/>
    <m/>
    <s v="PC1CBGQL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42"/>
    <s v="6252406370"/>
    <s v="4130003628"/>
    <s v="beginbalans"/>
    <m/>
    <s v="PC1CBGPF"/>
    <m/>
    <m/>
    <m/>
    <x v="0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343"/>
    <s v="6252406370"/>
    <s v="4130003628"/>
    <s v="beginbalans"/>
    <m/>
    <s v="PC1CBGQZ"/>
    <m/>
    <m/>
    <m/>
    <x v="0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344"/>
    <s v="6252406370"/>
    <s v="4130003628"/>
    <s v="beginbalans"/>
    <m/>
    <s v="PC1CBGN5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45"/>
    <s v="6252406370"/>
    <s v="4130003628"/>
    <s v="beginbalans"/>
    <m/>
    <s v="PC1CBGS1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46"/>
    <s v="6252406370"/>
    <s v="4130003628"/>
    <s v="beginbalans"/>
    <m/>
    <s v="PC1CBGQS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47"/>
    <s v="6252406370"/>
    <s v="4130003628"/>
    <s v="beginbalans"/>
    <m/>
    <s v="PC1CBGP1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48"/>
    <s v="6252406370"/>
    <s v="4130003628"/>
    <s v="beginbalans"/>
    <m/>
    <s v="PC1CBFFD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49"/>
    <s v="6252406370"/>
    <s v="4130003628"/>
    <s v="beginbalans"/>
    <m/>
    <s v="PC1CBFE7"/>
    <m/>
    <m/>
    <m/>
    <x v="0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50"/>
    <s v="6252406370"/>
    <s v="4130003628"/>
    <s v="beginbalans"/>
    <m/>
    <s v="PC1CBGPC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51"/>
    <s v="6252406370"/>
    <s v="4130003628"/>
    <s v="beginbalans"/>
    <m/>
    <s v="PC1CBGQ4"/>
    <m/>
    <m/>
    <m/>
    <x v="0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352"/>
    <s v="6252406370"/>
    <s v="4130003628"/>
    <s v="beginbalans"/>
    <m/>
    <s v="PC1CBGP0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53"/>
    <s v="6252406370"/>
    <s v="4130003628"/>
    <s v="beginbalans"/>
    <m/>
    <s v="PC1CBGNA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54"/>
    <s v="6252406370"/>
    <s v="4130003628"/>
    <s v="beginbalans"/>
    <m/>
    <s v="PC1CBGMX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55"/>
    <s v="6252406370"/>
    <s v="4130003628"/>
    <s v="beginbalans"/>
    <m/>
    <s v="PC1CBGQ1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56"/>
    <s v="6252406370"/>
    <s v="4130003628"/>
    <s v="beginbalans"/>
    <m/>
    <s v="PC1CBGSJ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57"/>
    <s v="6252406370"/>
    <s v="4130003628"/>
    <s v="beginbalans"/>
    <m/>
    <s v="PC1CBGRE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59"/>
    <s v="6252406370"/>
    <s v="4130003628"/>
    <s v="beginbalans"/>
    <m/>
    <s v="PC1CBGR7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62"/>
    <s v="6252406370"/>
    <s v="4130003628"/>
    <s v="beginbalans"/>
    <m/>
    <s v="PC1CBGM9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63"/>
    <s v="6252406370"/>
    <s v="4130003628"/>
    <s v="beginbalans"/>
    <m/>
    <s v="PC1CBGLR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64"/>
    <s v="6252406370"/>
    <s v="4130003628"/>
    <s v="beginbalans"/>
    <m/>
    <s v="PC1CBGS9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66"/>
    <s v="6252406370"/>
    <s v="4130003628"/>
    <s v="beginbalans"/>
    <m/>
    <s v="PC1CBGNT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69"/>
    <s v="6252406370"/>
    <s v="4130003628"/>
    <s v="beginbalans"/>
    <m/>
    <s v="PC1CBFE8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71"/>
    <s v="6252406370"/>
    <s v="4130003628"/>
    <s v="beginbalans"/>
    <m/>
    <s v="PC1CBGPS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72"/>
    <s v="6252406370"/>
    <s v="4130003628"/>
    <s v="beginbalans"/>
    <m/>
    <s v="PC1CBGSC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73"/>
    <s v="6252406370"/>
    <s v="4130003628"/>
    <s v="beginbalans"/>
    <m/>
    <s v="PC1CBGNB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74"/>
    <s v="6252406370"/>
    <s v="4130003628"/>
    <s v="beginbalans"/>
    <m/>
    <s v="PC1CBGNC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75"/>
    <s v="6252406370"/>
    <s v="4130003628"/>
    <s v="beginbalans"/>
    <m/>
    <s v="PC1CBGM8"/>
    <m/>
    <m/>
    <m/>
    <x v="5"/>
    <m/>
    <n v="100292666"/>
    <s v="Alfa College"/>
    <x v="12"/>
    <s v="Lenovo"/>
    <s v="T490"/>
    <d v="2020-02-01T00:00:00"/>
    <x v="1"/>
    <n v="0"/>
    <n v="870.82"/>
    <n v="0"/>
    <n v="870.82"/>
    <n v="0"/>
    <n v="852.31"/>
    <n v="18.510000000000002"/>
    <n v="870.82"/>
    <n v="0"/>
    <n v="18.510000000000105"/>
    <n v="0"/>
    <m/>
    <m/>
    <s v="INACTIVE - Retired in 2024"/>
  </r>
  <r>
    <s v="1869376"/>
    <s v="6252406370"/>
    <s v="4130003628"/>
    <s v="beginbalans"/>
    <m/>
    <s v="PC1CBGPQ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77"/>
    <s v="6252406370"/>
    <s v="4130003628"/>
    <s v="beginbalans"/>
    <m/>
    <s v="PC1CBGPZ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78"/>
    <s v="6252406370"/>
    <s v="4130003628"/>
    <s v="beginbalans"/>
    <m/>
    <s v="PC1CBFEJ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79"/>
    <s v="6252406370"/>
    <s v="4130003628"/>
    <s v="beginbalans"/>
    <m/>
    <s v="PC1CBGPW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80"/>
    <s v="6252406370"/>
    <s v="4130003628"/>
    <s v="beginbalans"/>
    <m/>
    <s v="PC1CBGQV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81"/>
    <s v="6252406370"/>
    <s v="4130003628"/>
    <s v="beginbalans"/>
    <m/>
    <s v="PC1CBGQX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84"/>
    <s v="6252406370"/>
    <s v="4130003628"/>
    <s v="beginbalans"/>
    <m/>
    <s v="PC1CBGRX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85"/>
    <s v="6252406370"/>
    <s v="4130003628"/>
    <s v="beginbalans"/>
    <m/>
    <s v="PC1CBGPH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86"/>
    <s v="6252406370"/>
    <s v="4130003628"/>
    <s v="beginbalans"/>
    <m/>
    <s v="PC1CBGRB"/>
    <m/>
    <m/>
    <m/>
    <x v="0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87"/>
    <s v="6252406370"/>
    <s v="4130003628"/>
    <s v="beginbalans"/>
    <m/>
    <s v="PC1CBGN6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88"/>
    <s v="6252406370"/>
    <s v="4130003628"/>
    <s v="beginbalans"/>
    <m/>
    <s v="PC1CBGPD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89"/>
    <s v="6252406370"/>
    <s v="4130003628"/>
    <s v="beginbalans"/>
    <m/>
    <s v="PC1CBGQR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90"/>
    <s v="6252406370"/>
    <s v="4130003628"/>
    <s v="beginbalans"/>
    <m/>
    <s v="PC1CBGP4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91"/>
    <s v="6252406370"/>
    <s v="4130003628"/>
    <s v="beginbalans"/>
    <m/>
    <s v="PC1CBGRG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92"/>
    <s v="6252406370"/>
    <s v="4130003628"/>
    <s v="beginbalans"/>
    <m/>
    <s v="PC1CBGQM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95"/>
    <s v="6252406370"/>
    <s v="4130003628"/>
    <s v="beginbalans"/>
    <m/>
    <s v="PC1CBGM0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96"/>
    <s v="6252406370"/>
    <s v="4130003628"/>
    <s v="beginbalans"/>
    <m/>
    <s v="PC1CBGPM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397"/>
    <s v="6252406370"/>
    <s v="4130003628"/>
    <s v="beginbalans"/>
    <m/>
    <s v="PC1CBGQB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400"/>
    <s v="6252406370"/>
    <s v="4130003628"/>
    <s v="beginbalans"/>
    <m/>
    <s v="PC1CBFFG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401"/>
    <s v="6252406370"/>
    <s v="4130003628"/>
    <s v="beginbalans"/>
    <m/>
    <s v="PC1CBGN0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402"/>
    <s v="6252406370"/>
    <s v="4130003628"/>
    <s v="beginbalans"/>
    <m/>
    <s v="PC1CBGRA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403"/>
    <s v="6252406370"/>
    <s v="4130003628"/>
    <s v="beginbalans"/>
    <m/>
    <s v="PC1CBFEV"/>
    <m/>
    <m/>
    <m/>
    <x v="5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69404"/>
    <s v="6252406370"/>
    <s v="4130003628"/>
    <s v="beginbalans"/>
    <m/>
    <s v="PC1CBGQC"/>
    <m/>
    <m/>
    <m/>
    <x v="4"/>
    <m/>
    <n v="100292666"/>
    <s v="Alfa College"/>
    <x v="12"/>
    <s v="Lenovo"/>
    <s v="T490"/>
    <d v="2020-02-01T00:00:00"/>
    <x v="1"/>
    <n v="1"/>
    <n v="870.82"/>
    <n v="0"/>
    <n v="0"/>
    <n v="870.82"/>
    <n v="852.31"/>
    <n v="18.510000000000002"/>
    <n v="0"/>
    <n v="870.82"/>
    <n v="18.510000000000105"/>
    <n v="0"/>
    <m/>
    <m/>
    <s v="ACTIVE"/>
  </r>
  <r>
    <s v="1899096"/>
    <s v="6252408977"/>
    <s v="4130006260"/>
    <s v="beginbalans"/>
    <m/>
    <s v="PF2D2JJY"/>
    <m/>
    <m/>
    <m/>
    <x v="2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097"/>
    <s v="6252408977"/>
    <s v="4130006260"/>
    <s v="beginbalans"/>
    <m/>
    <s v="PF2D37Z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098"/>
    <s v="6252408977"/>
    <s v="4130006260"/>
    <s v="beginbalans"/>
    <m/>
    <s v="PF2D3G4H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099"/>
    <s v="6252408977"/>
    <s v="4130006260"/>
    <s v="beginbalans"/>
    <m/>
    <s v="PF2D31EL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00"/>
    <s v="6252408977"/>
    <s v="4130006260"/>
    <s v="beginbalans"/>
    <m/>
    <s v="PF2D2LN6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01"/>
    <s v="6252408977"/>
    <s v="4130006260"/>
    <s v="beginbalans"/>
    <m/>
    <s v="PF2D2SJ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02"/>
    <s v="6252408977"/>
    <s v="4130006260"/>
    <s v="beginbalans"/>
    <m/>
    <s v="PF2D2SG9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03"/>
    <s v="6252408977"/>
    <s v="4130006260"/>
    <s v="beginbalans"/>
    <m/>
    <s v="PF2D2QN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04"/>
    <s v="6252408977"/>
    <s v="4130006260"/>
    <s v="beginbalans"/>
    <m/>
    <s v="PF2D2X1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05"/>
    <s v="6252408977"/>
    <s v="4130006260"/>
    <s v="beginbalans"/>
    <m/>
    <s v="PF2D2NS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06"/>
    <s v="6252408977"/>
    <s v="4130006260"/>
    <s v="beginbalans"/>
    <m/>
    <s v="PF2D2QQ9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07"/>
    <s v="6252408977"/>
    <s v="4130006260"/>
    <s v="beginbalans"/>
    <m/>
    <s v="PF2D2JDD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108"/>
    <s v="6252408977"/>
    <s v="4130006260"/>
    <s v="beginbalans"/>
    <m/>
    <s v="PF2D2NT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09"/>
    <s v="6252408977"/>
    <s v="4130006260"/>
    <s v="beginbalans"/>
    <m/>
    <s v="PF2D29N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10"/>
    <s v="6252408977"/>
    <s v="4130006260"/>
    <s v="beginbalans"/>
    <m/>
    <s v="PF2D39RH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11"/>
    <s v="6252408977"/>
    <s v="4130006260"/>
    <s v="beginbalans"/>
    <m/>
    <s v="PF2D2BRY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12"/>
    <s v="6252408977"/>
    <s v="4130006260"/>
    <s v="beginbalans"/>
    <m/>
    <s v="PF2D5T8N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13"/>
    <s v="6252408977"/>
    <s v="4130006260"/>
    <s v="beginbalans"/>
    <m/>
    <s v="PF2D2BR9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14"/>
    <s v="6252408977"/>
    <s v="4130006260"/>
    <s v="beginbalans"/>
    <m/>
    <s v="PF2D3BS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15"/>
    <s v="6252408977"/>
    <s v="4130006260"/>
    <s v="beginbalans"/>
    <m/>
    <s v="PF2D28A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16"/>
    <s v="6252408977"/>
    <s v="4130006260"/>
    <s v="beginbalans"/>
    <m/>
    <s v="PF2D29P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17"/>
    <s v="6252408977"/>
    <s v="4130006260"/>
    <s v="beginbalans"/>
    <m/>
    <s v="PF2D2Z2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18"/>
    <s v="6252408977"/>
    <s v="4130006260"/>
    <s v="beginbalans"/>
    <m/>
    <s v="PF2D316W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19"/>
    <s v="6252408977"/>
    <s v="4130006260"/>
    <s v="beginbalans"/>
    <m/>
    <s v="PF2D3BNA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20"/>
    <s v="6252408977"/>
    <s v="4130006260"/>
    <s v="beginbalans"/>
    <m/>
    <s v="PF2D3BP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21"/>
    <s v="6252408977"/>
    <s v="4130006260"/>
    <s v="beginbalans"/>
    <m/>
    <s v="PF2D33H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22"/>
    <s v="6252408977"/>
    <s v="4130006260"/>
    <s v="beginbalans"/>
    <m/>
    <s v="PF2D2JG6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123"/>
    <s v="6252408977"/>
    <s v="4130006260"/>
    <s v="beginbalans"/>
    <m/>
    <s v="PF2D35LY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24"/>
    <s v="6252408977"/>
    <s v="4130006260"/>
    <s v="beginbalans"/>
    <m/>
    <s v="PF2D2Z4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25"/>
    <s v="6252408977"/>
    <s v="4130006260"/>
    <s v="beginbalans"/>
    <m/>
    <s v="PF2D2Z3N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26"/>
    <s v="6252408977"/>
    <s v="4130006260"/>
    <s v="beginbalans"/>
    <m/>
    <s v="PF2D2VH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27"/>
    <s v="6252408977"/>
    <s v="4130006260"/>
    <s v="beginbalans"/>
    <m/>
    <s v="PF2D2X1N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28"/>
    <s v="6252408977"/>
    <s v="4130006260"/>
    <s v="beginbalans"/>
    <m/>
    <s v="PF2D2VJ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29"/>
    <s v="6252408977"/>
    <s v="4130006260"/>
    <s v="beginbalans"/>
    <m/>
    <s v="PF2D2QQ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30"/>
    <s v="6252408977"/>
    <s v="4130006260"/>
    <s v="beginbalans"/>
    <m/>
    <s v="PF2D2Z3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31"/>
    <s v="6252408977"/>
    <s v="4130006260"/>
    <s v="beginbalans"/>
    <m/>
    <s v="PF2D2Z1S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132"/>
    <s v="6252408977"/>
    <s v="4130006260"/>
    <s v="beginbalans"/>
    <m/>
    <s v="PF2D2DY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33"/>
    <s v="6252408977"/>
    <s v="4130006260"/>
    <s v="beginbalans"/>
    <m/>
    <s v="PF2D39T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34"/>
    <s v="6252408977"/>
    <s v="4130006260"/>
    <s v="beginbalans"/>
    <m/>
    <s v="PF2D33H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35"/>
    <s v="6252408977"/>
    <s v="4130006260"/>
    <s v="beginbalans"/>
    <m/>
    <s v="PF2D3DQ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36"/>
    <s v="6252408977"/>
    <s v="4130006260"/>
    <s v="beginbalans"/>
    <m/>
    <s v="PF2D317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37"/>
    <s v="6252408977"/>
    <s v="4130006260"/>
    <s v="beginbalans"/>
    <m/>
    <s v="PF2D2Z3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38"/>
    <s v="6252408977"/>
    <s v="4130006260"/>
    <s v="beginbalans"/>
    <m/>
    <s v="PF2D2JE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39"/>
    <s v="6252408977"/>
    <s v="4130006260"/>
    <s v="beginbalans"/>
    <m/>
    <s v="PF2D3DP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40"/>
    <s v="6252408977"/>
    <s v="4130006260"/>
    <s v="beginbalans"/>
    <m/>
    <s v="PF2D2Z1X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41"/>
    <s v="6252408977"/>
    <s v="4130006260"/>
    <s v="beginbalans"/>
    <m/>
    <s v="PF2D39V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42"/>
    <s v="6252408977"/>
    <s v="4130006260"/>
    <s v="beginbalans"/>
    <m/>
    <s v="PF2D33E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43"/>
    <s v="6252408977"/>
    <s v="4130006260"/>
    <s v="beginbalans"/>
    <m/>
    <s v="PF2D319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44"/>
    <s v="6252408977"/>
    <s v="4130006260"/>
    <s v="beginbalans"/>
    <m/>
    <s v="PF2D2G50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45"/>
    <s v="6252408977"/>
    <s v="4130006260"/>
    <s v="beginbalans"/>
    <m/>
    <s v="PF2D39SM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46"/>
    <s v="6252408977"/>
    <s v="4130006260"/>
    <s v="beginbalans"/>
    <m/>
    <s v="PF2D2NTM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147"/>
    <s v="6252408977"/>
    <s v="4130006260"/>
    <s v="beginbalans"/>
    <m/>
    <s v="PF2D35P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48"/>
    <s v="6252408977"/>
    <s v="4130006260"/>
    <s v="beginbalans"/>
    <m/>
    <s v="PF2D317F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149"/>
    <s v="6252408977"/>
    <s v="4130006260"/>
    <s v="beginbalans"/>
    <m/>
    <s v="PF2D2X27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50"/>
    <s v="6252408977"/>
    <s v="4130006260"/>
    <s v="beginbalans"/>
    <m/>
    <s v="PF2D2SG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51"/>
    <s v="6252408977"/>
    <s v="4130006260"/>
    <s v="beginbalans"/>
    <m/>
    <s v="PF2D2QMS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52"/>
    <s v="6252408977"/>
    <s v="4130006260"/>
    <s v="beginbalans"/>
    <m/>
    <s v="PF2D2SK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53"/>
    <s v="6252408977"/>
    <s v="4130006260"/>
    <s v="beginbalans"/>
    <m/>
    <s v="PF2D35L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54"/>
    <s v="6252408977"/>
    <s v="4130006260"/>
    <s v="beginbalans"/>
    <m/>
    <s v="PF2D33F9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155"/>
    <s v="6252408977"/>
    <s v="4130006260"/>
    <s v="beginbalans"/>
    <m/>
    <s v="PF2D35K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56"/>
    <s v="6252408977"/>
    <s v="4130006260"/>
    <s v="beginbalans"/>
    <m/>
    <s v="PF2D318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57"/>
    <s v="6252408977"/>
    <s v="4130006260"/>
    <s v="beginbalans"/>
    <m/>
    <s v="PF2D33K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58"/>
    <s v="6252408977"/>
    <s v="4130006260"/>
    <s v="beginbalans"/>
    <m/>
    <s v="PF2D319X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59"/>
    <s v="6252408977"/>
    <s v="4130006260"/>
    <s v="beginbalans"/>
    <m/>
    <s v="PF2D2Z4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60"/>
    <s v="6252408977"/>
    <s v="4130006260"/>
    <s v="beginbalans"/>
    <m/>
    <s v="PF2D2SH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61"/>
    <s v="6252408977"/>
    <s v="4130006260"/>
    <s v="beginbalans"/>
    <m/>
    <s v="PF2D39S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62"/>
    <s v="6252408977"/>
    <s v="4130006260"/>
    <s v="beginbalans"/>
    <m/>
    <s v="PF2D31A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63"/>
    <s v="6252408977"/>
    <s v="4130006260"/>
    <s v="beginbalans"/>
    <m/>
    <s v="PF2D2Z4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64"/>
    <s v="6252408977"/>
    <s v="4130006260"/>
    <s v="beginbalans"/>
    <m/>
    <s v="PF2D2Z2W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65"/>
    <s v="6252408977"/>
    <s v="4130006260"/>
    <s v="beginbalans"/>
    <m/>
    <s v="PF2D33FH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66"/>
    <s v="6252408977"/>
    <s v="4130006260"/>
    <s v="beginbalans"/>
    <m/>
    <s v="PF2D3DR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67"/>
    <s v="6252408977"/>
    <s v="4130006260"/>
    <s v="beginbalans"/>
    <m/>
    <s v="PF2D2G4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68"/>
    <s v="6252408977"/>
    <s v="4130006260"/>
    <s v="beginbalans"/>
    <m/>
    <s v="PF2D39W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69"/>
    <s v="6252408977"/>
    <s v="4130006260"/>
    <s v="beginbalans"/>
    <m/>
    <s v="PF2D37TH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70"/>
    <s v="6252408977"/>
    <s v="4130006260"/>
    <s v="beginbalans"/>
    <m/>
    <s v="PF2D3DM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71"/>
    <s v="6252408977"/>
    <s v="4130006260"/>
    <s v="beginbalans"/>
    <m/>
    <s v="PF2D37V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72"/>
    <s v="6252408977"/>
    <s v="4130006260"/>
    <s v="beginbalans"/>
    <m/>
    <s v="PF2D3DM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73"/>
    <s v="6252408977"/>
    <s v="4130006260"/>
    <s v="beginbalans"/>
    <m/>
    <s v="PF2D33FY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74"/>
    <s v="6252408977"/>
    <s v="4130006260"/>
    <s v="beginbalans"/>
    <m/>
    <s v="PF2D35N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75"/>
    <s v="6252408977"/>
    <s v="4130006260"/>
    <s v="beginbalans"/>
    <m/>
    <s v="PF2D2X1B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76"/>
    <s v="6252408977"/>
    <s v="4130006260"/>
    <s v="beginbalans"/>
    <m/>
    <s v="PF2D39S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77"/>
    <s v="6252408977"/>
    <s v="4130006260"/>
    <s v="beginbalans"/>
    <m/>
    <s v="PF2D35KA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78"/>
    <s v="6252408977"/>
    <s v="4130006260"/>
    <s v="beginbalans"/>
    <m/>
    <s v="PF2D33J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79"/>
    <s v="6252408977"/>
    <s v="4130006260"/>
    <s v="beginbalans"/>
    <m/>
    <s v="PF2D39TS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80"/>
    <s v="6252408977"/>
    <s v="4130006260"/>
    <s v="beginbalans"/>
    <m/>
    <s v="PF2D2VF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81"/>
    <s v="6252408977"/>
    <s v="4130006260"/>
    <s v="beginbalans"/>
    <m/>
    <s v="PF2D2NY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82"/>
    <s v="6252408977"/>
    <s v="4130006260"/>
    <s v="beginbalans"/>
    <m/>
    <s v="PF2D35PB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83"/>
    <s v="6252408977"/>
    <s v="4130006260"/>
    <s v="beginbalans"/>
    <m/>
    <s v="PF2D3A0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84"/>
    <s v="6252408977"/>
    <s v="4130006260"/>
    <s v="beginbalans"/>
    <m/>
    <s v="PF2D39Y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85"/>
    <s v="6252408977"/>
    <s v="4130006260"/>
    <s v="beginbalans"/>
    <m/>
    <s v="PF2D64G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86"/>
    <s v="6252408977"/>
    <s v="4130006260"/>
    <s v="beginbalans"/>
    <m/>
    <s v="PF2D2VK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88"/>
    <s v="6252408977"/>
    <s v="4130006260"/>
    <s v="beginbalans"/>
    <m/>
    <s v="PF2D65ND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89"/>
    <s v="6252408977"/>
    <s v="4130006260"/>
    <s v="beginbalans"/>
    <m/>
    <s v="PF2D2GA1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90"/>
    <s v="6252408977"/>
    <s v="4130006260"/>
    <s v="beginbalans"/>
    <m/>
    <s v="PF2D287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91"/>
    <s v="6252408977"/>
    <s v="4130006260"/>
    <s v="beginbalans"/>
    <m/>
    <s v="PF2D288D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92"/>
    <s v="6252408977"/>
    <s v="4130006260"/>
    <s v="beginbalans"/>
    <m/>
    <s v="PF2D3DN0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93"/>
    <s v="6252408977"/>
    <s v="4130006260"/>
    <s v="beginbalans"/>
    <m/>
    <s v="PF2D2E40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94"/>
    <s v="6252408977"/>
    <s v="4130006260"/>
    <s v="beginbalans"/>
    <m/>
    <s v="PF2D3JB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95"/>
    <s v="6252408977"/>
    <s v="4130006260"/>
    <s v="beginbalans"/>
    <m/>
    <s v="PF2D2VM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96"/>
    <s v="6252408977"/>
    <s v="4130006260"/>
    <s v="beginbalans"/>
    <m/>
    <s v="PF2D3LP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97"/>
    <s v="6252408977"/>
    <s v="4130006260"/>
    <s v="beginbalans"/>
    <m/>
    <s v="PF2D39Z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98"/>
    <s v="6252408977"/>
    <s v="4130006260"/>
    <s v="beginbalans"/>
    <m/>
    <s v="PF2D2Z9N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199"/>
    <s v="6252408977"/>
    <s v="4130006260"/>
    <s v="beginbalans"/>
    <m/>
    <s v="PF2D35T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00"/>
    <s v="6252408977"/>
    <s v="4130006260"/>
    <s v="beginbalans"/>
    <m/>
    <s v="PF2D35P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01"/>
    <s v="6252408977"/>
    <s v="4130006260"/>
    <s v="beginbalans"/>
    <m/>
    <s v="PF2D2G7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02"/>
    <s v="6252408977"/>
    <s v="4130006260"/>
    <s v="beginbalans"/>
    <m/>
    <s v="PF2D2VKH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03"/>
    <s v="6252408977"/>
    <s v="4130006260"/>
    <s v="beginbalans"/>
    <m/>
    <s v="PF2D2G74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04"/>
    <s v="6252408977"/>
    <s v="4130006260"/>
    <s v="beginbalans"/>
    <m/>
    <s v="PF2D37X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05"/>
    <s v="6252408977"/>
    <s v="4130006260"/>
    <s v="beginbalans"/>
    <m/>
    <s v="PF2D2LJS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06"/>
    <s v="6252408977"/>
    <s v="4130006260"/>
    <s v="beginbalans"/>
    <m/>
    <s v="PF2D37Y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07"/>
    <s v="6252408977"/>
    <s v="4130006260"/>
    <s v="beginbalans"/>
    <m/>
    <s v="PF2D2QP0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08"/>
    <s v="6252408977"/>
    <s v="4130006260"/>
    <s v="beginbalans"/>
    <m/>
    <s v="PF2D2LJ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09"/>
    <s v="6252408977"/>
    <s v="4130006260"/>
    <s v="beginbalans"/>
    <m/>
    <s v="PF2D2DZ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10"/>
    <s v="6252408977"/>
    <s v="4130006260"/>
    <s v="beginbalans"/>
    <m/>
    <s v="PF2D35L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11"/>
    <s v="6252408977"/>
    <s v="4130006260"/>
    <s v="beginbalans"/>
    <m/>
    <s v="PF2D2G5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12"/>
    <s v="6252408977"/>
    <s v="4130006260"/>
    <s v="beginbalans"/>
    <m/>
    <s v="PF2D2LJ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13"/>
    <s v="6252408977"/>
    <s v="4130006260"/>
    <s v="beginbalans"/>
    <m/>
    <s v="PF2D39V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14"/>
    <s v="6252408977"/>
    <s v="4130006260"/>
    <s v="beginbalans"/>
    <m/>
    <s v="PF2D35M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15"/>
    <s v="6252408977"/>
    <s v="4130006260"/>
    <s v="beginbalans"/>
    <m/>
    <s v="PF2D2JGX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16"/>
    <s v="6252408977"/>
    <s v="4130006260"/>
    <s v="beginbalans"/>
    <m/>
    <s v="PF2D2G4A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17"/>
    <s v="6252408977"/>
    <s v="4130006260"/>
    <s v="beginbalans"/>
    <m/>
    <s v="PF2D2DZ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18"/>
    <s v="6252408977"/>
    <s v="4130006260"/>
    <s v="beginbalans"/>
    <m/>
    <s v="PF2D35M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19"/>
    <s v="6252408977"/>
    <s v="4130006260"/>
    <s v="beginbalans"/>
    <m/>
    <s v="PF2D2DX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20"/>
    <s v="6252408977"/>
    <s v="4130006260"/>
    <s v="beginbalans"/>
    <m/>
    <s v="PF2D2JGH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221"/>
    <s v="6252408977"/>
    <s v="4130006260"/>
    <s v="beginbalans"/>
    <m/>
    <s v="PF2D3164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22"/>
    <s v="6252408977"/>
    <s v="4130006260"/>
    <s v="beginbalans"/>
    <m/>
    <s v="PF2D2JF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23"/>
    <s v="6252408977"/>
    <s v="4130006260"/>
    <s v="beginbalans"/>
    <m/>
    <s v="PF2D35P0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24"/>
    <s v="6252408977"/>
    <s v="4130006260"/>
    <s v="beginbalans"/>
    <m/>
    <s v="PF2D2LL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25"/>
    <s v="6252408977"/>
    <s v="4130006260"/>
    <s v="beginbalans"/>
    <m/>
    <s v="PF2D2VP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26"/>
    <s v="6252408977"/>
    <s v="4130006260"/>
    <s v="beginbalans"/>
    <m/>
    <s v="PF2D2Z7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27"/>
    <s v="6252408977"/>
    <s v="4130006260"/>
    <s v="beginbalans"/>
    <m/>
    <s v="PF2D35RN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28"/>
    <s v="6252408977"/>
    <s v="4130006260"/>
    <s v="beginbalans"/>
    <m/>
    <s v="PF2D33N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29"/>
    <s v="6252408977"/>
    <s v="4130006260"/>
    <s v="beginbalans"/>
    <m/>
    <s v="PF2D2SKN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30"/>
    <s v="6252408977"/>
    <s v="4130006260"/>
    <s v="beginbalans"/>
    <m/>
    <s v="PF2D31E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31"/>
    <s v="6252408977"/>
    <s v="4130006260"/>
    <s v="beginbalans"/>
    <m/>
    <s v="PF2D2E0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32"/>
    <s v="6252408977"/>
    <s v="4130006260"/>
    <s v="beginbalans"/>
    <m/>
    <s v="PF2D28A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33"/>
    <s v="6252408977"/>
    <s v="4130006260"/>
    <s v="beginbalans"/>
    <m/>
    <s v="PF2D2LM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34"/>
    <s v="6252408977"/>
    <s v="4130006260"/>
    <s v="beginbalans"/>
    <m/>
    <s v="PF2D2G4R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35"/>
    <s v="6252408977"/>
    <s v="4130006260"/>
    <s v="beginbalans"/>
    <m/>
    <s v="PF2D3BP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36"/>
    <s v="6252408977"/>
    <s v="4130006260"/>
    <s v="beginbalans"/>
    <m/>
    <s v="PF2D2NXA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37"/>
    <s v="6252408977"/>
    <s v="4130006260"/>
    <s v="beginbalans"/>
    <m/>
    <s v="PF2D2NSW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38"/>
    <s v="6252408977"/>
    <s v="4130006260"/>
    <s v="beginbalans"/>
    <m/>
    <s v="PF2D2VG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39"/>
    <s v="6252408977"/>
    <s v="4130006260"/>
    <s v="beginbalans"/>
    <m/>
    <s v="PF2D2G3S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40"/>
    <s v="6252408977"/>
    <s v="4130006260"/>
    <s v="beginbalans"/>
    <m/>
    <s v="PF2D2NV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41"/>
    <s v="6252408977"/>
    <s v="4130006260"/>
    <s v="beginbalans"/>
    <m/>
    <s v="PF2D2G7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42"/>
    <s v="6252408977"/>
    <s v="4130006260"/>
    <s v="beginbalans"/>
    <m/>
    <s v="PF2D2G6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43"/>
    <s v="6252408977"/>
    <s v="4130006260"/>
    <s v="beginbalans"/>
    <m/>
    <s v="PF2D2LH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44"/>
    <s v="6252408977"/>
    <s v="4130006260"/>
    <s v="beginbalans"/>
    <m/>
    <s v="PF2D2Z4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45"/>
    <s v="6252408977"/>
    <s v="4130006260"/>
    <s v="beginbalans"/>
    <m/>
    <s v="PF2D2Z2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46"/>
    <s v="6252408977"/>
    <s v="4130006260"/>
    <s v="beginbalans"/>
    <m/>
    <s v="PF2D33G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47"/>
    <s v="6252408977"/>
    <s v="4130006260"/>
    <s v="beginbalans"/>
    <m/>
    <s v="PF2D2Z1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48"/>
    <s v="6252408977"/>
    <s v="4130006260"/>
    <s v="beginbalans"/>
    <m/>
    <s v="PF2D2JE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49"/>
    <s v="6252408977"/>
    <s v="4130006260"/>
    <s v="beginbalans"/>
    <m/>
    <s v="PF2D2BQA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50"/>
    <s v="6252408977"/>
    <s v="4130006260"/>
    <s v="beginbalans"/>
    <m/>
    <s v="PF2D39Y0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51"/>
    <s v="6252408977"/>
    <s v="4130006260"/>
    <s v="beginbalans"/>
    <m/>
    <s v="PF2D2Z99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52"/>
    <s v="6252408977"/>
    <s v="4130006260"/>
    <s v="beginbalans"/>
    <m/>
    <s v="PF2D2JF0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53"/>
    <s v="6252408977"/>
    <s v="4130006260"/>
    <s v="beginbalans"/>
    <m/>
    <s v="PF2D2X7P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254"/>
    <s v="6252408977"/>
    <s v="4130006260"/>
    <s v="beginbalans"/>
    <m/>
    <s v="PF2D31BD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55"/>
    <s v="6252408977"/>
    <s v="4130006260"/>
    <s v="beginbalans"/>
    <m/>
    <s v="PF2D37W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56"/>
    <s v="6252408977"/>
    <s v="4130006260"/>
    <s v="beginbalans"/>
    <m/>
    <s v="PF2D2X9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57"/>
    <s v="6252408977"/>
    <s v="4130006260"/>
    <s v="beginbalans"/>
    <m/>
    <s v="PF2D2LM4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58"/>
    <s v="6252408977"/>
    <s v="4130006260"/>
    <s v="beginbalans"/>
    <m/>
    <s v="PF2D37X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59"/>
    <s v="6252408977"/>
    <s v="4130006260"/>
    <s v="beginbalans"/>
    <m/>
    <s v="PF2D3BQF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60"/>
    <s v="6252408977"/>
    <s v="4130006260"/>
    <s v="beginbalans"/>
    <m/>
    <s v="PF2D316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61"/>
    <s v="6252408977"/>
    <s v="4130006260"/>
    <s v="beginbalans"/>
    <m/>
    <s v="PF2D2LK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62"/>
    <s v="6252408977"/>
    <s v="4130006260"/>
    <s v="beginbalans"/>
    <m/>
    <s v="PF2D2QN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63"/>
    <s v="6252408977"/>
    <s v="4130006260"/>
    <s v="beginbalans"/>
    <m/>
    <s v="PF2D3BR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64"/>
    <s v="6252408977"/>
    <s v="4130006260"/>
    <s v="beginbalans"/>
    <m/>
    <s v="PF2D2SJ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65"/>
    <s v="6252408977"/>
    <s v="4130006260"/>
    <s v="beginbalans"/>
    <m/>
    <s v="PF2D2NR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66"/>
    <s v="6252408977"/>
    <s v="4130006260"/>
    <s v="beginbalans"/>
    <m/>
    <s v="PF2D37TS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67"/>
    <s v="6252408977"/>
    <s v="4130006260"/>
    <s v="beginbalans"/>
    <m/>
    <s v="PF2D2NWX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68"/>
    <s v="6252408977"/>
    <s v="4130006260"/>
    <s v="beginbalans"/>
    <m/>
    <s v="PF2D2QM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69"/>
    <s v="6252408977"/>
    <s v="4130006260"/>
    <s v="beginbalans"/>
    <m/>
    <s v="PF2D2NW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70"/>
    <s v="6252408977"/>
    <s v="4130006260"/>
    <s v="beginbalans"/>
    <m/>
    <s v="PF2D2SH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71"/>
    <s v="6252408977"/>
    <s v="4130006260"/>
    <s v="beginbalans"/>
    <m/>
    <s v="PF2D3DN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72"/>
    <s v="6252408977"/>
    <s v="4130006260"/>
    <s v="beginbalans"/>
    <m/>
    <s v="PF2D2QN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73"/>
    <s v="6252408977"/>
    <s v="4130006260"/>
    <s v="beginbalans"/>
    <m/>
    <s v="PF2D2VH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74"/>
    <s v="6252408977"/>
    <s v="4130006260"/>
    <s v="beginbalans"/>
    <m/>
    <s v="PF2D37W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75"/>
    <s v="6252408977"/>
    <s v="4130006260"/>
    <s v="beginbalans"/>
    <m/>
    <s v="PF2D2G8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76"/>
    <s v="6252408977"/>
    <s v="4130006260"/>
    <s v="beginbalans"/>
    <m/>
    <s v="PF2D37VN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77"/>
    <s v="6252408977"/>
    <s v="4130006260"/>
    <s v="beginbalans"/>
    <m/>
    <s v="PF2D318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78"/>
    <s v="6252408977"/>
    <s v="4130006260"/>
    <s v="beginbalans"/>
    <m/>
    <s v="PF2D318H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79"/>
    <s v="6252408977"/>
    <s v="4130006260"/>
    <s v="beginbalans"/>
    <m/>
    <s v="PF2D319E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80"/>
    <s v="6252408977"/>
    <s v="4130006260"/>
    <s v="beginbalans"/>
    <m/>
    <s v="PF2D37W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81"/>
    <s v="6252408977"/>
    <s v="4130006260"/>
    <s v="beginbalans"/>
    <m/>
    <s v="PF2D33L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82"/>
    <s v="6252408977"/>
    <s v="4130006260"/>
    <s v="beginbalans"/>
    <m/>
    <s v="PF2D380H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83"/>
    <s v="6252408977"/>
    <s v="4130006260"/>
    <s v="beginbalans"/>
    <m/>
    <s v="PF2D2E25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84"/>
    <s v="6252408977"/>
    <s v="4130006260"/>
    <s v="beginbalans"/>
    <m/>
    <s v="PF2D39X9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85"/>
    <s v="6252408977"/>
    <s v="4130006260"/>
    <s v="beginbalans"/>
    <m/>
    <s v="PF2D3BV2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86"/>
    <s v="6252408977"/>
    <s v="4130006260"/>
    <s v="beginbalans"/>
    <m/>
    <s v="PF2D3NKN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87"/>
    <s v="6252408977"/>
    <s v="4130006260"/>
    <s v="beginbalans"/>
    <m/>
    <s v="PF2D2LR8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288"/>
    <s v="6252408977"/>
    <s v="4130006260"/>
    <s v="beginbalans"/>
    <m/>
    <s v="PF2D3G5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89"/>
    <s v="6252408977"/>
    <s v="4130006260"/>
    <s v="beginbalans"/>
    <m/>
    <s v="PF2D2NZ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90"/>
    <s v="6252408977"/>
    <s v="4130006260"/>
    <s v="beginbalans"/>
    <m/>
    <s v="PF2D33PH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91"/>
    <s v="6252408977"/>
    <s v="4130006260"/>
    <s v="beginbalans"/>
    <m/>
    <s v="PF2D28A2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292"/>
    <s v="6252408977"/>
    <s v="4130006260"/>
    <s v="beginbalans"/>
    <m/>
    <s v="PF2D3800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93"/>
    <s v="6252408977"/>
    <s v="4130006260"/>
    <s v="beginbalans"/>
    <m/>
    <s v="PF2D2VN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94"/>
    <s v="6252408977"/>
    <s v="4130006260"/>
    <s v="beginbalans"/>
    <m/>
    <s v="PF2D2P0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95"/>
    <s v="6252408977"/>
    <s v="4130006260"/>
    <s v="beginbalans"/>
    <m/>
    <s v="PF2D2LR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96"/>
    <s v="6252408977"/>
    <s v="4130006260"/>
    <s v="beginbalans"/>
    <m/>
    <s v="PF2D35QW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97"/>
    <s v="6252408977"/>
    <s v="4130006260"/>
    <s v="beginbalans"/>
    <m/>
    <s v="PF2D3BT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98"/>
    <s v="6252408977"/>
    <s v="4130006260"/>
    <s v="beginbalans"/>
    <m/>
    <s v="PF2D2QSP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299"/>
    <s v="6252408977"/>
    <s v="4130006260"/>
    <s v="beginbalans"/>
    <m/>
    <s v="PF2D2X7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00"/>
    <s v="6252408977"/>
    <s v="4130006260"/>
    <s v="beginbalans"/>
    <m/>
    <s v="PF2D2LLW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01"/>
    <s v="6252408977"/>
    <s v="4130006260"/>
    <s v="beginbalans"/>
    <m/>
    <s v="PF2D3JCD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02"/>
    <s v="6252408977"/>
    <s v="4130006260"/>
    <s v="beginbalans"/>
    <m/>
    <s v="PF2D2X5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03"/>
    <s v="6252408977"/>
    <s v="4130006260"/>
    <s v="beginbalans"/>
    <m/>
    <s v="PF2D2P20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04"/>
    <s v="6252408977"/>
    <s v="4130006260"/>
    <s v="beginbalans"/>
    <m/>
    <s v="PF2D31F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05"/>
    <s v="6252408977"/>
    <s v="4130006260"/>
    <s v="beginbalans"/>
    <m/>
    <s v="PF2D3LLL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306"/>
    <s v="6252408977"/>
    <s v="4130006260"/>
    <s v="beginbalans"/>
    <m/>
    <s v="PF2D2VF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07"/>
    <s v="6252408977"/>
    <s v="4130006260"/>
    <s v="beginbalans"/>
    <m/>
    <s v="PF2D3G1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08"/>
    <s v="6252408977"/>
    <s v="4130006260"/>
    <s v="beginbalans"/>
    <m/>
    <s v="PF2D3DVS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09"/>
    <s v="6252408977"/>
    <s v="4130006260"/>
    <s v="beginbalans"/>
    <m/>
    <s v="PF2D3BR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10"/>
    <s v="6252408977"/>
    <s v="4130006260"/>
    <s v="beginbalans"/>
    <m/>
    <s v="PF2D3LLV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11"/>
    <s v="6252408977"/>
    <s v="4130006260"/>
    <s v="beginbalans"/>
    <m/>
    <s v="PF2D2BV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12"/>
    <s v="6252408977"/>
    <s v="4130006260"/>
    <s v="beginbalans"/>
    <m/>
    <s v="PF2D2LN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13"/>
    <s v="6252408977"/>
    <s v="4130006260"/>
    <s v="beginbalans"/>
    <m/>
    <s v="PF2D3G2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14"/>
    <s v="6252408977"/>
    <s v="4130006260"/>
    <s v="beginbalans"/>
    <m/>
    <s v="PF2D2VL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15"/>
    <s v="6252408977"/>
    <s v="4130006260"/>
    <s v="beginbalans"/>
    <m/>
    <s v="PF2D2GCS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16"/>
    <s v="6252408977"/>
    <s v="4130006260"/>
    <s v="beginbalans"/>
    <m/>
    <s v="PF2D3DWH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17"/>
    <s v="6252408977"/>
    <s v="4130006260"/>
    <s v="beginbalans"/>
    <m/>
    <s v="PF2D381P"/>
    <m/>
    <m/>
    <m/>
    <x v="0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18"/>
    <s v="6252408977"/>
    <s v="4130006260"/>
    <s v="beginbalans"/>
    <m/>
    <s v="PF2D3DWY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19"/>
    <s v="6252408977"/>
    <s v="4130006260"/>
    <s v="beginbalans"/>
    <m/>
    <s v="PF2D3BX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20"/>
    <s v="6252408977"/>
    <s v="4130006260"/>
    <s v="beginbalans"/>
    <m/>
    <s v="PF2D31CP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21"/>
    <s v="6252408977"/>
    <s v="4130006260"/>
    <s v="beginbalans"/>
    <m/>
    <s v="PF2D2P1Q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22"/>
    <s v="6252408977"/>
    <s v="4130006260"/>
    <s v="beginbalans"/>
    <m/>
    <s v="PF2D2JL7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23"/>
    <s v="6252408977"/>
    <s v="4130006260"/>
    <s v="beginbalans"/>
    <m/>
    <s v="PF2D2G8X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24"/>
    <s v="6252408977"/>
    <s v="4130006260"/>
    <s v="beginbalans"/>
    <m/>
    <s v="PF2D2LRT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25"/>
    <s v="6252408977"/>
    <s v="4130006260"/>
    <s v="beginbalans"/>
    <m/>
    <s v="PF2D2BTX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26"/>
    <s v="6252408977"/>
    <s v="4130006260"/>
    <s v="beginbalans"/>
    <m/>
    <s v="PF2D2JL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27"/>
    <s v="6252408977"/>
    <s v="4130006260"/>
    <s v="beginbalans"/>
    <m/>
    <s v="PF2D2P1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28"/>
    <s v="6252408977"/>
    <s v="4130006260"/>
    <s v="beginbalans"/>
    <m/>
    <s v="PF2D3JB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29"/>
    <s v="6252408977"/>
    <s v="4130006260"/>
    <s v="beginbalans"/>
    <m/>
    <s v="PF2D3G5B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30"/>
    <s v="6252408977"/>
    <s v="4130006260"/>
    <s v="beginbalans"/>
    <m/>
    <s v="PF2D35S0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31"/>
    <s v="6252408977"/>
    <s v="4130006260"/>
    <s v="beginbalans"/>
    <m/>
    <s v="PF2D39W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32"/>
    <s v="6252408977"/>
    <s v="4130006260"/>
    <s v="beginbalans"/>
    <m/>
    <s v="PF2D3G39"/>
    <m/>
    <m/>
    <m/>
    <x v="6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333"/>
    <s v="6252408977"/>
    <s v="4130006260"/>
    <s v="beginbalans"/>
    <m/>
    <s v="PF2D3BVS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34"/>
    <s v="6252408977"/>
    <s v="4130006260"/>
    <s v="beginbalans"/>
    <m/>
    <s v="PF2D3G4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35"/>
    <s v="6252408977"/>
    <s v="4130006260"/>
    <s v="beginbalans"/>
    <m/>
    <s v="PF2D35SJ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36"/>
    <s v="6252408977"/>
    <s v="4130006260"/>
    <s v="beginbalans"/>
    <m/>
    <s v="PF2D2SF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37"/>
    <s v="6252408977"/>
    <s v="4130006260"/>
    <s v="beginbalans"/>
    <m/>
    <s v="PF2D2VJ9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38"/>
    <s v="6252408977"/>
    <s v="4130006260"/>
    <s v="beginbalans"/>
    <m/>
    <s v="PF2D382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39"/>
    <s v="6252408977"/>
    <s v="4130006260"/>
    <s v="beginbalans"/>
    <m/>
    <s v="PF2D2LPP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40"/>
    <s v="6252408977"/>
    <s v="4130006260"/>
    <s v="beginbalans"/>
    <m/>
    <s v="PF2D2BS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41"/>
    <s v="6252408977"/>
    <s v="4130006260"/>
    <s v="beginbalans"/>
    <m/>
    <s v="PF2D288P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42"/>
    <s v="6252408977"/>
    <s v="4130006260"/>
    <s v="beginbalans"/>
    <m/>
    <s v="PF2D3DT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43"/>
    <s v="6252408977"/>
    <s v="4130006260"/>
    <s v="beginbalans"/>
    <m/>
    <s v="PF2D2X6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44"/>
    <s v="6252408977"/>
    <s v="4130006260"/>
    <s v="beginbalans"/>
    <m/>
    <s v="PF2D64GA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45"/>
    <s v="6252408977"/>
    <s v="4130006260"/>
    <s v="beginbalans"/>
    <m/>
    <s v="PF2D3DT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46"/>
    <s v="6252408977"/>
    <s v="4130006260"/>
    <s v="beginbalans"/>
    <m/>
    <s v="PF2D2GAS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47"/>
    <s v="6252408977"/>
    <s v="4130006260"/>
    <s v="beginbalans"/>
    <m/>
    <s v="PF2D3832"/>
    <m/>
    <m/>
    <m/>
    <x v="2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48"/>
    <s v="6252408977"/>
    <s v="4130006260"/>
    <s v="beginbalans"/>
    <m/>
    <s v="PF2D3G2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49"/>
    <s v="6252408977"/>
    <s v="4130006260"/>
    <s v="beginbalans"/>
    <m/>
    <s v="PF2D3BW5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350"/>
    <s v="6252408977"/>
    <s v="4130006260"/>
    <s v="beginbalans"/>
    <m/>
    <s v="PF2D2X9A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51"/>
    <s v="6252408977"/>
    <s v="4130006260"/>
    <s v="beginbalans"/>
    <m/>
    <s v="PF2D28AB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52"/>
    <s v="6252408977"/>
    <s v="4130006260"/>
    <s v="beginbalans"/>
    <m/>
    <s v="PF2D33LA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53"/>
    <s v="6252408977"/>
    <s v="4130006260"/>
    <s v="beginbalans"/>
    <m/>
    <s v="PF2D2X8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54"/>
    <s v="6252408977"/>
    <s v="4130006260"/>
    <s v="beginbalans"/>
    <m/>
    <s v="PF2D3LN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55"/>
    <s v="6252408977"/>
    <s v="4130006260"/>
    <s v="beginbalans"/>
    <m/>
    <s v="PF2D37Y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56"/>
    <s v="6252408977"/>
    <s v="4130006260"/>
    <s v="beginbalans"/>
    <m/>
    <s v="PF2D2Z6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57"/>
    <s v="6252408977"/>
    <s v="4130006260"/>
    <s v="beginbalans"/>
    <m/>
    <s v="PF2D2Z7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58"/>
    <s v="6252408977"/>
    <s v="4130006260"/>
    <s v="beginbalans"/>
    <m/>
    <s v="PF2D2JK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59"/>
    <s v="6252408977"/>
    <s v="4130006260"/>
    <s v="beginbalans"/>
    <m/>
    <s v="PF2D2LQ4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60"/>
    <s v="6252408977"/>
    <s v="4130006260"/>
    <s v="beginbalans"/>
    <m/>
    <s v="PF2D2QR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61"/>
    <s v="6252408977"/>
    <s v="4130006260"/>
    <s v="beginbalans"/>
    <m/>
    <s v="PF2D31BS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362"/>
    <s v="6252408977"/>
    <s v="4130006260"/>
    <s v="beginbalans"/>
    <m/>
    <s v="PF2D2Z8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63"/>
    <s v="6252408977"/>
    <s v="4130006260"/>
    <s v="beginbalans"/>
    <m/>
    <s v="PF2D5T8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64"/>
    <s v="6252408977"/>
    <s v="4130006260"/>
    <s v="beginbalans"/>
    <m/>
    <s v="PF2D2JJ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65"/>
    <s v="6252408977"/>
    <s v="4130006260"/>
    <s v="beginbalans"/>
    <m/>
    <s v="PF2D2GBS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66"/>
    <s v="6252408977"/>
    <s v="4130006260"/>
    <s v="beginbalans"/>
    <m/>
    <s v="PF2D2JH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67"/>
    <s v="6252408977"/>
    <s v="4130006260"/>
    <s v="beginbalans"/>
    <m/>
    <s v="PF2D287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68"/>
    <s v="6252408977"/>
    <s v="4130006260"/>
    <s v="beginbalans"/>
    <m/>
    <s v="PF2D2E3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69"/>
    <s v="6252408977"/>
    <s v="4130006260"/>
    <s v="beginbalans"/>
    <m/>
    <s v="PF2D2GB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70"/>
    <s v="6252408977"/>
    <s v="4130006260"/>
    <s v="beginbalans"/>
    <m/>
    <s v="PF2D2QQ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71"/>
    <s v="6252408977"/>
    <s v="4130006260"/>
    <s v="beginbalans"/>
    <m/>
    <s v="PF2D66D5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72"/>
    <s v="6252408977"/>
    <s v="4130006260"/>
    <s v="beginbalans"/>
    <m/>
    <s v="PF2D2E1X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73"/>
    <s v="6252408977"/>
    <s v="4130006260"/>
    <s v="beginbalans"/>
    <m/>
    <s v="PF2D2X70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74"/>
    <s v="6252408977"/>
    <s v="4130006260"/>
    <s v="beginbalans"/>
    <m/>
    <s v="PF2D2QR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75"/>
    <s v="6252408977"/>
    <s v="4130006260"/>
    <s v="beginbalans"/>
    <m/>
    <s v="PF2D33M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76"/>
    <s v="6252408977"/>
    <s v="4130006260"/>
    <s v="beginbalans"/>
    <m/>
    <s v="PF2D35R9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77"/>
    <s v="6252408977"/>
    <s v="4130006260"/>
    <s v="beginbalans"/>
    <m/>
    <s v="PF2D33KF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78"/>
    <s v="6252408977"/>
    <s v="4130006260"/>
    <s v="beginbalans"/>
    <m/>
    <s v="PF2D35Q9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79"/>
    <s v="6252408977"/>
    <s v="4130006260"/>
    <s v="beginbalans"/>
    <m/>
    <s v="PF2D2VN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80"/>
    <s v="6252408977"/>
    <s v="4130006260"/>
    <s v="beginbalans"/>
    <m/>
    <s v="PF2D2VQ5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81"/>
    <s v="6252408977"/>
    <s v="4130006260"/>
    <s v="beginbalans"/>
    <m/>
    <s v="PF2D2QRS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382"/>
    <s v="6252408977"/>
    <s v="4130006260"/>
    <s v="beginbalans"/>
    <m/>
    <s v="PF2D33K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83"/>
    <s v="6252408977"/>
    <s v="4130006260"/>
    <s v="beginbalans"/>
    <m/>
    <s v="PF2D287S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84"/>
    <s v="6252408977"/>
    <s v="4130006260"/>
    <s v="beginbalans"/>
    <m/>
    <s v="PF2D39XN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85"/>
    <s v="6252408977"/>
    <s v="4130006260"/>
    <s v="beginbalans"/>
    <m/>
    <s v="PF2D3LNW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86"/>
    <s v="6252408977"/>
    <s v="4130006260"/>
    <s v="beginbalans"/>
    <m/>
    <s v="PF2D3BV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87"/>
    <s v="6252408977"/>
    <s v="4130006260"/>
    <s v="beginbalans"/>
    <m/>
    <s v="PF2D2Z7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89"/>
    <s v="6252408977"/>
    <s v="4130006260"/>
    <s v="beginbalans"/>
    <m/>
    <s v="PF2D3BV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90"/>
    <s v="6252408977"/>
    <s v="4130006260"/>
    <s v="beginbalans"/>
    <m/>
    <s v="PF2D3JA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91"/>
    <s v="6252408977"/>
    <s v="4130006260"/>
    <s v="beginbalans"/>
    <m/>
    <s v="PF2D3A0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92"/>
    <s v="6252408977"/>
    <s v="4130006260"/>
    <s v="beginbalans"/>
    <m/>
    <s v="PF2D37Z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93"/>
    <s v="6252408977"/>
    <s v="4130006260"/>
    <s v="beginbalans"/>
    <m/>
    <s v="PF2D2JHW"/>
    <m/>
    <m/>
    <m/>
    <x v="2"/>
    <m/>
    <n v="100292666"/>
    <s v="Alfa College"/>
    <x v="12"/>
    <s v="Lenovo"/>
    <s v="T14s"/>
    <d v="2020-09-01T00:00:00"/>
    <x v="1"/>
    <n v="0"/>
    <n v="885.68"/>
    <n v="0"/>
    <n v="885.68"/>
    <n v="0"/>
    <n v="737.66"/>
    <n v="0"/>
    <n v="737.66"/>
    <n v="0"/>
    <n v="148.01999999999998"/>
    <n v="0"/>
    <m/>
    <m/>
    <s v="INACTIVE - Retired in 2024"/>
  </r>
  <r>
    <s v="1899394"/>
    <s v="6252408977"/>
    <s v="4130006260"/>
    <s v="beginbalans"/>
    <m/>
    <s v="PF2D2JH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95"/>
    <s v="6252408977"/>
    <s v="4130006260"/>
    <s v="beginbalans"/>
    <m/>
    <s v="PF2D382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96"/>
    <s v="6252408977"/>
    <s v="4130006260"/>
    <s v="beginbalans"/>
    <m/>
    <s v="PF2D3DP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97"/>
    <s v="6252408977"/>
    <s v="4130006260"/>
    <s v="beginbalans"/>
    <m/>
    <s v="PF2D3G40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98"/>
    <s v="6252408977"/>
    <s v="4130006260"/>
    <s v="beginbalans"/>
    <m/>
    <s v="PF2D2VPN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399"/>
    <s v="6252408977"/>
    <s v="4130006260"/>
    <s v="beginbalans"/>
    <m/>
    <s v="PF2D2E0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00"/>
    <s v="6252408977"/>
    <s v="4130006260"/>
    <s v="beginbalans"/>
    <m/>
    <s v="PF2D33P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01"/>
    <s v="6252408977"/>
    <s v="4130006260"/>
    <s v="beginbalans"/>
    <m/>
    <s v="PF2D3BW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02"/>
    <s v="6252408977"/>
    <s v="4130006260"/>
    <s v="beginbalans"/>
    <m/>
    <s v="PF2D3BXA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04"/>
    <s v="6252408977"/>
    <s v="4130006260"/>
    <s v="beginbalans"/>
    <m/>
    <s v="PF2D3A1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05"/>
    <s v="6252408977"/>
    <s v="4130006260"/>
    <s v="beginbalans"/>
    <m/>
    <s v="PF2D39Z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06"/>
    <s v="6252408977"/>
    <s v="4130006260"/>
    <s v="beginbalans"/>
    <m/>
    <s v="PF2D3DT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07"/>
    <s v="6252408977"/>
    <s v="4130006260"/>
    <s v="beginbalans"/>
    <m/>
    <s v="PF2D2E0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08"/>
    <s v="6252408977"/>
    <s v="4130006260"/>
    <s v="beginbalans"/>
    <m/>
    <s v="PF2D2LS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09"/>
    <s v="6252408977"/>
    <s v="4130006260"/>
    <s v="beginbalans"/>
    <m/>
    <s v="PF2D2NY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10"/>
    <s v="6252408977"/>
    <s v="4130006260"/>
    <s v="beginbalans"/>
    <m/>
    <s v="PF2D2G8P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11"/>
    <s v="6252408977"/>
    <s v="4130006260"/>
    <s v="beginbalans"/>
    <m/>
    <s v="PF2D2BQL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12"/>
    <s v="6252408977"/>
    <s v="4130006260"/>
    <s v="beginbalans"/>
    <m/>
    <s v="PF2D2JF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13"/>
    <s v="6252408977"/>
    <s v="4130006260"/>
    <s v="beginbalans"/>
    <m/>
    <s v="PF2D2E3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15"/>
    <s v="6252408977"/>
    <s v="4130006260"/>
    <s v="beginbalans"/>
    <m/>
    <s v="PF2D2G99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16"/>
    <s v="6252408977"/>
    <s v="4130006260"/>
    <s v="beginbalans"/>
    <m/>
    <s v="PF2D3LMS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17"/>
    <s v="6252408977"/>
    <s v="4130006260"/>
    <s v="beginbalans"/>
    <m/>
    <s v="PF2D66F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18"/>
    <s v="6252408977"/>
    <s v="4130006260"/>
    <s v="beginbalans"/>
    <m/>
    <s v="PF2D2G9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19"/>
    <s v="6252408977"/>
    <s v="4130006260"/>
    <s v="beginbalans"/>
    <m/>
    <s v="PF2D64HA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20"/>
    <s v="6252408977"/>
    <s v="4130006260"/>
    <s v="beginbalans"/>
    <m/>
    <s v="PF2D2JE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21"/>
    <s v="6252408977"/>
    <s v="4130006260"/>
    <s v="beginbalans"/>
    <m/>
    <s v="PF2D2LQ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22"/>
    <s v="6252408977"/>
    <s v="4130006260"/>
    <s v="beginbalans"/>
    <m/>
    <s v="PF2D29PW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23"/>
    <s v="6252408977"/>
    <s v="4130006260"/>
    <s v="beginbalans"/>
    <m/>
    <s v="PF2D3NL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24"/>
    <s v="6252408977"/>
    <s v="4130006260"/>
    <s v="beginbalans"/>
    <m/>
    <s v="PF2D3DV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25"/>
    <s v="6252408977"/>
    <s v="4130006260"/>
    <s v="beginbalans"/>
    <m/>
    <s v="PF2D3G1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26"/>
    <s v="6252408977"/>
    <s v="4130006260"/>
    <s v="beginbalans"/>
    <m/>
    <s v="PF2D2E2H"/>
    <m/>
    <m/>
    <m/>
    <x v="2"/>
    <m/>
    <n v="100292666"/>
    <s v="Alfa College"/>
    <x v="12"/>
    <s v="Lenovo"/>
    <s v="T14s"/>
    <d v="2020-09-01T00:00:00"/>
    <x v="1"/>
    <n v="0"/>
    <n v="885.68"/>
    <n v="0"/>
    <n v="885.68"/>
    <n v="0"/>
    <n v="737.66"/>
    <n v="0"/>
    <n v="737.66"/>
    <n v="0"/>
    <n v="148.01999999999998"/>
    <n v="0"/>
    <m/>
    <m/>
    <s v="INACTIVE - Retired in 2024"/>
  </r>
  <r>
    <s v="1899427"/>
    <s v="6252408977"/>
    <s v="4130006260"/>
    <s v="beginbalans"/>
    <m/>
    <s v="PF2D2Z5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28"/>
    <s v="6252408977"/>
    <s v="4130006260"/>
    <s v="beginbalans"/>
    <m/>
    <s v="PF2D3BQ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29"/>
    <s v="6252408977"/>
    <s v="4130006260"/>
    <s v="beginbalans"/>
    <m/>
    <s v="PF2D3JA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30"/>
    <s v="6252408977"/>
    <s v="4130006260"/>
    <s v="beginbalans"/>
    <m/>
    <s v="PF2D33G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31"/>
    <s v="6252408977"/>
    <s v="4130006260"/>
    <s v="beginbalans"/>
    <m/>
    <s v="PF2D2BQ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32"/>
    <s v="6252408977"/>
    <s v="4130006260"/>
    <s v="beginbalans"/>
    <m/>
    <s v="PF2D2VN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33"/>
    <s v="6252408977"/>
    <s v="4130006260"/>
    <s v="beginbalans"/>
    <m/>
    <s v="PF2D2X6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34"/>
    <s v="6252408977"/>
    <s v="4130006260"/>
    <s v="beginbalans"/>
    <m/>
    <s v="PF2D2Z5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35"/>
    <s v="6252408977"/>
    <s v="4130006260"/>
    <s v="beginbalans"/>
    <m/>
    <s v="PF2D3JC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36"/>
    <s v="6252408977"/>
    <s v="4130006260"/>
    <s v="beginbalans"/>
    <m/>
    <s v="PF2D33J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37"/>
    <s v="6252408977"/>
    <s v="4130006260"/>
    <s v="beginbalans"/>
    <m/>
    <s v="PF2D3LM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38"/>
    <s v="6252408977"/>
    <s v="4130006260"/>
    <s v="beginbalans"/>
    <m/>
    <s v="PF2D3BY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39"/>
    <s v="6252408977"/>
    <s v="4130006260"/>
    <s v="beginbalans"/>
    <m/>
    <s v="PF2D2GCB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40"/>
    <s v="6252408977"/>
    <s v="4130006260"/>
    <s v="beginbalans"/>
    <m/>
    <s v="PF2D35T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41"/>
    <s v="6252408977"/>
    <s v="4130006260"/>
    <s v="beginbalans"/>
    <m/>
    <s v="PF2D3DW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42"/>
    <s v="6252408977"/>
    <s v="4130006260"/>
    <s v="beginbalans"/>
    <m/>
    <s v="PF2D3JB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43"/>
    <s v="6252408977"/>
    <s v="4130006260"/>
    <s v="beginbalans"/>
    <m/>
    <s v="PF2D2NW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44"/>
    <s v="6252408977"/>
    <s v="4130006260"/>
    <s v="beginbalans"/>
    <m/>
    <s v="PF2D2E1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45"/>
    <s v="6252408977"/>
    <s v="4130006260"/>
    <s v="beginbalans"/>
    <m/>
    <s v="PF2D2GA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46"/>
    <s v="6252408977"/>
    <s v="4130006260"/>
    <s v="beginbalans"/>
    <m/>
    <s v="PF2D33N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47"/>
    <s v="6252408977"/>
    <s v="4130006260"/>
    <s v="beginbalans"/>
    <m/>
    <s v="PF2D2Z8W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48"/>
    <s v="6252408977"/>
    <s v="4130006260"/>
    <s v="beginbalans"/>
    <m/>
    <s v="PF2D3NLL"/>
    <m/>
    <m/>
    <m/>
    <x v="6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899449"/>
    <s v="6252408977"/>
    <s v="4130006260"/>
    <s v="beginbalans"/>
    <m/>
    <s v="PF2D2SJ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50"/>
    <s v="6252408977"/>
    <s v="4130006260"/>
    <s v="beginbalans"/>
    <m/>
    <s v="PF2D3BW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51"/>
    <s v="6252408977"/>
    <s v="4130006260"/>
    <s v="beginbalans"/>
    <m/>
    <s v="PF2D380Z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52"/>
    <s v="6252408977"/>
    <s v="4130006260"/>
    <s v="beginbalans"/>
    <m/>
    <s v="PF2D3LL0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53"/>
    <s v="6252408977"/>
    <s v="4130006260"/>
    <s v="beginbalans"/>
    <m/>
    <s v="PF2D3DR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54"/>
    <s v="6252408977"/>
    <s v="4130006260"/>
    <s v="beginbalans"/>
    <m/>
    <s v="PF2D2NY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55"/>
    <s v="6252408977"/>
    <s v="4130006260"/>
    <s v="beginbalans"/>
    <m/>
    <s v="PF2D3JD6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56"/>
    <s v="6252408977"/>
    <s v="4130006260"/>
    <s v="beginbalans"/>
    <m/>
    <s v="PF2D39Z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57"/>
    <s v="6252408977"/>
    <s v="4130006260"/>
    <s v="beginbalans"/>
    <m/>
    <s v="PF2D3DS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58"/>
    <s v="6252408977"/>
    <s v="4130006260"/>
    <s v="beginbalans"/>
    <m/>
    <s v="PF2D3DS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59"/>
    <s v="6252408977"/>
    <s v="4130006260"/>
    <s v="beginbalans"/>
    <m/>
    <s v="PF2D2G6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60"/>
    <s v="6252408977"/>
    <s v="4130006260"/>
    <s v="beginbalans"/>
    <m/>
    <s v="PF2D2JLJ"/>
    <m/>
    <m/>
    <m/>
    <x v="2"/>
    <m/>
    <n v="100292666"/>
    <s v="Alfa College"/>
    <x v="12"/>
    <s v="Lenovo"/>
    <s v="T14s"/>
    <d v="2020-09-01T00:00:00"/>
    <x v="1"/>
    <n v="0"/>
    <n v="885.68"/>
    <n v="0"/>
    <n v="885.68"/>
    <n v="0"/>
    <n v="737.66"/>
    <n v="0"/>
    <n v="737.66"/>
    <n v="0"/>
    <n v="148.01999999999998"/>
    <n v="0"/>
    <m/>
    <m/>
    <s v="INACTIVE - Retired in 2024"/>
  </r>
  <r>
    <s v="1899461"/>
    <s v="6252408977"/>
    <s v="4130006260"/>
    <s v="beginbalans"/>
    <m/>
    <s v="PF2D31D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62"/>
    <s v="6252408977"/>
    <s v="4130006260"/>
    <s v="beginbalans"/>
    <m/>
    <s v="PF2D29NP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63"/>
    <s v="6252408977"/>
    <s v="4130006260"/>
    <s v="beginbalans"/>
    <m/>
    <s v="PF2D66G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64"/>
    <s v="6252408977"/>
    <s v="4130006260"/>
    <s v="beginbalans"/>
    <m/>
    <s v="PF2D2DY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65"/>
    <s v="6252408977"/>
    <s v="4130006260"/>
    <s v="beginbalans"/>
    <m/>
    <s v="PF2D2BS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66"/>
    <s v="6252408977"/>
    <s v="4130006260"/>
    <s v="beginbalans"/>
    <m/>
    <s v="PF2D2G5S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67"/>
    <s v="6252408977"/>
    <s v="4130006260"/>
    <s v="beginbalans"/>
    <m/>
    <s v="PF2D31D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68"/>
    <s v="6252408977"/>
    <s v="4130006260"/>
    <s v="beginbalans"/>
    <m/>
    <s v="PF2D2NW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69"/>
    <s v="6252408977"/>
    <s v="4130006260"/>
    <s v="beginbalans"/>
    <m/>
    <s v="PF2D3G5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70"/>
    <s v="6252408977"/>
    <s v="4130006260"/>
    <s v="beginbalans"/>
    <m/>
    <s v="PF2D2BT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71"/>
    <s v="6252408977"/>
    <s v="4130006260"/>
    <s v="beginbalans"/>
    <m/>
    <s v="PF2D3DQS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72"/>
    <s v="6252408977"/>
    <s v="4130006260"/>
    <s v="beginbalans"/>
    <m/>
    <s v="PF2D2QS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73"/>
    <s v="6252408977"/>
    <s v="4130006260"/>
    <s v="beginbalans"/>
    <m/>
    <s v="PF2D2NZ4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74"/>
    <s v="6252408977"/>
    <s v="4130006260"/>
    <s v="beginbalans"/>
    <m/>
    <s v="PF2D2NX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75"/>
    <s v="6252408977"/>
    <s v="4130006260"/>
    <s v="beginbalans"/>
    <m/>
    <s v="PF2D3BQW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76"/>
    <s v="6252408977"/>
    <s v="4130006260"/>
    <s v="beginbalans"/>
    <m/>
    <s v="PF2D3DV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77"/>
    <s v="6252408977"/>
    <s v="4130006260"/>
    <s v="beginbalans"/>
    <m/>
    <s v="PF2D2BV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78"/>
    <s v="6252408977"/>
    <s v="4130006260"/>
    <s v="beginbalans"/>
    <m/>
    <s v="PF2D3A0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79"/>
    <s v="6252408977"/>
    <s v="4130006260"/>
    <s v="beginbalans"/>
    <m/>
    <s v="PF2D2X8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80"/>
    <s v="6252408977"/>
    <s v="4130006260"/>
    <s v="beginbalans"/>
    <m/>
    <s v="PF2D2VG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81"/>
    <s v="6252408977"/>
    <s v="4130006260"/>
    <s v="beginbalans"/>
    <m/>
    <s v="PF2D288W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82"/>
    <s v="6252408977"/>
    <s v="4130006260"/>
    <s v="beginbalans"/>
    <m/>
    <s v="PF2D2LPB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83"/>
    <s v="6252408977"/>
    <s v="4130006260"/>
    <s v="beginbalans"/>
    <m/>
    <s v="PF2D65J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84"/>
    <s v="6252408977"/>
    <s v="4130006260"/>
    <s v="beginbalans"/>
    <m/>
    <s v="PF2D31D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85"/>
    <s v="6252408977"/>
    <s v="4130006260"/>
    <s v="beginbalans"/>
    <m/>
    <s v="PF2D2BRN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86"/>
    <s v="6252408977"/>
    <s v="4130006260"/>
    <s v="beginbalans"/>
    <m/>
    <s v="PF2D31C6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87"/>
    <s v="6252408977"/>
    <s v="4130006260"/>
    <s v="beginbalans"/>
    <m/>
    <s v="PF2D29LW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88"/>
    <s v="6252408977"/>
    <s v="4130006260"/>
    <s v="beginbalans"/>
    <m/>
    <s v="PF2D2Z6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89"/>
    <s v="6252408977"/>
    <s v="4130006260"/>
    <s v="beginbalans"/>
    <m/>
    <s v="PF2D2G8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90"/>
    <s v="6252408977"/>
    <s v="4130006260"/>
    <s v="beginbalans"/>
    <m/>
    <s v="PF2D2JC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91"/>
    <s v="6252408977"/>
    <s v="4130006260"/>
    <s v="beginbalans"/>
    <m/>
    <s v="PF2D2DXN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92"/>
    <s v="6252408977"/>
    <s v="4130006260"/>
    <s v="beginbalans"/>
    <m/>
    <s v="PF2D2X8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93"/>
    <s v="6252408977"/>
    <s v="4130006260"/>
    <s v="beginbalans"/>
    <m/>
    <s v="PF2D35LT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94"/>
    <s v="6252408977"/>
    <s v="4130006260"/>
    <s v="beginbalans"/>
    <m/>
    <s v="PF2D33MB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495"/>
    <s v="6252408977"/>
    <s v="4130006260"/>
    <s v="beginbalans"/>
    <m/>
    <s v="PF2D3G25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899068"/>
    <s v="6252409175"/>
    <s v="4130005838"/>
    <s v="beginbalans"/>
    <m/>
    <s v="PF2DCN03"/>
    <m/>
    <m/>
    <m/>
    <x v="5"/>
    <m/>
    <n v="100292666"/>
    <s v="Alfa College"/>
    <x v="12"/>
    <s v="Lenovo"/>
    <s v="P53"/>
    <d v="2020-08-01T00:00:00"/>
    <x v="1"/>
    <n v="1"/>
    <n v="2045.75"/>
    <n v="0"/>
    <n v="0"/>
    <n v="2045.75"/>
    <n v="1747.27"/>
    <n v="298.48"/>
    <n v="0"/>
    <n v="2045.75"/>
    <n v="298.48"/>
    <n v="0"/>
    <m/>
    <m/>
    <s v="ACTIVE"/>
  </r>
  <r>
    <s v="1899069"/>
    <s v="6252409175"/>
    <s v="4130005838"/>
    <s v="beginbalans"/>
    <m/>
    <s v="PF2DCN0W"/>
    <m/>
    <m/>
    <m/>
    <x v="5"/>
    <m/>
    <n v="100292666"/>
    <s v="Alfa College"/>
    <x v="12"/>
    <s v="Lenovo"/>
    <s v="P53"/>
    <d v="2020-08-01T00:00:00"/>
    <x v="1"/>
    <n v="1"/>
    <n v="2045.75"/>
    <n v="0"/>
    <n v="0"/>
    <n v="2045.75"/>
    <n v="1747.27"/>
    <n v="298.48"/>
    <n v="0"/>
    <n v="2045.75"/>
    <n v="298.48"/>
    <n v="0"/>
    <m/>
    <m/>
    <s v="ACTIVE"/>
  </r>
  <r>
    <s v="1899070"/>
    <s v="6252409175"/>
    <s v="4130005838"/>
    <s v="beginbalans"/>
    <m/>
    <s v="PF2DCMZ9"/>
    <m/>
    <m/>
    <m/>
    <x v="5"/>
    <m/>
    <n v="100292666"/>
    <s v="Alfa College"/>
    <x v="12"/>
    <s v="Lenovo"/>
    <s v="P53"/>
    <d v="2020-08-01T00:00:00"/>
    <x v="1"/>
    <n v="1"/>
    <n v="2045.75"/>
    <n v="0"/>
    <n v="0"/>
    <n v="2045.75"/>
    <n v="1747.27"/>
    <n v="298.48"/>
    <n v="0"/>
    <n v="2045.75"/>
    <n v="298.48"/>
    <n v="0"/>
    <m/>
    <m/>
    <s v="ACTIVE"/>
  </r>
  <r>
    <s v="1899071"/>
    <s v="6252409216"/>
    <s v="4130006134"/>
    <s v="beginbalans"/>
    <m/>
    <s v="SVNA4H3DD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72"/>
    <s v="6252409216"/>
    <s v="4130006134"/>
    <s v="beginbalans"/>
    <m/>
    <s v="SVNA4H3F6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73"/>
    <s v="6252409216"/>
    <s v="4130006134"/>
    <s v="beginbalans"/>
    <m/>
    <s v="SVNA4H3D6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74"/>
    <s v="6252409216"/>
    <s v="4130006134"/>
    <s v="beginbalans"/>
    <m/>
    <s v="SVNA4H3D8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75"/>
    <s v="6252409216"/>
    <s v="4130006134"/>
    <s v="beginbalans"/>
    <m/>
    <s v="SVNA4H433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76"/>
    <s v="6252409216"/>
    <s v="4130006134"/>
    <s v="beginbalans"/>
    <m/>
    <s v="SVNA4H3DP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77"/>
    <s v="6252409216"/>
    <s v="4130006134"/>
    <s v="beginbalans"/>
    <m/>
    <s v="SVNA4H3CN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78"/>
    <s v="6252409216"/>
    <s v="4130006134"/>
    <s v="beginbalans"/>
    <m/>
    <s v="SVNA4H3DH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79"/>
    <s v="6252409216"/>
    <s v="4130006134"/>
    <s v="beginbalans"/>
    <m/>
    <s v="SVNA4H3DF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80"/>
    <s v="6252409216"/>
    <s v="4130006134"/>
    <s v="beginbalans"/>
    <m/>
    <s v="SVNA4H3D9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81"/>
    <s v="6252409216"/>
    <s v="4130006134"/>
    <s v="beginbalans"/>
    <m/>
    <s v="SVNA4H42Y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82"/>
    <s v="6252409216"/>
    <s v="4130006134"/>
    <s v="beginbalans"/>
    <m/>
    <s v="SVNA4H3DN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83"/>
    <s v="6252409216"/>
    <s v="4130006134"/>
    <s v="beginbalans"/>
    <m/>
    <s v="SVNA4H430"/>
    <m/>
    <m/>
    <m/>
    <x v="4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84"/>
    <s v="6252409216"/>
    <s v="4130006134"/>
    <s v="beginbalans"/>
    <m/>
    <s v="SVNA4H3DC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85"/>
    <s v="6252409216"/>
    <s v="4130006134"/>
    <s v="beginbalans"/>
    <m/>
    <s v="SVNA4H3DK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86"/>
    <s v="6252409216"/>
    <s v="4130006134"/>
    <s v="beginbalans"/>
    <m/>
    <s v="SVNA4H3F0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87"/>
    <s v="6252409216"/>
    <s v="4130006134"/>
    <s v="beginbalans"/>
    <m/>
    <s v="SVNA4H3D0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88"/>
    <s v="6252409216"/>
    <s v="4130006134"/>
    <s v="beginbalans"/>
    <m/>
    <s v="SVNA4H3DM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89"/>
    <s v="6252409216"/>
    <s v="4130006134"/>
    <s v="beginbalans"/>
    <m/>
    <s v="SVNA4H3DB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90"/>
    <s v="6252409216"/>
    <s v="4130006134"/>
    <s v="beginbalans"/>
    <m/>
    <s v="SVNA4H3DW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91"/>
    <s v="6252409216"/>
    <s v="4130006134"/>
    <s v="beginbalans"/>
    <m/>
    <s v="SVNA4H3DA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92"/>
    <s v="6252409216"/>
    <s v="4130006134"/>
    <s v="beginbalans"/>
    <m/>
    <s v="SVNA4H42D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93"/>
    <s v="6252409216"/>
    <s v="4130006134"/>
    <s v="beginbalans"/>
    <m/>
    <s v="SVNA4H42M"/>
    <m/>
    <m/>
    <m/>
    <x v="0"/>
    <m/>
    <n v="100292666"/>
    <s v="Alfa College"/>
    <x v="11"/>
    <s v="Lenovo"/>
    <s v="T23i"/>
    <d v="2020-08-01T00:00:00"/>
    <x v="1"/>
    <n v="0"/>
    <n v="142.26"/>
    <n v="0"/>
    <n v="142.26"/>
    <n v="0"/>
    <n v="121.49"/>
    <n v="20.77"/>
    <n v="142.26"/>
    <n v="0"/>
    <n v="20.769999999999996"/>
    <n v="0"/>
    <m/>
    <m/>
    <s v="INACTIVE - Retired in 2024"/>
  </r>
  <r>
    <s v="1899094"/>
    <s v="6252409216"/>
    <s v="4130006134"/>
    <s v="beginbalans"/>
    <m/>
    <s v="SVNA4H3DT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899095"/>
    <s v="6252409216"/>
    <s v="4130006134"/>
    <s v="beginbalans"/>
    <m/>
    <s v="SVNA4H3DR"/>
    <m/>
    <m/>
    <m/>
    <x v="5"/>
    <m/>
    <n v="100292666"/>
    <s v="Alfa College"/>
    <x v="11"/>
    <s v="Lenovo"/>
    <s v="T23i"/>
    <d v="2020-08-01T00:00:00"/>
    <x v="1"/>
    <n v="1"/>
    <n v="142.26"/>
    <n v="0"/>
    <n v="0"/>
    <n v="142.26"/>
    <n v="121.49"/>
    <n v="20.77"/>
    <n v="0"/>
    <n v="142.26"/>
    <n v="20.769999999999996"/>
    <n v="0"/>
    <m/>
    <m/>
    <s v="ACTIVE"/>
  </r>
  <r>
    <s v="1961004"/>
    <s v="6252409969"/>
    <s v="4130006137"/>
    <s v="beginbalans"/>
    <m/>
    <s v="PF2D8ZQ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05"/>
    <s v="6252409969"/>
    <s v="4130006137"/>
    <s v="beginbalans"/>
    <m/>
    <s v="PF2D8ZR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06"/>
    <s v="6252409969"/>
    <s v="4130006137"/>
    <s v="beginbalans"/>
    <m/>
    <s v="PF2D8XM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07"/>
    <s v="6252409969"/>
    <s v="4130006137"/>
    <s v="beginbalans"/>
    <m/>
    <s v="PF2D97W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08"/>
    <s v="6252409969"/>
    <s v="4130006137"/>
    <s v="beginbalans"/>
    <m/>
    <s v="PF2D8ZXZ"/>
    <m/>
    <m/>
    <m/>
    <x v="2"/>
    <m/>
    <n v="100292666"/>
    <s v="Alfa College"/>
    <x v="12"/>
    <s v="Lenovo"/>
    <s v="T14s"/>
    <d v="2020-09-01T00:00:00"/>
    <x v="1"/>
    <n v="0"/>
    <n v="885.68"/>
    <n v="0"/>
    <n v="885.68"/>
    <n v="0"/>
    <n v="737.66"/>
    <n v="0"/>
    <n v="737.66"/>
    <n v="0"/>
    <n v="148.01999999999998"/>
    <n v="0"/>
    <m/>
    <m/>
    <s v="INACTIVE - Retired in 2024"/>
  </r>
  <r>
    <s v="1961009"/>
    <s v="6252409969"/>
    <s v="4130006137"/>
    <s v="beginbalans"/>
    <m/>
    <s v="PF2D95W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10"/>
    <s v="6252409969"/>
    <s v="4130006137"/>
    <s v="beginbalans"/>
    <m/>
    <s v="PF2D960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11"/>
    <s v="6252409969"/>
    <s v="4130006137"/>
    <s v="beginbalans"/>
    <m/>
    <s v="PF2D8VC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12"/>
    <s v="6252409969"/>
    <s v="4130006137"/>
    <s v="beginbalans"/>
    <m/>
    <s v="PF2D95Y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13"/>
    <s v="6252409969"/>
    <s v="4130006137"/>
    <s v="beginbalans"/>
    <m/>
    <s v="PF2D8PSA"/>
    <m/>
    <m/>
    <m/>
    <x v="2"/>
    <m/>
    <n v="100292666"/>
    <s v="Alfa College"/>
    <x v="12"/>
    <s v="Lenovo"/>
    <s v="T14s"/>
    <d v="2020-09-01T00:00:00"/>
    <x v="1"/>
    <n v="0"/>
    <n v="885.68"/>
    <n v="0"/>
    <n v="885.68"/>
    <n v="0"/>
    <n v="737.66"/>
    <n v="0"/>
    <n v="737.66"/>
    <n v="0"/>
    <n v="148.01999999999998"/>
    <n v="0"/>
    <m/>
    <m/>
    <s v="INACTIVE - Retired in 2024"/>
  </r>
  <r>
    <s v="1961014"/>
    <s v="6252409969"/>
    <s v="4130006137"/>
    <s v="beginbalans"/>
    <m/>
    <s v="PF2D9A5W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15"/>
    <s v="6252409969"/>
    <s v="4130006137"/>
    <s v="beginbalans"/>
    <m/>
    <s v="PF2D922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16"/>
    <s v="6252409969"/>
    <s v="4130006137"/>
    <s v="beginbalans"/>
    <m/>
    <s v="PF2D924B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20"/>
    <s v="6252409969"/>
    <s v="4130006137"/>
    <s v="beginbalans"/>
    <m/>
    <s v="PF2D9JCB"/>
    <m/>
    <m/>
    <m/>
    <x v="2"/>
    <m/>
    <n v="100292666"/>
    <s v="Alfa College"/>
    <x v="12"/>
    <s v="Lenovo"/>
    <s v="T14s"/>
    <d v="2020-09-01T00:00:00"/>
    <x v="1"/>
    <n v="0"/>
    <n v="885.68"/>
    <n v="0"/>
    <n v="885.68"/>
    <n v="0"/>
    <n v="737.66"/>
    <n v="0"/>
    <n v="737.66"/>
    <n v="0"/>
    <n v="148.01999999999998"/>
    <n v="0"/>
    <m/>
    <m/>
    <s v="INACTIVE - Retired in 2024"/>
  </r>
  <r>
    <s v="1961021"/>
    <s v="6252409969"/>
    <s v="4130006137"/>
    <s v="beginbalans"/>
    <m/>
    <s v="PF2D9SZN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22"/>
    <s v="6252409969"/>
    <s v="4130006137"/>
    <s v="beginbalans"/>
    <m/>
    <s v="PF2D9NMX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23"/>
    <s v="6252409969"/>
    <s v="4130006137"/>
    <s v="beginbalans"/>
    <m/>
    <s v="PF2D8ZW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24"/>
    <s v="6252409969"/>
    <s v="4130006137"/>
    <s v="beginbalans"/>
    <m/>
    <s v="PF2D8PT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25"/>
    <s v="6252409969"/>
    <s v="4130006137"/>
    <s v="beginbalans"/>
    <m/>
    <s v="PF2D8XH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26"/>
    <s v="6252409969"/>
    <s v="4130006137"/>
    <s v="beginbalans"/>
    <m/>
    <s v="PF2D8VD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27"/>
    <s v="6252409969"/>
    <s v="4130006137"/>
    <s v="beginbalans"/>
    <m/>
    <s v="PF2D8XK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28"/>
    <s v="6252409969"/>
    <s v="4130006137"/>
    <s v="beginbalans"/>
    <m/>
    <s v="PF2D8DS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29"/>
    <s v="6252409969"/>
    <s v="4130006137"/>
    <s v="beginbalans"/>
    <m/>
    <s v="PF2D8VAW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30"/>
    <s v="6252409969"/>
    <s v="4130006137"/>
    <s v="beginbalans"/>
    <m/>
    <s v="PF2D97YN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31"/>
    <s v="6252409969"/>
    <s v="4130006137"/>
    <s v="beginbalans"/>
    <m/>
    <s v="PF2D9NPB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32"/>
    <s v="6252409969"/>
    <s v="4130006137"/>
    <s v="beginbalans"/>
    <m/>
    <s v="PF2D9G70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33"/>
    <s v="6252409969"/>
    <s v="4130006137"/>
    <s v="beginbalans"/>
    <m/>
    <s v="PF2D9E1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34"/>
    <s v="6252409969"/>
    <s v="4130006137"/>
    <s v="beginbalans"/>
    <m/>
    <s v="PF2D8PV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35"/>
    <s v="6252409969"/>
    <s v="4130006137"/>
    <s v="beginbalans"/>
    <m/>
    <s v="PF2D8XD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36"/>
    <s v="6252409969"/>
    <s v="4130006137"/>
    <s v="beginbalans"/>
    <m/>
    <s v="PF2D8BY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37"/>
    <s v="6252409969"/>
    <s v="4130006137"/>
    <s v="beginbalans"/>
    <m/>
    <s v="PF2D8A54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38"/>
    <s v="6252409969"/>
    <s v="4130006137"/>
    <s v="beginbalans"/>
    <m/>
    <s v="PF2D95S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39"/>
    <s v="6252409969"/>
    <s v="4130006137"/>
    <s v="beginbalans"/>
    <m/>
    <s v="PF2D9A09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40"/>
    <s v="6252409969"/>
    <s v="4130006137"/>
    <s v="beginbalans"/>
    <m/>
    <s v="PF2D8ZX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41"/>
    <s v="6252409969"/>
    <s v="4130006137"/>
    <s v="beginbalans"/>
    <m/>
    <s v="PF2D9BX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42"/>
    <s v="6252409969"/>
    <s v="4130006137"/>
    <s v="beginbalans"/>
    <m/>
    <s v="PF2D95Z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43"/>
    <s v="6252409969"/>
    <s v="4130006137"/>
    <s v="beginbalans"/>
    <m/>
    <s v="PF2D8DR9"/>
    <m/>
    <m/>
    <m/>
    <x v="2"/>
    <m/>
    <n v="100292666"/>
    <s v="Alfa College"/>
    <x v="12"/>
    <s v="Lenovo"/>
    <s v="T14s"/>
    <d v="2020-09-01T00:00:00"/>
    <x v="1"/>
    <n v="0"/>
    <n v="885.68"/>
    <n v="0"/>
    <n v="885.68"/>
    <n v="0"/>
    <n v="737.66"/>
    <n v="0"/>
    <n v="737.66"/>
    <n v="0"/>
    <n v="148.01999999999998"/>
    <n v="0"/>
    <m/>
    <m/>
    <s v="INACTIVE - Retired in 2024"/>
  </r>
  <r>
    <s v="1961044"/>
    <s v="6252409969"/>
    <s v="4130006137"/>
    <s v="beginbalans"/>
    <m/>
    <s v="PF2D8PR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45"/>
    <s v="6252409969"/>
    <s v="4130006137"/>
    <s v="beginbalans"/>
    <m/>
    <s v="PF2D820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46"/>
    <s v="6252409969"/>
    <s v="4130006137"/>
    <s v="beginbalans"/>
    <m/>
    <s v="PF2D97X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47"/>
    <s v="6252409969"/>
    <s v="4130006137"/>
    <s v="beginbalans"/>
    <m/>
    <s v="PF2D8MS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48"/>
    <s v="6252409969"/>
    <s v="4130006137"/>
    <s v="beginbalans"/>
    <m/>
    <s v="PF2D8DP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49"/>
    <s v="6252409969"/>
    <s v="4130006137"/>
    <s v="beginbalans"/>
    <m/>
    <s v="PF2D9JA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50"/>
    <s v="6252409969"/>
    <s v="4130006137"/>
    <s v="beginbalans"/>
    <m/>
    <s v="PF2D95V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51"/>
    <s v="6252409969"/>
    <s v="4130006137"/>
    <s v="beginbalans"/>
    <m/>
    <s v="PF2D9BV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52"/>
    <s v="6252409969"/>
    <s v="4130006137"/>
    <s v="beginbalans"/>
    <m/>
    <s v="PF2D9G5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53"/>
    <s v="6252409969"/>
    <s v="4130006137"/>
    <s v="beginbalans"/>
    <m/>
    <s v="PF2D8XFY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54"/>
    <s v="6252409969"/>
    <s v="4130006137"/>
    <s v="beginbalans"/>
    <m/>
    <s v="PF2D7VJH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55"/>
    <s v="6252409969"/>
    <s v="4130006137"/>
    <s v="beginbalans"/>
    <m/>
    <s v="PF2D97R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57"/>
    <s v="6252409969"/>
    <s v="4130006137"/>
    <s v="beginbalans"/>
    <m/>
    <s v="PF2D7ZS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58"/>
    <s v="6252409969"/>
    <s v="4130006137"/>
    <s v="beginbalans"/>
    <m/>
    <s v="PF2D8A77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59"/>
    <s v="6252409969"/>
    <s v="4130006137"/>
    <s v="beginbalans"/>
    <m/>
    <s v="PF2D7SD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60"/>
    <s v="6252409969"/>
    <s v="4130006137"/>
    <s v="beginbalans"/>
    <m/>
    <s v="PF2D886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61"/>
    <s v="6252409969"/>
    <s v="4130006137"/>
    <s v="beginbalans"/>
    <m/>
    <s v="PF2D8PVS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62"/>
    <s v="6252409969"/>
    <s v="4130006137"/>
    <s v="beginbalans"/>
    <m/>
    <s v="PF2D8A6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63"/>
    <s v="6252409969"/>
    <s v="4130006137"/>
    <s v="beginbalans"/>
    <m/>
    <s v="PF2D8DR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65"/>
    <s v="6252409969"/>
    <s v="4130006137"/>
    <s v="beginbalans"/>
    <m/>
    <s v="PF2D9QY0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67"/>
    <s v="6252409969"/>
    <s v="4130006137"/>
    <s v="beginbalans"/>
    <m/>
    <s v="PF2D91Z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68"/>
    <s v="6252409969"/>
    <s v="4130006137"/>
    <s v="beginbalans"/>
    <m/>
    <s v="PF2D9GA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69"/>
    <s v="6252409969"/>
    <s v="4130006137"/>
    <s v="beginbalans"/>
    <m/>
    <s v="PF2D9LH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70"/>
    <s v="6252409969"/>
    <s v="4130006137"/>
    <s v="beginbalans"/>
    <m/>
    <s v="PF2D841P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71"/>
    <s v="6252409969"/>
    <s v="4130006137"/>
    <s v="beginbalans"/>
    <m/>
    <s v="PF2D8HZZ"/>
    <m/>
    <m/>
    <m/>
    <x v="0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72"/>
    <s v="6252409969"/>
    <s v="4130006137"/>
    <s v="beginbalans"/>
    <m/>
    <s v="PF2D9J9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73"/>
    <s v="6252409969"/>
    <s v="4130006137"/>
    <s v="beginbalans"/>
    <m/>
    <s v="PF2D9E5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74"/>
    <s v="6252409969"/>
    <s v="4130006137"/>
    <s v="beginbalans"/>
    <m/>
    <s v="PF2D9E41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75"/>
    <s v="6252409969"/>
    <s v="4130006137"/>
    <s v="beginbalans"/>
    <m/>
    <s v="PF2D9LG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76"/>
    <s v="6252409969"/>
    <s v="4130006137"/>
    <s v="beginbalans"/>
    <m/>
    <s v="PF2D923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77"/>
    <s v="6252409969"/>
    <s v="4130006137"/>
    <s v="beginbalans"/>
    <m/>
    <s v="PF2D8DQ4"/>
    <m/>
    <m/>
    <m/>
    <x v="2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78"/>
    <s v="6252409969"/>
    <s v="4130006137"/>
    <s v="beginbalans"/>
    <m/>
    <s v="PF2D889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79"/>
    <s v="6252409969"/>
    <s v="4130006137"/>
    <s v="beginbalans"/>
    <m/>
    <s v="PF2D8FW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80"/>
    <s v="6252409969"/>
    <s v="4130006137"/>
    <s v="beginbalans"/>
    <m/>
    <s v="PF2D81Y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81"/>
    <s v="6252409969"/>
    <s v="4130006137"/>
    <s v="beginbalans"/>
    <m/>
    <s v="PF2D8S3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82"/>
    <s v="6252409969"/>
    <s v="4130006137"/>
    <s v="beginbalans"/>
    <m/>
    <s v="PF2D8PR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83"/>
    <s v="6252409969"/>
    <s v="4130006137"/>
    <s v="beginbalans"/>
    <m/>
    <s v="PF2D8419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86"/>
    <s v="6252409969"/>
    <s v="4130006137"/>
    <s v="beginbalans"/>
    <m/>
    <s v="PF2D8ZV8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87"/>
    <s v="6252409969"/>
    <s v="4130006137"/>
    <s v="beginbalans"/>
    <m/>
    <s v="PF2D91X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88"/>
    <s v="6252409969"/>
    <s v="4130006137"/>
    <s v="beginbalans"/>
    <m/>
    <s v="PF2D8XF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89"/>
    <s v="6252409969"/>
    <s v="4130006137"/>
    <s v="beginbalans"/>
    <m/>
    <s v="PF2D9A18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90"/>
    <s v="6252409969"/>
    <s v="4130006137"/>
    <s v="beginbalans"/>
    <m/>
    <s v="PF2D91Z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91"/>
    <s v="6252409969"/>
    <s v="4130006137"/>
    <s v="beginbalans"/>
    <m/>
    <s v="PF2D9DZH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92"/>
    <s v="6252409969"/>
    <s v="4130006137"/>
    <s v="beginbalans"/>
    <m/>
    <s v="PF2D9BSW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961093"/>
    <s v="6252409969"/>
    <s v="4130006137"/>
    <s v="beginbalans"/>
    <m/>
    <s v="PF2D9BS2"/>
    <m/>
    <m/>
    <m/>
    <x v="0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94"/>
    <s v="6252409969"/>
    <s v="4130006137"/>
    <s v="beginbalans"/>
    <m/>
    <s v="PF2D8ZNB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95"/>
    <s v="6252409969"/>
    <s v="4130006137"/>
    <s v="beginbalans"/>
    <m/>
    <s v="PF2D9A3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96"/>
    <s v="6252409969"/>
    <s v="4130006137"/>
    <s v="beginbalans"/>
    <m/>
    <s v="PF2D95VD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961097"/>
    <s v="6252409969"/>
    <s v="4130006137"/>
    <s v="beginbalans"/>
    <m/>
    <s v="PF2D9BR9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098"/>
    <s v="6252409969"/>
    <s v="4130006137"/>
    <s v="beginbalans"/>
    <m/>
    <s v="PF2D9BRR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00"/>
    <s v="6252409969"/>
    <s v="4130006137"/>
    <s v="beginbalans"/>
    <m/>
    <s v="PF2D8FV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01"/>
    <s v="6252409969"/>
    <s v="4130006137"/>
    <s v="beginbalans"/>
    <m/>
    <s v="PF2D9A0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02"/>
    <s v="6252409969"/>
    <s v="4130006137"/>
    <s v="beginbalans"/>
    <m/>
    <s v="PF2D8J0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03"/>
    <s v="6252409969"/>
    <s v="4130006137"/>
    <s v="beginbalans"/>
    <m/>
    <s v="PF2D97Y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04"/>
    <s v="6252409969"/>
    <s v="4130006137"/>
    <s v="beginbalans"/>
    <m/>
    <s v="PF2D8FT7"/>
    <m/>
    <m/>
    <m/>
    <x v="0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05"/>
    <s v="6252409969"/>
    <s v="4130006137"/>
    <s v="beginbalans"/>
    <m/>
    <s v="PF2D8HYS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06"/>
    <s v="6252409969"/>
    <s v="4130006137"/>
    <s v="beginbalans"/>
    <m/>
    <s v="PF2D9A7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07"/>
    <s v="6252409969"/>
    <s v="4130006137"/>
    <s v="beginbalans"/>
    <m/>
    <s v="PF2D7ZR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08"/>
    <s v="6252409969"/>
    <s v="4130006137"/>
    <s v="beginbalans"/>
    <m/>
    <s v="PF2D81Z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09"/>
    <s v="6252409969"/>
    <s v="4130006137"/>
    <s v="beginbalans"/>
    <m/>
    <s v="PF2D8XG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10"/>
    <s v="6252409969"/>
    <s v="4130006137"/>
    <s v="beginbalans"/>
    <m/>
    <s v="PF2D8DS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11"/>
    <s v="6252409969"/>
    <s v="4130006137"/>
    <s v="beginbalans"/>
    <m/>
    <s v="PF2D821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12"/>
    <s v="6252409969"/>
    <s v="4130006137"/>
    <s v="beginbalans"/>
    <m/>
    <s v="PF2D7SCW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961113"/>
    <s v="6252409969"/>
    <s v="4130006137"/>
    <s v="beginbalans"/>
    <m/>
    <s v="PF2D91XQ"/>
    <m/>
    <m/>
    <m/>
    <x v="1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14"/>
    <s v="6252409969"/>
    <s v="4130006137"/>
    <s v="beginbalans"/>
    <m/>
    <s v="PF2D9G8V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961115"/>
    <s v="6252409969"/>
    <s v="4130006137"/>
    <s v="beginbalans"/>
    <m/>
    <s v="PF2D9A4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16"/>
    <s v="6252409969"/>
    <s v="4130006137"/>
    <s v="beginbalans"/>
    <m/>
    <s v="PF2D821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17"/>
    <s v="6252409969"/>
    <s v="4130006137"/>
    <s v="beginbalans"/>
    <m/>
    <s v="PF2D9813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18"/>
    <s v="6252409969"/>
    <s v="4130006137"/>
    <s v="beginbalans"/>
    <m/>
    <s v="PF2D842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19"/>
    <s v="6252409969"/>
    <s v="4130006137"/>
    <s v="beginbalans"/>
    <m/>
    <s v="PF2D8HZ7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20"/>
    <s v="6252409969"/>
    <s v="4130006137"/>
    <s v="beginbalans"/>
    <m/>
    <s v="PF2D83YR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21"/>
    <s v="6252409969"/>
    <s v="4130006137"/>
    <s v="beginbalans"/>
    <m/>
    <s v="PF2D8A7V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22"/>
    <s v="6252409969"/>
    <s v="4130006137"/>
    <s v="beginbalans"/>
    <m/>
    <s v="PF2D980N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23"/>
    <s v="6252409969"/>
    <s v="4130006137"/>
    <s v="beginbalans"/>
    <m/>
    <s v="PF2D97TP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24"/>
    <s v="6252409969"/>
    <s v="4130006137"/>
    <s v="beginbalans"/>
    <m/>
    <s v="PF2D840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25"/>
    <s v="6252409969"/>
    <s v="4130006137"/>
    <s v="beginbalans"/>
    <m/>
    <s v="PF2D83YB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26"/>
    <s v="6252409969"/>
    <s v="4130006137"/>
    <s v="beginbalans"/>
    <m/>
    <s v="PF2D8PR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27"/>
    <s v="6252409969"/>
    <s v="4130006137"/>
    <s v="beginbalans"/>
    <m/>
    <s v="PF2D8FV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28"/>
    <s v="6252409969"/>
    <s v="4130006137"/>
    <s v="beginbalans"/>
    <m/>
    <s v="PF2D7VN8"/>
    <m/>
    <m/>
    <m/>
    <x v="0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29"/>
    <s v="6252409969"/>
    <s v="4130006137"/>
    <s v="beginbalans"/>
    <m/>
    <s v="PF2D7ZR9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30"/>
    <s v="6252409969"/>
    <s v="4130006137"/>
    <s v="beginbalans"/>
    <m/>
    <s v="PF2D8J13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961131"/>
    <s v="6252409969"/>
    <s v="4130006137"/>
    <s v="beginbalans"/>
    <m/>
    <s v="PF2D921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32"/>
    <s v="6252409969"/>
    <s v="4130006137"/>
    <s v="beginbalans"/>
    <m/>
    <s v="PF2D9LA3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33"/>
    <s v="6252409969"/>
    <s v="4130006137"/>
    <s v="beginbalans"/>
    <m/>
    <s v="PF2D9G7X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34"/>
    <s v="6252409969"/>
    <s v="4130006137"/>
    <s v="beginbalans"/>
    <m/>
    <s v="PF2D8ZNX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961135"/>
    <s v="6252409969"/>
    <s v="4130006137"/>
    <s v="beginbalans"/>
    <m/>
    <s v="PF2D9BW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36"/>
    <s v="6252409969"/>
    <s v="4130006137"/>
    <s v="beginbalans"/>
    <m/>
    <s v="PF2D95SP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37"/>
    <s v="6252409969"/>
    <s v="4130006137"/>
    <s v="beginbalans"/>
    <m/>
    <s v="PF2D9L9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38"/>
    <s v="6252409969"/>
    <s v="4130006137"/>
    <s v="beginbalans"/>
    <m/>
    <s v="PF2D8V8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39"/>
    <s v="6252409969"/>
    <s v="4130006137"/>
    <s v="beginbalans"/>
    <m/>
    <s v="PF2D9NN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40"/>
    <s v="6252409969"/>
    <s v="4130006137"/>
    <s v="beginbalans"/>
    <m/>
    <s v="PF2D9NN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41"/>
    <s v="6252409969"/>
    <s v="4130006137"/>
    <s v="beginbalans"/>
    <m/>
    <s v="PF2D9BZB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42"/>
    <s v="6252409969"/>
    <s v="4130006137"/>
    <s v="beginbalans"/>
    <m/>
    <s v="PF2D9C0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43"/>
    <s v="6252409969"/>
    <s v="4130006137"/>
    <s v="beginbalans"/>
    <m/>
    <s v="PF2D9LF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44"/>
    <s v="6252409969"/>
    <s v="4130006137"/>
    <s v="beginbalans"/>
    <m/>
    <s v="PF2D9JB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45"/>
    <s v="6252409969"/>
    <s v="4130006137"/>
    <s v="beginbalans"/>
    <m/>
    <s v="PF2D9E4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46"/>
    <s v="6252409969"/>
    <s v="4130006137"/>
    <s v="beginbalans"/>
    <m/>
    <s v="PF2D9JB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47"/>
    <s v="6252409969"/>
    <s v="4130006137"/>
    <s v="beginbalans"/>
    <m/>
    <s v="PF2D9A8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48"/>
    <s v="6252409969"/>
    <s v="4130006137"/>
    <s v="beginbalans"/>
    <m/>
    <s v="PF2D95Y4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49"/>
    <s v="6252409969"/>
    <s v="4130006137"/>
    <s v="beginbalans"/>
    <m/>
    <s v="PF2D8VB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50"/>
    <s v="6252409969"/>
    <s v="4130006137"/>
    <s v="beginbalans"/>
    <m/>
    <s v="PF2D9J9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51"/>
    <s v="6252409969"/>
    <s v="4130006137"/>
    <s v="beginbalans"/>
    <m/>
    <s v="PF2D9E2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52"/>
    <s v="6252409969"/>
    <s v="4130006137"/>
    <s v="beginbalans"/>
    <m/>
    <s v="PF2D95WX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53"/>
    <s v="6252409969"/>
    <s v="4130006137"/>
    <s v="beginbalans"/>
    <m/>
    <s v="PF2D9BX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54"/>
    <s v="6252409969"/>
    <s v="4130006137"/>
    <s v="beginbalans"/>
    <m/>
    <s v="PF2D8PT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55"/>
    <s v="6252409969"/>
    <s v="4130006137"/>
    <s v="beginbalans"/>
    <m/>
    <s v="PF2D888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56"/>
    <s v="6252409969"/>
    <s v="4130006137"/>
    <s v="beginbalans"/>
    <m/>
    <s v="PF2D9QV5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57"/>
    <s v="6252409969"/>
    <s v="4130006137"/>
    <s v="beginbalans"/>
    <m/>
    <s v="PF2D9LE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58"/>
    <s v="6252409969"/>
    <s v="4130006137"/>
    <s v="beginbalans"/>
    <m/>
    <s v="PF2D7SEC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59"/>
    <s v="6252409969"/>
    <s v="4130006137"/>
    <s v="beginbalans"/>
    <m/>
    <s v="PF2D9NR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61"/>
    <s v="6252409969"/>
    <s v="4130006137"/>
    <s v="beginbalans"/>
    <m/>
    <s v="PF2D8VD0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62"/>
    <s v="6252409969"/>
    <s v="4130006137"/>
    <s v="beginbalans"/>
    <m/>
    <s v="PF2D8XH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63"/>
    <s v="6252409969"/>
    <s v="4130006137"/>
    <s v="beginbalans"/>
    <m/>
    <s v="PF2D9BW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64"/>
    <s v="6252409969"/>
    <s v="4130006137"/>
    <s v="beginbalans"/>
    <m/>
    <s v="PF2D9L9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65"/>
    <s v="6252409969"/>
    <s v="4130006137"/>
    <s v="beginbalans"/>
    <m/>
    <s v="PF2D920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66"/>
    <s v="6252409969"/>
    <s v="4130006137"/>
    <s v="beginbalans"/>
    <m/>
    <s v="PF2D8FW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67"/>
    <s v="6252409969"/>
    <s v="4130006137"/>
    <s v="beginbalans"/>
    <m/>
    <s v="PF2D7ZS3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68"/>
    <s v="6252409969"/>
    <s v="4130006137"/>
    <s v="beginbalans"/>
    <m/>
    <s v="PF2D9G7G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69"/>
    <s v="6252409969"/>
    <s v="4130006137"/>
    <s v="beginbalans"/>
    <m/>
    <s v="PF2D8MTE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70"/>
    <s v="6252409969"/>
    <s v="4130006137"/>
    <s v="beginbalans"/>
    <m/>
    <s v="PF2D7XT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71"/>
    <s v="6252409969"/>
    <s v="4130006137"/>
    <s v="beginbalans"/>
    <m/>
    <s v="PF2D8V8A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72"/>
    <s v="6252409969"/>
    <s v="4130006137"/>
    <s v="beginbalans"/>
    <m/>
    <s v="PF2D7VK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73"/>
    <s v="6252409969"/>
    <s v="4130006137"/>
    <s v="beginbalans"/>
    <m/>
    <s v="PF2D8DP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74"/>
    <s v="6252409969"/>
    <s v="4130006137"/>
    <s v="beginbalans"/>
    <m/>
    <s v="PF2D8XFH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75"/>
    <s v="6252409969"/>
    <s v="4130006137"/>
    <s v="beginbalans"/>
    <m/>
    <s v="PF2D920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76"/>
    <s v="6252409969"/>
    <s v="4130006137"/>
    <s v="beginbalans"/>
    <m/>
    <s v="PF2D8892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77"/>
    <s v="6252409969"/>
    <s v="4130006137"/>
    <s v="beginbalans"/>
    <m/>
    <s v="PF2D7VK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78"/>
    <s v="6252409969"/>
    <s v="4130006137"/>
    <s v="beginbalans"/>
    <m/>
    <s v="PF2D9A2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79"/>
    <s v="6252409969"/>
    <s v="4130006137"/>
    <s v="beginbalans"/>
    <m/>
    <s v="PF2D9BTZ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80"/>
    <s v="6252409969"/>
    <s v="4130006137"/>
    <s v="beginbalans"/>
    <m/>
    <s v="PF2D9NP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81"/>
    <s v="6252409969"/>
    <s v="4130006137"/>
    <s v="beginbalans"/>
    <m/>
    <s v="PF2D9E06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82"/>
    <s v="6252409969"/>
    <s v="4130006137"/>
    <s v="beginbalans"/>
    <m/>
    <s v="PF2D9L9E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83"/>
    <s v="6252409969"/>
    <s v="4130006137"/>
    <s v="beginbalans"/>
    <m/>
    <s v="PF2D9E0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84"/>
    <s v="6252409969"/>
    <s v="4130006137"/>
    <s v="beginbalans"/>
    <m/>
    <s v="PF2D9G8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85"/>
    <s v="6252409969"/>
    <s v="4130006137"/>
    <s v="beginbalans"/>
    <m/>
    <s v="PF2D9L8S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86"/>
    <s v="6252409969"/>
    <s v="4130006137"/>
    <s v="beginbalans"/>
    <m/>
    <s v="PF2D8ZS9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87"/>
    <s v="6252409969"/>
    <s v="4130006137"/>
    <s v="beginbalans"/>
    <m/>
    <s v="PF2D9DY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88"/>
    <s v="6252409969"/>
    <s v="4130006137"/>
    <s v="beginbalans"/>
    <m/>
    <s v="PF2D9G9V"/>
    <m/>
    <m/>
    <m/>
    <x v="2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961189"/>
    <s v="6252409969"/>
    <s v="4130006137"/>
    <s v="beginbalans"/>
    <m/>
    <s v="PF2D8XL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90"/>
    <s v="6252409969"/>
    <s v="4130006137"/>
    <s v="beginbalans"/>
    <m/>
    <s v="PF2D97SP"/>
    <m/>
    <m/>
    <m/>
    <x v="2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961191"/>
    <s v="6252409969"/>
    <s v="4130006137"/>
    <s v="beginbalans"/>
    <m/>
    <s v="PF2D8FT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92"/>
    <s v="6252409969"/>
    <s v="4130006137"/>
    <s v="beginbalans"/>
    <m/>
    <s v="PF2D922H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93"/>
    <s v="6252409969"/>
    <s v="4130006137"/>
    <s v="beginbalans"/>
    <m/>
    <s v="PF2D8ZW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94"/>
    <s v="6252409969"/>
    <s v="4130006137"/>
    <s v="beginbalans"/>
    <m/>
    <s v="PF2D9BYE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95"/>
    <s v="6252409969"/>
    <s v="4130006137"/>
    <s v="beginbalans"/>
    <m/>
    <s v="PF2D8XL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96"/>
    <s v="6252409969"/>
    <s v="4130006137"/>
    <s v="beginbalans"/>
    <m/>
    <s v="PF2D8ZVW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961197"/>
    <s v="6252409969"/>
    <s v="4130006137"/>
    <s v="beginbalans"/>
    <m/>
    <s v="PF2D840R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98"/>
    <s v="6252409969"/>
    <s v="4130006137"/>
    <s v="beginbalans"/>
    <m/>
    <s v="PF2D9NQ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199"/>
    <s v="6252409969"/>
    <s v="4130006137"/>
    <s v="beginbalans"/>
    <m/>
    <s v="PF2D9A8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00"/>
    <s v="6252409969"/>
    <s v="4130006137"/>
    <s v="beginbalans"/>
    <m/>
    <s v="PF2D9A7B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01"/>
    <s v="6252409969"/>
    <s v="4130006137"/>
    <s v="beginbalans"/>
    <m/>
    <s v="PF2D8S1D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02"/>
    <s v="6252409969"/>
    <s v="4130006137"/>
    <s v="beginbalans"/>
    <m/>
    <s v="PF2D9E1S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03"/>
    <s v="6252409969"/>
    <s v="4130006137"/>
    <s v="beginbalans"/>
    <m/>
    <s v="PF2D9E30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04"/>
    <s v="6252409969"/>
    <s v="4130006137"/>
    <s v="beginbalans"/>
    <m/>
    <s v="PF2D9BZ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05"/>
    <s v="6252409969"/>
    <s v="4130006137"/>
    <s v="beginbalans"/>
    <m/>
    <s v="PF2D9LDP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06"/>
    <s v="6252409969"/>
    <s v="4130006137"/>
    <s v="beginbalans"/>
    <m/>
    <s v="PF2D9E3G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961207"/>
    <s v="6252409969"/>
    <s v="4130006137"/>
    <s v="beginbalans"/>
    <m/>
    <s v="PF2D9BYV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08"/>
    <s v="6252409969"/>
    <s v="4130006137"/>
    <s v="beginbalans"/>
    <m/>
    <s v="PF2D9E5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09"/>
    <s v="6252409969"/>
    <s v="4130006137"/>
    <s v="beginbalans"/>
    <m/>
    <s v="PF2D8A6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10"/>
    <s v="6252409969"/>
    <s v="4130006137"/>
    <s v="beginbalans"/>
    <m/>
    <s v="PF2D885M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11"/>
    <s v="6252409969"/>
    <s v="4130006137"/>
    <s v="beginbalans"/>
    <m/>
    <s v="PF2D97T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12"/>
    <s v="6252409969"/>
    <s v="4130006137"/>
    <s v="beginbalans"/>
    <m/>
    <s v="PF2D8A85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13"/>
    <s v="6252409969"/>
    <s v="4130006137"/>
    <s v="beginbalans"/>
    <m/>
    <s v="PF2D8ZR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14"/>
    <s v="6252409969"/>
    <s v="4130006137"/>
    <s v="beginbalans"/>
    <m/>
    <s v="PF2D97V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15"/>
    <s v="6252409969"/>
    <s v="4130006137"/>
    <s v="beginbalans"/>
    <m/>
    <s v="PF2D9BV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16"/>
    <s v="6252409969"/>
    <s v="4130006137"/>
    <s v="beginbalans"/>
    <m/>
    <s v="PF2D9DY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17"/>
    <s v="6252409969"/>
    <s v="4130006137"/>
    <s v="beginbalans"/>
    <m/>
    <s v="PF2D9DYV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18"/>
    <s v="6252409969"/>
    <s v="4130006137"/>
    <s v="beginbalans"/>
    <m/>
    <s v="PF2D8XH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19"/>
    <s v="6252409969"/>
    <s v="4130006137"/>
    <s v="beginbalans"/>
    <m/>
    <s v="PF2D9G87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20"/>
    <s v="6252409969"/>
    <s v="4130006137"/>
    <s v="beginbalans"/>
    <m/>
    <s v="PF2D9DXF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21"/>
    <s v="6252409969"/>
    <s v="4130006137"/>
    <s v="beginbalans"/>
    <m/>
    <s v="PF2D921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22"/>
    <s v="6252409969"/>
    <s v="4130006137"/>
    <s v="beginbalans"/>
    <m/>
    <s v="PF2D9BR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23"/>
    <s v="6252409969"/>
    <s v="4130006137"/>
    <s v="beginbalans"/>
    <m/>
    <s v="PF2D9A37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24"/>
    <s v="6252409969"/>
    <s v="4130006137"/>
    <s v="beginbalans"/>
    <m/>
    <s v="PF2D9A2Z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25"/>
    <s v="6252409969"/>
    <s v="4130006137"/>
    <s v="beginbalans"/>
    <m/>
    <s v="PF2D9BSG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26"/>
    <s v="6252409969"/>
    <s v="4130006137"/>
    <s v="beginbalans"/>
    <m/>
    <s v="PF2D8XDY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27"/>
    <s v="6252409969"/>
    <s v="4130006137"/>
    <s v="beginbalans"/>
    <m/>
    <s v="PF2D9E0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28"/>
    <s v="6252409969"/>
    <s v="4130006137"/>
    <s v="beginbalans"/>
    <m/>
    <s v="PF2D9LAP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961229"/>
    <s v="6252409969"/>
    <s v="4130006137"/>
    <s v="beginbalans"/>
    <m/>
    <s v="PF2D921A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30"/>
    <s v="6252409969"/>
    <s v="4130006137"/>
    <s v="beginbalans"/>
    <m/>
    <s v="PF2D95V2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31"/>
    <s v="6252409969"/>
    <s v="4130006137"/>
    <s v="beginbalans"/>
    <m/>
    <s v="PF2D9LAB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32"/>
    <s v="6252409969"/>
    <s v="4130006137"/>
    <s v="beginbalans"/>
    <m/>
    <s v="PF2D9E1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33"/>
    <s v="6252409969"/>
    <s v="4130006137"/>
    <s v="beginbalans"/>
    <m/>
    <s v="PF2D9A3X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34"/>
    <s v="6252409969"/>
    <s v="4130006137"/>
    <s v="beginbalans"/>
    <m/>
    <s v="PF2D8881"/>
    <m/>
    <m/>
    <m/>
    <x v="6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35"/>
    <s v="6252409969"/>
    <s v="4130006137"/>
    <s v="beginbalans"/>
    <m/>
    <s v="PF2D95X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36"/>
    <s v="6252409969"/>
    <s v="4130006137"/>
    <s v="beginbalans"/>
    <m/>
    <s v="PF2D8VB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37"/>
    <s v="6252409969"/>
    <s v="4130006137"/>
    <s v="beginbalans"/>
    <m/>
    <s v="PF2D9QZ3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38"/>
    <s v="6252409969"/>
    <s v="4130006137"/>
    <s v="beginbalans"/>
    <m/>
    <s v="PF2D8FXD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39"/>
    <s v="6252409969"/>
    <s v="4130006137"/>
    <s v="beginbalans"/>
    <m/>
    <s v="PF2D8ZR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40"/>
    <s v="6252409969"/>
    <s v="4130006137"/>
    <s v="beginbalans"/>
    <m/>
    <s v="PF2D8S4M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41"/>
    <s v="6252409969"/>
    <s v="4130006137"/>
    <s v="beginbalans"/>
    <m/>
    <s v="PF2D9A21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42"/>
    <s v="6252409969"/>
    <s v="4130006137"/>
    <s v="beginbalans"/>
    <m/>
    <s v="PF2D8ZPZ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43"/>
    <s v="6252409969"/>
    <s v="4130006137"/>
    <s v="beginbalans"/>
    <m/>
    <s v="PF2D95R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44"/>
    <s v="6252409969"/>
    <s v="4130006137"/>
    <s v="beginbalans"/>
    <m/>
    <s v="PF2D8XE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45"/>
    <s v="6252409969"/>
    <s v="4130006137"/>
    <s v="beginbalans"/>
    <m/>
    <s v="PF2D97V8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46"/>
    <s v="6252409969"/>
    <s v="4130006137"/>
    <s v="beginbalans"/>
    <m/>
    <s v="PF2D8V97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961247"/>
    <s v="6252409969"/>
    <s v="4130006137"/>
    <s v="beginbalans"/>
    <m/>
    <s v="PF2D91Y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48"/>
    <s v="6252409969"/>
    <s v="4130006137"/>
    <s v="beginbalans"/>
    <m/>
    <s v="PF2D9BTK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49"/>
    <s v="6252409969"/>
    <s v="4130006137"/>
    <s v="beginbalans"/>
    <m/>
    <s v="PF2D97RQ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50"/>
    <s v="6252409969"/>
    <s v="4130006137"/>
    <s v="beginbalans"/>
    <m/>
    <s v="PF2D9LE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51"/>
    <s v="6252409969"/>
    <s v="4130006137"/>
    <s v="beginbalans"/>
    <m/>
    <s v="PF2D9T2H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52"/>
    <s v="6252409969"/>
    <s v="4130006137"/>
    <s v="beginbalans"/>
    <m/>
    <s v="PF2D95TB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53"/>
    <s v="6252409969"/>
    <s v="4130006137"/>
    <s v="beginbalans"/>
    <m/>
    <s v="PF2D8ZPK"/>
    <m/>
    <m/>
    <m/>
    <x v="4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54"/>
    <s v="6252409969"/>
    <s v="4130006137"/>
    <s v="beginbalans"/>
    <m/>
    <s v="PF2D886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55"/>
    <s v="6252409969"/>
    <s v="4130006137"/>
    <s v="beginbalans"/>
    <m/>
    <s v="PF2D8ZV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56"/>
    <s v="6252409969"/>
    <s v="4130006137"/>
    <s v="beginbalans"/>
    <m/>
    <s v="PF2D9G6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57"/>
    <s v="6252409969"/>
    <s v="4130006137"/>
    <s v="beginbalans"/>
    <m/>
    <s v="PF2D8ZV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58"/>
    <s v="6252409969"/>
    <s v="4130006137"/>
    <s v="beginbalans"/>
    <m/>
    <s v="PF2D8MR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59"/>
    <s v="6252409969"/>
    <s v="4130006137"/>
    <s v="beginbalans"/>
    <m/>
    <s v="PF2D923L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60"/>
    <s v="6252409969"/>
    <s v="4130006137"/>
    <s v="beginbalans"/>
    <m/>
    <s v="PF2D8ZX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61"/>
    <s v="6252409969"/>
    <s v="4130006137"/>
    <s v="beginbalans"/>
    <m/>
    <s v="PF2D8XJ8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62"/>
    <s v="6252409969"/>
    <s v="4130006137"/>
    <s v="beginbalans"/>
    <m/>
    <s v="PF2D9A6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63"/>
    <s v="6252409969"/>
    <s v="4130006137"/>
    <s v="beginbalans"/>
    <m/>
    <s v="PF2D9G7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64"/>
    <s v="6252409969"/>
    <s v="4130006137"/>
    <s v="beginbalans"/>
    <m/>
    <s v="PF2D9LH2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65"/>
    <s v="6252409969"/>
    <s v="4130006137"/>
    <s v="beginbalans"/>
    <m/>
    <s v="PF2D8FY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66"/>
    <s v="6252409969"/>
    <s v="4130006137"/>
    <s v="beginbalans"/>
    <m/>
    <s v="PF2D8MS7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67"/>
    <s v="6252409969"/>
    <s v="4130006137"/>
    <s v="beginbalans"/>
    <m/>
    <s v="PF2D91Z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68"/>
    <s v="6252409969"/>
    <s v="4130006137"/>
    <s v="beginbalans"/>
    <m/>
    <s v="PF2D7ZSW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69"/>
    <s v="6252409969"/>
    <s v="4130006137"/>
    <s v="beginbalans"/>
    <m/>
    <s v="PF2D9241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70"/>
    <s v="6252409969"/>
    <s v="4130006137"/>
    <s v="beginbalans"/>
    <m/>
    <s v="PF2D95W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71"/>
    <s v="6252409969"/>
    <s v="4130006137"/>
    <s v="beginbalans"/>
    <m/>
    <s v="PF2D9A0T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72"/>
    <s v="6252409969"/>
    <s v="4130006137"/>
    <s v="beginbalans"/>
    <m/>
    <s v="PF2D9LA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73"/>
    <s v="6252409969"/>
    <s v="4130006137"/>
    <s v="beginbalans"/>
    <m/>
    <s v="PF2D8DQN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74"/>
    <s v="6252409969"/>
    <s v="4130006137"/>
    <s v="beginbalans"/>
    <m/>
    <s v="PF2D9LF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75"/>
    <s v="6252409969"/>
    <s v="4130006137"/>
    <s v="beginbalans"/>
    <m/>
    <s v="PF2D97S4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76"/>
    <s v="6252409969"/>
    <s v="4130006137"/>
    <s v="beginbalans"/>
    <m/>
    <s v="PF2D8FST"/>
    <m/>
    <m/>
    <m/>
    <x v="0"/>
    <m/>
    <n v="100292666"/>
    <s v="Alfa College"/>
    <x v="12"/>
    <s v="Lenovo"/>
    <s v="T14s"/>
    <d v="2020-09-01T00:00:00"/>
    <x v="1"/>
    <n v="0"/>
    <n v="885.68"/>
    <n v="0"/>
    <n v="885.68"/>
    <n v="0"/>
    <n v="737.66"/>
    <n v="148.02000000000001"/>
    <n v="885.68"/>
    <n v="0"/>
    <n v="148.01999999999998"/>
    <n v="0"/>
    <m/>
    <m/>
    <s v="INACTIVE - Retired in 2024"/>
  </r>
  <r>
    <s v="1961277"/>
    <s v="6252409969"/>
    <s v="4130006137"/>
    <s v="beginbalans"/>
    <m/>
    <s v="PF2D8V9G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78"/>
    <s v="6252409969"/>
    <s v="4130006137"/>
    <s v="beginbalans"/>
    <m/>
    <s v="PF2D81YP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80"/>
    <s v="6252409969"/>
    <s v="4130006137"/>
    <s v="beginbalans"/>
    <m/>
    <s v="PF2D9C06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81"/>
    <s v="6252409969"/>
    <s v="4130006137"/>
    <s v="beginbalans"/>
    <m/>
    <s v="PF2D8XK3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1961282"/>
    <s v="6252409969"/>
    <s v="4130006137"/>
    <s v="beginbalans"/>
    <m/>
    <s v="PF2D8FXJ"/>
    <m/>
    <m/>
    <m/>
    <x v="5"/>
    <m/>
    <n v="100292666"/>
    <s v="Alfa College"/>
    <x v="12"/>
    <s v="Lenovo"/>
    <s v="T14s"/>
    <d v="2020-09-01T00:00:00"/>
    <x v="1"/>
    <n v="1"/>
    <n v="885.68"/>
    <n v="0"/>
    <n v="0"/>
    <n v="885.68"/>
    <n v="737.66"/>
    <n v="148.02000000000001"/>
    <n v="0"/>
    <n v="885.68"/>
    <n v="148.01999999999998"/>
    <n v="0"/>
    <m/>
    <m/>
    <s v="ACTIVE"/>
  </r>
  <r>
    <s v="2327004"/>
    <s v="6252447881"/>
    <s v="4130007655"/>
    <s v="beginbalans"/>
    <m/>
    <s v="PC1RHL8F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05"/>
    <s v="6252447881"/>
    <s v="4130007655"/>
    <s v="beginbalans"/>
    <m/>
    <s v="PC1RHL8G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06"/>
    <s v="6252447881"/>
    <s v="4130007655"/>
    <s v="beginbalans"/>
    <m/>
    <s v="PC1RHL8H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07"/>
    <s v="6252447881"/>
    <s v="4130007655"/>
    <s v="beginbalans"/>
    <m/>
    <s v="PC1RHL8J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08"/>
    <s v="6252447881"/>
    <s v="4130007655"/>
    <s v="beginbalans"/>
    <m/>
    <s v="PC1RHL8K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09"/>
    <s v="6252447881"/>
    <s v="4130007655"/>
    <s v="beginbalans"/>
    <m/>
    <s v="PC1RHL8L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10"/>
    <s v="6252447881"/>
    <s v="4130007655"/>
    <s v="beginbalans"/>
    <m/>
    <s v="PC1RHL8M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11"/>
    <s v="6252447881"/>
    <s v="4130007655"/>
    <s v="beginbalans"/>
    <m/>
    <s v="PC1RHL8N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12"/>
    <s v="6252447881"/>
    <s v="4130007655"/>
    <s v="beginbalans"/>
    <m/>
    <s v="PC1RHL8P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13"/>
    <s v="6252447881"/>
    <s v="4130007655"/>
    <s v="beginbalans"/>
    <m/>
    <s v="PC1RHL8Q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14"/>
    <s v="6252447881"/>
    <s v="4130007655"/>
    <s v="beginbalans"/>
    <m/>
    <s v="PC1RHL8R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15"/>
    <s v="6252447881"/>
    <s v="4130007655"/>
    <s v="beginbalans"/>
    <m/>
    <s v="PC1RHL8S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16"/>
    <s v="6252447881"/>
    <s v="4130007655"/>
    <s v="beginbalans"/>
    <m/>
    <s v="PC1RHL8T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17"/>
    <s v="6252447881"/>
    <s v="4130007655"/>
    <s v="beginbalans"/>
    <m/>
    <s v="PC1RHL8V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18"/>
    <s v="6252447881"/>
    <s v="4130007655"/>
    <s v="beginbalans"/>
    <m/>
    <s v="PC1RHL8W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19"/>
    <s v="6252447881"/>
    <s v="4130007655"/>
    <s v="beginbalans"/>
    <m/>
    <s v="PC1RHL8X"/>
    <m/>
    <m/>
    <m/>
    <x v="0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52.82"/>
    <n v="764.09999999999991"/>
    <n v="0"/>
    <n v="203.76"/>
    <n v="0"/>
    <m/>
    <m/>
    <s v="INACTIVE - Retired in 2024"/>
  </r>
  <r>
    <s v="2327020"/>
    <s v="6252447881"/>
    <s v="4130007655"/>
    <s v="beginbalans"/>
    <m/>
    <s v="PC1RHL8Y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21"/>
    <s v="6252447881"/>
    <s v="4130007655"/>
    <s v="beginbalans"/>
    <m/>
    <s v="PC1RHL8Z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22"/>
    <s v="6252447881"/>
    <s v="4130007655"/>
    <s v="beginbalans"/>
    <m/>
    <s v="PC1RHL90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23"/>
    <s v="6252447881"/>
    <s v="4130007655"/>
    <s v="beginbalans"/>
    <m/>
    <s v="PC1RHL91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24"/>
    <s v="6252447881"/>
    <s v="4130007655"/>
    <s v="beginbalans"/>
    <m/>
    <s v="PC1RHL92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25"/>
    <s v="6252447881"/>
    <s v="4130007655"/>
    <s v="beginbalans"/>
    <m/>
    <s v="PC1RHL93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26"/>
    <s v="6252447881"/>
    <s v="4130007655"/>
    <s v="beginbalans"/>
    <m/>
    <s v="PC1RHL94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27"/>
    <s v="6252447881"/>
    <s v="4130007655"/>
    <s v="beginbalans"/>
    <m/>
    <s v="PC1RHL95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28"/>
    <s v="6252447881"/>
    <s v="4130007655"/>
    <s v="beginbalans"/>
    <m/>
    <s v="PC1RHL96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29"/>
    <s v="6252447881"/>
    <s v="4130007655"/>
    <s v="beginbalans"/>
    <m/>
    <s v="PC1RHL97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30"/>
    <s v="6252447881"/>
    <s v="4130007655"/>
    <s v="beginbalans"/>
    <m/>
    <s v="PC1RHL98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31"/>
    <s v="6252447881"/>
    <s v="4130007655"/>
    <s v="beginbalans"/>
    <m/>
    <s v="PC1RHL99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32"/>
    <s v="6252447881"/>
    <s v="4130007655"/>
    <s v="beginbalans"/>
    <m/>
    <s v="PC1RHL9A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33"/>
    <s v="6252447881"/>
    <s v="4130007655"/>
    <s v="beginbalans"/>
    <m/>
    <s v="PC1RHL9B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34"/>
    <s v="6252447881"/>
    <s v="4130007655"/>
    <s v="beginbalans"/>
    <m/>
    <s v="PC1RHL9C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35"/>
    <s v="6252447881"/>
    <s v="4130007655"/>
    <s v="beginbalans"/>
    <m/>
    <s v="PC1RHL9D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36"/>
    <s v="6252447881"/>
    <s v="4130007655"/>
    <s v="beginbalans"/>
    <m/>
    <s v="PC1RHL9E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37"/>
    <s v="6252447881"/>
    <s v="4130007655"/>
    <s v="beginbalans"/>
    <m/>
    <s v="PC1RHL9F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38"/>
    <s v="6252447881"/>
    <s v="4130007655"/>
    <s v="beginbalans"/>
    <m/>
    <s v="PC1RHL9G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39"/>
    <s v="6252447881"/>
    <s v="4130007655"/>
    <s v="beginbalans"/>
    <m/>
    <s v="PC1RHL9H"/>
    <m/>
    <m/>
    <m/>
    <x v="6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86.78"/>
    <n v="798.06"/>
    <n v="0"/>
    <n v="203.76"/>
    <n v="0"/>
    <m/>
    <m/>
    <s v="INACTIVE - Retired in 2024"/>
  </r>
  <r>
    <s v="2327040"/>
    <s v="6252447881"/>
    <s v="4130007655"/>
    <s v="beginbalans"/>
    <m/>
    <s v="PC1RHL9J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41"/>
    <s v="6252447881"/>
    <s v="4130007655"/>
    <s v="beginbalans"/>
    <m/>
    <s v="PC1RHL9K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42"/>
    <s v="6252447881"/>
    <s v="4130007655"/>
    <s v="beginbalans"/>
    <m/>
    <s v="PC1RHL9L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43"/>
    <s v="6252447881"/>
    <s v="4130007655"/>
    <s v="beginbalans"/>
    <m/>
    <s v="PC1RHL9M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44"/>
    <s v="6252447881"/>
    <s v="4130007655"/>
    <s v="beginbalans"/>
    <m/>
    <s v="PC1RHL9N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45"/>
    <s v="6252447881"/>
    <s v="4130007655"/>
    <s v="beginbalans"/>
    <m/>
    <s v="PC1RHL9P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46"/>
    <s v="6252447881"/>
    <s v="4130007655"/>
    <s v="beginbalans"/>
    <m/>
    <s v="PC1RHL9Q"/>
    <m/>
    <m/>
    <m/>
    <x v="6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47"/>
    <s v="6252447881"/>
    <s v="4130007655"/>
    <s v="beginbalans"/>
    <m/>
    <s v="PC1RHL9R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48"/>
    <s v="6252447881"/>
    <s v="4130007655"/>
    <s v="beginbalans"/>
    <m/>
    <s v="PC1RHL9S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49"/>
    <s v="6252447881"/>
    <s v="4130007655"/>
    <s v="beginbalans"/>
    <m/>
    <s v="PC1RHL9T"/>
    <m/>
    <m/>
    <m/>
    <x v="6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50"/>
    <s v="6252447881"/>
    <s v="4130007655"/>
    <s v="beginbalans"/>
    <m/>
    <s v="PC1RHL9V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51"/>
    <s v="6252447881"/>
    <s v="4130007655"/>
    <s v="beginbalans"/>
    <m/>
    <s v="PC1RHL9W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52"/>
    <s v="6252447881"/>
    <s v="4130007655"/>
    <s v="beginbalans"/>
    <m/>
    <s v="PC1RHL9X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53"/>
    <s v="6252447881"/>
    <s v="4130007655"/>
    <s v="beginbalans"/>
    <m/>
    <s v="PC1RHL9Y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54"/>
    <s v="6252447881"/>
    <s v="4130007655"/>
    <s v="beginbalans"/>
    <m/>
    <s v="PC1RHL9Z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55"/>
    <s v="6252447881"/>
    <s v="4130007655"/>
    <s v="beginbalans"/>
    <m/>
    <s v="PC1RHLA0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56"/>
    <s v="6252447881"/>
    <s v="4130007655"/>
    <s v="beginbalans"/>
    <m/>
    <s v="PC1RHLA1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57"/>
    <s v="6252447881"/>
    <s v="4130007655"/>
    <s v="beginbalans"/>
    <m/>
    <s v="PC1RHLA2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58"/>
    <s v="6252447881"/>
    <s v="4130007655"/>
    <s v="beginbalans"/>
    <m/>
    <s v="PC1RHLA3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59"/>
    <s v="6252447881"/>
    <s v="4130007655"/>
    <s v="beginbalans"/>
    <m/>
    <s v="PC1RHLA4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60"/>
    <s v="6252447881"/>
    <s v="4130007655"/>
    <s v="beginbalans"/>
    <m/>
    <s v="PC1RHLA5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61"/>
    <s v="6252447881"/>
    <s v="4130007655"/>
    <s v="beginbalans"/>
    <m/>
    <s v="PC1RHLA6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62"/>
    <s v="6252447881"/>
    <s v="4130007655"/>
    <s v="beginbalans"/>
    <m/>
    <s v="PC1RHLA7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63"/>
    <s v="6252447881"/>
    <s v="4130007655"/>
    <s v="beginbalans"/>
    <m/>
    <s v="PC1RHLA8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64"/>
    <s v="6252447881"/>
    <s v="4130007655"/>
    <s v="beginbalans"/>
    <m/>
    <s v="PC1RHLA9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65"/>
    <s v="6252447881"/>
    <s v="4130007655"/>
    <s v="beginbalans"/>
    <m/>
    <s v="PC1RHLAA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66"/>
    <s v="6252447881"/>
    <s v="4130007655"/>
    <s v="beginbalans"/>
    <m/>
    <s v="PC1RHLAB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67"/>
    <s v="6252447881"/>
    <s v="4130007655"/>
    <s v="beginbalans"/>
    <m/>
    <s v="PC1RHLAC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68"/>
    <s v="6252447881"/>
    <s v="4130007655"/>
    <s v="beginbalans"/>
    <m/>
    <s v="PC1RHLAD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69"/>
    <s v="6252447881"/>
    <s v="4130007655"/>
    <s v="beginbalans"/>
    <m/>
    <s v="PC1RHLAE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70"/>
    <s v="6252447881"/>
    <s v="4130007655"/>
    <s v="beginbalans"/>
    <m/>
    <s v="PC1RHLAF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71"/>
    <s v="6252447881"/>
    <s v="4130007655"/>
    <s v="beginbalans"/>
    <m/>
    <s v="PC1RHLAG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72"/>
    <s v="6252447881"/>
    <s v="4130007655"/>
    <s v="beginbalans"/>
    <m/>
    <s v="PC1RHLAH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73"/>
    <s v="6252447881"/>
    <s v="4130007655"/>
    <s v="beginbalans"/>
    <m/>
    <s v="PC1RHLAJ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74"/>
    <s v="6252447881"/>
    <s v="4130007655"/>
    <s v="beginbalans"/>
    <m/>
    <s v="PC1RHLAK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75"/>
    <s v="6252447881"/>
    <s v="4130007655"/>
    <s v="beginbalans"/>
    <m/>
    <s v="PC1RHLAL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76"/>
    <s v="6252447881"/>
    <s v="4130007655"/>
    <s v="beginbalans"/>
    <m/>
    <s v="PC1RHLAM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77"/>
    <s v="6252447881"/>
    <s v="4130007655"/>
    <s v="beginbalans"/>
    <m/>
    <s v="PC1RHLAN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78"/>
    <s v="6252447881"/>
    <s v="4130007655"/>
    <s v="beginbalans"/>
    <m/>
    <s v="PC1RHLAP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79"/>
    <s v="6252447881"/>
    <s v="4130007655"/>
    <s v="beginbalans"/>
    <m/>
    <s v="PC1RHLAQ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80"/>
    <s v="6252447881"/>
    <s v="4130007655"/>
    <s v="beginbalans"/>
    <m/>
    <s v="PC1RHLAR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81"/>
    <s v="6252447881"/>
    <s v="4130007655"/>
    <s v="beginbalans"/>
    <m/>
    <s v="PC1RHLAS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82"/>
    <s v="6252447881"/>
    <s v="4130007655"/>
    <s v="beginbalans"/>
    <m/>
    <s v="PC1RHLAT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83"/>
    <s v="6252447881"/>
    <s v="4130007655"/>
    <s v="beginbalans"/>
    <m/>
    <s v="PC1RHLAV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84"/>
    <s v="6252447881"/>
    <s v="4130007655"/>
    <s v="beginbalans"/>
    <m/>
    <s v="PC1RHLAW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85"/>
    <s v="6252447881"/>
    <s v="4130007655"/>
    <s v="beginbalans"/>
    <m/>
    <s v="PC1RHLAX"/>
    <m/>
    <m/>
    <m/>
    <x v="0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52.82"/>
    <n v="764.09999999999991"/>
    <n v="0"/>
    <n v="203.76"/>
    <n v="0"/>
    <m/>
    <m/>
    <s v="INACTIVE - Retired in 2024"/>
  </r>
  <r>
    <s v="2327086"/>
    <s v="6252447881"/>
    <s v="4130007655"/>
    <s v="beginbalans"/>
    <m/>
    <s v="PC1RHLAY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87"/>
    <s v="6252447881"/>
    <s v="4130007655"/>
    <s v="beginbalans"/>
    <m/>
    <s v="PC1RHLAZ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88"/>
    <s v="6252447881"/>
    <s v="4130007655"/>
    <s v="beginbalans"/>
    <m/>
    <s v="PC1RHLB0"/>
    <m/>
    <m/>
    <m/>
    <x v="6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89"/>
    <s v="6252447881"/>
    <s v="4130007655"/>
    <s v="beginbalans"/>
    <m/>
    <s v="PC1RHLB1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90"/>
    <s v="6252447881"/>
    <s v="4130007655"/>
    <s v="beginbalans"/>
    <m/>
    <s v="PC1RHLB2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91"/>
    <s v="6252447881"/>
    <s v="4130007655"/>
    <s v="beginbalans"/>
    <m/>
    <s v="PC1RHLB3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92"/>
    <s v="6252447881"/>
    <s v="4130007655"/>
    <s v="beginbalans"/>
    <m/>
    <s v="PC1RHLB4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93"/>
    <s v="6252447881"/>
    <s v="4130007655"/>
    <s v="beginbalans"/>
    <m/>
    <s v="PC1RHLB5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94"/>
    <s v="6252447881"/>
    <s v="4130007655"/>
    <s v="beginbalans"/>
    <m/>
    <s v="PC1RHLB6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95"/>
    <s v="6252447881"/>
    <s v="4130007655"/>
    <s v="beginbalans"/>
    <m/>
    <s v="PC1RHLB7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96"/>
    <s v="6252447881"/>
    <s v="4130007655"/>
    <s v="beginbalans"/>
    <m/>
    <s v="PC1RHLB8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97"/>
    <s v="6252447881"/>
    <s v="4130007655"/>
    <s v="beginbalans"/>
    <m/>
    <s v="PC1RHLB9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98"/>
    <s v="6252447881"/>
    <s v="4130007655"/>
    <s v="beginbalans"/>
    <m/>
    <s v="PC1RHLBA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099"/>
    <s v="6252447881"/>
    <s v="4130007655"/>
    <s v="beginbalans"/>
    <m/>
    <s v="PC1RHLBB"/>
    <m/>
    <m/>
    <m/>
    <x v="6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00"/>
    <s v="6252447881"/>
    <s v="4130007655"/>
    <s v="beginbalans"/>
    <m/>
    <s v="PC1RHLBC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01"/>
    <s v="6252447881"/>
    <s v="4130007655"/>
    <s v="beginbalans"/>
    <m/>
    <s v="PC1RHLBD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02"/>
    <s v="6252447881"/>
    <s v="4130007655"/>
    <s v="beginbalans"/>
    <m/>
    <s v="PC1RHLBE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03"/>
    <s v="6252447881"/>
    <s v="4130007655"/>
    <s v="beginbalans"/>
    <m/>
    <s v="PC1RHLBF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04"/>
    <s v="6252447881"/>
    <s v="4130007655"/>
    <s v="beginbalans"/>
    <m/>
    <s v="PC1RHLBG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05"/>
    <s v="6252447881"/>
    <s v="4130007655"/>
    <s v="beginbalans"/>
    <m/>
    <s v="PC1RHLBH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06"/>
    <s v="6252447881"/>
    <s v="4130007655"/>
    <s v="beginbalans"/>
    <m/>
    <s v="PC1RHLBJ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07"/>
    <s v="6252447881"/>
    <s v="4130007655"/>
    <s v="beginbalans"/>
    <m/>
    <s v="PC1RHLBK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08"/>
    <s v="6252447881"/>
    <s v="4130007655"/>
    <s v="beginbalans"/>
    <m/>
    <s v="PC1RHLBL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09"/>
    <s v="6252447881"/>
    <s v="4130007655"/>
    <s v="beginbalans"/>
    <m/>
    <s v="PC1RHLBM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10"/>
    <s v="6252447881"/>
    <s v="4130007655"/>
    <s v="beginbalans"/>
    <m/>
    <s v="PC1RHLBN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11"/>
    <s v="6252447881"/>
    <s v="4130007655"/>
    <s v="beginbalans"/>
    <m/>
    <s v="PC1RHLBP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12"/>
    <s v="6252447881"/>
    <s v="4130007655"/>
    <s v="beginbalans"/>
    <m/>
    <s v="PC1RHLBQ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13"/>
    <s v="6252447881"/>
    <s v="4130007655"/>
    <s v="beginbalans"/>
    <m/>
    <s v="PC1RHLBR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14"/>
    <s v="6252447881"/>
    <s v="4130007655"/>
    <s v="beginbalans"/>
    <m/>
    <s v="PC1RHLBS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15"/>
    <s v="6252447881"/>
    <s v="4130007655"/>
    <s v="beginbalans"/>
    <m/>
    <s v="PC1RHLBT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16"/>
    <s v="6252447881"/>
    <s v="4130007655"/>
    <s v="beginbalans"/>
    <m/>
    <s v="PC1RHLBV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17"/>
    <s v="6252447881"/>
    <s v="4130007655"/>
    <s v="beginbalans"/>
    <m/>
    <s v="PC1RHLBW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18"/>
    <s v="6252447881"/>
    <s v="4130007655"/>
    <s v="beginbalans"/>
    <m/>
    <s v="PC1RHLBX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19"/>
    <s v="6252447881"/>
    <s v="4130007655"/>
    <s v="beginbalans"/>
    <m/>
    <s v="PC1RHLBY"/>
    <m/>
    <m/>
    <m/>
    <x v="0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52.82"/>
    <n v="764.09999999999991"/>
    <n v="0"/>
    <n v="203.76"/>
    <n v="0"/>
    <m/>
    <m/>
    <s v="INACTIVE - Retired in 2024"/>
  </r>
  <r>
    <s v="2327120"/>
    <s v="6252447881"/>
    <s v="4130007655"/>
    <s v="beginbalans"/>
    <m/>
    <s v="PC1RHLBZ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21"/>
    <s v="6252447881"/>
    <s v="4130007655"/>
    <s v="beginbalans"/>
    <m/>
    <s v="PC1RHLC0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22"/>
    <s v="6252447881"/>
    <s v="4130007655"/>
    <s v="beginbalans"/>
    <m/>
    <s v="PC1RHLC1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23"/>
    <s v="6252447881"/>
    <s v="4130007655"/>
    <s v="beginbalans"/>
    <m/>
    <s v="PC1RHLC2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24"/>
    <s v="6252447881"/>
    <s v="4130007655"/>
    <s v="beginbalans"/>
    <m/>
    <s v="PC1RHLC3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25"/>
    <s v="6252447881"/>
    <s v="4130007655"/>
    <s v="beginbalans"/>
    <m/>
    <s v="PC1RHLC4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26"/>
    <s v="6252447881"/>
    <s v="4130007655"/>
    <s v="beginbalans"/>
    <m/>
    <s v="PC1RHLC5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27"/>
    <s v="6252447881"/>
    <s v="4130007655"/>
    <s v="beginbalans"/>
    <m/>
    <s v="PC1RHLC6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28"/>
    <s v="6252447881"/>
    <s v="4130007655"/>
    <s v="beginbalans"/>
    <m/>
    <s v="PC1RHLC7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29"/>
    <s v="6252447881"/>
    <s v="4130007655"/>
    <s v="beginbalans"/>
    <m/>
    <s v="PC1RHLC8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30"/>
    <s v="6252447881"/>
    <s v="4130007655"/>
    <s v="beginbalans"/>
    <m/>
    <s v="PC1RHLC9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31"/>
    <s v="6252447881"/>
    <s v="4130007655"/>
    <s v="beginbalans"/>
    <m/>
    <s v="PC1RHLCA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32"/>
    <s v="6252447881"/>
    <s v="4130007655"/>
    <s v="beginbalans"/>
    <m/>
    <s v="PC1RHLCB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33"/>
    <s v="6252447881"/>
    <s v="4130007655"/>
    <s v="beginbalans"/>
    <m/>
    <s v="PC1RHLCC"/>
    <m/>
    <m/>
    <m/>
    <x v="6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34"/>
    <s v="6252447881"/>
    <s v="4130007655"/>
    <s v="beginbalans"/>
    <m/>
    <s v="PC1RHLCD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35"/>
    <s v="6252447881"/>
    <s v="4130007655"/>
    <s v="beginbalans"/>
    <m/>
    <s v="PC1RHLCE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36"/>
    <s v="6252447881"/>
    <s v="4130007655"/>
    <s v="beginbalans"/>
    <m/>
    <s v="PC1RHLCF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37"/>
    <s v="6252447881"/>
    <s v="4130007655"/>
    <s v="beginbalans"/>
    <m/>
    <s v="PC1RHLCG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38"/>
    <s v="6252447881"/>
    <s v="4130007655"/>
    <s v="beginbalans"/>
    <m/>
    <s v="PC1RHLCH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39"/>
    <s v="6252447881"/>
    <s v="4130007655"/>
    <s v="beginbalans"/>
    <m/>
    <s v="PC1RHLCJ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40"/>
    <s v="6252447881"/>
    <s v="4130007655"/>
    <s v="beginbalans"/>
    <m/>
    <s v="PC1RHLCK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41"/>
    <s v="6252447881"/>
    <s v="4130007655"/>
    <s v="beginbalans"/>
    <m/>
    <s v="PC1RHLCL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42"/>
    <s v="6252447881"/>
    <s v="4130007655"/>
    <s v="beginbalans"/>
    <m/>
    <s v="PC1RHLCM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43"/>
    <s v="6252447881"/>
    <s v="4130007655"/>
    <s v="beginbalans"/>
    <m/>
    <s v="PC1RHLCN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44"/>
    <s v="6252447881"/>
    <s v="4130007655"/>
    <s v="beginbalans"/>
    <m/>
    <s v="PC1RHLCP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45"/>
    <s v="6252447881"/>
    <s v="4130007655"/>
    <s v="beginbalans"/>
    <m/>
    <s v="PC1RHLCQ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46"/>
    <s v="6252447881"/>
    <s v="4130007655"/>
    <s v="beginbalans"/>
    <m/>
    <s v="PC1RHLCR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47"/>
    <s v="6252447881"/>
    <s v="4130007655"/>
    <s v="beginbalans"/>
    <m/>
    <s v="PC1RHLCS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48"/>
    <s v="6252447881"/>
    <s v="4130007655"/>
    <s v="beginbalans"/>
    <m/>
    <s v="PC1RHLCT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49"/>
    <s v="6252447881"/>
    <s v="4130007655"/>
    <s v="beginbalans"/>
    <m/>
    <s v="PC1RHLCV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50"/>
    <s v="6252447881"/>
    <s v="4130007655"/>
    <s v="beginbalans"/>
    <m/>
    <s v="PC1RHLCW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51"/>
    <s v="6252447881"/>
    <s v="4130007655"/>
    <s v="beginbalans"/>
    <m/>
    <s v="PC1RHLCX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52"/>
    <s v="6252447881"/>
    <s v="4130007655"/>
    <s v="beginbalans"/>
    <m/>
    <s v="PC1RHLCY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53"/>
    <s v="6252447881"/>
    <s v="4130007655"/>
    <s v="beginbalans"/>
    <m/>
    <s v="PC1RHLCZ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54"/>
    <s v="6252447881"/>
    <s v="4130007655"/>
    <s v="beginbalans"/>
    <m/>
    <s v="PC1RHLD0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55"/>
    <s v="6252447881"/>
    <s v="4130007655"/>
    <s v="beginbalans"/>
    <m/>
    <s v="PC1RHLD1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56"/>
    <s v="6252447881"/>
    <s v="4130007655"/>
    <s v="beginbalans"/>
    <m/>
    <s v="PC1RHLD2"/>
    <m/>
    <m/>
    <m/>
    <x v="2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86.78"/>
    <n v="798.06"/>
    <n v="0"/>
    <n v="203.76"/>
    <n v="0"/>
    <m/>
    <m/>
    <s v="INACTIVE - Retired in 2024"/>
  </r>
  <r>
    <s v="2327157"/>
    <s v="6252447881"/>
    <s v="4130007655"/>
    <s v="beginbalans"/>
    <m/>
    <s v="PC1RHLD3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58"/>
    <s v="6252447881"/>
    <s v="4130007655"/>
    <s v="beginbalans"/>
    <m/>
    <s v="PC1RHLD4"/>
    <m/>
    <m/>
    <m/>
    <x v="0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52.82"/>
    <n v="764.09999999999991"/>
    <n v="0"/>
    <n v="203.76"/>
    <n v="0"/>
    <m/>
    <m/>
    <s v="INACTIVE - Retired in 2024"/>
  </r>
  <r>
    <s v="2327159"/>
    <s v="6252447881"/>
    <s v="4130007655"/>
    <s v="beginbalans"/>
    <m/>
    <s v="PC1RHLD5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60"/>
    <s v="6252447881"/>
    <s v="4130007655"/>
    <s v="beginbalans"/>
    <m/>
    <s v="PC1RHLD6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61"/>
    <s v="6252447881"/>
    <s v="4130007655"/>
    <s v="beginbalans"/>
    <m/>
    <s v="PC1RHLD7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62"/>
    <s v="6252447881"/>
    <s v="4130007655"/>
    <s v="beginbalans"/>
    <m/>
    <s v="PC1RHLD8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63"/>
    <s v="6252447881"/>
    <s v="4130007655"/>
    <s v="beginbalans"/>
    <m/>
    <s v="PC1RHLD9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64"/>
    <s v="6252447881"/>
    <s v="4130007655"/>
    <s v="beginbalans"/>
    <m/>
    <s v="PC1RHLDA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65"/>
    <s v="6252447881"/>
    <s v="4130007655"/>
    <s v="beginbalans"/>
    <m/>
    <s v="PC1RHLDB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66"/>
    <s v="6252447881"/>
    <s v="4130007655"/>
    <s v="beginbalans"/>
    <m/>
    <s v="PC1RHLDC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67"/>
    <s v="6252447881"/>
    <s v="4130007655"/>
    <s v="beginbalans"/>
    <m/>
    <s v="PC1RHLDD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68"/>
    <s v="6252447881"/>
    <s v="4130007655"/>
    <s v="beginbalans"/>
    <m/>
    <s v="PC1RHLDE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69"/>
    <s v="6252447881"/>
    <s v="4130007655"/>
    <s v="beginbalans"/>
    <m/>
    <s v="PC1RHLDF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70"/>
    <s v="6252447881"/>
    <s v="4130007655"/>
    <s v="beginbalans"/>
    <m/>
    <s v="PC1RHLDG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71"/>
    <s v="6252447881"/>
    <s v="4130007655"/>
    <s v="beginbalans"/>
    <m/>
    <s v="PC1RHLDH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72"/>
    <s v="6252447881"/>
    <s v="4130007655"/>
    <s v="beginbalans"/>
    <m/>
    <s v="PC1RHLDJ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73"/>
    <s v="6252447881"/>
    <s v="4130007655"/>
    <s v="beginbalans"/>
    <m/>
    <s v="PC1RHLDK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74"/>
    <s v="6252447881"/>
    <s v="4130007655"/>
    <s v="beginbalans"/>
    <m/>
    <s v="PC1RHLDL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75"/>
    <s v="6252447881"/>
    <s v="4130007655"/>
    <s v="beginbalans"/>
    <m/>
    <s v="PC1RHLDM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76"/>
    <s v="6252447881"/>
    <s v="4130007655"/>
    <s v="beginbalans"/>
    <m/>
    <s v="PC1RHLDN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77"/>
    <s v="6252447881"/>
    <s v="4130007655"/>
    <s v="beginbalans"/>
    <m/>
    <s v="PC1RHLDP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78"/>
    <s v="6252447881"/>
    <s v="4130007655"/>
    <s v="beginbalans"/>
    <m/>
    <s v="PC1RHLDQ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79"/>
    <s v="6252447881"/>
    <s v="4130007655"/>
    <s v="beginbalans"/>
    <m/>
    <s v="PC1RHLDR"/>
    <m/>
    <m/>
    <m/>
    <x v="2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86.78"/>
    <n v="798.06"/>
    <n v="0"/>
    <n v="203.76"/>
    <n v="0"/>
    <m/>
    <m/>
    <s v="INACTIVE - Retired in 2024"/>
  </r>
  <r>
    <s v="2327180"/>
    <s v="6252447881"/>
    <s v="4130007655"/>
    <s v="beginbalans"/>
    <m/>
    <s v="PC1RHLDS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81"/>
    <s v="6252447881"/>
    <s v="4130007655"/>
    <s v="beginbalans"/>
    <m/>
    <s v="PC1RHLDT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82"/>
    <s v="6252447881"/>
    <s v="4130007655"/>
    <s v="beginbalans"/>
    <m/>
    <s v="PC1RHLDV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83"/>
    <s v="6252447881"/>
    <s v="4130007655"/>
    <s v="beginbalans"/>
    <m/>
    <s v="PC1RHLDW"/>
    <m/>
    <m/>
    <m/>
    <x v="0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52.82"/>
    <n v="764.09999999999991"/>
    <n v="0"/>
    <n v="203.76"/>
    <n v="0"/>
    <m/>
    <m/>
    <s v="INACTIVE - Retired in 2024"/>
  </r>
  <r>
    <s v="2327184"/>
    <s v="6252447881"/>
    <s v="4130007655"/>
    <s v="beginbalans"/>
    <m/>
    <s v="PC1RHLDX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85"/>
    <s v="6252447881"/>
    <s v="4130007655"/>
    <s v="beginbalans"/>
    <m/>
    <s v="PC1RHLDY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86"/>
    <s v="6252447881"/>
    <s v="4130007655"/>
    <s v="beginbalans"/>
    <m/>
    <s v="PC1RHLDZ"/>
    <m/>
    <m/>
    <m/>
    <x v="6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87"/>
    <s v="6252447881"/>
    <s v="4130007655"/>
    <s v="beginbalans"/>
    <m/>
    <s v="PC1RHLE0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88"/>
    <s v="6252447881"/>
    <s v="4130007655"/>
    <s v="beginbalans"/>
    <m/>
    <s v="PC1RHLE1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89"/>
    <s v="6252447881"/>
    <s v="4130007655"/>
    <s v="beginbalans"/>
    <m/>
    <s v="PC1RHLE2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90"/>
    <s v="6252447881"/>
    <s v="4130007655"/>
    <s v="beginbalans"/>
    <m/>
    <s v="PC1RHLE3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91"/>
    <s v="6252447881"/>
    <s v="4130007655"/>
    <s v="beginbalans"/>
    <m/>
    <s v="PC1RHLE4"/>
    <m/>
    <m/>
    <m/>
    <x v="0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52.82"/>
    <n v="764.09999999999991"/>
    <n v="0"/>
    <n v="203.76"/>
    <n v="0"/>
    <m/>
    <m/>
    <s v="INACTIVE - Retired in 2024"/>
  </r>
  <r>
    <s v="2327192"/>
    <s v="6252447881"/>
    <s v="4130007655"/>
    <s v="beginbalans"/>
    <m/>
    <s v="PC1RHLE5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93"/>
    <s v="6252447881"/>
    <s v="4130007655"/>
    <s v="beginbalans"/>
    <m/>
    <s v="PC1RHLE6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94"/>
    <s v="6252447881"/>
    <s v="4130007655"/>
    <s v="beginbalans"/>
    <m/>
    <s v="PC1RHLE7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95"/>
    <s v="6252447881"/>
    <s v="4130007655"/>
    <s v="beginbalans"/>
    <m/>
    <s v="PC1RHLE8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96"/>
    <s v="6252447881"/>
    <s v="4130007655"/>
    <s v="beginbalans"/>
    <m/>
    <s v="PC1RHLE9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97"/>
    <s v="6252447881"/>
    <s v="4130007655"/>
    <s v="beginbalans"/>
    <m/>
    <s v="PC1RHLEA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98"/>
    <s v="6252447881"/>
    <s v="4130007655"/>
    <s v="beginbalans"/>
    <m/>
    <s v="PC1RHLEB"/>
    <m/>
    <m/>
    <m/>
    <x v="6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199"/>
    <s v="6252447881"/>
    <s v="4130007655"/>
    <s v="beginbalans"/>
    <m/>
    <s v="PC1RHLEC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00"/>
    <s v="6252447881"/>
    <s v="4130007655"/>
    <s v="beginbalans"/>
    <m/>
    <s v="PC1RHLED"/>
    <m/>
    <m/>
    <m/>
    <x v="2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86.78"/>
    <n v="798.06"/>
    <n v="0"/>
    <n v="203.76"/>
    <n v="0"/>
    <m/>
    <m/>
    <s v="INACTIVE - Retired in 2024"/>
  </r>
  <r>
    <s v="2327201"/>
    <s v="6252447881"/>
    <s v="4130007655"/>
    <s v="beginbalans"/>
    <m/>
    <s v="PC1RHLEE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02"/>
    <s v="6252447881"/>
    <s v="4130007655"/>
    <s v="beginbalans"/>
    <m/>
    <s v="PC1RHLEF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03"/>
    <s v="6252447881"/>
    <s v="4130007655"/>
    <s v="beginbalans"/>
    <m/>
    <s v="PC1RHLEG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04"/>
    <s v="6252447881"/>
    <s v="4130007655"/>
    <s v="beginbalans"/>
    <m/>
    <s v="PC1RHLHR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05"/>
    <s v="6252447881"/>
    <s v="4130007655"/>
    <s v="beginbalans"/>
    <m/>
    <s v="PC1RHLHS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06"/>
    <s v="6252447881"/>
    <s v="4130007655"/>
    <s v="beginbalans"/>
    <m/>
    <s v="PC1RHLHT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07"/>
    <s v="6252447881"/>
    <s v="4130007655"/>
    <s v="beginbalans"/>
    <m/>
    <s v="PC1RHLHV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08"/>
    <s v="6252447881"/>
    <s v="4130007655"/>
    <s v="beginbalans"/>
    <m/>
    <s v="PC1RHLHW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09"/>
    <s v="6252447881"/>
    <s v="4130007655"/>
    <s v="beginbalans"/>
    <m/>
    <s v="PC1RHLHX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10"/>
    <s v="6252447881"/>
    <s v="4130007655"/>
    <s v="beginbalans"/>
    <m/>
    <s v="PC1RHLHY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11"/>
    <s v="6252447881"/>
    <s v="4130007655"/>
    <s v="beginbalans"/>
    <m/>
    <s v="PC1RHLHZ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12"/>
    <s v="6252447881"/>
    <s v="4130007655"/>
    <s v="beginbalans"/>
    <m/>
    <s v="PC1RHLJ0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13"/>
    <s v="6252447881"/>
    <s v="4130007655"/>
    <s v="beginbalans"/>
    <m/>
    <s v="PC1RHLJ1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14"/>
    <s v="6252447881"/>
    <s v="4130007655"/>
    <s v="beginbalans"/>
    <m/>
    <s v="PC1RHLJ2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15"/>
    <s v="6252447881"/>
    <s v="4130007655"/>
    <s v="beginbalans"/>
    <m/>
    <s v="PC1RHLJ3"/>
    <m/>
    <m/>
    <m/>
    <x v="0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16"/>
    <s v="6252447881"/>
    <s v="4130007655"/>
    <s v="beginbalans"/>
    <m/>
    <s v="PC1RHLJ4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17"/>
    <s v="6252447881"/>
    <s v="4130007655"/>
    <s v="beginbalans"/>
    <m/>
    <s v="PC1RHLJ5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18"/>
    <s v="6252447881"/>
    <s v="4130007655"/>
    <s v="beginbalans"/>
    <m/>
    <s v="PC1RHLJ6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19"/>
    <s v="6252447881"/>
    <s v="4130007655"/>
    <s v="beginbalans"/>
    <m/>
    <s v="PC1RHLJ7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20"/>
    <s v="6252447881"/>
    <s v="4130007655"/>
    <s v="beginbalans"/>
    <m/>
    <s v="PC1RHLJ8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21"/>
    <s v="6252447881"/>
    <s v="4130007655"/>
    <s v="beginbalans"/>
    <m/>
    <s v="PC1RHLJ9"/>
    <m/>
    <m/>
    <m/>
    <x v="6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22"/>
    <s v="6252447881"/>
    <s v="4130007655"/>
    <s v="beginbalans"/>
    <m/>
    <s v="PC1RHLJA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23"/>
    <s v="6252447881"/>
    <s v="4130007655"/>
    <s v="beginbalans"/>
    <m/>
    <s v="PC1RHLJB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24"/>
    <s v="6252447881"/>
    <s v="4130007655"/>
    <s v="beginbalans"/>
    <m/>
    <s v="PC1RHLJC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25"/>
    <s v="6252447881"/>
    <s v="4130007655"/>
    <s v="beginbalans"/>
    <m/>
    <s v="PC1RHLJD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26"/>
    <s v="6252447881"/>
    <s v="4130007655"/>
    <s v="beginbalans"/>
    <m/>
    <s v="PC1RHLJE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27"/>
    <s v="6252447881"/>
    <s v="4130007655"/>
    <s v="beginbalans"/>
    <m/>
    <s v="PC1RHLJF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28"/>
    <s v="6252447881"/>
    <s v="4130007655"/>
    <s v="beginbalans"/>
    <m/>
    <s v="PC1RHLJG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29"/>
    <s v="6252447881"/>
    <s v="4130007655"/>
    <s v="beginbalans"/>
    <m/>
    <s v="PC1RHLJH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30"/>
    <s v="6252447881"/>
    <s v="4130007655"/>
    <s v="beginbalans"/>
    <m/>
    <s v="PC1RHLJJ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31"/>
    <s v="6252447881"/>
    <s v="4130007655"/>
    <s v="beginbalans"/>
    <m/>
    <s v="PC1RHLJK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32"/>
    <s v="6252447881"/>
    <s v="4130007655"/>
    <s v="beginbalans"/>
    <m/>
    <s v="PC1RHLJL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33"/>
    <s v="6252447881"/>
    <s v="4130007655"/>
    <s v="beginbalans"/>
    <m/>
    <s v="PC1RHLJM"/>
    <m/>
    <m/>
    <m/>
    <x v="5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86.78"/>
    <n v="798.06"/>
    <n v="0"/>
    <n v="203.76"/>
    <n v="0"/>
    <m/>
    <m/>
    <s v="INACTIVE - Retired in 2024"/>
  </r>
  <r>
    <s v="2327234"/>
    <s v="6252447881"/>
    <s v="4130007655"/>
    <s v="beginbalans"/>
    <m/>
    <s v="PC1RHLJN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35"/>
    <s v="6252447881"/>
    <s v="4130007655"/>
    <s v="beginbalans"/>
    <m/>
    <s v="PC1RHLJP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36"/>
    <s v="6252447881"/>
    <s v="4130007655"/>
    <s v="beginbalans"/>
    <m/>
    <s v="PC1RHLJQ"/>
    <m/>
    <m/>
    <m/>
    <x v="0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52.82"/>
    <n v="764.09999999999991"/>
    <n v="0"/>
    <n v="203.76"/>
    <n v="0"/>
    <m/>
    <m/>
    <s v="INACTIVE - Retired in 2024"/>
  </r>
  <r>
    <s v="2327237"/>
    <s v="6252447881"/>
    <s v="4130007655"/>
    <s v="beginbalans"/>
    <m/>
    <s v="PC1RHLJR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38"/>
    <s v="6252447881"/>
    <s v="4130007655"/>
    <s v="beginbalans"/>
    <m/>
    <s v="PC1RHLJS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39"/>
    <s v="6252447881"/>
    <s v="4130007655"/>
    <s v="beginbalans"/>
    <m/>
    <s v="PC1RHLJT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40"/>
    <s v="6252447881"/>
    <s v="4130007655"/>
    <s v="beginbalans"/>
    <m/>
    <s v="PC1RHLJV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41"/>
    <s v="6252447881"/>
    <s v="4130007655"/>
    <s v="beginbalans"/>
    <m/>
    <s v="PC1RHLJW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42"/>
    <s v="6252447881"/>
    <s v="4130007655"/>
    <s v="beginbalans"/>
    <m/>
    <s v="PC1RHLJX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43"/>
    <s v="6252447881"/>
    <s v="4130007655"/>
    <s v="beginbalans"/>
    <m/>
    <s v="PC1RHLJY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44"/>
    <s v="6252447881"/>
    <s v="4130007655"/>
    <s v="beginbalans"/>
    <m/>
    <s v="PC1RHLJZ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45"/>
    <s v="6252447881"/>
    <s v="4130007655"/>
    <s v="beginbalans"/>
    <m/>
    <s v="PC1RHLK0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46"/>
    <s v="6252447881"/>
    <s v="4130007655"/>
    <s v="beginbalans"/>
    <m/>
    <s v="PC1RHLK1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47"/>
    <s v="6252447881"/>
    <s v="4130007655"/>
    <s v="beginbalans"/>
    <m/>
    <s v="PC1RHLK2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48"/>
    <s v="6252447881"/>
    <s v="4130007655"/>
    <s v="beginbalans"/>
    <m/>
    <s v="PC1RHLK3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49"/>
    <s v="6252447881"/>
    <s v="4130007655"/>
    <s v="beginbalans"/>
    <m/>
    <s v="PC1RHLK4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50"/>
    <s v="6252447881"/>
    <s v="4130007655"/>
    <s v="beginbalans"/>
    <m/>
    <s v="PC1RHLK5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51"/>
    <s v="6252447881"/>
    <s v="4130007655"/>
    <s v="beginbalans"/>
    <m/>
    <s v="PC1RHLK6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52"/>
    <s v="6252447881"/>
    <s v="4130007655"/>
    <s v="beginbalans"/>
    <m/>
    <s v="PC1RHLK7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53"/>
    <s v="6252447881"/>
    <s v="4130007655"/>
    <s v="beginbalans"/>
    <m/>
    <s v="PC1RHLK8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54"/>
    <s v="6252447881"/>
    <s v="4130007655"/>
    <s v="beginbalans"/>
    <m/>
    <s v="PC1RHLK9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55"/>
    <s v="6252447881"/>
    <s v="4130007655"/>
    <s v="beginbalans"/>
    <m/>
    <s v="PC1RHLKA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56"/>
    <s v="6252447881"/>
    <s v="4130007655"/>
    <s v="beginbalans"/>
    <m/>
    <s v="PC1RHLKB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57"/>
    <s v="6252447881"/>
    <s v="4130007655"/>
    <s v="beginbalans"/>
    <m/>
    <s v="PC1RHLKC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58"/>
    <s v="6252447881"/>
    <s v="4130007655"/>
    <s v="beginbalans"/>
    <m/>
    <s v="PC1RHLKD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59"/>
    <s v="6252447881"/>
    <s v="4130007655"/>
    <s v="beginbalans"/>
    <m/>
    <s v="PC1RHLKE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60"/>
    <s v="6252447881"/>
    <s v="4130007655"/>
    <s v="beginbalans"/>
    <m/>
    <s v="PC1RHLKF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61"/>
    <s v="6252447881"/>
    <s v="4130007655"/>
    <s v="beginbalans"/>
    <m/>
    <s v="PC1RHLKG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62"/>
    <s v="6252447881"/>
    <s v="4130007655"/>
    <s v="beginbalans"/>
    <m/>
    <s v="PC1RHLKH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63"/>
    <s v="6252447881"/>
    <s v="4130007655"/>
    <s v="beginbalans"/>
    <m/>
    <s v="PC1RHLKJ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64"/>
    <s v="6252447881"/>
    <s v="4130007655"/>
    <s v="beginbalans"/>
    <m/>
    <s v="PC1RHLKK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65"/>
    <s v="6252447881"/>
    <s v="4130007655"/>
    <s v="beginbalans"/>
    <m/>
    <s v="PC1RHLKL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66"/>
    <s v="6252447881"/>
    <s v="4130007655"/>
    <s v="beginbalans"/>
    <m/>
    <s v="PC1RHLKM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67"/>
    <s v="6252447881"/>
    <s v="4130007655"/>
    <s v="beginbalans"/>
    <m/>
    <s v="PC1RHLKN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68"/>
    <s v="6252447881"/>
    <s v="4130007655"/>
    <s v="beginbalans"/>
    <m/>
    <s v="PC1RHLKP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69"/>
    <s v="6252447881"/>
    <s v="4130007655"/>
    <s v="beginbalans"/>
    <m/>
    <s v="PC1RHLKQ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70"/>
    <s v="6252447881"/>
    <s v="4130007655"/>
    <s v="beginbalans"/>
    <m/>
    <s v="PC1RHLKR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71"/>
    <s v="6252447881"/>
    <s v="4130007655"/>
    <s v="beginbalans"/>
    <m/>
    <s v="PC1RHLKS"/>
    <m/>
    <m/>
    <m/>
    <x v="6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72"/>
    <s v="6252447881"/>
    <s v="4130007655"/>
    <s v="beginbalans"/>
    <m/>
    <s v="PC1RHLKT"/>
    <m/>
    <m/>
    <m/>
    <x v="0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52.82"/>
    <n v="764.09999999999991"/>
    <n v="0"/>
    <n v="203.76"/>
    <n v="0"/>
    <m/>
    <m/>
    <s v="INACTIVE - Retired in 2024"/>
  </r>
  <r>
    <s v="2327273"/>
    <s v="6252447881"/>
    <s v="4130007655"/>
    <s v="beginbalans"/>
    <m/>
    <s v="PC1RHLKV"/>
    <m/>
    <m/>
    <m/>
    <x v="0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74"/>
    <s v="6252447881"/>
    <s v="4130007655"/>
    <s v="beginbalans"/>
    <m/>
    <s v="PC1RHLKW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75"/>
    <s v="6252447881"/>
    <s v="4130007655"/>
    <s v="beginbalans"/>
    <m/>
    <s v="PC1RHLKX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76"/>
    <s v="6252447881"/>
    <s v="4130007655"/>
    <s v="beginbalans"/>
    <m/>
    <s v="PC1RHLKY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77"/>
    <s v="6252447881"/>
    <s v="4130007655"/>
    <s v="beginbalans"/>
    <m/>
    <s v="PC1RHLKZ"/>
    <m/>
    <m/>
    <m/>
    <x v="6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86.78"/>
    <n v="798.06"/>
    <n v="0"/>
    <n v="203.76"/>
    <n v="0"/>
    <m/>
    <m/>
    <s v="INACTIVE - Retired in 2024"/>
  </r>
  <r>
    <s v="2327278"/>
    <s v="6252447881"/>
    <s v="4130007655"/>
    <s v="beginbalans"/>
    <m/>
    <s v="PC1RHLL0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79"/>
    <s v="6252447881"/>
    <s v="4130007655"/>
    <s v="beginbalans"/>
    <m/>
    <s v="PC1RHLL1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80"/>
    <s v="6252447881"/>
    <s v="4130007655"/>
    <s v="beginbalans"/>
    <m/>
    <s v="PC1RHLL2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81"/>
    <s v="6252447881"/>
    <s v="4130007655"/>
    <s v="beginbalans"/>
    <m/>
    <s v="PC1RHLL3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82"/>
    <s v="6252447881"/>
    <s v="4130007655"/>
    <s v="beginbalans"/>
    <m/>
    <s v="PC1RHLL4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83"/>
    <s v="6252447881"/>
    <s v="4130007655"/>
    <s v="beginbalans"/>
    <m/>
    <s v="PC1RHLL5"/>
    <m/>
    <m/>
    <m/>
    <x v="6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86.78"/>
    <n v="798.06"/>
    <n v="0"/>
    <n v="203.76"/>
    <n v="0"/>
    <m/>
    <m/>
    <s v="INACTIVE - Retired in 2024"/>
  </r>
  <r>
    <s v="2327284"/>
    <s v="6252447881"/>
    <s v="4130007655"/>
    <s v="beginbalans"/>
    <m/>
    <s v="PC1RHLL6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85"/>
    <s v="6252447881"/>
    <s v="4130007655"/>
    <s v="beginbalans"/>
    <m/>
    <s v="PC1RHLL7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86"/>
    <s v="6252447881"/>
    <s v="4130007655"/>
    <s v="beginbalans"/>
    <m/>
    <s v="PC1RHLL8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87"/>
    <s v="6252447881"/>
    <s v="4130007655"/>
    <s v="beginbalans"/>
    <m/>
    <s v="PC1RHLL9"/>
    <m/>
    <m/>
    <m/>
    <x v="0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88"/>
    <s v="6252447881"/>
    <s v="4130007655"/>
    <s v="beginbalans"/>
    <m/>
    <s v="PC1RHLLA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89"/>
    <s v="6252447881"/>
    <s v="4130007655"/>
    <s v="beginbalans"/>
    <m/>
    <s v="PC1RHLLB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90"/>
    <s v="6252447881"/>
    <s v="4130007655"/>
    <s v="beginbalans"/>
    <m/>
    <s v="PC1RHLLC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91"/>
    <s v="6252447881"/>
    <s v="4130007655"/>
    <s v="beginbalans"/>
    <m/>
    <s v="PC1RHLLD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92"/>
    <s v="6252447881"/>
    <s v="4130007655"/>
    <s v="beginbalans"/>
    <m/>
    <s v="PC1RHLLE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93"/>
    <s v="6252447881"/>
    <s v="4130007655"/>
    <s v="beginbalans"/>
    <m/>
    <s v="PC1RHLLF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94"/>
    <s v="6252447881"/>
    <s v="4130007655"/>
    <s v="beginbalans"/>
    <m/>
    <s v="PC1RHLLG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95"/>
    <s v="6252447881"/>
    <s v="4130007655"/>
    <s v="beginbalans"/>
    <m/>
    <s v="PC1RHLLH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96"/>
    <s v="6252447881"/>
    <s v="4130007655"/>
    <s v="beginbalans"/>
    <m/>
    <s v="PC1RHLLJ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97"/>
    <s v="6252447881"/>
    <s v="4130007655"/>
    <s v="beginbalans"/>
    <m/>
    <s v="PC1RHLLK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98"/>
    <s v="6252447881"/>
    <s v="4130007655"/>
    <s v="beginbalans"/>
    <m/>
    <s v="PC1RHLLL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299"/>
    <s v="6252447881"/>
    <s v="4130007655"/>
    <s v="beginbalans"/>
    <m/>
    <s v="PC1RHLLM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00"/>
    <s v="6252447881"/>
    <s v="4130007655"/>
    <s v="beginbalans"/>
    <m/>
    <s v="PC1RHLLN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01"/>
    <s v="6252447881"/>
    <s v="4130007655"/>
    <s v="beginbalans"/>
    <m/>
    <s v="PC1RHLLP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02"/>
    <s v="6252447881"/>
    <s v="4130007655"/>
    <s v="beginbalans"/>
    <m/>
    <s v="PC1RHLLQ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03"/>
    <s v="6252447881"/>
    <s v="4130007655"/>
    <s v="beginbalans"/>
    <m/>
    <s v="PC1RHLLR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04"/>
    <s v="6252447881"/>
    <s v="4130007655"/>
    <s v="beginbalans"/>
    <m/>
    <s v="PC1RHLLS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05"/>
    <s v="6252447881"/>
    <s v="4130007655"/>
    <s v="beginbalans"/>
    <m/>
    <s v="PC1RHLLT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06"/>
    <s v="6252447881"/>
    <s v="4130007655"/>
    <s v="beginbalans"/>
    <m/>
    <s v="PC1RHLLV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07"/>
    <s v="6252447881"/>
    <s v="4130007655"/>
    <s v="beginbalans"/>
    <m/>
    <s v="PC1RHLLW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08"/>
    <s v="6252447881"/>
    <s v="4130007655"/>
    <s v="beginbalans"/>
    <m/>
    <s v="PC1RHLLX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09"/>
    <s v="6252447881"/>
    <s v="4130007655"/>
    <s v="beginbalans"/>
    <m/>
    <s v="PC1RHLLY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10"/>
    <s v="6252447881"/>
    <s v="4130007655"/>
    <s v="beginbalans"/>
    <m/>
    <s v="PC1RHLLZ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11"/>
    <s v="6252447881"/>
    <s v="4130007655"/>
    <s v="beginbalans"/>
    <m/>
    <s v="PC1RHLM0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12"/>
    <s v="6252447881"/>
    <s v="4130007655"/>
    <s v="beginbalans"/>
    <m/>
    <s v="PC1RHLM1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13"/>
    <s v="6252447881"/>
    <s v="4130007655"/>
    <s v="beginbalans"/>
    <m/>
    <s v="PC1RHLM2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14"/>
    <s v="6252447881"/>
    <s v="4130007655"/>
    <s v="beginbalans"/>
    <m/>
    <s v="PC1RHLM3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15"/>
    <s v="6252447881"/>
    <s v="4130007655"/>
    <s v="beginbalans"/>
    <m/>
    <s v="PC1RHLM4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16"/>
    <s v="6252447881"/>
    <s v="4130007655"/>
    <s v="beginbalans"/>
    <m/>
    <s v="PC1RHLM5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17"/>
    <s v="6252447881"/>
    <s v="4130007655"/>
    <s v="beginbalans"/>
    <m/>
    <s v="PC1RHLM6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19"/>
    <s v="6252447881"/>
    <s v="4130007655"/>
    <s v="beginbalans"/>
    <m/>
    <s v="PC1RHLM8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20"/>
    <s v="6252447881"/>
    <s v="4130007655"/>
    <s v="beginbalans"/>
    <m/>
    <s v="PC1RHLM9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21"/>
    <s v="6252447881"/>
    <s v="4130007655"/>
    <s v="beginbalans"/>
    <m/>
    <s v="PC1RHLMA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22"/>
    <s v="6252447881"/>
    <s v="4130007655"/>
    <s v="beginbalans"/>
    <m/>
    <s v="PC1RHLMB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23"/>
    <s v="6252447881"/>
    <s v="4130007655"/>
    <s v="beginbalans"/>
    <m/>
    <s v="PC1RHLMC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24"/>
    <s v="6252447881"/>
    <s v="4130007655"/>
    <s v="beginbalans"/>
    <m/>
    <s v="PC1RHLMD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25"/>
    <s v="6252447881"/>
    <s v="4130007655"/>
    <s v="beginbalans"/>
    <m/>
    <s v="PC1RHLME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26"/>
    <s v="6252447881"/>
    <s v="4130007655"/>
    <s v="beginbalans"/>
    <m/>
    <s v="PC1RHLMF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27"/>
    <s v="6252447881"/>
    <s v="4130007655"/>
    <s v="beginbalans"/>
    <m/>
    <s v="PC1RHLMG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28"/>
    <s v="6252447881"/>
    <s v="4130007655"/>
    <s v="beginbalans"/>
    <m/>
    <s v="PC1RHLMH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29"/>
    <s v="6252447881"/>
    <s v="4130007655"/>
    <s v="beginbalans"/>
    <m/>
    <s v="PC1RHLMJ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30"/>
    <s v="6252447881"/>
    <s v="4130007655"/>
    <s v="beginbalans"/>
    <m/>
    <s v="PC1RHLMK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31"/>
    <s v="6252447881"/>
    <s v="4130007655"/>
    <s v="beginbalans"/>
    <m/>
    <s v="PC1RHLML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32"/>
    <s v="6252447881"/>
    <s v="4130007655"/>
    <s v="beginbalans"/>
    <m/>
    <s v="PC1RHLMM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33"/>
    <s v="6252447881"/>
    <s v="4130007655"/>
    <s v="beginbalans"/>
    <m/>
    <s v="PC1RHLMN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34"/>
    <s v="6252447881"/>
    <s v="4130007655"/>
    <s v="beginbalans"/>
    <m/>
    <s v="PC1RHLMP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35"/>
    <s v="6252447881"/>
    <s v="4130007655"/>
    <s v="beginbalans"/>
    <m/>
    <s v="PC1RHLMQ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36"/>
    <s v="6252447881"/>
    <s v="4130007655"/>
    <s v="beginbalans"/>
    <m/>
    <s v="PC1RHLMR"/>
    <m/>
    <m/>
    <m/>
    <x v="0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52.82"/>
    <n v="764.09999999999991"/>
    <n v="0"/>
    <n v="203.76"/>
    <n v="0"/>
    <m/>
    <m/>
    <s v="INACTIVE - Retired in 2024"/>
  </r>
  <r>
    <s v="2327337"/>
    <s v="6252447881"/>
    <s v="4130007655"/>
    <s v="beginbalans"/>
    <m/>
    <s v="PC1RHLMS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38"/>
    <s v="6252447881"/>
    <s v="4130007655"/>
    <s v="beginbalans"/>
    <m/>
    <s v="PC1RHLMT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39"/>
    <s v="6252447881"/>
    <s v="4130007655"/>
    <s v="beginbalans"/>
    <m/>
    <s v="PC1RHLMV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40"/>
    <s v="6252447881"/>
    <s v="4130007655"/>
    <s v="beginbalans"/>
    <m/>
    <s v="PC1RHLMW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41"/>
    <s v="6252447881"/>
    <s v="4130007655"/>
    <s v="beginbalans"/>
    <m/>
    <s v="PC1RHLMX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42"/>
    <s v="6252447881"/>
    <s v="4130007655"/>
    <s v="beginbalans"/>
    <m/>
    <s v="PC1RHLMY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43"/>
    <s v="6252447881"/>
    <s v="4130007655"/>
    <s v="beginbalans"/>
    <m/>
    <s v="PC1RHLMZ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44"/>
    <s v="6252447881"/>
    <s v="4130007655"/>
    <s v="beginbalans"/>
    <m/>
    <s v="PC1RHLN0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45"/>
    <s v="6252447881"/>
    <s v="4130007655"/>
    <s v="beginbalans"/>
    <m/>
    <s v="PC1RHLN1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46"/>
    <s v="6252447881"/>
    <s v="4130007655"/>
    <s v="beginbalans"/>
    <m/>
    <s v="PC1RHLN2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47"/>
    <s v="6252447881"/>
    <s v="4130007655"/>
    <s v="beginbalans"/>
    <m/>
    <s v="PC1RHLN3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48"/>
    <s v="6252447881"/>
    <s v="4130007655"/>
    <s v="beginbalans"/>
    <m/>
    <s v="PC1RHLN4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49"/>
    <s v="6252447881"/>
    <s v="4130007655"/>
    <s v="beginbalans"/>
    <m/>
    <s v="PC1RHLN5"/>
    <m/>
    <m/>
    <m/>
    <x v="6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50"/>
    <s v="6252447881"/>
    <s v="4130007655"/>
    <s v="beginbalans"/>
    <m/>
    <s v="PC1RHLN6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51"/>
    <s v="6252447881"/>
    <s v="4130007655"/>
    <s v="beginbalans"/>
    <m/>
    <s v="PC1RHLN7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52"/>
    <s v="6252447881"/>
    <s v="4130007655"/>
    <s v="beginbalans"/>
    <m/>
    <s v="PC1RHLN8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53"/>
    <s v="6252447881"/>
    <s v="4130007655"/>
    <s v="beginbalans"/>
    <m/>
    <s v="PC1RHLN9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54"/>
    <s v="6252447881"/>
    <s v="4130007655"/>
    <s v="beginbalans"/>
    <m/>
    <s v="PC1RHLNA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55"/>
    <s v="6252447881"/>
    <s v="4130007655"/>
    <s v="beginbalans"/>
    <m/>
    <s v="PC1RHLNB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56"/>
    <s v="6252447881"/>
    <s v="4130007655"/>
    <s v="beginbalans"/>
    <m/>
    <s v="PC1RHLNC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57"/>
    <s v="6252447881"/>
    <s v="4130007655"/>
    <s v="beginbalans"/>
    <m/>
    <s v="PC1RHLND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58"/>
    <s v="6252447881"/>
    <s v="4130007655"/>
    <s v="beginbalans"/>
    <m/>
    <s v="PC1RHLNE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59"/>
    <s v="6252447881"/>
    <s v="4130007655"/>
    <s v="beginbalans"/>
    <m/>
    <s v="PC1RHLNF"/>
    <m/>
    <m/>
    <m/>
    <x v="6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86.78"/>
    <n v="798.06"/>
    <n v="0"/>
    <n v="203.76"/>
    <n v="0"/>
    <m/>
    <m/>
    <s v="INACTIVE - Retired in 2024"/>
  </r>
  <r>
    <s v="2327360"/>
    <s v="6252447881"/>
    <s v="4130007655"/>
    <s v="beginbalans"/>
    <m/>
    <s v="PC1RHLNG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61"/>
    <s v="6252447881"/>
    <s v="4130007655"/>
    <s v="beginbalans"/>
    <m/>
    <s v="PC1RHLNH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62"/>
    <s v="6252447881"/>
    <s v="4130007655"/>
    <s v="beginbalans"/>
    <m/>
    <s v="PC1RHLNJ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63"/>
    <s v="6252447881"/>
    <s v="4130007655"/>
    <s v="beginbalans"/>
    <m/>
    <s v="PC1RHLNK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64"/>
    <s v="6252447881"/>
    <s v="4130007655"/>
    <s v="beginbalans"/>
    <m/>
    <s v="PC1RHLNL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65"/>
    <s v="6252447881"/>
    <s v="4130007655"/>
    <s v="beginbalans"/>
    <m/>
    <s v="PC1RHLNM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66"/>
    <s v="6252447881"/>
    <s v="4130007655"/>
    <s v="beginbalans"/>
    <m/>
    <s v="PC1RHLNN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67"/>
    <s v="6252447881"/>
    <s v="4130007655"/>
    <s v="beginbalans"/>
    <m/>
    <s v="PC1RHLNP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68"/>
    <s v="6252447881"/>
    <s v="4130007655"/>
    <s v="beginbalans"/>
    <m/>
    <s v="PC1RHLNQ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69"/>
    <s v="6252447881"/>
    <s v="4130007655"/>
    <s v="beginbalans"/>
    <m/>
    <s v="PC1RHLNR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70"/>
    <s v="6252447881"/>
    <s v="4130007655"/>
    <s v="beginbalans"/>
    <m/>
    <s v="PC1RHLNS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71"/>
    <s v="6252447881"/>
    <s v="4130007655"/>
    <s v="beginbalans"/>
    <m/>
    <s v="PC1RHLNT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72"/>
    <s v="6252447881"/>
    <s v="4130007655"/>
    <s v="beginbalans"/>
    <m/>
    <s v="PC1RHLNV"/>
    <m/>
    <m/>
    <m/>
    <x v="0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52.82"/>
    <n v="764.09999999999991"/>
    <n v="0"/>
    <n v="203.76"/>
    <n v="0"/>
    <m/>
    <m/>
    <s v="INACTIVE - Retired in 2024"/>
  </r>
  <r>
    <s v="2327373"/>
    <s v="6252447881"/>
    <s v="4130007655"/>
    <s v="beginbalans"/>
    <m/>
    <s v="PC1RHLNW"/>
    <m/>
    <m/>
    <m/>
    <x v="4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74"/>
    <s v="6252447881"/>
    <s v="4130007655"/>
    <s v="beginbalans"/>
    <m/>
    <s v="PC1RHLNX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75"/>
    <s v="6252447881"/>
    <s v="4130007655"/>
    <s v="beginbalans"/>
    <m/>
    <s v="PC1RHLNY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76"/>
    <s v="6252447881"/>
    <s v="4130007655"/>
    <s v="beginbalans"/>
    <m/>
    <s v="PC1RHLNZ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77"/>
    <s v="6252447881"/>
    <s v="4130007655"/>
    <s v="beginbalans"/>
    <m/>
    <s v="PC1RHLP0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78"/>
    <s v="6252447881"/>
    <s v="4130007655"/>
    <s v="beginbalans"/>
    <m/>
    <s v="PC1RHLP1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79"/>
    <s v="6252447881"/>
    <s v="4130007655"/>
    <s v="beginbalans"/>
    <m/>
    <s v="PC1RHLP2"/>
    <m/>
    <m/>
    <m/>
    <x v="0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52.82"/>
    <n v="764.09999999999991"/>
    <n v="0"/>
    <n v="203.76"/>
    <n v="0"/>
    <m/>
    <m/>
    <s v="INACTIVE - Retired in 2024"/>
  </r>
  <r>
    <s v="2327380"/>
    <s v="6252447881"/>
    <s v="4130007655"/>
    <s v="beginbalans"/>
    <m/>
    <s v="PC1RHLP3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81"/>
    <s v="6252447881"/>
    <s v="4130007655"/>
    <s v="beginbalans"/>
    <m/>
    <s v="PC1RHLP4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82"/>
    <s v="6252447881"/>
    <s v="4130007655"/>
    <s v="beginbalans"/>
    <m/>
    <s v="PC1RHLP5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83"/>
    <s v="6252447881"/>
    <s v="4130007655"/>
    <s v="beginbalans"/>
    <m/>
    <s v="PC1RHLP6"/>
    <m/>
    <m/>
    <m/>
    <x v="0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52.82"/>
    <n v="764.09999999999991"/>
    <n v="0"/>
    <n v="203.76"/>
    <n v="0"/>
    <m/>
    <m/>
    <s v="INACTIVE - Retired in 2024"/>
  </r>
  <r>
    <s v="2327384"/>
    <s v="6252447881"/>
    <s v="4130007655"/>
    <s v="beginbalans"/>
    <m/>
    <s v="PC1RHLP7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85"/>
    <s v="6252447881"/>
    <s v="4130007655"/>
    <s v="beginbalans"/>
    <m/>
    <s v="PC1RHLP8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86"/>
    <s v="6252447881"/>
    <s v="4130007655"/>
    <s v="beginbalans"/>
    <m/>
    <s v="PC1RHLP9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87"/>
    <s v="6252447881"/>
    <s v="4130007655"/>
    <s v="beginbalans"/>
    <m/>
    <s v="PC1RHLPA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88"/>
    <s v="6252447881"/>
    <s v="4130007655"/>
    <s v="beginbalans"/>
    <m/>
    <s v="PC1RHLPB"/>
    <m/>
    <m/>
    <m/>
    <x v="6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89"/>
    <s v="6252447881"/>
    <s v="4130007655"/>
    <s v="beginbalans"/>
    <m/>
    <s v="PC1RHLPC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90"/>
    <s v="6252447881"/>
    <s v="4130007655"/>
    <s v="beginbalans"/>
    <m/>
    <s v="PC1RHLPD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91"/>
    <s v="6252447881"/>
    <s v="4130007655"/>
    <s v="beginbalans"/>
    <m/>
    <s v="PC1RHLPE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92"/>
    <s v="6252447881"/>
    <s v="4130007655"/>
    <s v="beginbalans"/>
    <m/>
    <s v="PC1RHLPF"/>
    <m/>
    <m/>
    <m/>
    <x v="0"/>
    <m/>
    <n v="100292666"/>
    <s v="Alfa College"/>
    <x v="16"/>
    <s v="Lenovo"/>
    <s v="Lenovo Laptop PC Medium (T14s)"/>
    <d v="2021-01-01T00:00:00"/>
    <x v="1"/>
    <n v="0"/>
    <n v="815.04"/>
    <n v="0"/>
    <n v="815.04"/>
    <n v="0"/>
    <n v="611.28"/>
    <n v="152.82"/>
    <n v="764.09999999999991"/>
    <n v="0"/>
    <n v="203.76"/>
    <n v="0"/>
    <m/>
    <m/>
    <s v="INACTIVE - Retired in 2024"/>
  </r>
  <r>
    <s v="2327393"/>
    <s v="6252447881"/>
    <s v="4130007655"/>
    <s v="beginbalans"/>
    <m/>
    <s v="PC1RHLPG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94"/>
    <s v="6252447881"/>
    <s v="4130007655"/>
    <s v="beginbalans"/>
    <m/>
    <s v="PC1RHLPH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95"/>
    <s v="6252447881"/>
    <s v="4130007655"/>
    <s v="beginbalans"/>
    <m/>
    <s v="PC1RHLPJ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96"/>
    <s v="6252447881"/>
    <s v="4130007655"/>
    <s v="beginbalans"/>
    <m/>
    <s v="PC1RHLPK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97"/>
    <s v="6252447881"/>
    <s v="4130007655"/>
    <s v="beginbalans"/>
    <m/>
    <s v="PC1RHLPL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98"/>
    <s v="6252447881"/>
    <s v="4130007655"/>
    <s v="beginbalans"/>
    <m/>
    <s v="PC1RHLPM"/>
    <m/>
    <m/>
    <m/>
    <x v="0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399"/>
    <s v="6252447881"/>
    <s v="4130007655"/>
    <s v="beginbalans"/>
    <m/>
    <s v="PC1RHLPN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400"/>
    <s v="6252447881"/>
    <s v="4130007655"/>
    <s v="beginbalans"/>
    <m/>
    <s v="PC1RHLPP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401"/>
    <s v="6252447881"/>
    <s v="4130007655"/>
    <s v="beginbalans"/>
    <m/>
    <s v="PC1RHLPQ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402"/>
    <s v="6252447881"/>
    <s v="4130007655"/>
    <s v="beginbalans"/>
    <m/>
    <s v="PC1RHLPR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27403"/>
    <s v="6252447881"/>
    <s v="4130007655"/>
    <s v="beginbalans"/>
    <m/>
    <s v="PC1RHLPS"/>
    <m/>
    <m/>
    <m/>
    <x v="5"/>
    <m/>
    <n v="100292666"/>
    <s v="Alfa College"/>
    <x v="16"/>
    <s v="Lenovo"/>
    <s v="Lenovo Laptop PC Medium (T14s)"/>
    <d v="2021-01-01T00:00:00"/>
    <x v="1"/>
    <n v="1"/>
    <n v="815.04"/>
    <n v="0"/>
    <n v="0"/>
    <n v="815.04"/>
    <n v="611.28"/>
    <n v="203.76"/>
    <n v="0"/>
    <n v="815.04"/>
    <n v="203.76"/>
    <n v="0"/>
    <m/>
    <m/>
    <s v="ACTIVE"/>
  </r>
  <r>
    <s v="2370004"/>
    <s v="6252453788"/>
    <s v="4130008262"/>
    <s v="beginbalans"/>
    <m/>
    <s v="R91178JH"/>
    <m/>
    <m/>
    <m/>
    <x v="4"/>
    <m/>
    <n v="100292666"/>
    <s v="Alfa College"/>
    <x v="16"/>
    <s v="Lenovo"/>
    <s v="Lenovo Laptop PC Medium (X13 Yoga)"/>
    <d v="2021-03-01T00:00:00"/>
    <x v="1"/>
    <n v="1"/>
    <n v="926.8"/>
    <n v="0"/>
    <n v="0"/>
    <n v="926.8"/>
    <n v="657.64"/>
    <n v="231.7"/>
    <n v="0"/>
    <n v="889.34"/>
    <n v="269.15999999999997"/>
    <n v="37.459999999999923"/>
    <m/>
    <m/>
    <s v="ACTIVE"/>
  </r>
  <r>
    <s v="2370005"/>
    <s v="6252453788"/>
    <s v="4130008262"/>
    <s v="beginbalans"/>
    <m/>
    <s v="R91178JJ"/>
    <m/>
    <m/>
    <m/>
    <x v="5"/>
    <m/>
    <n v="100292666"/>
    <s v="Alfa College"/>
    <x v="16"/>
    <s v="Lenovo"/>
    <s v="Lenovo Laptop PC Medium (X13 Yoga)"/>
    <d v="2021-03-01T00:00:00"/>
    <x v="1"/>
    <n v="1"/>
    <n v="926.8"/>
    <n v="0"/>
    <n v="0"/>
    <n v="926.8"/>
    <n v="657.64"/>
    <n v="231.7"/>
    <n v="0"/>
    <n v="889.34"/>
    <n v="269.15999999999997"/>
    <n v="37.459999999999923"/>
    <m/>
    <m/>
    <s v="ACTIVE"/>
  </r>
  <r>
    <s v="2370006"/>
    <s v="6252453788"/>
    <s v="4130008262"/>
    <s v="beginbalans"/>
    <m/>
    <s v="R91178JK"/>
    <m/>
    <m/>
    <m/>
    <x v="5"/>
    <m/>
    <n v="100292666"/>
    <s v="Alfa College"/>
    <x v="16"/>
    <s v="Lenovo"/>
    <s v="Lenovo Laptop PC Medium (X13 Yoga)"/>
    <d v="2021-03-01T00:00:00"/>
    <x v="1"/>
    <n v="1"/>
    <n v="926.8"/>
    <n v="0"/>
    <n v="0"/>
    <n v="926.8"/>
    <n v="657.64"/>
    <n v="231.7"/>
    <n v="0"/>
    <n v="889.34"/>
    <n v="269.15999999999997"/>
    <n v="37.459999999999923"/>
    <m/>
    <m/>
    <s v="ACTIVE"/>
  </r>
  <r>
    <s v="2370007"/>
    <s v="6252453788"/>
    <s v="4130008262"/>
    <s v="beginbalans"/>
    <m/>
    <s v="R91178JL"/>
    <m/>
    <m/>
    <m/>
    <x v="5"/>
    <m/>
    <n v="100292666"/>
    <s v="Alfa College"/>
    <x v="16"/>
    <s v="Lenovo"/>
    <s v="Lenovo Laptop PC Medium (X13 Yoga)"/>
    <d v="2021-03-01T00:00:00"/>
    <x v="1"/>
    <n v="1"/>
    <n v="926.8"/>
    <n v="0"/>
    <n v="0"/>
    <n v="926.8"/>
    <n v="657.64"/>
    <n v="231.7"/>
    <n v="0"/>
    <n v="889.34"/>
    <n v="269.15999999999997"/>
    <n v="37.459999999999923"/>
    <m/>
    <m/>
    <s v="ACTIVE"/>
  </r>
  <r>
    <s v="2370008"/>
    <s v="6252453788"/>
    <s v="4130008262"/>
    <s v="beginbalans"/>
    <m/>
    <s v="R91178JM"/>
    <m/>
    <m/>
    <m/>
    <x v="5"/>
    <m/>
    <n v="100292666"/>
    <s v="Alfa College"/>
    <x v="16"/>
    <s v="Lenovo"/>
    <s v="Lenovo Laptop PC Medium (X13 Yoga)"/>
    <d v="2021-03-01T00:00:00"/>
    <x v="1"/>
    <n v="1"/>
    <n v="926.8"/>
    <n v="0"/>
    <n v="0"/>
    <n v="926.8"/>
    <n v="657.64"/>
    <n v="231.7"/>
    <n v="0"/>
    <n v="889.34"/>
    <n v="269.15999999999997"/>
    <n v="37.459999999999923"/>
    <m/>
    <m/>
    <s v="ACTIVE"/>
  </r>
  <r>
    <s v="2370009"/>
    <s v="6252453788"/>
    <s v="4130008262"/>
    <s v="beginbalans"/>
    <m/>
    <s v="R91178JN"/>
    <m/>
    <m/>
    <m/>
    <x v="6"/>
    <m/>
    <n v="100292666"/>
    <s v="Alfa College"/>
    <x v="16"/>
    <s v="Lenovo"/>
    <s v="Lenovo Laptop PC Medium (X13 Yoga)"/>
    <d v="2021-03-01T00:00:00"/>
    <x v="1"/>
    <n v="0"/>
    <n v="926.8"/>
    <n v="0"/>
    <n v="926.8"/>
    <n v="0"/>
    <n v="657.64"/>
    <n v="212.41"/>
    <n v="870.05"/>
    <n v="0"/>
    <n v="269.15999999999997"/>
    <n v="0"/>
    <m/>
    <m/>
    <s v="INACTIVE - Retired in 2024"/>
  </r>
  <r>
    <s v="2370010"/>
    <s v="6252453788"/>
    <s v="4130008262"/>
    <s v="beginbalans"/>
    <m/>
    <s v="R91178JP"/>
    <m/>
    <m/>
    <m/>
    <x v="5"/>
    <m/>
    <n v="100292666"/>
    <s v="Alfa College"/>
    <x v="16"/>
    <s v="Lenovo"/>
    <s v="Lenovo Laptop PC Medium (X13 Yoga)"/>
    <d v="2021-03-01T00:00:00"/>
    <x v="1"/>
    <n v="1"/>
    <n v="926.8"/>
    <n v="0"/>
    <n v="0"/>
    <n v="926.8"/>
    <n v="657.64"/>
    <n v="231.7"/>
    <n v="0"/>
    <n v="889.34"/>
    <n v="269.15999999999997"/>
    <n v="37.459999999999923"/>
    <m/>
    <m/>
    <s v="ACTIVE"/>
  </r>
  <r>
    <s v="2370011"/>
    <s v="6252453788"/>
    <s v="4130008262"/>
    <s v="beginbalans"/>
    <m/>
    <s v="R91178JQ"/>
    <m/>
    <m/>
    <m/>
    <x v="5"/>
    <m/>
    <n v="100292666"/>
    <s v="Alfa College"/>
    <x v="16"/>
    <s v="Lenovo"/>
    <s v="Lenovo Laptop PC Medium (X13 Yoga)"/>
    <d v="2021-03-01T00:00:00"/>
    <x v="1"/>
    <n v="1"/>
    <n v="926.8"/>
    <n v="0"/>
    <n v="0"/>
    <n v="926.8"/>
    <n v="657.64"/>
    <n v="231.7"/>
    <n v="0"/>
    <n v="889.34"/>
    <n v="269.15999999999997"/>
    <n v="37.459999999999923"/>
    <m/>
    <m/>
    <s v="ACTIVE"/>
  </r>
  <r>
    <s v="2370012"/>
    <s v="6252453788"/>
    <s v="4130008262"/>
    <s v="beginbalans"/>
    <m/>
    <s v="R91178JR"/>
    <m/>
    <m/>
    <m/>
    <x v="5"/>
    <m/>
    <n v="100292666"/>
    <s v="Alfa College"/>
    <x v="16"/>
    <s v="Lenovo"/>
    <s v="Lenovo Laptop PC Medium (X13 Yoga)"/>
    <d v="2021-03-01T00:00:00"/>
    <x v="1"/>
    <n v="1"/>
    <n v="926.8"/>
    <n v="0"/>
    <n v="0"/>
    <n v="926.8"/>
    <n v="657.64"/>
    <n v="231.7"/>
    <n v="0"/>
    <n v="889.34"/>
    <n v="269.15999999999997"/>
    <n v="37.459999999999923"/>
    <m/>
    <m/>
    <s v="ACTIVE"/>
  </r>
  <r>
    <s v="2370013"/>
    <s v="6252453788"/>
    <s v="4130008262"/>
    <s v="beginbalans"/>
    <m/>
    <s v="R91178JS"/>
    <m/>
    <m/>
    <m/>
    <x v="6"/>
    <m/>
    <n v="100292666"/>
    <s v="Alfa College"/>
    <x v="16"/>
    <s v="Lenovo"/>
    <s v="Lenovo Laptop PC Medium (X13 Yoga)"/>
    <d v="2021-03-01T00:00:00"/>
    <x v="1"/>
    <n v="0"/>
    <n v="926.8"/>
    <n v="0"/>
    <n v="926.8"/>
    <n v="0"/>
    <n v="657.64"/>
    <n v="212.41"/>
    <n v="870.05"/>
    <n v="0"/>
    <n v="269.15999999999997"/>
    <n v="0"/>
    <m/>
    <m/>
    <s v="INACTIVE - Retired in 2024"/>
  </r>
  <r>
    <s v="2370014"/>
    <s v="6252453788"/>
    <s v="4130008262"/>
    <s v="beginbalans"/>
    <m/>
    <s v="R91178JT"/>
    <m/>
    <m/>
    <m/>
    <x v="5"/>
    <m/>
    <n v="100292666"/>
    <s v="Alfa College"/>
    <x v="16"/>
    <s v="Lenovo"/>
    <s v="Lenovo Laptop PC Medium (X13 Yoga)"/>
    <d v="2021-03-01T00:00:00"/>
    <x v="1"/>
    <n v="1"/>
    <n v="926.8"/>
    <n v="0"/>
    <n v="0"/>
    <n v="926.8"/>
    <n v="657.64"/>
    <n v="231.7"/>
    <n v="0"/>
    <n v="889.34"/>
    <n v="269.15999999999997"/>
    <n v="37.459999999999923"/>
    <m/>
    <m/>
    <s v="ACTIVE"/>
  </r>
  <r>
    <s v="2370015"/>
    <s v="6252453788"/>
    <s v="4130008262"/>
    <s v="beginbalans"/>
    <m/>
    <s v="R91178JV"/>
    <m/>
    <m/>
    <m/>
    <x v="0"/>
    <m/>
    <n v="100292666"/>
    <s v="Alfa College"/>
    <x v="16"/>
    <s v="Lenovo"/>
    <s v="Lenovo Laptop PC Medium (X13 Yoga)"/>
    <d v="2021-03-01T00:00:00"/>
    <x v="1"/>
    <n v="0"/>
    <n v="926.8"/>
    <n v="0"/>
    <n v="926.8"/>
    <n v="0"/>
    <n v="657.64"/>
    <n v="173.79"/>
    <n v="831.43"/>
    <n v="0"/>
    <n v="269.15999999999997"/>
    <n v="0"/>
    <m/>
    <m/>
    <s v="INACTIVE - Retired in 2024"/>
  </r>
  <r>
    <s v="2370003"/>
    <s v="6252459503"/>
    <s v="4130008262"/>
    <s v="beginbalans"/>
    <m/>
    <s v="PF2LPXPP"/>
    <m/>
    <m/>
    <m/>
    <x v="4"/>
    <m/>
    <n v="100292666"/>
    <s v="Alfa College"/>
    <x v="16"/>
    <s v="Lenovo"/>
    <s v="Lenovo Laptop PC large (P15s_Touch)"/>
    <d v="2021-03-01T00:00:00"/>
    <x v="1"/>
    <n v="1"/>
    <n v="1065.5"/>
    <n v="0"/>
    <n v="0"/>
    <n v="1065.5"/>
    <n v="756.05"/>
    <n v="266.37"/>
    <n v="0"/>
    <n v="1022.42"/>
    <n v="309.45000000000005"/>
    <n v="43.080000000000041"/>
    <m/>
    <m/>
    <s v="ACTIVE"/>
  </r>
  <r>
    <s v="2448017"/>
    <s v="6252464316"/>
    <s v="4130008262"/>
    <s v="beginbalans"/>
    <m/>
    <s v="PC1V34QB"/>
    <m/>
    <m/>
    <m/>
    <x v="5"/>
    <m/>
    <n v="100292666"/>
    <s v="Alfa College"/>
    <x v="16"/>
    <s v="Lenovo"/>
    <s v="Lenovo Laptop PC Small (X13)"/>
    <d v="2021-04-01T00:00:00"/>
    <x v="1"/>
    <n v="1"/>
    <n v="798.73"/>
    <n v="0"/>
    <n v="0"/>
    <n v="798.73"/>
    <n v="549.79999999999995"/>
    <n v="199.68"/>
    <n v="0"/>
    <n v="749.48"/>
    <n v="248.93000000000006"/>
    <n v="49.25"/>
    <m/>
    <m/>
    <s v="ACTIVE"/>
  </r>
  <r>
    <s v="2448018"/>
    <s v="6252464316"/>
    <s v="4130008262"/>
    <s v="beginbalans"/>
    <m/>
    <s v="PC1V34QC"/>
    <m/>
    <m/>
    <m/>
    <x v="4"/>
    <m/>
    <n v="100292666"/>
    <s v="Alfa College"/>
    <x v="16"/>
    <s v="Lenovo"/>
    <s v="Lenovo Laptop PC Small (X13)"/>
    <d v="2021-04-01T00:00:00"/>
    <x v="1"/>
    <n v="1"/>
    <n v="798.73"/>
    <n v="0"/>
    <n v="0"/>
    <n v="798.73"/>
    <n v="549.79999999999995"/>
    <n v="199.68"/>
    <n v="0"/>
    <n v="749.48"/>
    <n v="248.93000000000006"/>
    <n v="49.25"/>
    <m/>
    <m/>
    <s v="ACTIVE"/>
  </r>
  <r>
    <s v="2448019"/>
    <s v="6252464316"/>
    <s v="4130008262"/>
    <s v="beginbalans"/>
    <m/>
    <s v="PC1V34QD"/>
    <m/>
    <m/>
    <m/>
    <x v="5"/>
    <m/>
    <n v="100292666"/>
    <s v="Alfa College"/>
    <x v="16"/>
    <s v="Lenovo"/>
    <s v="Lenovo Laptop PC Small (X13)"/>
    <d v="2021-04-01T00:00:00"/>
    <x v="1"/>
    <n v="1"/>
    <n v="798.73"/>
    <n v="0"/>
    <n v="0"/>
    <n v="798.73"/>
    <n v="549.79999999999995"/>
    <n v="199.68"/>
    <n v="0"/>
    <n v="749.48"/>
    <n v="248.93000000000006"/>
    <n v="49.25"/>
    <m/>
    <m/>
    <s v="ACTIVE"/>
  </r>
  <r>
    <s v="2448020"/>
    <s v="6252464316"/>
    <s v="4130008262"/>
    <s v="beginbalans"/>
    <m/>
    <s v="PC1V34QE"/>
    <m/>
    <m/>
    <m/>
    <x v="0"/>
    <m/>
    <n v="100292666"/>
    <s v="Alfa College"/>
    <x v="16"/>
    <s v="Lenovo"/>
    <s v="Lenovo Laptop PC Small (X13)"/>
    <d v="2021-04-01T00:00:00"/>
    <x v="1"/>
    <n v="0"/>
    <n v="798.73"/>
    <n v="0"/>
    <n v="798.73"/>
    <n v="0"/>
    <n v="549.79999999999995"/>
    <n v="149.76"/>
    <n v="699.56000000000006"/>
    <n v="0"/>
    <n v="248.93000000000006"/>
    <n v="0"/>
    <m/>
    <m/>
    <s v="INACTIVE - Retired in 2024"/>
  </r>
  <r>
    <s v="2448021"/>
    <s v="6252464316"/>
    <s v="4130008262"/>
    <s v="beginbalans"/>
    <m/>
    <s v="PC1V34QF"/>
    <m/>
    <m/>
    <m/>
    <x v="5"/>
    <m/>
    <n v="100292666"/>
    <s v="Alfa College"/>
    <x v="16"/>
    <s v="Lenovo"/>
    <s v="Lenovo Laptop PC Small (X13)"/>
    <d v="2021-04-01T00:00:00"/>
    <x v="1"/>
    <n v="1"/>
    <n v="798.73"/>
    <n v="0"/>
    <n v="0"/>
    <n v="798.73"/>
    <n v="549.79999999999995"/>
    <n v="199.68"/>
    <n v="0"/>
    <n v="749.48"/>
    <n v="248.93000000000006"/>
    <n v="49.25"/>
    <m/>
    <m/>
    <s v="ACTIVE"/>
  </r>
  <r>
    <s v="2448022"/>
    <s v="6252464316"/>
    <s v="4130008262"/>
    <s v="beginbalans"/>
    <m/>
    <s v="PC1V34QG"/>
    <m/>
    <m/>
    <m/>
    <x v="5"/>
    <m/>
    <n v="100292666"/>
    <s v="Alfa College"/>
    <x v="16"/>
    <s v="Lenovo"/>
    <s v="Lenovo Laptop PC Small (X13)"/>
    <d v="2021-04-01T00:00:00"/>
    <x v="1"/>
    <n v="1"/>
    <n v="798.73"/>
    <n v="0"/>
    <n v="0"/>
    <n v="798.73"/>
    <n v="549.79999999999995"/>
    <n v="199.68"/>
    <n v="0"/>
    <n v="749.48"/>
    <n v="248.93000000000006"/>
    <n v="49.25"/>
    <m/>
    <m/>
    <s v="ACTIVE"/>
  </r>
  <r>
    <s v="2448023"/>
    <s v="6252464316"/>
    <s v="4130008262"/>
    <s v="beginbalans"/>
    <m/>
    <s v="PC1V34QH"/>
    <m/>
    <m/>
    <m/>
    <x v="4"/>
    <m/>
    <n v="100292666"/>
    <s v="Alfa College"/>
    <x v="16"/>
    <s v="Lenovo"/>
    <s v="Lenovo Laptop PC Small (X13)"/>
    <d v="2021-04-01T00:00:00"/>
    <x v="1"/>
    <n v="1"/>
    <n v="798.73"/>
    <n v="0"/>
    <n v="0"/>
    <n v="798.73"/>
    <n v="549.79999999999995"/>
    <n v="199.68"/>
    <n v="0"/>
    <n v="749.48"/>
    <n v="248.93000000000006"/>
    <n v="49.25"/>
    <m/>
    <m/>
    <s v="ACTIVE"/>
  </r>
  <r>
    <s v="2448024"/>
    <s v="6252464316"/>
    <s v="4130008262"/>
    <s v="beginbalans"/>
    <m/>
    <s v="PC1V34QJ"/>
    <m/>
    <m/>
    <m/>
    <x v="5"/>
    <m/>
    <n v="100292666"/>
    <s v="Alfa College"/>
    <x v="16"/>
    <s v="Lenovo"/>
    <s v="Lenovo Laptop PC Small (X13)"/>
    <d v="2021-04-01T00:00:00"/>
    <x v="1"/>
    <n v="1"/>
    <n v="798.73"/>
    <n v="0"/>
    <n v="0"/>
    <n v="798.73"/>
    <n v="549.79999999999995"/>
    <n v="199.68"/>
    <n v="0"/>
    <n v="749.48"/>
    <n v="248.93000000000006"/>
    <n v="49.25"/>
    <m/>
    <m/>
    <s v="ACTIVE"/>
  </r>
  <r>
    <s v="2448025"/>
    <s v="6252464316"/>
    <s v="4130008262"/>
    <s v="beginbalans"/>
    <m/>
    <s v="PC1V34QK"/>
    <m/>
    <m/>
    <m/>
    <x v="4"/>
    <m/>
    <n v="100292666"/>
    <s v="Alfa College"/>
    <x v="16"/>
    <s v="Lenovo"/>
    <s v="Lenovo Laptop PC Small (X13)"/>
    <d v="2021-04-01T00:00:00"/>
    <x v="1"/>
    <n v="1"/>
    <n v="798.73"/>
    <n v="0"/>
    <n v="0"/>
    <n v="798.73"/>
    <n v="549.79999999999995"/>
    <n v="199.68"/>
    <n v="0"/>
    <n v="749.48"/>
    <n v="248.93000000000006"/>
    <n v="49.25"/>
    <m/>
    <m/>
    <s v="ACTIVE"/>
  </r>
  <r>
    <s v="2448026"/>
    <s v="6252464316"/>
    <s v="4130008262"/>
    <s v="beginbalans"/>
    <m/>
    <s v="PC1V34QL"/>
    <m/>
    <m/>
    <m/>
    <x v="5"/>
    <m/>
    <n v="100292666"/>
    <s v="Alfa College"/>
    <x v="16"/>
    <s v="Lenovo"/>
    <s v="Lenovo Laptop PC Small (X13)"/>
    <d v="2021-04-01T00:00:00"/>
    <x v="1"/>
    <n v="1"/>
    <n v="798.73"/>
    <n v="0"/>
    <n v="0"/>
    <n v="798.73"/>
    <n v="549.79999999999995"/>
    <n v="199.68"/>
    <n v="0"/>
    <n v="749.48"/>
    <n v="248.93000000000006"/>
    <n v="49.25"/>
    <m/>
    <m/>
    <s v="ACTIVE"/>
  </r>
  <r>
    <s v="2448027"/>
    <s v="6252468828"/>
    <s v="4130008353"/>
    <s v="beginbalans"/>
    <m/>
    <s v="SVNA5DW38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28"/>
    <s v="6252468828"/>
    <s v="4130008353"/>
    <s v="beginbalans"/>
    <m/>
    <s v="SVNA5DW97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29"/>
    <s v="6252468828"/>
    <s v="4130008353"/>
    <s v="beginbalans"/>
    <m/>
    <s v="SVNA5DW9N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30"/>
    <s v="6252468828"/>
    <s v="4130008353"/>
    <s v="beginbalans"/>
    <m/>
    <s v="SVNA5DW9P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31"/>
    <s v="6252468828"/>
    <s v="4130008353"/>
    <s v="beginbalans"/>
    <m/>
    <s v="SVNA5DW9X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32"/>
    <s v="6252468828"/>
    <s v="4130008353"/>
    <s v="beginbalans"/>
    <m/>
    <s v="SVNA5DWA2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33"/>
    <s v="6252468828"/>
    <s v="4130008353"/>
    <s v="beginbalans"/>
    <m/>
    <s v="SVNA5DWA3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34"/>
    <s v="6252468828"/>
    <s v="4130008353"/>
    <s v="beginbalans"/>
    <m/>
    <s v="SVNA5DWA5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35"/>
    <s v="6252468828"/>
    <s v="4130008353"/>
    <s v="beginbalans"/>
    <m/>
    <s v="SVNA5DWA6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36"/>
    <s v="6252468828"/>
    <s v="4130008353"/>
    <s v="beginbalans"/>
    <m/>
    <s v="SVNA5DWA7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37"/>
    <s v="6252468828"/>
    <s v="4130008353"/>
    <s v="beginbalans"/>
    <m/>
    <s v="SVNA5DWA8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38"/>
    <s v="6252468828"/>
    <s v="4130008353"/>
    <s v="beginbalans"/>
    <m/>
    <s v="SVNA5DWA9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39"/>
    <s v="6252468828"/>
    <s v="4130008353"/>
    <s v="beginbalans"/>
    <m/>
    <s v="SVNA5DWAA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40"/>
    <s v="6252468828"/>
    <s v="4130008353"/>
    <s v="beginbalans"/>
    <m/>
    <s v="SVNA5DWAB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41"/>
    <s v="6252468828"/>
    <s v="4130008353"/>
    <s v="beginbalans"/>
    <m/>
    <s v="SVNA5DWAC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42"/>
    <s v="6252468828"/>
    <s v="4130008353"/>
    <s v="beginbalans"/>
    <m/>
    <s v="SVNA5DWAF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43"/>
    <s v="6252468828"/>
    <s v="4130008353"/>
    <s v="beginbalans"/>
    <m/>
    <s v="SVNA5DWAG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44"/>
    <s v="6252468828"/>
    <s v="4130008353"/>
    <s v="beginbalans"/>
    <m/>
    <s v="SVNA5DWAH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45"/>
    <s v="6252468828"/>
    <s v="4130008353"/>
    <s v="beginbalans"/>
    <m/>
    <s v="SVNA5DWAL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46"/>
    <s v="6252468828"/>
    <s v="4130008353"/>
    <s v="beginbalans"/>
    <m/>
    <s v="SVNA5DWAM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47"/>
    <s v="6252468828"/>
    <s v="4130008353"/>
    <s v="beginbalans"/>
    <m/>
    <s v="SVNA5DWAN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48"/>
    <s v="6252468828"/>
    <s v="4130008353"/>
    <s v="beginbalans"/>
    <m/>
    <s v="SVNA5DWAP"/>
    <m/>
    <m/>
    <m/>
    <x v="4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49"/>
    <s v="6252468828"/>
    <s v="4130008353"/>
    <s v="beginbalans"/>
    <m/>
    <s v="SVNA5DWAT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50"/>
    <s v="6252468828"/>
    <s v="4130008353"/>
    <s v="beginbalans"/>
    <m/>
    <s v="SVNA5DWAW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51"/>
    <s v="6252468828"/>
    <s v="4130008353"/>
    <s v="beginbalans"/>
    <m/>
    <s v="SVNA5DWAX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52"/>
    <s v="6252468828"/>
    <s v="4130008353"/>
    <s v="beginbalans"/>
    <m/>
    <s v="SVNA5DWB0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53"/>
    <s v="6252468828"/>
    <s v="4130008353"/>
    <s v="beginbalans"/>
    <m/>
    <s v="SVNA5DWB2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54"/>
    <s v="6252468828"/>
    <s v="4130008353"/>
    <s v="beginbalans"/>
    <m/>
    <s v="SVNA5DWB5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48055"/>
    <s v="6252468828"/>
    <s v="4130008353"/>
    <s v="beginbalans"/>
    <m/>
    <s v="SVNA5DWB6"/>
    <m/>
    <m/>
    <m/>
    <x v="5"/>
    <m/>
    <n v="100292666"/>
    <s v="Alfa College"/>
    <x v="17"/>
    <s v="Lenovo"/>
    <s v="T23i-10-23 inch Monitor(VGA +HDMI+DP)"/>
    <d v="2021-04-01T00:00:00"/>
    <x v="1"/>
    <n v="1"/>
    <n v="127.24"/>
    <n v="0"/>
    <n v="0"/>
    <n v="127.24"/>
    <n v="87.58"/>
    <n v="31.81"/>
    <n v="0"/>
    <n v="119.39"/>
    <n v="39.659999999999997"/>
    <n v="7.8499999999999943"/>
    <m/>
    <m/>
    <s v="ACTIVE"/>
  </r>
  <r>
    <s v="2490004"/>
    <s v="6252471150"/>
    <s v="4130008262"/>
    <s v="beginbalans"/>
    <m/>
    <s v="PF2RYJ9R"/>
    <m/>
    <m/>
    <m/>
    <x v="5"/>
    <m/>
    <n v="100292666"/>
    <s v="Alfa College"/>
    <x v="16"/>
    <s v="Lenovo"/>
    <s v="Notebook ThinkPad P15_Touch"/>
    <d v="2021-05-01T00:00:00"/>
    <x v="1"/>
    <n v="1"/>
    <n v="1813.37"/>
    <n v="0"/>
    <n v="0"/>
    <n v="1813.37"/>
    <n v="1210.97"/>
    <n v="453.34"/>
    <n v="0"/>
    <n v="1664.31"/>
    <n v="602.39999999999986"/>
    <n v="149.05999999999995"/>
    <m/>
    <m/>
    <s v="ACTIVE"/>
  </r>
  <r>
    <s v="2490005"/>
    <s v="6252471150"/>
    <s v="4130008262"/>
    <s v="beginbalans"/>
    <m/>
    <s v="PF2RYKEL"/>
    <m/>
    <m/>
    <m/>
    <x v="5"/>
    <m/>
    <n v="100292666"/>
    <s v="Alfa College"/>
    <x v="16"/>
    <s v="Lenovo"/>
    <s v="Notebook ThinkPad P15_Touch"/>
    <d v="2021-05-01T00:00:00"/>
    <x v="1"/>
    <n v="1"/>
    <n v="1813.37"/>
    <n v="0"/>
    <n v="0"/>
    <n v="1813.37"/>
    <n v="1210.97"/>
    <n v="453.34"/>
    <n v="0"/>
    <n v="1664.31"/>
    <n v="602.39999999999986"/>
    <n v="149.05999999999995"/>
    <m/>
    <m/>
    <s v="ACTIVE"/>
  </r>
  <r>
    <s v="2490006"/>
    <s v="6252471150"/>
    <s v="4130008262"/>
    <s v="beginbalans"/>
    <m/>
    <s v="PF2RYLLC"/>
    <m/>
    <m/>
    <m/>
    <x v="4"/>
    <m/>
    <n v="100292666"/>
    <s v="Alfa College"/>
    <x v="16"/>
    <s v="Lenovo"/>
    <s v="Notebook ThinkPad P15_Touch"/>
    <d v="2021-05-01T00:00:00"/>
    <x v="1"/>
    <n v="1"/>
    <n v="1813.37"/>
    <n v="0"/>
    <n v="0"/>
    <n v="1813.37"/>
    <n v="1210.97"/>
    <n v="453.34"/>
    <n v="0"/>
    <n v="1664.31"/>
    <n v="602.39999999999986"/>
    <n v="149.05999999999995"/>
    <m/>
    <m/>
    <s v="ACTIVE"/>
  </r>
  <r>
    <s v="2490007"/>
    <s v="6252471150"/>
    <s v="4130008262"/>
    <s v="beginbalans"/>
    <m/>
    <s v="PF2RYLLR"/>
    <m/>
    <m/>
    <m/>
    <x v="4"/>
    <m/>
    <n v="100292666"/>
    <s v="Alfa College"/>
    <x v="16"/>
    <s v="Lenovo"/>
    <s v="Notebook ThinkPad P15_Touch"/>
    <d v="2021-05-01T00:00:00"/>
    <x v="1"/>
    <n v="1"/>
    <n v="1813.37"/>
    <n v="0"/>
    <n v="0"/>
    <n v="1813.37"/>
    <n v="1210.97"/>
    <n v="453.34"/>
    <n v="0"/>
    <n v="1664.31"/>
    <n v="602.39999999999986"/>
    <n v="149.05999999999995"/>
    <m/>
    <m/>
    <s v="ACTIVE"/>
  </r>
  <r>
    <s v="2490008"/>
    <s v="6252471150"/>
    <s v="4130008262"/>
    <s v="beginbalans"/>
    <m/>
    <s v="PF2SD164"/>
    <m/>
    <m/>
    <m/>
    <x v="5"/>
    <m/>
    <n v="100292666"/>
    <s v="Alfa College"/>
    <x v="16"/>
    <s v="Lenovo"/>
    <s v="Notebook ThinkPad P15_Touch"/>
    <d v="2021-05-01T00:00:00"/>
    <x v="1"/>
    <n v="1"/>
    <n v="1813.37"/>
    <n v="0"/>
    <n v="0"/>
    <n v="1813.37"/>
    <n v="1210.97"/>
    <n v="453.34"/>
    <n v="0"/>
    <n v="1664.31"/>
    <n v="602.39999999999986"/>
    <n v="149.05999999999995"/>
    <m/>
    <m/>
    <s v="ACTIVE"/>
  </r>
  <r>
    <s v="2490009"/>
    <s v="6252471150"/>
    <s v="4130008262"/>
    <s v="beginbalans"/>
    <m/>
    <s v="PF2SD16X"/>
    <m/>
    <m/>
    <m/>
    <x v="5"/>
    <m/>
    <n v="100292666"/>
    <s v="Alfa College"/>
    <x v="16"/>
    <s v="Lenovo"/>
    <s v="Notebook ThinkPad P15_Touch"/>
    <d v="2021-05-01T00:00:00"/>
    <x v="1"/>
    <n v="1"/>
    <n v="1813.37"/>
    <n v="0"/>
    <n v="0"/>
    <n v="1813.37"/>
    <n v="1210.97"/>
    <n v="453.34"/>
    <n v="0"/>
    <n v="1664.31"/>
    <n v="602.39999999999986"/>
    <n v="149.05999999999995"/>
    <m/>
    <m/>
    <s v="ACTIVE"/>
  </r>
  <r>
    <s v="2490010"/>
    <s v="6252471150"/>
    <s v="4130008262"/>
    <s v="beginbalans"/>
    <m/>
    <s v="PF2SD28Z"/>
    <m/>
    <m/>
    <m/>
    <x v="5"/>
    <m/>
    <n v="100292666"/>
    <s v="Alfa College"/>
    <x v="16"/>
    <s v="Lenovo"/>
    <s v="Notebook ThinkPad P15_Touch"/>
    <d v="2021-05-01T00:00:00"/>
    <x v="1"/>
    <n v="1"/>
    <n v="1813.37"/>
    <n v="0"/>
    <n v="0"/>
    <n v="1813.37"/>
    <n v="1210.97"/>
    <n v="453.34"/>
    <n v="0"/>
    <n v="1664.31"/>
    <n v="602.39999999999986"/>
    <n v="149.05999999999995"/>
    <m/>
    <m/>
    <s v="ACTIVE"/>
  </r>
  <r>
    <s v="2490011"/>
    <s v="6252471150"/>
    <s v="4130008262"/>
    <s v="beginbalans"/>
    <m/>
    <s v="PF2SD3DG"/>
    <m/>
    <m/>
    <m/>
    <x v="5"/>
    <m/>
    <n v="100292666"/>
    <s v="Alfa College"/>
    <x v="16"/>
    <s v="Lenovo"/>
    <s v="Notebook ThinkPad P15_Touch"/>
    <d v="2021-05-01T00:00:00"/>
    <x v="1"/>
    <n v="1"/>
    <n v="1813.37"/>
    <n v="0"/>
    <n v="0"/>
    <n v="1813.37"/>
    <n v="1210.97"/>
    <n v="453.34"/>
    <n v="0"/>
    <n v="1664.31"/>
    <n v="602.39999999999986"/>
    <n v="149.05999999999995"/>
    <m/>
    <m/>
    <s v="ACTIVE"/>
  </r>
  <r>
    <s v="2763026"/>
    <s v="6252475460"/>
    <s v="4130009241"/>
    <s v="beginbalans"/>
    <m/>
    <s v="SVNA5LGNB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27"/>
    <s v="6252475460"/>
    <s v="4130009241"/>
    <s v="beginbalans"/>
    <m/>
    <s v="SVNA5LH2H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28"/>
    <s v="6252475460"/>
    <s v="4130009241"/>
    <s v="beginbalans"/>
    <m/>
    <s v="SVNA5LH46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29"/>
    <s v="6252475460"/>
    <s v="4130009241"/>
    <s v="beginbalans"/>
    <m/>
    <s v="SVNA5LH72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30"/>
    <s v="6252475460"/>
    <s v="4130009241"/>
    <s v="beginbalans"/>
    <m/>
    <s v="SVNA5LH8M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31"/>
    <s v="6252475460"/>
    <s v="4130009241"/>
    <s v="beginbalans"/>
    <m/>
    <s v="SVNA5LH8P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32"/>
    <s v="6252475460"/>
    <s v="4130009241"/>
    <s v="beginbalans"/>
    <m/>
    <s v="SVNA5LH8T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33"/>
    <s v="6252475460"/>
    <s v="4130009241"/>
    <s v="beginbalans"/>
    <m/>
    <s v="SVNA5LH8W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34"/>
    <s v="6252475460"/>
    <s v="4130009241"/>
    <s v="beginbalans"/>
    <m/>
    <s v="SVNA5LH8Y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35"/>
    <s v="6252475460"/>
    <s v="4130009241"/>
    <s v="beginbalans"/>
    <m/>
    <s v="SVNA5LH8Z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36"/>
    <s v="6252475460"/>
    <s v="4130009241"/>
    <s v="beginbalans"/>
    <m/>
    <s v="SVNA5LH90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37"/>
    <s v="6252475460"/>
    <s v="4130009241"/>
    <s v="beginbalans"/>
    <m/>
    <s v="SVNA5LH92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38"/>
    <s v="6252475460"/>
    <s v="4130009241"/>
    <s v="beginbalans"/>
    <m/>
    <s v="SVNA5LH93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39"/>
    <s v="6252475460"/>
    <s v="4130009241"/>
    <s v="beginbalans"/>
    <m/>
    <s v="SVNA5LH94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40"/>
    <s v="6252475460"/>
    <s v="4130009241"/>
    <s v="beginbalans"/>
    <m/>
    <s v="SVNA5LH96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41"/>
    <s v="6252475460"/>
    <s v="4130009241"/>
    <s v="beginbalans"/>
    <m/>
    <s v="SVNA5LH97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42"/>
    <s v="6252475460"/>
    <s v="4130009241"/>
    <s v="beginbalans"/>
    <m/>
    <s v="SVNA5LH99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43"/>
    <s v="6252475460"/>
    <s v="4130009241"/>
    <s v="beginbalans"/>
    <m/>
    <s v="SVNA5LH9A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44"/>
    <s v="6252475460"/>
    <s v="4130009241"/>
    <s v="beginbalans"/>
    <m/>
    <s v="SVNA5LH9B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45"/>
    <s v="6252475460"/>
    <s v="4130009241"/>
    <s v="beginbalans"/>
    <m/>
    <s v="SVNA5LH9C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46"/>
    <s v="6252475460"/>
    <s v="4130009241"/>
    <s v="beginbalans"/>
    <m/>
    <s v="SVNA5LH9D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47"/>
    <s v="6252475460"/>
    <s v="4130009241"/>
    <s v="beginbalans"/>
    <m/>
    <s v="SVNA5LH9F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48"/>
    <s v="6252475460"/>
    <s v="4130009241"/>
    <s v="beginbalans"/>
    <m/>
    <s v="SVNA5LH9G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49"/>
    <s v="6252475460"/>
    <s v="4130009241"/>
    <s v="beginbalans"/>
    <m/>
    <s v="SVNA5LH9H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50"/>
    <s v="6252475460"/>
    <s v="4130009241"/>
    <s v="beginbalans"/>
    <m/>
    <s v="SVNA5LH9K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51"/>
    <s v="6252475460"/>
    <s v="4130009241"/>
    <s v="beginbalans"/>
    <m/>
    <s v="SVNA5LH9M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52"/>
    <s v="6252475460"/>
    <s v="4130009241"/>
    <s v="beginbalans"/>
    <m/>
    <s v="SVNA5LH9N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53"/>
    <s v="6252475460"/>
    <s v="4130009241"/>
    <s v="beginbalans"/>
    <m/>
    <s v="SVNA5LH9P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54"/>
    <s v="6252475460"/>
    <s v="4130009241"/>
    <s v="beginbalans"/>
    <m/>
    <s v="SVNA5LH9R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55"/>
    <s v="6252475460"/>
    <s v="4130009241"/>
    <s v="beginbalans"/>
    <m/>
    <s v="SVNA5LH9V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56"/>
    <s v="6252475460"/>
    <s v="4130009241"/>
    <s v="beginbalans"/>
    <m/>
    <s v="SVNA5LH9X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57"/>
    <s v="6252475460"/>
    <s v="4130009241"/>
    <s v="beginbalans"/>
    <m/>
    <s v="SVNA5LH9Y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58"/>
    <s v="6252475460"/>
    <s v="4130009241"/>
    <s v="beginbalans"/>
    <m/>
    <s v="SVNA5LH9Z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59"/>
    <s v="6252475460"/>
    <s v="4130009241"/>
    <s v="beginbalans"/>
    <m/>
    <s v="SVNA5LHA0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60"/>
    <s v="6252475460"/>
    <s v="4130009241"/>
    <s v="beginbalans"/>
    <m/>
    <s v="SVNA5LHA1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61"/>
    <s v="6252475460"/>
    <s v="4130009241"/>
    <s v="beginbalans"/>
    <m/>
    <s v="SVNA5LHA2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62"/>
    <s v="6252475460"/>
    <s v="4130009241"/>
    <s v="beginbalans"/>
    <m/>
    <s v="SVNA5LHA3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63"/>
    <s v="6252475460"/>
    <s v="4130009241"/>
    <s v="beginbalans"/>
    <m/>
    <s v="SVNA5LHA4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64"/>
    <s v="6252475460"/>
    <s v="4130009241"/>
    <s v="beginbalans"/>
    <m/>
    <s v="SVNA5LHA5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65"/>
    <s v="6252475460"/>
    <s v="4130009241"/>
    <s v="beginbalans"/>
    <m/>
    <s v="SVNA5LHA6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66"/>
    <s v="6252475460"/>
    <s v="4130009241"/>
    <s v="beginbalans"/>
    <m/>
    <s v="SVNA5LHA7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67"/>
    <s v="6252475460"/>
    <s v="4130009241"/>
    <s v="beginbalans"/>
    <m/>
    <s v="SVNA5LHA8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68"/>
    <s v="6252475460"/>
    <s v="4130009241"/>
    <s v="beginbalans"/>
    <m/>
    <s v="SVNA5LHA9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69"/>
    <s v="6252475460"/>
    <s v="4130009241"/>
    <s v="beginbalans"/>
    <m/>
    <s v="SVNA5LHAA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70"/>
    <s v="6252475460"/>
    <s v="4130009241"/>
    <s v="beginbalans"/>
    <m/>
    <s v="SVNA5LHAB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71"/>
    <s v="6252475460"/>
    <s v="4130009241"/>
    <s v="beginbalans"/>
    <m/>
    <s v="SVNA5LHAC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72"/>
    <s v="6252475460"/>
    <s v="4130009241"/>
    <s v="beginbalans"/>
    <m/>
    <s v="SVNA5LHAD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73"/>
    <s v="6252475460"/>
    <s v="4130009241"/>
    <s v="beginbalans"/>
    <m/>
    <s v="SVNA5LHAF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74"/>
    <s v="6252475460"/>
    <s v="4130009241"/>
    <s v="beginbalans"/>
    <m/>
    <s v="SVNA5LHAG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75"/>
    <s v="6252475460"/>
    <s v="4130009241"/>
    <s v="beginbalans"/>
    <m/>
    <s v="SVNA5LHAH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76"/>
    <s v="6252475460"/>
    <s v="4130009241"/>
    <s v="beginbalans"/>
    <m/>
    <s v="SVNA5LHAK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77"/>
    <s v="6252475460"/>
    <s v="4130009241"/>
    <s v="beginbalans"/>
    <m/>
    <s v="SVNA5LHAL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78"/>
    <s v="6252475460"/>
    <s v="4130009241"/>
    <s v="beginbalans"/>
    <m/>
    <s v="SVNA5LHAM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79"/>
    <s v="6252475460"/>
    <s v="4130009241"/>
    <s v="beginbalans"/>
    <m/>
    <s v="SVNA5LHAN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80"/>
    <s v="6252475460"/>
    <s v="4130009241"/>
    <s v="beginbalans"/>
    <m/>
    <s v="SVNA5LHAP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81"/>
    <s v="6252475460"/>
    <s v="4130009241"/>
    <s v="beginbalans"/>
    <m/>
    <s v="SVNA5LHAR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82"/>
    <s v="6252475460"/>
    <s v="4130009241"/>
    <s v="beginbalans"/>
    <m/>
    <s v="SVNA5LHAT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83"/>
    <s v="6252475460"/>
    <s v="4130009241"/>
    <s v="beginbalans"/>
    <m/>
    <s v="SVNA5LHAV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84"/>
    <s v="6252475460"/>
    <s v="4130009241"/>
    <s v="beginbalans"/>
    <m/>
    <s v="SVNA5LHAX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85"/>
    <s v="6252475460"/>
    <s v="4130009241"/>
    <s v="beginbalans"/>
    <m/>
    <s v="SVNA5LHAY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86"/>
    <s v="6252475460"/>
    <s v="4130009241"/>
    <s v="beginbalans"/>
    <m/>
    <s v="SVNA5LHB2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87"/>
    <s v="6252475460"/>
    <s v="4130009241"/>
    <s v="beginbalans"/>
    <m/>
    <s v="SVNA5LHB3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88"/>
    <s v="6252475460"/>
    <s v="4130009241"/>
    <s v="beginbalans"/>
    <m/>
    <s v="SVNA5LHCT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89"/>
    <s v="6252475460"/>
    <s v="4130009241"/>
    <s v="beginbalans"/>
    <m/>
    <s v="SVNA5LHCX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90"/>
    <s v="6252475460"/>
    <s v="4130009241"/>
    <s v="beginbalans"/>
    <m/>
    <s v="SVNA5LHD3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91"/>
    <s v="6252475460"/>
    <s v="4130009241"/>
    <s v="beginbalans"/>
    <m/>
    <s v="SVNA5LHD7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92"/>
    <s v="6252475460"/>
    <s v="4130009241"/>
    <s v="beginbalans"/>
    <m/>
    <s v="SVNA5LHD8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93"/>
    <s v="6252475460"/>
    <s v="4130009241"/>
    <s v="beginbalans"/>
    <m/>
    <s v="SVNA5LHD9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94"/>
    <s v="6252475460"/>
    <s v="4130009241"/>
    <s v="beginbalans"/>
    <m/>
    <s v="SVNA5LHDA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95"/>
    <s v="6252475460"/>
    <s v="4130009241"/>
    <s v="beginbalans"/>
    <m/>
    <s v="SVNA5LHDB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96"/>
    <s v="6252475460"/>
    <s v="4130009241"/>
    <s v="beginbalans"/>
    <m/>
    <s v="SVNA5LHDC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97"/>
    <s v="6252475460"/>
    <s v="4130009241"/>
    <s v="beginbalans"/>
    <m/>
    <s v="SVNA5LHDD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98"/>
    <s v="6252475460"/>
    <s v="4130009241"/>
    <s v="beginbalans"/>
    <m/>
    <s v="SVNA5LHDF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099"/>
    <s v="6252475460"/>
    <s v="4130009241"/>
    <s v="beginbalans"/>
    <m/>
    <s v="SVNA5LHDH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00"/>
    <s v="6252475460"/>
    <s v="4130009241"/>
    <s v="beginbalans"/>
    <m/>
    <s v="SVNA5LHDK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01"/>
    <s v="6252475460"/>
    <s v="4130009241"/>
    <s v="beginbalans"/>
    <m/>
    <s v="SVNA5LHDL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02"/>
    <s v="6252475460"/>
    <s v="4130009241"/>
    <s v="beginbalans"/>
    <m/>
    <s v="SVNA5LHDM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03"/>
    <s v="6252475460"/>
    <s v="4130009241"/>
    <s v="beginbalans"/>
    <m/>
    <s v="SVNA5LHDN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04"/>
    <s v="6252475460"/>
    <s v="4130009241"/>
    <s v="beginbalans"/>
    <m/>
    <s v="SVNA5LHDP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05"/>
    <s v="6252475460"/>
    <s v="4130009241"/>
    <s v="beginbalans"/>
    <m/>
    <s v="SVNA5LHDR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06"/>
    <s v="6252475460"/>
    <s v="4130009241"/>
    <s v="beginbalans"/>
    <m/>
    <s v="SVNA5LHDT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07"/>
    <s v="6252475460"/>
    <s v="4130009241"/>
    <s v="beginbalans"/>
    <m/>
    <s v="SVNA5LHDV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08"/>
    <s v="6252475460"/>
    <s v="4130009241"/>
    <s v="beginbalans"/>
    <m/>
    <s v="SVNA5LHDW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09"/>
    <s v="6252475460"/>
    <s v="4130009241"/>
    <s v="beginbalans"/>
    <m/>
    <s v="SVNA5LHDX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10"/>
    <s v="6252475460"/>
    <s v="4130009241"/>
    <s v="beginbalans"/>
    <m/>
    <s v="SVNA5LHDY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11"/>
    <s v="6252475460"/>
    <s v="4130009241"/>
    <s v="beginbalans"/>
    <m/>
    <s v="SVNA5LHDZ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12"/>
    <s v="6252475460"/>
    <s v="4130009241"/>
    <s v="beginbalans"/>
    <m/>
    <s v="SVNA5LHF0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13"/>
    <s v="6252475460"/>
    <s v="4130009241"/>
    <s v="beginbalans"/>
    <m/>
    <s v="SVNA5LHF1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14"/>
    <s v="6252475460"/>
    <s v="4130009241"/>
    <s v="beginbalans"/>
    <m/>
    <s v="SVNA5LHF2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15"/>
    <s v="6252475460"/>
    <s v="4130009241"/>
    <s v="beginbalans"/>
    <m/>
    <s v="SVNA5LHF3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16"/>
    <s v="6252475460"/>
    <s v="4130009241"/>
    <s v="beginbalans"/>
    <m/>
    <s v="SVNA5LHF4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17"/>
    <s v="6252475460"/>
    <s v="4130009241"/>
    <s v="beginbalans"/>
    <m/>
    <s v="SVNA5LHF6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18"/>
    <s v="6252475460"/>
    <s v="4130009241"/>
    <s v="beginbalans"/>
    <m/>
    <s v="SVNA5LHF7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19"/>
    <s v="6252475460"/>
    <s v="4130009241"/>
    <s v="beginbalans"/>
    <m/>
    <s v="SVNA5LHF9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20"/>
    <s v="6252475460"/>
    <s v="4130009241"/>
    <s v="beginbalans"/>
    <m/>
    <s v="SVNA5LHFB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21"/>
    <s v="6252475460"/>
    <s v="4130009241"/>
    <s v="beginbalans"/>
    <m/>
    <s v="SVNA5LHFD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22"/>
    <s v="6252475460"/>
    <s v="4130009241"/>
    <s v="beginbalans"/>
    <m/>
    <s v="SVNA5LHFN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23"/>
    <s v="6252475460"/>
    <s v="4130009241"/>
    <s v="beginbalans"/>
    <m/>
    <s v="SVNA5LHFX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24"/>
    <s v="6252475460"/>
    <s v="4130009241"/>
    <s v="beginbalans"/>
    <m/>
    <s v="SVNA5LHG0"/>
    <m/>
    <m/>
    <m/>
    <x v="6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25"/>
    <s v="6252475460"/>
    <s v="4130009241"/>
    <s v="beginbalans"/>
    <m/>
    <s v="SVNA5LHG1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26"/>
    <s v="6252475460"/>
    <s v="4130009241"/>
    <s v="beginbalans"/>
    <m/>
    <s v="SVNA5LHG3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27"/>
    <s v="6252475460"/>
    <s v="4130009241"/>
    <s v="beginbalans"/>
    <m/>
    <s v="SVNA5LHG7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28"/>
    <s v="6252475460"/>
    <s v="4130009241"/>
    <s v="beginbalans"/>
    <m/>
    <s v="SVNA5LHG8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29"/>
    <s v="6252475460"/>
    <s v="4130009241"/>
    <s v="beginbalans"/>
    <m/>
    <s v="SVNA5LHG9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30"/>
    <s v="6252475460"/>
    <s v="4130009241"/>
    <s v="beginbalans"/>
    <m/>
    <s v="SVNA5LHGA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31"/>
    <s v="6252475460"/>
    <s v="4130009241"/>
    <s v="beginbalans"/>
    <m/>
    <s v="SVNA5LHGB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32"/>
    <s v="6252475460"/>
    <s v="4130009241"/>
    <s v="beginbalans"/>
    <m/>
    <s v="SVNA5LHGC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33"/>
    <s v="6252475460"/>
    <s v="4130009241"/>
    <s v="beginbalans"/>
    <m/>
    <s v="SVNA5LHGD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34"/>
    <s v="6252475460"/>
    <s v="4130009241"/>
    <s v="beginbalans"/>
    <m/>
    <s v="SVNA5LHGF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35"/>
    <s v="6252475460"/>
    <s v="4130009241"/>
    <s v="beginbalans"/>
    <m/>
    <s v="SVNA5LHGG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36"/>
    <s v="6252475460"/>
    <s v="4130009241"/>
    <s v="beginbalans"/>
    <m/>
    <s v="SVNA5LHGH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37"/>
    <s v="6252475460"/>
    <s v="4130009241"/>
    <s v="beginbalans"/>
    <m/>
    <s v="SVNA5LHGK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38"/>
    <s v="6252475460"/>
    <s v="4130009241"/>
    <s v="beginbalans"/>
    <m/>
    <s v="SVNA5LHGL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39"/>
    <s v="6252475460"/>
    <s v="4130009241"/>
    <s v="beginbalans"/>
    <m/>
    <s v="SVNA5LHGM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40"/>
    <s v="6252475460"/>
    <s v="4130009241"/>
    <s v="beginbalans"/>
    <m/>
    <s v="SVNA5LHGN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41"/>
    <s v="6252475460"/>
    <s v="4130009241"/>
    <s v="beginbalans"/>
    <m/>
    <s v="SVNA5LHGP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42"/>
    <s v="6252475460"/>
    <s v="4130009241"/>
    <s v="beginbalans"/>
    <m/>
    <s v="SVNA5LHGR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43"/>
    <s v="6252475460"/>
    <s v="4130009241"/>
    <s v="beginbalans"/>
    <m/>
    <s v="SVNA5LHGT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44"/>
    <s v="6252475460"/>
    <s v="4130009241"/>
    <s v="beginbalans"/>
    <m/>
    <s v="SVNA5LHGV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45"/>
    <s v="6252475460"/>
    <s v="4130009241"/>
    <s v="beginbalans"/>
    <m/>
    <s v="SVNA5LHGW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46"/>
    <s v="6252475460"/>
    <s v="4130009241"/>
    <s v="beginbalans"/>
    <m/>
    <s v="SVNA5LHGX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47"/>
    <s v="6252475460"/>
    <s v="4130009241"/>
    <s v="beginbalans"/>
    <m/>
    <s v="SVNA5LHGY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48"/>
    <s v="6252475460"/>
    <s v="4130009241"/>
    <s v="beginbalans"/>
    <m/>
    <s v="SVNA5LHGZ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49"/>
    <s v="6252475460"/>
    <s v="4130009241"/>
    <s v="beginbalans"/>
    <m/>
    <s v="SVNA5LHH0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50"/>
    <s v="6252475460"/>
    <s v="4130009241"/>
    <s v="beginbalans"/>
    <m/>
    <s v="SVNA5LHH1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51"/>
    <s v="6252475460"/>
    <s v="4130009241"/>
    <s v="beginbalans"/>
    <m/>
    <s v="SVNA5LHH2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52"/>
    <s v="6252475460"/>
    <s v="4130009241"/>
    <s v="beginbalans"/>
    <m/>
    <s v="SVNA5LHH3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53"/>
    <s v="6252475460"/>
    <s v="4130009241"/>
    <s v="beginbalans"/>
    <m/>
    <s v="SVNA5LHH4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54"/>
    <s v="6252475460"/>
    <s v="4130009241"/>
    <s v="beginbalans"/>
    <m/>
    <s v="SVNA5LHH5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55"/>
    <s v="6252475460"/>
    <s v="4130009241"/>
    <s v="beginbalans"/>
    <m/>
    <s v="SVNA5LHH6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56"/>
    <s v="6252475460"/>
    <s v="4130009241"/>
    <s v="beginbalans"/>
    <m/>
    <s v="SVNA5LHH7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57"/>
    <s v="6252475460"/>
    <s v="4130009241"/>
    <s v="beginbalans"/>
    <m/>
    <s v="SVNA5LHH8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58"/>
    <s v="6252475460"/>
    <s v="4130009241"/>
    <s v="beginbalans"/>
    <m/>
    <s v="SVNA5LHH9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59"/>
    <s v="6252475460"/>
    <s v="4130009241"/>
    <s v="beginbalans"/>
    <m/>
    <s v="SVNA5LHHA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60"/>
    <s v="6252475460"/>
    <s v="4130009241"/>
    <s v="beginbalans"/>
    <m/>
    <s v="SVNA5LHHB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61"/>
    <s v="6252475460"/>
    <s v="4130009241"/>
    <s v="beginbalans"/>
    <m/>
    <s v="SVNA5LHHC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62"/>
    <s v="6252475460"/>
    <s v="4130009241"/>
    <s v="beginbalans"/>
    <m/>
    <s v="SVNA5LHHD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63"/>
    <s v="6252475460"/>
    <s v="4130009241"/>
    <s v="beginbalans"/>
    <m/>
    <s v="SVNA5LHHF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64"/>
    <s v="6252475460"/>
    <s v="4130009241"/>
    <s v="beginbalans"/>
    <m/>
    <s v="SVNA5LHHG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65"/>
    <s v="6252475460"/>
    <s v="4130009241"/>
    <s v="beginbalans"/>
    <m/>
    <s v="SVNA5LHHH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66"/>
    <s v="6252475460"/>
    <s v="4130009241"/>
    <s v="beginbalans"/>
    <m/>
    <s v="SVNA5LHHK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67"/>
    <s v="6252475460"/>
    <s v="4130009241"/>
    <s v="beginbalans"/>
    <m/>
    <s v="SVNA5LHHL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68"/>
    <s v="6252475460"/>
    <s v="4130009241"/>
    <s v="beginbalans"/>
    <m/>
    <s v="SVNA5LHHM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69"/>
    <s v="6252475460"/>
    <s v="4130009241"/>
    <s v="beginbalans"/>
    <m/>
    <s v="SVNA5LHHN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70"/>
    <s v="6252475460"/>
    <s v="4130009241"/>
    <s v="beginbalans"/>
    <m/>
    <s v="SVNA5LHHP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71"/>
    <s v="6252475460"/>
    <s v="4130009241"/>
    <s v="beginbalans"/>
    <m/>
    <s v="SVNA5LHHR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72"/>
    <s v="6252475460"/>
    <s v="4130009241"/>
    <s v="beginbalans"/>
    <m/>
    <s v="SVNA5LHHT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73"/>
    <s v="6252475460"/>
    <s v="4130009241"/>
    <s v="beginbalans"/>
    <m/>
    <s v="SVNA5LHHV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74"/>
    <s v="6252475460"/>
    <s v="4130009241"/>
    <s v="beginbalans"/>
    <m/>
    <s v="SVNA5LHHW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75"/>
    <s v="6252475460"/>
    <s v="4130009241"/>
    <s v="beginbalans"/>
    <m/>
    <s v="SVNA5LHHX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76"/>
    <s v="6252475460"/>
    <s v="4130009241"/>
    <s v="beginbalans"/>
    <m/>
    <s v="SVNA5LHHY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77"/>
    <s v="6252475460"/>
    <s v="4130009241"/>
    <s v="beginbalans"/>
    <m/>
    <s v="SVNA5LHHZ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78"/>
    <s v="6252475460"/>
    <s v="4130009241"/>
    <s v="beginbalans"/>
    <m/>
    <s v="SVNA5LHK0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79"/>
    <s v="6252475460"/>
    <s v="4130009241"/>
    <s v="beginbalans"/>
    <m/>
    <s v="SVNA5LHK1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80"/>
    <s v="6252475460"/>
    <s v="4130009241"/>
    <s v="beginbalans"/>
    <m/>
    <s v="SVNA5LHK2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81"/>
    <s v="6252475460"/>
    <s v="4130009241"/>
    <s v="beginbalans"/>
    <m/>
    <s v="SVNA5LHK4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82"/>
    <s v="6252475460"/>
    <s v="4130009241"/>
    <s v="beginbalans"/>
    <m/>
    <s v="SVNA5LHK7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83"/>
    <s v="6252475460"/>
    <s v="4130009241"/>
    <s v="beginbalans"/>
    <m/>
    <s v="SVNA5LHK8"/>
    <m/>
    <m/>
    <m/>
    <x v="4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84"/>
    <s v="6252475460"/>
    <s v="4130009241"/>
    <s v="beginbalans"/>
    <m/>
    <s v="SVNA5LHKA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85"/>
    <s v="6252475460"/>
    <s v="4130009241"/>
    <s v="beginbalans"/>
    <m/>
    <s v="SVNA5LHKK"/>
    <m/>
    <m/>
    <m/>
    <x v="5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86"/>
    <s v="6252475460"/>
    <s v="4130009241"/>
    <s v="beginbalans"/>
    <m/>
    <s v="SVNA5LHVR"/>
    <m/>
    <m/>
    <m/>
    <x v="1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763187"/>
    <s v="6252475460"/>
    <s v="4130009241"/>
    <s v="beginbalans"/>
    <m/>
    <s v="SVNA5LHFG"/>
    <m/>
    <m/>
    <m/>
    <x v="1"/>
    <m/>
    <n v="100292666"/>
    <s v="Alfa College"/>
    <x v="17"/>
    <s v="Lenovo"/>
    <s v="T23i-10-23 inch Monitor(VGA +HDMI+DP)"/>
    <d v="2021-05-01T00:00:00"/>
    <x v="1"/>
    <n v="1"/>
    <n v="126.79"/>
    <n v="0"/>
    <n v="0"/>
    <n v="126.79"/>
    <n v="84.65"/>
    <n v="31.69"/>
    <n v="0"/>
    <n v="116.34"/>
    <n v="42.14"/>
    <n v="10.450000000000003"/>
    <m/>
    <m/>
    <s v="ACTIVE"/>
  </r>
  <r>
    <s v="2514011"/>
    <s v="6252476688"/>
    <s v="4130008262"/>
    <s v="beginbalans"/>
    <m/>
    <s v="PC1XFAL1"/>
    <m/>
    <m/>
    <m/>
    <x v="5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12"/>
    <s v="6252476688"/>
    <s v="4130008262"/>
    <s v="beginbalans"/>
    <m/>
    <s v="PC1XFAL2"/>
    <m/>
    <m/>
    <m/>
    <x v="5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13"/>
    <s v="6252476688"/>
    <s v="4130008262"/>
    <s v="beginbalans"/>
    <m/>
    <s v="PC1XFAL3"/>
    <m/>
    <m/>
    <m/>
    <x v="5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14"/>
    <s v="6252476688"/>
    <s v="4130008262"/>
    <s v="beginbalans"/>
    <m/>
    <s v="PC1XFAL4"/>
    <m/>
    <m/>
    <m/>
    <x v="5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15"/>
    <s v="6252476688"/>
    <s v="4130008262"/>
    <s v="beginbalans"/>
    <m/>
    <s v="PC1XFAL5"/>
    <m/>
    <m/>
    <m/>
    <x v="4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16"/>
    <s v="6252476688"/>
    <s v="4130008262"/>
    <s v="beginbalans"/>
    <m/>
    <s v="PC1XFAL6"/>
    <m/>
    <m/>
    <m/>
    <x v="5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17"/>
    <s v="6252476688"/>
    <s v="4130008262"/>
    <s v="beginbalans"/>
    <m/>
    <s v="PC1XFAL7"/>
    <m/>
    <m/>
    <m/>
    <x v="5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18"/>
    <s v="6252476688"/>
    <s v="4130008262"/>
    <s v="beginbalans"/>
    <m/>
    <s v="PC1XFAL8"/>
    <m/>
    <m/>
    <m/>
    <x v="5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19"/>
    <s v="6252476688"/>
    <s v="4130008262"/>
    <s v="beginbalans"/>
    <m/>
    <s v="PC1XFAL9"/>
    <m/>
    <m/>
    <m/>
    <x v="5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20"/>
    <s v="6252476688"/>
    <s v="4130008262"/>
    <s v="beginbalans"/>
    <m/>
    <s v="PC1XFALA"/>
    <m/>
    <m/>
    <m/>
    <x v="5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21"/>
    <s v="6252476688"/>
    <s v="4130008262"/>
    <s v="beginbalans"/>
    <m/>
    <s v="PC1XFALB"/>
    <m/>
    <m/>
    <m/>
    <x v="4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22"/>
    <s v="6252476688"/>
    <s v="4130008262"/>
    <s v="beginbalans"/>
    <m/>
    <s v="PC1XFALC"/>
    <m/>
    <m/>
    <m/>
    <x v="4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23"/>
    <s v="6252476688"/>
    <s v="4130008262"/>
    <s v="beginbalans"/>
    <m/>
    <s v="PC1XFALD"/>
    <m/>
    <m/>
    <m/>
    <x v="0"/>
    <m/>
    <n v="100292666"/>
    <s v="Alfa College"/>
    <x v="16"/>
    <s v="Lenovo"/>
    <s v="Lenovo Laptop PC Medium (T14s)"/>
    <d v="2021-06-01T00:00:00"/>
    <x v="1"/>
    <n v="0"/>
    <n v="792.17"/>
    <n v="0"/>
    <n v="792.17"/>
    <n v="0"/>
    <n v="512.19000000000005"/>
    <n v="148.5"/>
    <n v="660.68999999999994"/>
    <n v="0"/>
    <n v="279.9799999999999"/>
    <n v="0"/>
    <m/>
    <m/>
    <s v="INACTIVE - Retired in 2024"/>
  </r>
  <r>
    <s v="2514024"/>
    <s v="6252476688"/>
    <s v="4130008262"/>
    <s v="beginbalans"/>
    <m/>
    <s v="PC1XFALE"/>
    <m/>
    <m/>
    <m/>
    <x v="5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25"/>
    <s v="6252476688"/>
    <s v="4130008262"/>
    <s v="beginbalans"/>
    <m/>
    <s v="PC1XFALF"/>
    <m/>
    <m/>
    <m/>
    <x v="5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26"/>
    <s v="6252476688"/>
    <s v="4130008262"/>
    <s v="beginbalans"/>
    <m/>
    <s v="PC1XFALG"/>
    <m/>
    <m/>
    <m/>
    <x v="5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27"/>
    <s v="6252476688"/>
    <s v="4130008262"/>
    <s v="beginbalans"/>
    <m/>
    <s v="PC1XFALH"/>
    <m/>
    <m/>
    <m/>
    <x v="5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28"/>
    <s v="6252476688"/>
    <s v="4130008262"/>
    <s v="beginbalans"/>
    <m/>
    <s v="PC1XFALJ"/>
    <m/>
    <m/>
    <m/>
    <x v="5"/>
    <m/>
    <n v="100292666"/>
    <s v="Alfa College"/>
    <x v="16"/>
    <s v="Lenovo"/>
    <s v="Lenovo Laptop PC Medium (T14s)"/>
    <d v="2021-06-01T00:00:00"/>
    <x v="1"/>
    <n v="1"/>
    <n v="792.17"/>
    <n v="0"/>
    <n v="0"/>
    <n v="792.17"/>
    <n v="512.19000000000005"/>
    <n v="198.04"/>
    <n v="0"/>
    <n v="710.23"/>
    <n v="279.9799999999999"/>
    <n v="81.939999999999941"/>
    <m/>
    <m/>
    <s v="ACTIVE"/>
  </r>
  <r>
    <s v="2514029"/>
    <s v="6252478967"/>
    <s v="4130009122"/>
    <s v="beginbalans"/>
    <m/>
    <s v="R912N24A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30"/>
    <s v="6252478967"/>
    <s v="4130009122"/>
    <s v="beginbalans"/>
    <m/>
    <s v="R912N24B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31"/>
    <s v="6252478967"/>
    <s v="4130009122"/>
    <s v="beginbalans"/>
    <m/>
    <s v="R912N24C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32"/>
    <s v="6252478967"/>
    <s v="4130009122"/>
    <s v="beginbalans"/>
    <m/>
    <s v="R912N24D"/>
    <m/>
    <m/>
    <m/>
    <x v="5"/>
    <m/>
    <n v="100292666"/>
    <s v="Alfa College"/>
    <x v="16"/>
    <s v="Lenovo"/>
    <s v="Lenovo Laptop PC Yoga (X13)"/>
    <d v="2021-06-01T00:00:00"/>
    <x v="1"/>
    <n v="0"/>
    <n v="923.52"/>
    <n v="0"/>
    <n v="923.52"/>
    <n v="0"/>
    <n v="597.12"/>
    <n v="211.64"/>
    <n v="808.76"/>
    <n v="0"/>
    <n v="326.39999999999998"/>
    <n v="0"/>
    <m/>
    <m/>
    <s v="INACTIVE - Retired in 2024"/>
  </r>
  <r>
    <s v="2514033"/>
    <s v="6252478967"/>
    <s v="4130009122"/>
    <s v="beginbalans"/>
    <m/>
    <s v="R912N24E"/>
    <m/>
    <m/>
    <m/>
    <x v="4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34"/>
    <s v="6252478967"/>
    <s v="4130009122"/>
    <s v="beginbalans"/>
    <m/>
    <s v="R912N24F"/>
    <m/>
    <m/>
    <m/>
    <x v="0"/>
    <m/>
    <n v="100292666"/>
    <s v="Alfa College"/>
    <x v="16"/>
    <s v="Lenovo"/>
    <s v="Lenovo Laptop PC Yoga (X13)"/>
    <d v="2021-06-01T00:00:00"/>
    <x v="1"/>
    <n v="0"/>
    <n v="923.52"/>
    <n v="0"/>
    <n v="923.52"/>
    <n v="0"/>
    <n v="597.12"/>
    <n v="173.16"/>
    <n v="770.28"/>
    <n v="0"/>
    <n v="326.39999999999998"/>
    <n v="0"/>
    <m/>
    <m/>
    <s v="INACTIVE - Retired in 2024"/>
  </r>
  <r>
    <s v="2514035"/>
    <s v="6252478967"/>
    <s v="4130009122"/>
    <s v="beginbalans"/>
    <m/>
    <s v="R912N24G"/>
    <m/>
    <m/>
    <m/>
    <x v="0"/>
    <m/>
    <n v="100292666"/>
    <s v="Alfa College"/>
    <x v="16"/>
    <s v="Lenovo"/>
    <s v="Lenovo Laptop PC Yoga (X13)"/>
    <d v="2021-06-01T00:00:00"/>
    <x v="1"/>
    <n v="0"/>
    <n v="923.52"/>
    <n v="0"/>
    <n v="923.52"/>
    <n v="0"/>
    <n v="597.12"/>
    <n v="173.16"/>
    <n v="770.28"/>
    <n v="0"/>
    <n v="326.39999999999998"/>
    <n v="0"/>
    <m/>
    <m/>
    <s v="INACTIVE - Retired in 2024"/>
  </r>
  <r>
    <s v="2514036"/>
    <s v="6252478967"/>
    <s v="4130009122"/>
    <s v="beginbalans"/>
    <m/>
    <s v="R912N24H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37"/>
    <s v="6252478967"/>
    <s v="4130009122"/>
    <s v="beginbalans"/>
    <m/>
    <s v="R912N24J"/>
    <m/>
    <m/>
    <m/>
    <x v="4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38"/>
    <s v="6252478967"/>
    <s v="4130009122"/>
    <s v="beginbalans"/>
    <m/>
    <s v="R912N24K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39"/>
    <s v="6252478967"/>
    <s v="4130009122"/>
    <s v="beginbalans"/>
    <m/>
    <s v="R912N24L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40"/>
    <s v="6252478967"/>
    <s v="4130009122"/>
    <s v="beginbalans"/>
    <m/>
    <s v="R912N24M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41"/>
    <s v="6252478967"/>
    <s v="4130009122"/>
    <s v="beginbalans"/>
    <m/>
    <s v="R912N24N"/>
    <m/>
    <m/>
    <m/>
    <x v="0"/>
    <m/>
    <n v="100292666"/>
    <s v="Alfa College"/>
    <x v="16"/>
    <s v="Lenovo"/>
    <s v="Lenovo Laptop PC Yoga (X13)"/>
    <d v="2021-06-01T00:00:00"/>
    <x v="1"/>
    <n v="0"/>
    <n v="923.52"/>
    <n v="0"/>
    <n v="923.52"/>
    <n v="0"/>
    <n v="597.12"/>
    <n v="173.16"/>
    <n v="770.28"/>
    <n v="0"/>
    <n v="326.39999999999998"/>
    <n v="0"/>
    <m/>
    <m/>
    <s v="INACTIVE - Retired in 2024"/>
  </r>
  <r>
    <s v="2514042"/>
    <s v="6252478967"/>
    <s v="4130009122"/>
    <s v="beginbalans"/>
    <m/>
    <s v="R912N24P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44"/>
    <s v="6252478967"/>
    <s v="4130009122"/>
    <s v="beginbalans"/>
    <m/>
    <s v="R912N24R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45"/>
    <s v="6252478967"/>
    <s v="4130009122"/>
    <s v="beginbalans"/>
    <m/>
    <s v="R912N24S"/>
    <m/>
    <m/>
    <m/>
    <x v="6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46"/>
    <s v="6252478967"/>
    <s v="4130009122"/>
    <s v="beginbalans"/>
    <m/>
    <s v="R912N24T"/>
    <m/>
    <m/>
    <m/>
    <x v="4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47"/>
    <s v="6252478967"/>
    <s v="4130009122"/>
    <s v="beginbalans"/>
    <m/>
    <s v="R912N24V"/>
    <m/>
    <m/>
    <m/>
    <x v="0"/>
    <m/>
    <n v="100292666"/>
    <s v="Alfa College"/>
    <x v="16"/>
    <s v="Lenovo"/>
    <s v="Lenovo Laptop PC Yoga (X13)"/>
    <d v="2021-06-01T00:00:00"/>
    <x v="1"/>
    <n v="0"/>
    <n v="923.52"/>
    <n v="0"/>
    <n v="923.52"/>
    <n v="0"/>
    <n v="597.12"/>
    <n v="173.16"/>
    <n v="770.28"/>
    <n v="0"/>
    <n v="326.39999999999998"/>
    <n v="0"/>
    <m/>
    <m/>
    <s v="INACTIVE - Retired in 2024"/>
  </r>
  <r>
    <s v="2514048"/>
    <s v="6252478967"/>
    <s v="4130009122"/>
    <s v="beginbalans"/>
    <m/>
    <s v="R912N24W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49"/>
    <s v="6252478967"/>
    <s v="4130009122"/>
    <s v="beginbalans"/>
    <m/>
    <s v="R912N24X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50"/>
    <s v="6252478967"/>
    <s v="4130009122"/>
    <s v="beginbalans"/>
    <m/>
    <s v="R912N24Y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51"/>
    <s v="6252478967"/>
    <s v="4130009122"/>
    <s v="beginbalans"/>
    <m/>
    <s v="R912N24Z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52"/>
    <s v="6252478967"/>
    <s v="4130009122"/>
    <s v="beginbalans"/>
    <m/>
    <s v="R912N250"/>
    <m/>
    <m/>
    <m/>
    <x v="4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53"/>
    <s v="6252478967"/>
    <s v="4130009122"/>
    <s v="beginbalans"/>
    <m/>
    <s v="R912N251"/>
    <m/>
    <m/>
    <m/>
    <x v="0"/>
    <m/>
    <n v="100292666"/>
    <s v="Alfa College"/>
    <x v="16"/>
    <s v="Lenovo"/>
    <s v="Lenovo Laptop PC Yoga (X13)"/>
    <d v="2021-06-01T00:00:00"/>
    <x v="1"/>
    <n v="0"/>
    <n v="923.52"/>
    <n v="0"/>
    <n v="923.52"/>
    <n v="0"/>
    <n v="597.12"/>
    <n v="173.16"/>
    <n v="770.28"/>
    <n v="0"/>
    <n v="326.39999999999998"/>
    <n v="0"/>
    <m/>
    <m/>
    <s v="INACTIVE - Retired in 2024"/>
  </r>
  <r>
    <s v="2514054"/>
    <s v="6252478967"/>
    <s v="4130009122"/>
    <s v="beginbalans"/>
    <m/>
    <s v="R912N252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55"/>
    <s v="6252478967"/>
    <s v="4130009122"/>
    <s v="beginbalans"/>
    <m/>
    <s v="R912N253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56"/>
    <s v="6252478967"/>
    <s v="4130009122"/>
    <s v="beginbalans"/>
    <m/>
    <s v="R912N254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57"/>
    <s v="6252478967"/>
    <s v="4130009122"/>
    <s v="beginbalans"/>
    <m/>
    <s v="R912N255"/>
    <m/>
    <m/>
    <m/>
    <x v="6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58"/>
    <s v="6252478967"/>
    <s v="4130009122"/>
    <s v="beginbalans"/>
    <m/>
    <s v="R912N256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59"/>
    <s v="6252478967"/>
    <s v="4130009122"/>
    <s v="beginbalans"/>
    <m/>
    <s v="R912N257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60"/>
    <s v="6252478967"/>
    <s v="4130009122"/>
    <s v="beginbalans"/>
    <m/>
    <s v="R912N258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61"/>
    <s v="6252478967"/>
    <s v="4130009122"/>
    <s v="beginbalans"/>
    <m/>
    <s v="R912N259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62"/>
    <s v="6252478967"/>
    <s v="4130009122"/>
    <s v="beginbalans"/>
    <m/>
    <s v="R912N25A"/>
    <m/>
    <m/>
    <m/>
    <x v="5"/>
    <m/>
    <n v="100292666"/>
    <s v="Alfa College"/>
    <x v="16"/>
    <s v="Lenovo"/>
    <s v="Lenovo Laptop PC Yoga (X13)"/>
    <d v="2021-06-01T00:00:00"/>
    <x v="1"/>
    <n v="1"/>
    <n v="923.52"/>
    <n v="0"/>
    <n v="0"/>
    <n v="923.52"/>
    <n v="597.12"/>
    <n v="230.88"/>
    <n v="0"/>
    <n v="828"/>
    <n v="326.39999999999998"/>
    <n v="95.519999999999982"/>
    <m/>
    <m/>
    <s v="ACTIVE"/>
  </r>
  <r>
    <s v="2514063"/>
    <s v="6252480509"/>
    <s v="4130009122"/>
    <s v="beginbalans"/>
    <m/>
    <s v="PC1Y5A02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64"/>
    <s v="6252480509"/>
    <s v="4130009122"/>
    <s v="beginbalans"/>
    <m/>
    <s v="PC1Y5A03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65"/>
    <s v="6252480509"/>
    <s v="4130009122"/>
    <s v="beginbalans"/>
    <m/>
    <s v="PC1Y5A04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66"/>
    <s v="6252480509"/>
    <s v="4130009122"/>
    <s v="beginbalans"/>
    <m/>
    <s v="PC1Y5A05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67"/>
    <s v="6252480509"/>
    <s v="4130009122"/>
    <s v="beginbalans"/>
    <m/>
    <s v="PC1Y5A06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68"/>
    <s v="6252480509"/>
    <s v="4130009122"/>
    <s v="beginbalans"/>
    <m/>
    <s v="PC1Y5A07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69"/>
    <s v="6252480509"/>
    <s v="4130009122"/>
    <s v="beginbalans"/>
    <m/>
    <s v="PC1Y5A08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70"/>
    <s v="6252480509"/>
    <s v="4130009122"/>
    <s v="beginbalans"/>
    <m/>
    <s v="PC1Y5A09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71"/>
    <s v="6252480509"/>
    <s v="4130009122"/>
    <s v="beginbalans"/>
    <m/>
    <s v="PC1Y5A0A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72"/>
    <s v="6252480509"/>
    <s v="4130009122"/>
    <s v="beginbalans"/>
    <m/>
    <s v="PC1Y5A0B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73"/>
    <s v="6252480509"/>
    <s v="4130009122"/>
    <s v="beginbalans"/>
    <m/>
    <s v="PC1Y5A0C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74"/>
    <s v="6252480509"/>
    <s v="4130009122"/>
    <s v="beginbalans"/>
    <m/>
    <s v="PC1Y5A0D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75"/>
    <s v="6252480509"/>
    <s v="4130009122"/>
    <s v="beginbalans"/>
    <m/>
    <s v="PC1Y5A0E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76"/>
    <s v="6252480509"/>
    <s v="4130009122"/>
    <s v="beginbalans"/>
    <m/>
    <s v="PC1Y5A0F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77"/>
    <s v="6252480509"/>
    <s v="4130009122"/>
    <s v="beginbalans"/>
    <m/>
    <s v="PC1Y5A0G"/>
    <m/>
    <m/>
    <m/>
    <x v="5"/>
    <m/>
    <n v="100292666"/>
    <s v="Alfa College"/>
    <x v="16"/>
    <s v="Lenovo"/>
    <s v="Lenovo Laptop PC Medium (T14s)"/>
    <d v="2021-06-01T00:00:00"/>
    <x v="1"/>
    <n v="0"/>
    <n v="789.37"/>
    <n v="0"/>
    <n v="789.37"/>
    <n v="0"/>
    <n v="510.38"/>
    <n v="147.96"/>
    <n v="658.34"/>
    <n v="0"/>
    <n v="278.99"/>
    <n v="0"/>
    <m/>
    <m/>
    <s v="INACTIVE - Retired in 2024"/>
  </r>
  <r>
    <s v="2514078"/>
    <s v="6252480509"/>
    <s v="4130009122"/>
    <s v="beginbalans"/>
    <m/>
    <s v="PC1Y5A0H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79"/>
    <s v="6252480509"/>
    <s v="4130009122"/>
    <s v="beginbalans"/>
    <m/>
    <s v="PC1Y5A0J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80"/>
    <s v="6252480509"/>
    <s v="4130009122"/>
    <s v="beginbalans"/>
    <m/>
    <s v="PC1Y5A0K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81"/>
    <s v="6252480509"/>
    <s v="4130009122"/>
    <s v="beginbalans"/>
    <m/>
    <s v="PC1Y5A0L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82"/>
    <s v="6252480509"/>
    <s v="4130009122"/>
    <s v="beginbalans"/>
    <m/>
    <s v="PC1Y5A0M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83"/>
    <s v="6252480509"/>
    <s v="4130009122"/>
    <s v="beginbalans"/>
    <m/>
    <s v="PC1Y5A0N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84"/>
    <s v="6252480509"/>
    <s v="4130009122"/>
    <s v="beginbalans"/>
    <m/>
    <s v="PC1Y5A0P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85"/>
    <s v="6252480509"/>
    <s v="4130009122"/>
    <s v="beginbalans"/>
    <m/>
    <s v="PC1Y5A0Q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86"/>
    <s v="6252480509"/>
    <s v="4130009122"/>
    <s v="beginbalans"/>
    <m/>
    <s v="PC1Y5A0R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87"/>
    <s v="6252480509"/>
    <s v="4130009122"/>
    <s v="beginbalans"/>
    <m/>
    <s v="PC1Y5A0S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88"/>
    <s v="6252480509"/>
    <s v="4130009122"/>
    <s v="beginbalans"/>
    <m/>
    <s v="PC1Y5A0T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89"/>
    <s v="6252480509"/>
    <s v="4130009122"/>
    <s v="beginbalans"/>
    <m/>
    <s v="PC1Y5A0V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90"/>
    <s v="6252480509"/>
    <s v="4130009122"/>
    <s v="beginbalans"/>
    <m/>
    <s v="PC1Y5A0W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91"/>
    <s v="6252480509"/>
    <s v="4130009122"/>
    <s v="beginbalans"/>
    <m/>
    <s v="PC1Y5A0X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92"/>
    <s v="6252480509"/>
    <s v="4130009122"/>
    <s v="beginbalans"/>
    <m/>
    <s v="PC1Y5A0Y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93"/>
    <s v="6252480509"/>
    <s v="4130009122"/>
    <s v="beginbalans"/>
    <m/>
    <s v="PC1Y5A0Z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94"/>
    <s v="6252480509"/>
    <s v="4130009122"/>
    <s v="beginbalans"/>
    <m/>
    <s v="PC1Y5A10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95"/>
    <s v="6252480509"/>
    <s v="4130009122"/>
    <s v="beginbalans"/>
    <m/>
    <s v="PC1Y5A11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96"/>
    <s v="6252480509"/>
    <s v="4130009122"/>
    <s v="beginbalans"/>
    <m/>
    <s v="PC1Y5A12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97"/>
    <s v="6252480509"/>
    <s v="4130009122"/>
    <s v="beginbalans"/>
    <m/>
    <s v="PC1Y5A13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98"/>
    <s v="6252480509"/>
    <s v="4130009122"/>
    <s v="beginbalans"/>
    <m/>
    <s v="PC1Y5A14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099"/>
    <s v="6252480509"/>
    <s v="4130009122"/>
    <s v="beginbalans"/>
    <m/>
    <s v="PC1Y5A15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00"/>
    <s v="6252480509"/>
    <s v="4130009122"/>
    <s v="beginbalans"/>
    <m/>
    <s v="PC1Y5A16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01"/>
    <s v="6252480509"/>
    <s v="4130009122"/>
    <s v="beginbalans"/>
    <m/>
    <s v="PC1Y5A17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02"/>
    <s v="6252480509"/>
    <s v="4130009122"/>
    <s v="beginbalans"/>
    <m/>
    <s v="PC1Y5A18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03"/>
    <s v="6252480509"/>
    <s v="4130009122"/>
    <s v="beginbalans"/>
    <m/>
    <s v="PC1Y5A19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04"/>
    <s v="6252480509"/>
    <s v="4130009122"/>
    <s v="beginbalans"/>
    <m/>
    <s v="PC1Y5A1A"/>
    <m/>
    <m/>
    <m/>
    <x v="6"/>
    <m/>
    <n v="100292666"/>
    <s v="Alfa College"/>
    <x v="16"/>
    <s v="Lenovo"/>
    <s v="Lenovo Laptop PC Medium (T14s)"/>
    <d v="2021-06-01T00:00:00"/>
    <x v="1"/>
    <n v="0"/>
    <n v="789.37"/>
    <n v="0"/>
    <n v="789.37"/>
    <n v="0"/>
    <n v="510.38"/>
    <n v="180.84"/>
    <n v="691.22"/>
    <n v="0"/>
    <n v="278.99"/>
    <n v="0"/>
    <m/>
    <m/>
    <s v="INACTIVE - Retired in 2024"/>
  </r>
  <r>
    <s v="2514105"/>
    <s v="6252480509"/>
    <s v="4130009122"/>
    <s v="beginbalans"/>
    <m/>
    <s v="PC1Y5A1B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06"/>
    <s v="6252480509"/>
    <s v="4130009122"/>
    <s v="beginbalans"/>
    <m/>
    <s v="PC1Y5A1C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07"/>
    <s v="6252480509"/>
    <s v="4130009122"/>
    <s v="beginbalans"/>
    <m/>
    <s v="PC1Y5A1D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08"/>
    <s v="6252480509"/>
    <s v="4130009122"/>
    <s v="beginbalans"/>
    <m/>
    <s v="PC1Y5A1E"/>
    <m/>
    <m/>
    <m/>
    <x v="0"/>
    <m/>
    <n v="100292666"/>
    <s v="Alfa College"/>
    <x v="16"/>
    <s v="Lenovo"/>
    <s v="Lenovo Laptop PC Medium (T14s)"/>
    <d v="2021-06-01T00:00:00"/>
    <x v="1"/>
    <n v="0"/>
    <n v="789.37"/>
    <n v="0"/>
    <n v="789.37"/>
    <n v="0"/>
    <n v="510.38"/>
    <n v="147.96"/>
    <n v="658.34"/>
    <n v="0"/>
    <n v="278.99"/>
    <n v="0"/>
    <m/>
    <m/>
    <s v="INACTIVE - Retired in 2024"/>
  </r>
  <r>
    <s v="2514109"/>
    <s v="6252480509"/>
    <s v="4130009122"/>
    <s v="beginbalans"/>
    <m/>
    <s v="PC1Y5A1F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10"/>
    <s v="6252480509"/>
    <s v="4130009122"/>
    <s v="beginbalans"/>
    <m/>
    <s v="PC1Y5A1G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11"/>
    <s v="6252480509"/>
    <s v="4130009122"/>
    <s v="beginbalans"/>
    <m/>
    <s v="PC1Y5A1H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12"/>
    <s v="6252480509"/>
    <s v="4130009122"/>
    <s v="beginbalans"/>
    <m/>
    <s v="PC1Y5A1J"/>
    <m/>
    <m/>
    <m/>
    <x v="0"/>
    <m/>
    <n v="100292666"/>
    <s v="Alfa College"/>
    <x v="16"/>
    <s v="Lenovo"/>
    <s v="Lenovo Laptop PC Medium (T14s)"/>
    <d v="2021-06-01T00:00:00"/>
    <x v="1"/>
    <n v="0"/>
    <n v="789.37"/>
    <n v="0"/>
    <n v="789.37"/>
    <n v="0"/>
    <n v="510.38"/>
    <n v="147.96"/>
    <n v="658.34"/>
    <n v="0"/>
    <n v="278.99"/>
    <n v="0"/>
    <m/>
    <m/>
    <s v="INACTIVE - Retired in 2024"/>
  </r>
  <r>
    <s v="2514113"/>
    <s v="6252480509"/>
    <s v="4130009122"/>
    <s v="beginbalans"/>
    <m/>
    <s v="PC1Y5A1L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14"/>
    <s v="6252480509"/>
    <s v="4130009122"/>
    <s v="beginbalans"/>
    <m/>
    <s v="PC1Y5A1M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15"/>
    <s v="6252480509"/>
    <s v="4130009122"/>
    <s v="beginbalans"/>
    <m/>
    <s v="PC1Y5A1N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16"/>
    <s v="6252480509"/>
    <s v="4130009122"/>
    <s v="beginbalans"/>
    <m/>
    <s v="PC1Y5A1P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17"/>
    <s v="6252480509"/>
    <s v="4130009122"/>
    <s v="beginbalans"/>
    <m/>
    <s v="PC1Y5A1Q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18"/>
    <s v="6252480509"/>
    <s v="4130009122"/>
    <s v="beginbalans"/>
    <m/>
    <s v="PC1Y5A1R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19"/>
    <s v="6252480509"/>
    <s v="4130009122"/>
    <s v="beginbalans"/>
    <m/>
    <s v="PC1Y5A1S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20"/>
    <s v="6252480509"/>
    <s v="4130009122"/>
    <s v="beginbalans"/>
    <m/>
    <s v="PC1Y5A1T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21"/>
    <s v="6252480509"/>
    <s v="4130009122"/>
    <s v="beginbalans"/>
    <m/>
    <s v="PC1Y5A1V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22"/>
    <s v="6252480509"/>
    <s v="4130009122"/>
    <s v="beginbalans"/>
    <m/>
    <s v="PC1Y5A1W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23"/>
    <s v="6252480509"/>
    <s v="4130009122"/>
    <s v="beginbalans"/>
    <m/>
    <s v="PC1Y5A1X"/>
    <m/>
    <m/>
    <m/>
    <x v="4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24"/>
    <s v="6252480509"/>
    <s v="4130009122"/>
    <s v="beginbalans"/>
    <m/>
    <s v="PC1Y5A1Y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25"/>
    <s v="6252480509"/>
    <s v="4130009122"/>
    <s v="beginbalans"/>
    <m/>
    <s v="PC1Y5A1Z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514126"/>
    <s v="6252480509"/>
    <s v="4130009122"/>
    <s v="beginbalans"/>
    <m/>
    <s v="PC1Y5A1K"/>
    <m/>
    <m/>
    <m/>
    <x v="5"/>
    <m/>
    <n v="100292666"/>
    <s v="Alfa College"/>
    <x v="16"/>
    <s v="Lenovo"/>
    <s v="Lenovo Laptop PC Medium (T14s)"/>
    <d v="2021-06-01T00:00:00"/>
    <x v="1"/>
    <n v="1"/>
    <n v="789.37"/>
    <n v="0"/>
    <n v="0"/>
    <n v="789.37"/>
    <n v="510.38"/>
    <n v="197.34"/>
    <n v="0"/>
    <n v="707.72"/>
    <n v="278.99"/>
    <n v="81.649999999999977"/>
    <m/>
    <m/>
    <s v="ACTIVE"/>
  </r>
  <r>
    <s v="2763188"/>
    <s v="6252486594"/>
    <s v="4130009513"/>
    <s v="beginbalans"/>
    <m/>
    <s v="S4SM4814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189"/>
    <s v="6252486594"/>
    <s v="4130009513"/>
    <s v="beginbalans"/>
    <m/>
    <s v="S4SM4816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190"/>
    <s v="6252486594"/>
    <s v="4130009513"/>
    <s v="beginbalans"/>
    <m/>
    <s v="S4SM4824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191"/>
    <s v="6252486594"/>
    <s v="4130009513"/>
    <s v="beginbalans"/>
    <m/>
    <s v="S4SM4825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192"/>
    <s v="6252486594"/>
    <s v="4130009513"/>
    <s v="beginbalans"/>
    <m/>
    <s v="S4SM4827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193"/>
    <s v="6252486594"/>
    <s v="4130009513"/>
    <s v="beginbalans"/>
    <m/>
    <s v="S4SM4842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194"/>
    <s v="6252486594"/>
    <s v="4130009513"/>
    <s v="beginbalans"/>
    <m/>
    <s v="S4SM4861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195"/>
    <s v="6252486594"/>
    <s v="4130009513"/>
    <s v="beginbalans"/>
    <m/>
    <s v="S4SM4863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196"/>
    <s v="6252486594"/>
    <s v="4130009513"/>
    <s v="beginbalans"/>
    <m/>
    <s v="S4SM4864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197"/>
    <s v="6252486594"/>
    <s v="4130009513"/>
    <s v="beginbalans"/>
    <m/>
    <s v="S4SM4867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198"/>
    <s v="6252486594"/>
    <s v="4130009513"/>
    <s v="beginbalans"/>
    <m/>
    <s v="S4SM4869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199"/>
    <s v="6252486594"/>
    <s v="4130009513"/>
    <s v="beginbalans"/>
    <m/>
    <s v="S4SM4871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00"/>
    <s v="6252486594"/>
    <s v="4130009513"/>
    <s v="beginbalans"/>
    <m/>
    <s v="S4SM4877"/>
    <m/>
    <m/>
    <m/>
    <x v="0"/>
    <m/>
    <n v="100292666"/>
    <s v="Alfa College"/>
    <x v="16"/>
    <s v="Lenovo"/>
    <s v="Lenovo Desktop PC All in One"/>
    <d v="2021-07-01T00:00:00"/>
    <x v="1"/>
    <n v="0"/>
    <n v="755.79"/>
    <n v="0"/>
    <n v="755.79"/>
    <n v="0"/>
    <n v="473.13"/>
    <n v="141.66"/>
    <n v="614.79"/>
    <n v="0"/>
    <n v="282.65999999999997"/>
    <n v="0"/>
    <m/>
    <m/>
    <s v="INACTIVE - Retired in 2024"/>
  </r>
  <r>
    <s v="2763201"/>
    <s v="6252486594"/>
    <s v="4130009513"/>
    <s v="beginbalans"/>
    <m/>
    <s v="S4SM4878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02"/>
    <s v="6252486594"/>
    <s v="4130009513"/>
    <s v="beginbalans"/>
    <m/>
    <s v="S4SM4886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03"/>
    <s v="6252486594"/>
    <s v="4130009513"/>
    <s v="beginbalans"/>
    <m/>
    <s v="S4SM4887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04"/>
    <s v="6252486594"/>
    <s v="4130009513"/>
    <s v="beginbalans"/>
    <m/>
    <s v="S4SM4888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05"/>
    <s v="6252486594"/>
    <s v="4130009513"/>
    <s v="beginbalans"/>
    <m/>
    <s v="S4SM4891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06"/>
    <s v="6252486594"/>
    <s v="4130009513"/>
    <s v="beginbalans"/>
    <m/>
    <s v="S4SM4893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07"/>
    <s v="6252486594"/>
    <s v="4130009513"/>
    <s v="beginbalans"/>
    <m/>
    <s v="S4SM4894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08"/>
    <s v="6252486594"/>
    <s v="4130009513"/>
    <s v="beginbalans"/>
    <m/>
    <s v="S4SM4896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09"/>
    <s v="6252486594"/>
    <s v="4130009513"/>
    <s v="beginbalans"/>
    <m/>
    <s v="S4SM4900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10"/>
    <s v="6252486594"/>
    <s v="4130009513"/>
    <s v="beginbalans"/>
    <m/>
    <s v="S4SM4903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11"/>
    <s v="6252486594"/>
    <s v="4130009513"/>
    <s v="beginbalans"/>
    <m/>
    <s v="S4SM4906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12"/>
    <s v="6252486594"/>
    <s v="4130009513"/>
    <s v="beginbalans"/>
    <m/>
    <s v="S4SM4909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13"/>
    <s v="6252486594"/>
    <s v="4130009513"/>
    <s v="beginbalans"/>
    <m/>
    <s v="S4SM4911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14"/>
    <s v="6252486594"/>
    <s v="4130009513"/>
    <s v="beginbalans"/>
    <m/>
    <s v="S4SM4912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15"/>
    <s v="6252486594"/>
    <s v="4130009513"/>
    <s v="beginbalans"/>
    <m/>
    <s v="S4SM4913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16"/>
    <s v="6252486594"/>
    <s v="4130009513"/>
    <s v="beginbalans"/>
    <m/>
    <s v="S4SM4914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17"/>
    <s v="6252486594"/>
    <s v="4130009513"/>
    <s v="beginbalans"/>
    <m/>
    <s v="S4SM4921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18"/>
    <s v="6252486594"/>
    <s v="4130009513"/>
    <s v="beginbalans"/>
    <m/>
    <s v="S4SM4923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19"/>
    <s v="6252486594"/>
    <s v="4130009513"/>
    <s v="beginbalans"/>
    <m/>
    <s v="S4SM4925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20"/>
    <s v="6252486594"/>
    <s v="4130009513"/>
    <s v="beginbalans"/>
    <m/>
    <s v="S4SM4927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21"/>
    <s v="6252486594"/>
    <s v="4130009513"/>
    <s v="beginbalans"/>
    <m/>
    <s v="S4SM4941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22"/>
    <s v="6252486594"/>
    <s v="4130009513"/>
    <s v="beginbalans"/>
    <m/>
    <s v="S4SM4942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23"/>
    <s v="6252486594"/>
    <s v="4130009513"/>
    <s v="beginbalans"/>
    <m/>
    <s v="S4SM4944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24"/>
    <s v="6252486594"/>
    <s v="4130009513"/>
    <s v="beginbalans"/>
    <m/>
    <s v="S4SM4946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25"/>
    <s v="6252486594"/>
    <s v="4130009513"/>
    <s v="beginbalans"/>
    <m/>
    <s v="S4SM4948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26"/>
    <s v="6252486594"/>
    <s v="4130009513"/>
    <s v="beginbalans"/>
    <m/>
    <s v="S4SM4953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27"/>
    <s v="6252486594"/>
    <s v="4130009513"/>
    <s v="beginbalans"/>
    <m/>
    <s v="S4SM4955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28"/>
    <s v="6252486594"/>
    <s v="4130009513"/>
    <s v="beginbalans"/>
    <m/>
    <s v="S4SM4958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29"/>
    <s v="6252486594"/>
    <s v="4130009513"/>
    <s v="beginbalans"/>
    <m/>
    <s v="S4SM4960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30"/>
    <s v="6252486594"/>
    <s v="4130009513"/>
    <s v="beginbalans"/>
    <m/>
    <s v="S4SM4962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31"/>
    <s v="6252486594"/>
    <s v="4130009513"/>
    <s v="beginbalans"/>
    <m/>
    <s v="S4SM4964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32"/>
    <s v="6252486594"/>
    <s v="4130009513"/>
    <s v="beginbalans"/>
    <m/>
    <s v="S4SM4965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33"/>
    <s v="6252486594"/>
    <s v="4130009513"/>
    <s v="beginbalans"/>
    <m/>
    <s v="S4SM4966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34"/>
    <s v="6252486594"/>
    <s v="4130009513"/>
    <s v="beginbalans"/>
    <m/>
    <s v="S4SM4967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35"/>
    <s v="6252486594"/>
    <s v="4130009513"/>
    <s v="beginbalans"/>
    <m/>
    <s v="S4SM4968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36"/>
    <s v="6252486594"/>
    <s v="4130009513"/>
    <s v="beginbalans"/>
    <m/>
    <s v="S4SM4970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37"/>
    <s v="6252486594"/>
    <s v="4130009513"/>
    <s v="beginbalans"/>
    <m/>
    <s v="S4SM4971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38"/>
    <s v="6252486594"/>
    <s v="4130009513"/>
    <s v="beginbalans"/>
    <m/>
    <s v="S4SM4972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39"/>
    <s v="6252486594"/>
    <s v="4130009513"/>
    <s v="beginbalans"/>
    <m/>
    <s v="S4SM4976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40"/>
    <s v="6252486594"/>
    <s v="4130009513"/>
    <s v="beginbalans"/>
    <m/>
    <s v="S4SM4978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41"/>
    <s v="6252486594"/>
    <s v="4130009513"/>
    <s v="beginbalans"/>
    <m/>
    <s v="S4SM4980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42"/>
    <s v="6252486594"/>
    <s v="4130009513"/>
    <s v="beginbalans"/>
    <m/>
    <s v="S4SM4982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43"/>
    <s v="6252486594"/>
    <s v="4130009513"/>
    <s v="beginbalans"/>
    <m/>
    <s v="S4SM4989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44"/>
    <s v="6252486594"/>
    <s v="4130009513"/>
    <s v="beginbalans"/>
    <m/>
    <s v="S4SM4991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45"/>
    <s v="6252486594"/>
    <s v="4130009513"/>
    <s v="beginbalans"/>
    <m/>
    <s v="S4SM4993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46"/>
    <s v="6252486594"/>
    <s v="4130009513"/>
    <s v="beginbalans"/>
    <m/>
    <s v="S4SM4995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47"/>
    <s v="6252486594"/>
    <s v="4130009513"/>
    <s v="beginbalans"/>
    <m/>
    <s v="S4SM4996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48"/>
    <s v="6252486594"/>
    <s v="4130009513"/>
    <s v="beginbalans"/>
    <m/>
    <s v="S4SM4997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49"/>
    <s v="6252486594"/>
    <s v="4130009513"/>
    <s v="beginbalans"/>
    <m/>
    <s v="S4SM4998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50"/>
    <s v="6252486594"/>
    <s v="4130009513"/>
    <s v="beginbalans"/>
    <m/>
    <s v="S4SM4999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51"/>
    <s v="6252486594"/>
    <s v="4130009513"/>
    <s v="beginbalans"/>
    <m/>
    <s v="S4SM5000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52"/>
    <s v="6252486594"/>
    <s v="4130009513"/>
    <s v="beginbalans"/>
    <m/>
    <s v="S4SM5001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53"/>
    <s v="6252486594"/>
    <s v="4130009513"/>
    <s v="beginbalans"/>
    <m/>
    <s v="S4SM5002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54"/>
    <s v="6252486594"/>
    <s v="4130009513"/>
    <s v="beginbalans"/>
    <m/>
    <s v="S4SM5004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55"/>
    <s v="6252486594"/>
    <s v="4130009513"/>
    <s v="beginbalans"/>
    <m/>
    <s v="S4SM5007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56"/>
    <s v="6252486594"/>
    <s v="4130009513"/>
    <s v="beginbalans"/>
    <m/>
    <s v="S4SM5010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57"/>
    <s v="6252486594"/>
    <s v="4130009513"/>
    <s v="beginbalans"/>
    <m/>
    <s v="S4SM5011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58"/>
    <s v="6252486594"/>
    <s v="4130009513"/>
    <s v="beginbalans"/>
    <m/>
    <s v="S4SM5015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59"/>
    <s v="6252486594"/>
    <s v="4130009513"/>
    <s v="beginbalans"/>
    <m/>
    <s v="S4SM5020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60"/>
    <s v="6252486594"/>
    <s v="4130009513"/>
    <s v="beginbalans"/>
    <m/>
    <s v="S4SM5022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61"/>
    <s v="6252486594"/>
    <s v="4130009513"/>
    <s v="beginbalans"/>
    <m/>
    <s v="S4SM5028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62"/>
    <s v="6252486594"/>
    <s v="4130009513"/>
    <s v="beginbalans"/>
    <m/>
    <s v="S4SM5031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63"/>
    <s v="6252486594"/>
    <s v="4130009513"/>
    <s v="beginbalans"/>
    <m/>
    <s v="S4SM5033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64"/>
    <s v="6252486594"/>
    <s v="4130009513"/>
    <s v="beginbalans"/>
    <m/>
    <s v="S4SM5037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65"/>
    <s v="6252486594"/>
    <s v="4130009513"/>
    <s v="beginbalans"/>
    <m/>
    <s v="S4SM5039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66"/>
    <s v="6252486594"/>
    <s v="4130009513"/>
    <s v="beginbalans"/>
    <m/>
    <s v="S4SM5040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67"/>
    <s v="6252486594"/>
    <s v="4130009513"/>
    <s v="beginbalans"/>
    <m/>
    <s v="S4SM5044"/>
    <m/>
    <m/>
    <m/>
    <x v="4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763268"/>
    <s v="6252486594"/>
    <s v="4130009513"/>
    <s v="beginbalans"/>
    <m/>
    <s v="S4SM5047"/>
    <m/>
    <m/>
    <m/>
    <x v="5"/>
    <m/>
    <n v="100292666"/>
    <s v="Alfa College"/>
    <x v="16"/>
    <s v="Lenovo"/>
    <s v="Lenovo Desktop PC All in One"/>
    <d v="2021-07-01T00:00:00"/>
    <x v="1"/>
    <n v="1"/>
    <n v="755.79"/>
    <n v="0"/>
    <n v="0"/>
    <n v="755.79"/>
    <n v="473.13"/>
    <n v="188.94"/>
    <n v="0"/>
    <n v="662.07"/>
    <n v="282.65999999999997"/>
    <n v="93.719999999999914"/>
    <m/>
    <m/>
    <s v="ACTIVE"/>
  </r>
  <r>
    <s v="2640006"/>
    <s v="6252494275"/>
    <s v="4130009947"/>
    <s v="beginbalans"/>
    <m/>
    <s v="PF319TEX"/>
    <m/>
    <m/>
    <m/>
    <x v="4"/>
    <m/>
    <n v="100292666"/>
    <s v="Alfa College"/>
    <x v="16"/>
    <s v="Lenovo"/>
    <s v="Notebook ThinkPad P15_Touch"/>
    <d v="2021-09-01T00:00:00"/>
    <x v="1"/>
    <n v="1"/>
    <n v="1805.86"/>
    <n v="0"/>
    <n v="0"/>
    <n v="1805.86"/>
    <n v="1053.82"/>
    <n v="451.46"/>
    <n v="0"/>
    <n v="1505.28"/>
    <n v="752.04"/>
    <n v="300.57999999999993"/>
    <m/>
    <m/>
    <s v="ACTIVE"/>
  </r>
  <r>
    <s v="2640007"/>
    <s v="6252494275"/>
    <s v="4130009947"/>
    <s v="beginbalans"/>
    <m/>
    <s v="PF319TGQ"/>
    <m/>
    <m/>
    <m/>
    <x v="5"/>
    <m/>
    <n v="100292666"/>
    <s v="Alfa College"/>
    <x v="16"/>
    <s v="Lenovo"/>
    <s v="Notebook ThinkPad P15_Touch"/>
    <d v="2021-09-01T00:00:00"/>
    <x v="1"/>
    <n v="1"/>
    <n v="1805.86"/>
    <n v="0"/>
    <n v="0"/>
    <n v="1805.86"/>
    <n v="1053.82"/>
    <n v="451.46"/>
    <n v="0"/>
    <n v="1505.28"/>
    <n v="752.04"/>
    <n v="300.57999999999993"/>
    <m/>
    <m/>
    <s v="ACTIVE"/>
  </r>
  <r>
    <s v="2640008"/>
    <s v="6252494275"/>
    <s v="4130009947"/>
    <s v="beginbalans"/>
    <m/>
    <s v="PF319THW"/>
    <m/>
    <m/>
    <m/>
    <x v="5"/>
    <m/>
    <n v="100292666"/>
    <s v="Alfa College"/>
    <x v="16"/>
    <s v="Lenovo"/>
    <s v="Notebook ThinkPad P15_Touch"/>
    <d v="2021-09-01T00:00:00"/>
    <x v="1"/>
    <n v="1"/>
    <n v="1805.86"/>
    <n v="0"/>
    <n v="0"/>
    <n v="1805.86"/>
    <n v="1053.82"/>
    <n v="451.46"/>
    <n v="0"/>
    <n v="1505.28"/>
    <n v="752.04"/>
    <n v="300.57999999999993"/>
    <m/>
    <m/>
    <s v="ACTIVE"/>
  </r>
  <r>
    <s v="2640009"/>
    <s v="6252494275"/>
    <s v="4130009947"/>
    <s v="beginbalans"/>
    <m/>
    <s v="PF319TM5"/>
    <m/>
    <m/>
    <m/>
    <x v="5"/>
    <m/>
    <n v="100292666"/>
    <s v="Alfa College"/>
    <x v="16"/>
    <s v="Lenovo"/>
    <s v="Notebook ThinkPad P15_Touch"/>
    <d v="2021-09-01T00:00:00"/>
    <x v="1"/>
    <n v="1"/>
    <n v="1805.86"/>
    <n v="0"/>
    <n v="0"/>
    <n v="1805.86"/>
    <n v="1053.82"/>
    <n v="451.46"/>
    <n v="0"/>
    <n v="1505.28"/>
    <n v="752.04"/>
    <n v="300.57999999999993"/>
    <m/>
    <m/>
    <s v="ACTIVE"/>
  </r>
  <r>
    <s v="2640010"/>
    <s v="6252494275"/>
    <s v="4130009947"/>
    <s v="beginbalans"/>
    <m/>
    <s v="PF319ZD9"/>
    <m/>
    <m/>
    <m/>
    <x v="5"/>
    <m/>
    <n v="100292666"/>
    <s v="Alfa College"/>
    <x v="16"/>
    <s v="Lenovo"/>
    <s v="Notebook ThinkPad P15_Touch"/>
    <d v="2021-09-01T00:00:00"/>
    <x v="1"/>
    <n v="1"/>
    <n v="1805.86"/>
    <n v="0"/>
    <n v="0"/>
    <n v="1805.86"/>
    <n v="1053.82"/>
    <n v="451.46"/>
    <n v="0"/>
    <n v="1505.28"/>
    <n v="752.04"/>
    <n v="300.57999999999993"/>
    <m/>
    <m/>
    <s v="ACTIVE"/>
  </r>
  <r>
    <s v="2830005"/>
    <s v="6252517280"/>
    <s v="4130011051"/>
    <s v="beginbalans"/>
    <m/>
    <s v="R914GQZJ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06"/>
    <s v="6252517280"/>
    <s v="4130011051"/>
    <s v="beginbalans"/>
    <m/>
    <s v="R914GQZK"/>
    <m/>
    <m/>
    <m/>
    <x v="4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07"/>
    <s v="6252517280"/>
    <s v="4130011051"/>
    <s v="beginbalans"/>
    <m/>
    <s v="R914GQZL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08"/>
    <s v="6252517280"/>
    <s v="4130011051"/>
    <s v="beginbalans"/>
    <m/>
    <s v="R914GQZM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09"/>
    <s v="6252517280"/>
    <s v="4130011051"/>
    <s v="beginbalans"/>
    <m/>
    <s v="R914GQZN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10"/>
    <s v="6252517280"/>
    <s v="4130011051"/>
    <s v="beginbalans"/>
    <m/>
    <s v="R914GQZP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11"/>
    <s v="6252517280"/>
    <s v="4130011051"/>
    <s v="beginbalans"/>
    <m/>
    <s v="R914GQZQ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12"/>
    <s v="6252517280"/>
    <s v="4130011051"/>
    <s v="beginbalans"/>
    <m/>
    <s v="R914GQZR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13"/>
    <s v="6252517280"/>
    <s v="4130011051"/>
    <s v="beginbalans"/>
    <m/>
    <s v="R914GQZS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14"/>
    <s v="6252517280"/>
    <s v="4130011051"/>
    <s v="beginbalans"/>
    <m/>
    <s v="R914GQZT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15"/>
    <s v="6252517280"/>
    <s v="4130011051"/>
    <s v="beginbalans"/>
    <m/>
    <s v="R914GQZV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16"/>
    <s v="6252517280"/>
    <s v="4130011051"/>
    <s v="beginbalans"/>
    <m/>
    <s v="R914GQZW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17"/>
    <s v="6252517280"/>
    <s v="4130011051"/>
    <s v="beginbalans"/>
    <m/>
    <s v="R914GQZX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18"/>
    <s v="6252517280"/>
    <s v="4130011051"/>
    <s v="beginbalans"/>
    <m/>
    <s v="R914GQZY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19"/>
    <s v="6252517280"/>
    <s v="4130011051"/>
    <s v="beginbalans"/>
    <m/>
    <s v="R914GQZZ"/>
    <m/>
    <m/>
    <m/>
    <x v="4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20"/>
    <s v="6252517280"/>
    <s v="4130011051"/>
    <s v="beginbalans"/>
    <m/>
    <s v="R914GR00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21"/>
    <s v="6252517280"/>
    <s v="4130011051"/>
    <s v="beginbalans"/>
    <m/>
    <s v="R914GR01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22"/>
    <s v="6252517280"/>
    <s v="4130011051"/>
    <s v="beginbalans"/>
    <m/>
    <s v="R914GR02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23"/>
    <s v="6252517280"/>
    <s v="4130011051"/>
    <s v="beginbalans"/>
    <m/>
    <s v="R914GR03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24"/>
    <s v="6252517280"/>
    <s v="4130011051"/>
    <s v="beginbalans"/>
    <m/>
    <s v="R914GR04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25"/>
    <s v="6252517280"/>
    <s v="4130011051"/>
    <s v="beginbalans"/>
    <m/>
    <s v="R914GR05"/>
    <m/>
    <m/>
    <m/>
    <x v="6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26"/>
    <s v="6252517280"/>
    <s v="4130011051"/>
    <s v="beginbalans"/>
    <m/>
    <s v="R914GR06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27"/>
    <s v="6252517280"/>
    <s v="4130011051"/>
    <s v="beginbalans"/>
    <m/>
    <s v="R914GR07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28"/>
    <s v="6252517280"/>
    <s v="4130011051"/>
    <s v="beginbalans"/>
    <m/>
    <s v="R914GR08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29"/>
    <s v="6252517280"/>
    <s v="4130011051"/>
    <s v="beginbalans"/>
    <m/>
    <s v="R914GR09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30"/>
    <s v="6252517280"/>
    <s v="4130011051"/>
    <s v="beginbalans"/>
    <m/>
    <s v="R914GR0A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31"/>
    <s v="6252517280"/>
    <s v="4130011051"/>
    <s v="beginbalans"/>
    <m/>
    <s v="R914GR0B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32"/>
    <s v="6252517280"/>
    <s v="4130011051"/>
    <s v="beginbalans"/>
    <m/>
    <s v="R914GR0C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33"/>
    <s v="6252517280"/>
    <s v="4130011051"/>
    <s v="beginbalans"/>
    <m/>
    <s v="R914GR0D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30034"/>
    <s v="6252517280"/>
    <s v="4130011051"/>
    <s v="beginbalans"/>
    <m/>
    <s v="R914GR0E"/>
    <m/>
    <m/>
    <m/>
    <x v="5"/>
    <m/>
    <n v="100292666"/>
    <s v="Alfa College"/>
    <x v="16"/>
    <s v="Lenovo"/>
    <s v="Lenovo Laptop PC Yoga (X13)"/>
    <d v="2021-11-01T00:00:00"/>
    <x v="1"/>
    <n v="1"/>
    <n v="960.21"/>
    <n v="0"/>
    <n v="0"/>
    <n v="960.21"/>
    <n v="520.21"/>
    <n v="240.05"/>
    <n v="0"/>
    <n v="760.26"/>
    <n v="440"/>
    <n v="199.95000000000005"/>
    <m/>
    <m/>
    <s v="ACTIVE"/>
  </r>
  <r>
    <s v="2868496"/>
    <s v="6252520843"/>
    <s v="4130011051"/>
    <s v="beginbalans"/>
    <m/>
    <s v="PC26H63M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497"/>
    <s v="6252520843"/>
    <s v="4130011051"/>
    <s v="beginbalans"/>
    <m/>
    <s v="PC26H63N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498"/>
    <s v="6252520843"/>
    <s v="4130011051"/>
    <s v="beginbalans"/>
    <m/>
    <s v="PC26H63P"/>
    <m/>
    <m/>
    <m/>
    <x v="6"/>
    <m/>
    <n v="100292666"/>
    <s v="Alfa College"/>
    <x v="16"/>
    <s v="Lenovo"/>
    <s v="Lenovo Laptop PC Medium (T14s)"/>
    <d v="2021-12-01T00:00:00"/>
    <x v="1"/>
    <n v="0"/>
    <n v="820.73"/>
    <n v="0"/>
    <n v="820.73"/>
    <n v="0"/>
    <n v="427.78"/>
    <n v="188.1"/>
    <n v="615.88"/>
    <n v="0"/>
    <n v="392.95000000000005"/>
    <n v="0"/>
    <m/>
    <m/>
    <s v="INACTIVE - Retired in 2024"/>
  </r>
  <r>
    <s v="2868499"/>
    <s v="6252520843"/>
    <s v="4130011051"/>
    <s v="beginbalans"/>
    <m/>
    <s v="PC26H63Q"/>
    <m/>
    <m/>
    <m/>
    <x v="4"/>
    <m/>
    <n v="100292666"/>
    <s v="Alfa College"/>
    <x v="16"/>
    <s v="Lenovo"/>
    <s v="Lenovo Laptop PC Medium (T14s)"/>
    <d v="2021-12-01T00:00:00"/>
    <x v="1"/>
    <n v="0"/>
    <n v="820.73"/>
    <n v="0"/>
    <n v="820.73"/>
    <n v="0"/>
    <n v="427.78"/>
    <n v="188.1"/>
    <n v="615.88"/>
    <n v="0"/>
    <n v="392.95000000000005"/>
    <n v="0"/>
    <m/>
    <m/>
    <s v="INACTIVE - Retired in 2024"/>
  </r>
  <r>
    <s v="2868500"/>
    <s v="6252520843"/>
    <s v="4130011051"/>
    <s v="beginbalans"/>
    <m/>
    <s v="PC26H63R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01"/>
    <s v="6252520843"/>
    <s v="4130011051"/>
    <s v="beginbalans"/>
    <m/>
    <s v="PC26H63S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02"/>
    <s v="6252520843"/>
    <s v="4130011051"/>
    <s v="beginbalans"/>
    <m/>
    <s v="PC26H63T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03"/>
    <s v="6252520843"/>
    <s v="4130011051"/>
    <s v="beginbalans"/>
    <m/>
    <s v="PC26H63V"/>
    <m/>
    <m/>
    <m/>
    <x v="4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04"/>
    <s v="6252520843"/>
    <s v="4130011051"/>
    <s v="beginbalans"/>
    <m/>
    <s v="PC26H63W"/>
    <m/>
    <m/>
    <m/>
    <x v="5"/>
    <m/>
    <n v="100292666"/>
    <s v="Alfa College"/>
    <x v="16"/>
    <s v="Lenovo"/>
    <s v="Lenovo Laptop PC Medium (T14s)"/>
    <d v="2021-12-01T00:00:00"/>
    <x v="1"/>
    <n v="0"/>
    <n v="820.73"/>
    <n v="0"/>
    <n v="820.73"/>
    <n v="0"/>
    <n v="427.78"/>
    <n v="188.1"/>
    <n v="615.88"/>
    <n v="0"/>
    <n v="392.95000000000005"/>
    <n v="0"/>
    <m/>
    <m/>
    <s v="INACTIVE - Retired in 2024"/>
  </r>
  <r>
    <s v="2868505"/>
    <s v="6252520843"/>
    <s v="4130011051"/>
    <s v="beginbalans"/>
    <m/>
    <s v="PC26H63X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06"/>
    <s v="6252520843"/>
    <s v="4130011051"/>
    <s v="beginbalans"/>
    <m/>
    <s v="PC26H63Y"/>
    <m/>
    <m/>
    <m/>
    <x v="4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07"/>
    <s v="6252520843"/>
    <s v="4130011051"/>
    <s v="beginbalans"/>
    <m/>
    <s v="PC26H63Z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08"/>
    <s v="6252520843"/>
    <s v="4130011051"/>
    <s v="beginbalans"/>
    <m/>
    <s v="PC26H640"/>
    <m/>
    <m/>
    <m/>
    <x v="4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09"/>
    <s v="6252520843"/>
    <s v="4130011051"/>
    <s v="beginbalans"/>
    <m/>
    <s v="PC26H641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10"/>
    <s v="6252520843"/>
    <s v="4130011051"/>
    <s v="beginbalans"/>
    <m/>
    <s v="PC26H642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11"/>
    <s v="6252520843"/>
    <s v="4130011051"/>
    <s v="beginbalans"/>
    <m/>
    <s v="PC26H643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12"/>
    <s v="6252520843"/>
    <s v="4130011051"/>
    <s v="beginbalans"/>
    <m/>
    <s v="PC26H644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13"/>
    <s v="6252520843"/>
    <s v="4130011051"/>
    <s v="beginbalans"/>
    <m/>
    <s v="PC26H645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14"/>
    <s v="6252520843"/>
    <s v="4130011051"/>
    <s v="beginbalans"/>
    <m/>
    <s v="PC26H646"/>
    <m/>
    <m/>
    <m/>
    <x v="4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15"/>
    <s v="6252520843"/>
    <s v="4130011051"/>
    <s v="beginbalans"/>
    <m/>
    <s v="PC26H647"/>
    <m/>
    <m/>
    <m/>
    <x v="4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16"/>
    <s v="6252520843"/>
    <s v="4130011051"/>
    <s v="beginbalans"/>
    <m/>
    <s v="PC26H648"/>
    <m/>
    <m/>
    <m/>
    <x v="4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17"/>
    <s v="6252520843"/>
    <s v="4130011051"/>
    <s v="beginbalans"/>
    <m/>
    <s v="PC26H649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18"/>
    <s v="6252520843"/>
    <s v="4130011051"/>
    <s v="beginbalans"/>
    <m/>
    <s v="PC26H64A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19"/>
    <s v="6252520843"/>
    <s v="4130011051"/>
    <s v="beginbalans"/>
    <m/>
    <s v="PC26H64B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20"/>
    <s v="6252520843"/>
    <s v="4130011051"/>
    <s v="beginbalans"/>
    <m/>
    <s v="PC26H64C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21"/>
    <s v="6252520843"/>
    <s v="4130011051"/>
    <s v="beginbalans"/>
    <m/>
    <s v="PC26H64D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22"/>
    <s v="6252520843"/>
    <s v="4130011051"/>
    <s v="beginbalans"/>
    <m/>
    <s v="PC26H64E"/>
    <m/>
    <m/>
    <m/>
    <x v="4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23"/>
    <s v="6252520843"/>
    <s v="4130011051"/>
    <s v="beginbalans"/>
    <m/>
    <s v="PC26H64F"/>
    <m/>
    <m/>
    <m/>
    <x v="4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24"/>
    <s v="6252520843"/>
    <s v="4130011051"/>
    <s v="beginbalans"/>
    <m/>
    <s v="PC26H64G"/>
    <m/>
    <m/>
    <m/>
    <x v="4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2868525"/>
    <s v="6252520843"/>
    <s v="4130011051"/>
    <s v="beginbalans"/>
    <m/>
    <s v="PC26H64H"/>
    <m/>
    <m/>
    <m/>
    <x v="5"/>
    <m/>
    <n v="100292666"/>
    <s v="Alfa College"/>
    <x v="16"/>
    <s v="Lenovo"/>
    <s v="Lenovo Laptop PC Medium (T14s)"/>
    <d v="2021-12-01T00:00:00"/>
    <x v="1"/>
    <n v="1"/>
    <n v="820.73"/>
    <n v="0"/>
    <n v="0"/>
    <n v="820.73"/>
    <n v="427.78"/>
    <n v="205.18"/>
    <n v="0"/>
    <n v="632.96"/>
    <n v="392.95000000000005"/>
    <n v="187.76999999999998"/>
    <m/>
    <m/>
    <s v="ACTIVE"/>
  </r>
  <r>
    <s v="3089115"/>
    <s v="6252536116"/>
    <s v="4130012309"/>
    <s v="beginbalans"/>
    <m/>
    <s v="PC28N6Z9"/>
    <m/>
    <m/>
    <m/>
    <x v="5"/>
    <m/>
    <n v="100292666"/>
    <s v="Alfa College"/>
    <x v="16"/>
    <s v="Lenovo"/>
    <s v="Lenovo Laptop PC Small (X13)"/>
    <d v="2022-02-01T00:00:00"/>
    <x v="1"/>
    <n v="1"/>
    <n v="837.85"/>
    <n v="0"/>
    <n v="0"/>
    <n v="837.85"/>
    <n v="401.13"/>
    <n v="209.46"/>
    <n v="0"/>
    <n v="610.59"/>
    <n v="436.72"/>
    <n v="227.26"/>
    <m/>
    <m/>
    <s v="ACTIVE"/>
  </r>
  <r>
    <s v="3089116"/>
    <s v="6252536116"/>
    <s v="4130012309"/>
    <s v="beginbalans"/>
    <m/>
    <s v="PC28N6ZE"/>
    <m/>
    <m/>
    <m/>
    <x v="5"/>
    <m/>
    <n v="100292666"/>
    <s v="Alfa College"/>
    <x v="16"/>
    <s v="Lenovo"/>
    <s v="Lenovo Laptop PC Small (X13)"/>
    <d v="2022-02-01T00:00:00"/>
    <x v="1"/>
    <n v="1"/>
    <n v="837.85"/>
    <n v="0"/>
    <n v="0"/>
    <n v="837.85"/>
    <n v="401.13"/>
    <n v="209.46"/>
    <n v="0"/>
    <n v="610.59"/>
    <n v="436.72"/>
    <n v="227.26"/>
    <m/>
    <m/>
    <s v="ACTIVE"/>
  </r>
  <r>
    <s v="3089117"/>
    <s v="6252536116"/>
    <s v="4130012309"/>
    <s v="beginbalans"/>
    <m/>
    <s v="PC28N6ZG"/>
    <m/>
    <m/>
    <m/>
    <x v="5"/>
    <m/>
    <n v="100292666"/>
    <s v="Alfa College"/>
    <x v="16"/>
    <s v="Lenovo"/>
    <s v="Lenovo Laptop PC Small (X13)"/>
    <d v="2022-02-01T00:00:00"/>
    <x v="1"/>
    <n v="1"/>
    <n v="837.85"/>
    <n v="0"/>
    <n v="0"/>
    <n v="837.85"/>
    <n v="401.13"/>
    <n v="209.46"/>
    <n v="0"/>
    <n v="610.59"/>
    <n v="436.72"/>
    <n v="227.26"/>
    <m/>
    <m/>
    <s v="ACTIVE"/>
  </r>
  <r>
    <s v="3089118"/>
    <s v="6252536116"/>
    <s v="4130012309"/>
    <s v="beginbalans"/>
    <m/>
    <s v="PC28N6ZH"/>
    <m/>
    <m/>
    <m/>
    <x v="5"/>
    <m/>
    <n v="100292666"/>
    <s v="Alfa College"/>
    <x v="16"/>
    <s v="Lenovo"/>
    <s v="Lenovo Laptop PC Small (X13)"/>
    <d v="2022-02-01T00:00:00"/>
    <x v="1"/>
    <n v="1"/>
    <n v="837.85"/>
    <n v="0"/>
    <n v="0"/>
    <n v="837.85"/>
    <n v="401.13"/>
    <n v="209.46"/>
    <n v="0"/>
    <n v="610.59"/>
    <n v="436.72"/>
    <n v="227.26"/>
    <m/>
    <m/>
    <s v="ACTIVE"/>
  </r>
  <r>
    <s v="3089119"/>
    <s v="6252536116"/>
    <s v="4130012309"/>
    <s v="beginbalans"/>
    <m/>
    <s v="PC28N6ZC"/>
    <m/>
    <m/>
    <m/>
    <x v="5"/>
    <m/>
    <n v="100292666"/>
    <s v="Alfa College"/>
    <x v="16"/>
    <s v="Lenovo"/>
    <s v="Lenovo Laptop PC Small (X13)"/>
    <d v="2022-02-01T00:00:00"/>
    <x v="1"/>
    <n v="1"/>
    <n v="837.85"/>
    <n v="0"/>
    <n v="0"/>
    <n v="837.85"/>
    <n v="401.13"/>
    <n v="209.46"/>
    <n v="0"/>
    <n v="610.59"/>
    <n v="436.72"/>
    <n v="227.26"/>
    <m/>
    <m/>
    <s v="ACTIVE"/>
  </r>
  <r>
    <s v="3089120"/>
    <s v="6252536116"/>
    <s v="4130012309"/>
    <s v="beginbalans"/>
    <m/>
    <s v="PC28N6ZF"/>
    <m/>
    <m/>
    <m/>
    <x v="4"/>
    <m/>
    <n v="100292666"/>
    <s v="Alfa College"/>
    <x v="16"/>
    <s v="Lenovo"/>
    <s v="Lenovo Laptop PC Small (X13)"/>
    <d v="2022-02-01T00:00:00"/>
    <x v="1"/>
    <n v="1"/>
    <n v="837.85"/>
    <n v="0"/>
    <n v="0"/>
    <n v="837.85"/>
    <n v="401.13"/>
    <n v="209.46"/>
    <n v="0"/>
    <n v="610.59"/>
    <n v="436.72"/>
    <n v="227.26"/>
    <m/>
    <m/>
    <s v="ACTIVE"/>
  </r>
  <r>
    <s v="3089121"/>
    <s v="6252536116"/>
    <s v="4130012309"/>
    <s v="beginbalans"/>
    <m/>
    <s v="PC28N6ZD"/>
    <m/>
    <m/>
    <m/>
    <x v="5"/>
    <m/>
    <n v="100292666"/>
    <s v="Alfa College"/>
    <x v="16"/>
    <s v="Lenovo"/>
    <s v="Lenovo Laptop PC Small (X13)"/>
    <d v="2022-02-01T00:00:00"/>
    <x v="1"/>
    <n v="1"/>
    <n v="837.85"/>
    <n v="0"/>
    <n v="0"/>
    <n v="837.85"/>
    <n v="401.13"/>
    <n v="209.46"/>
    <n v="0"/>
    <n v="610.59"/>
    <n v="436.72"/>
    <n v="227.26"/>
    <m/>
    <m/>
    <s v="ACTIVE"/>
  </r>
  <r>
    <s v="3089122"/>
    <s v="6252536116"/>
    <s v="4130012309"/>
    <s v="beginbalans"/>
    <m/>
    <s v="PC28N6Z8"/>
    <m/>
    <m/>
    <m/>
    <x v="5"/>
    <m/>
    <n v="100292666"/>
    <s v="Alfa College"/>
    <x v="16"/>
    <s v="Lenovo"/>
    <s v="Lenovo Laptop PC Small (X13)"/>
    <d v="2022-02-01T00:00:00"/>
    <x v="1"/>
    <n v="1"/>
    <n v="837.85"/>
    <n v="0"/>
    <n v="0"/>
    <n v="837.85"/>
    <n v="401.13"/>
    <n v="209.46"/>
    <n v="0"/>
    <n v="610.59"/>
    <n v="436.72"/>
    <n v="227.26"/>
    <m/>
    <m/>
    <s v="ACTIVE"/>
  </r>
  <r>
    <s v="3089123"/>
    <s v="6252536116"/>
    <s v="4130012309"/>
    <s v="beginbalans"/>
    <m/>
    <s v="PC28N6ZA"/>
    <m/>
    <m/>
    <m/>
    <x v="5"/>
    <m/>
    <n v="100292666"/>
    <s v="Alfa College"/>
    <x v="16"/>
    <s v="Lenovo"/>
    <s v="Lenovo Laptop PC Small (X13)"/>
    <d v="2022-02-01T00:00:00"/>
    <x v="1"/>
    <n v="1"/>
    <n v="837.85"/>
    <n v="0"/>
    <n v="0"/>
    <n v="837.85"/>
    <n v="401.13"/>
    <n v="209.46"/>
    <n v="0"/>
    <n v="610.59"/>
    <n v="436.72"/>
    <n v="227.26"/>
    <m/>
    <m/>
    <s v="ACTIVE"/>
  </r>
  <r>
    <s v="3089124"/>
    <s v="6252536116"/>
    <s v="4130012309"/>
    <s v="beginbalans"/>
    <m/>
    <s v="PC28N6ZB"/>
    <m/>
    <m/>
    <m/>
    <x v="5"/>
    <m/>
    <n v="100292666"/>
    <s v="Alfa College"/>
    <x v="16"/>
    <s v="Lenovo"/>
    <s v="Lenovo Laptop PC Small (X13)"/>
    <d v="2022-02-01T00:00:00"/>
    <x v="1"/>
    <n v="1"/>
    <n v="837.85"/>
    <n v="0"/>
    <n v="0"/>
    <n v="837.85"/>
    <n v="401.13"/>
    <n v="209.46"/>
    <n v="0"/>
    <n v="610.59"/>
    <n v="436.72"/>
    <n v="227.26"/>
    <m/>
    <m/>
    <s v="ACTIVE"/>
  </r>
  <r>
    <s v="3091261"/>
    <s v="6252540097"/>
    <s v="4130011051"/>
    <s v="beginbalans"/>
    <m/>
    <s v="PF3EB100"/>
    <m/>
    <m/>
    <m/>
    <x v="5"/>
    <m/>
    <n v="100292666"/>
    <s v="Alfa College"/>
    <x v="16"/>
    <s v="Lenovo"/>
    <s v="Lenovo Laptop PC large (P15_Touch) Gen2"/>
    <d v="2022-02-01T00:00:00"/>
    <x v="1"/>
    <n v="1"/>
    <n v="1885.6"/>
    <n v="0"/>
    <n v="0"/>
    <n v="1885.6"/>
    <n v="902.76"/>
    <n v="471.4"/>
    <n v="0"/>
    <n v="1374.16"/>
    <n v="982.83999999999992"/>
    <n v="511.43999999999983"/>
    <m/>
    <m/>
    <s v="ACTIVE"/>
  </r>
  <r>
    <s v="3091262"/>
    <s v="6252540097"/>
    <s v="4130011051"/>
    <s v="beginbalans"/>
    <m/>
    <s v="PF3EAZ11"/>
    <m/>
    <m/>
    <m/>
    <x v="5"/>
    <m/>
    <n v="100292666"/>
    <s v="Alfa College"/>
    <x v="16"/>
    <s v="Lenovo"/>
    <s v="Lenovo Laptop PC large (P15_Touch) Gen2"/>
    <d v="2022-02-01T00:00:00"/>
    <x v="1"/>
    <n v="1"/>
    <n v="1885.6"/>
    <n v="0"/>
    <n v="0"/>
    <n v="1885.6"/>
    <n v="902.76"/>
    <n v="471.4"/>
    <n v="0"/>
    <n v="1374.16"/>
    <n v="982.83999999999992"/>
    <n v="511.43999999999983"/>
    <m/>
    <m/>
    <s v="ACTIVE"/>
  </r>
  <r>
    <s v="3091263"/>
    <s v="6252540097"/>
    <s v="4130011051"/>
    <s v="beginbalans"/>
    <m/>
    <s v="PF3EB0YB"/>
    <m/>
    <m/>
    <m/>
    <x v="5"/>
    <m/>
    <n v="100292666"/>
    <s v="Alfa College"/>
    <x v="16"/>
    <s v="Lenovo"/>
    <s v="Lenovo Laptop PC large (P15_Touch) Gen2"/>
    <d v="2022-02-01T00:00:00"/>
    <x v="1"/>
    <n v="1"/>
    <n v="1885.6"/>
    <n v="0"/>
    <n v="0"/>
    <n v="1885.6"/>
    <n v="902.76"/>
    <n v="471.4"/>
    <n v="0"/>
    <n v="1374.16"/>
    <n v="982.83999999999992"/>
    <n v="511.43999999999983"/>
    <m/>
    <m/>
    <s v="ACTIVE"/>
  </r>
  <r>
    <s v="3091264"/>
    <s v="6252540097"/>
    <s v="4130011051"/>
    <s v="beginbalans"/>
    <m/>
    <s v="PF3EB1JP"/>
    <m/>
    <m/>
    <m/>
    <x v="4"/>
    <m/>
    <n v="100292666"/>
    <s v="Alfa College"/>
    <x v="16"/>
    <s v="Lenovo"/>
    <s v="Lenovo Laptop PC large (P15_Touch) Gen2"/>
    <d v="2022-02-01T00:00:00"/>
    <x v="1"/>
    <n v="1"/>
    <n v="1885.6"/>
    <n v="0"/>
    <n v="0"/>
    <n v="1885.6"/>
    <n v="902.76"/>
    <n v="471.4"/>
    <n v="0"/>
    <n v="1374.16"/>
    <n v="982.83999999999992"/>
    <n v="511.43999999999983"/>
    <m/>
    <m/>
    <s v="ACTIVE"/>
  </r>
  <r>
    <s v="3091260"/>
    <s v="6252540098"/>
    <s v="4130012309"/>
    <s v="beginbalans"/>
    <m/>
    <s v="PF3EAZ23"/>
    <m/>
    <m/>
    <m/>
    <x v="5"/>
    <m/>
    <n v="100292666"/>
    <s v="Alfa College"/>
    <x v="16"/>
    <s v="Lenovo"/>
    <s v="Lenovo Laptop PC large (P15_Touch) Gen2"/>
    <d v="2022-02-01T00:00:00"/>
    <x v="1"/>
    <n v="1"/>
    <n v="1902.17"/>
    <n v="0"/>
    <n v="0"/>
    <n v="1902.17"/>
    <n v="910.69"/>
    <n v="475.54"/>
    <n v="0"/>
    <n v="1386.23"/>
    <n v="991.48"/>
    <n v="515.94000000000005"/>
    <m/>
    <m/>
    <s v="ACTIVE"/>
  </r>
  <r>
    <s v="3091265"/>
    <s v="6252540238"/>
    <s v="4130011889"/>
    <s v="beginbalans"/>
    <m/>
    <s v="PF3EAYZP"/>
    <m/>
    <m/>
    <m/>
    <x v="6"/>
    <m/>
    <n v="100292666"/>
    <s v="Alfa College"/>
    <x v="16"/>
    <s v="Lenovo"/>
    <s v="Lenovo Laptop PC large (P15_Touch) Gen2"/>
    <d v="2022-02-01T00:00:00"/>
    <x v="1"/>
    <n v="1"/>
    <n v="1885.6"/>
    <n v="0"/>
    <n v="0"/>
    <n v="1885.6"/>
    <n v="902.76"/>
    <n v="471.4"/>
    <n v="0"/>
    <n v="1374.16"/>
    <n v="982.83999999999992"/>
    <n v="511.43999999999983"/>
    <m/>
    <m/>
    <s v="ACTIVE"/>
  </r>
  <r>
    <s v="3091266"/>
    <s v="6252540238"/>
    <s v="4130011889"/>
    <s v="beginbalans"/>
    <m/>
    <s v="PF3EAZE1"/>
    <m/>
    <m/>
    <m/>
    <x v="4"/>
    <m/>
    <n v="100292666"/>
    <s v="Alfa College"/>
    <x v="16"/>
    <s v="Lenovo"/>
    <s v="Lenovo Laptop PC large (P15_Touch) Gen2"/>
    <d v="2022-02-01T00:00:00"/>
    <x v="1"/>
    <n v="1"/>
    <n v="1885.6"/>
    <n v="0"/>
    <n v="0"/>
    <n v="1885.6"/>
    <n v="902.76"/>
    <n v="471.4"/>
    <n v="0"/>
    <n v="1374.16"/>
    <n v="982.83999999999992"/>
    <n v="511.43999999999983"/>
    <m/>
    <m/>
    <s v="ACTIVE"/>
  </r>
  <r>
    <s v="3091267"/>
    <s v="6252540238"/>
    <s v="4130011889"/>
    <s v="beginbalans"/>
    <m/>
    <s v="PF3E4HYN"/>
    <m/>
    <m/>
    <m/>
    <x v="5"/>
    <m/>
    <n v="100292666"/>
    <s v="Alfa College"/>
    <x v="16"/>
    <s v="Lenovo"/>
    <s v="Lenovo Laptop PC large (P15_Touch) Gen2"/>
    <d v="2022-02-01T00:00:00"/>
    <x v="1"/>
    <n v="1"/>
    <n v="1885.6"/>
    <n v="0"/>
    <n v="0"/>
    <n v="1885.6"/>
    <n v="902.76"/>
    <n v="471.4"/>
    <n v="0"/>
    <n v="1374.16"/>
    <n v="982.83999999999992"/>
    <n v="511.43999999999983"/>
    <m/>
    <m/>
    <s v="ACTIVE"/>
  </r>
  <r>
    <s v="3091268"/>
    <s v="6252540238"/>
    <s v="4130011889"/>
    <s v="beginbalans"/>
    <m/>
    <s v="PF3EAZGR"/>
    <m/>
    <m/>
    <m/>
    <x v="5"/>
    <m/>
    <n v="100292666"/>
    <s v="Alfa College"/>
    <x v="16"/>
    <s v="Lenovo"/>
    <s v="Lenovo Laptop PC large (P15_Touch) Gen2"/>
    <d v="2022-02-01T00:00:00"/>
    <x v="1"/>
    <n v="1"/>
    <n v="1885.6"/>
    <n v="0"/>
    <n v="0"/>
    <n v="1885.6"/>
    <n v="902.76"/>
    <n v="471.4"/>
    <n v="0"/>
    <n v="1374.16"/>
    <n v="982.83999999999992"/>
    <n v="511.43999999999983"/>
    <m/>
    <m/>
    <s v="ACTIVE"/>
  </r>
  <r>
    <s v="3091269"/>
    <s v="6252540238"/>
    <s v="4130011889"/>
    <s v="beginbalans"/>
    <m/>
    <s v="PF3FCJKH"/>
    <m/>
    <m/>
    <m/>
    <x v="5"/>
    <m/>
    <n v="100292666"/>
    <s v="Alfa College"/>
    <x v="16"/>
    <s v="Lenovo"/>
    <s v="Lenovo Laptop PC large (P15_Touch) Gen2"/>
    <d v="2022-02-01T00:00:00"/>
    <x v="1"/>
    <n v="1"/>
    <n v="1885.6"/>
    <n v="0"/>
    <n v="0"/>
    <n v="1885.6"/>
    <n v="902.76"/>
    <n v="471.4"/>
    <n v="0"/>
    <n v="1374.16"/>
    <n v="982.83999999999992"/>
    <n v="511.43999999999983"/>
    <m/>
    <m/>
    <s v="ACTIVE"/>
  </r>
  <r>
    <s v="3091270"/>
    <s v="6252540238"/>
    <s v="4130011889"/>
    <s v="beginbalans"/>
    <m/>
    <s v="PF3EAZFD"/>
    <m/>
    <m/>
    <m/>
    <x v="5"/>
    <m/>
    <n v="100292666"/>
    <s v="Alfa College"/>
    <x v="16"/>
    <s v="Lenovo"/>
    <s v="Lenovo Laptop PC large (P15_Touch) Gen2"/>
    <d v="2022-02-01T00:00:00"/>
    <x v="1"/>
    <n v="1"/>
    <n v="1885.6"/>
    <n v="0"/>
    <n v="0"/>
    <n v="1885.6"/>
    <n v="902.76"/>
    <n v="471.4"/>
    <n v="0"/>
    <n v="1374.16"/>
    <n v="982.83999999999992"/>
    <n v="511.43999999999983"/>
    <m/>
    <m/>
    <s v="ACTIVE"/>
  </r>
  <r>
    <s v="3091271"/>
    <s v="6252540238"/>
    <s v="4130011889"/>
    <s v="beginbalans"/>
    <m/>
    <s v="PF3FQG0B"/>
    <m/>
    <m/>
    <m/>
    <x v="5"/>
    <m/>
    <n v="100292666"/>
    <s v="Alfa College"/>
    <x v="16"/>
    <s v="Lenovo"/>
    <s v="Lenovo Laptop PC large (P15_Touch) Gen2"/>
    <d v="2022-02-01T00:00:00"/>
    <x v="1"/>
    <n v="1"/>
    <n v="1885.6"/>
    <n v="0"/>
    <n v="0"/>
    <n v="1885.6"/>
    <n v="902.76"/>
    <n v="471.4"/>
    <n v="0"/>
    <n v="1374.16"/>
    <n v="982.83999999999992"/>
    <n v="511.43999999999983"/>
    <m/>
    <m/>
    <s v="ACTIVE"/>
  </r>
  <r>
    <s v="3091272"/>
    <s v="6252540238"/>
    <s v="4130011889"/>
    <s v="beginbalans"/>
    <m/>
    <s v="PF3EB0X5"/>
    <m/>
    <m/>
    <m/>
    <x v="5"/>
    <m/>
    <n v="100292666"/>
    <s v="Alfa College"/>
    <x v="16"/>
    <s v="Lenovo"/>
    <s v="Lenovo Laptop PC large (P15_Touch) Gen2"/>
    <d v="2022-02-01T00:00:00"/>
    <x v="1"/>
    <n v="1"/>
    <n v="1885.6"/>
    <n v="0"/>
    <n v="0"/>
    <n v="1885.6"/>
    <n v="902.76"/>
    <n v="471.4"/>
    <n v="0"/>
    <n v="1374.16"/>
    <n v="982.83999999999992"/>
    <n v="511.43999999999983"/>
    <m/>
    <m/>
    <s v="ACTIVE"/>
  </r>
  <r>
    <s v="3301003"/>
    <s v="6252549707"/>
    <s v="4130012309"/>
    <s v="beginbalans"/>
    <m/>
    <s v="PW00ZMR5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04"/>
    <s v="6252549707"/>
    <s v="4130012309"/>
    <s v="beginbalans"/>
    <m/>
    <s v="PW00ZMR6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05"/>
    <s v="6252549707"/>
    <s v="4130012309"/>
    <s v="beginbalans"/>
    <m/>
    <s v="PW00ZMR7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06"/>
    <s v="6252549707"/>
    <s v="4130012309"/>
    <s v="beginbalans"/>
    <m/>
    <s v="PW00ZMR3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07"/>
    <s v="6252549707"/>
    <s v="4130012309"/>
    <s v="beginbalans"/>
    <m/>
    <s v="PW00ZMR2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08"/>
    <s v="6252549707"/>
    <s v="4130012309"/>
    <s v="beginbalans"/>
    <m/>
    <s v="PW00ZMQT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09"/>
    <s v="6252549707"/>
    <s v="4130012309"/>
    <s v="beginbalans"/>
    <m/>
    <s v="PW00ZMR8"/>
    <m/>
    <m/>
    <m/>
    <x v="6"/>
    <m/>
    <n v="100292666"/>
    <s v="Alfa College"/>
    <x v="16"/>
    <s v="Lenovo"/>
    <s v="Lenovo Laptop PC Yoga (X13) Gen 2"/>
    <d v="2022-05-01T00:00:00"/>
    <x v="1"/>
    <n v="0"/>
    <n v="972.18"/>
    <n v="0"/>
    <n v="972.18"/>
    <n v="0"/>
    <n v="406.17"/>
    <n v="222.75"/>
    <n v="628.91999999999996"/>
    <n v="0"/>
    <n v="566.01"/>
    <n v="0"/>
    <m/>
    <m/>
    <s v="INACTIVE - Retired in 2024"/>
  </r>
  <r>
    <s v="3301010"/>
    <s v="6252549707"/>
    <s v="4130012309"/>
    <s v="beginbalans"/>
    <m/>
    <s v="PW00ZMR0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11"/>
    <s v="6252549707"/>
    <s v="4130012309"/>
    <s v="beginbalans"/>
    <m/>
    <s v="PW00ZMQR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12"/>
    <s v="6252549707"/>
    <s v="4130012309"/>
    <s v="beginbalans"/>
    <m/>
    <s v="PW00ZMQY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13"/>
    <s v="6252549707"/>
    <s v="4130012309"/>
    <s v="beginbalans"/>
    <m/>
    <s v="PW00ZMRC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14"/>
    <s v="6252549707"/>
    <s v="4130012309"/>
    <s v="beginbalans"/>
    <m/>
    <s v="PW00ZMQP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15"/>
    <s v="6252549707"/>
    <s v="4130012309"/>
    <s v="beginbalans"/>
    <m/>
    <s v="PW00ZMQZ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16"/>
    <s v="6252549707"/>
    <s v="4130012309"/>
    <s v="beginbalans"/>
    <m/>
    <s v="PW00ZMQW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17"/>
    <s v="6252549707"/>
    <s v="4130012309"/>
    <s v="beginbalans"/>
    <m/>
    <s v="PW00ZMRA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18"/>
    <s v="6252549707"/>
    <s v="4130012309"/>
    <s v="beginbalans"/>
    <m/>
    <s v="PW00ZMRB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19"/>
    <s v="6252549707"/>
    <s v="4130012309"/>
    <s v="beginbalans"/>
    <m/>
    <s v="PW00ZMR4"/>
    <m/>
    <m/>
    <m/>
    <x v="4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20"/>
    <s v="6252549707"/>
    <s v="4130012309"/>
    <s v="beginbalans"/>
    <m/>
    <s v="PW00ZMR1"/>
    <m/>
    <m/>
    <m/>
    <x v="4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21"/>
    <s v="6252549707"/>
    <s v="4130012309"/>
    <s v="beginbalans"/>
    <m/>
    <s v="PW00ZMQQ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22"/>
    <s v="6252549707"/>
    <s v="4130012309"/>
    <s v="beginbalans"/>
    <m/>
    <s v="PW00ZMQX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23"/>
    <s v="6252549707"/>
    <s v="4130012309"/>
    <s v="beginbalans"/>
    <m/>
    <s v="PW00ZMQV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24"/>
    <s v="6252549707"/>
    <s v="4130012309"/>
    <s v="beginbalans"/>
    <m/>
    <s v="PW00ZMQS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301025"/>
    <s v="6252549707"/>
    <s v="4130012309"/>
    <s v="beginbalans"/>
    <m/>
    <s v="PW00ZMR9"/>
    <m/>
    <m/>
    <m/>
    <x v="5"/>
    <m/>
    <n v="100292666"/>
    <s v="Alfa College"/>
    <x v="16"/>
    <s v="Lenovo"/>
    <s v="Lenovo Laptop PC Yoga (X13) Gen 2"/>
    <d v="2022-05-01T00:00:00"/>
    <x v="1"/>
    <n v="1"/>
    <n v="972.18"/>
    <n v="0"/>
    <n v="0"/>
    <n v="972.18"/>
    <n v="406.17"/>
    <n v="243.04"/>
    <n v="0"/>
    <n v="649.21"/>
    <n v="566.01"/>
    <n v="322.96999999999991"/>
    <m/>
    <m/>
    <s v="ACTIVE"/>
  </r>
  <r>
    <s v="3469003"/>
    <s v="6252593972"/>
    <s v="4130014565"/>
    <s v="beginbalans"/>
    <m/>
    <s v="PF3YD3XN"/>
    <m/>
    <m/>
    <m/>
    <x v="5"/>
    <m/>
    <n v="100292666"/>
    <s v="Alfa College"/>
    <x v="16"/>
    <s v="Lenovo"/>
    <s v="Notebook ThinkPad P15_Touch"/>
    <d v="2022-08-01T00:00:00"/>
    <x v="1"/>
    <n v="1"/>
    <n v="1964.02"/>
    <n v="0"/>
    <n v="0"/>
    <n v="1964.02"/>
    <n v="696.81"/>
    <n v="491"/>
    <n v="0"/>
    <n v="1187.81"/>
    <n v="1267.21"/>
    <n v="776.21"/>
    <m/>
    <m/>
    <s v="ACTIVE"/>
  </r>
  <r>
    <s v="3469004"/>
    <s v="6252593972"/>
    <s v="4130014565"/>
    <s v="beginbalans"/>
    <m/>
    <s v="PF3Z478C"/>
    <m/>
    <m/>
    <m/>
    <x v="5"/>
    <m/>
    <n v="100292666"/>
    <s v="Alfa College"/>
    <x v="16"/>
    <s v="Lenovo"/>
    <s v="Notebook ThinkPad P15_Touch"/>
    <d v="2022-08-01T00:00:00"/>
    <x v="1"/>
    <n v="1"/>
    <n v="1964.02"/>
    <n v="0"/>
    <n v="0"/>
    <n v="1964.02"/>
    <n v="696.81"/>
    <n v="491"/>
    <n v="0"/>
    <n v="1187.81"/>
    <n v="1267.21"/>
    <n v="776.21"/>
    <m/>
    <m/>
    <s v="ACTIVE"/>
  </r>
  <r>
    <s v="3469005"/>
    <s v="6252593972"/>
    <s v="4130014565"/>
    <s v="beginbalans"/>
    <m/>
    <s v="PF3YD3WG"/>
    <m/>
    <m/>
    <m/>
    <x v="5"/>
    <m/>
    <n v="100292666"/>
    <s v="Alfa College"/>
    <x v="16"/>
    <s v="Lenovo"/>
    <s v="Notebook ThinkPad P15_Touch"/>
    <d v="2022-08-01T00:00:00"/>
    <x v="1"/>
    <n v="1"/>
    <n v="1964.02"/>
    <n v="0"/>
    <n v="0"/>
    <n v="1964.02"/>
    <n v="696.81"/>
    <n v="491"/>
    <n v="0"/>
    <n v="1187.81"/>
    <n v="1267.21"/>
    <n v="776.21"/>
    <m/>
    <m/>
    <s v="ACTIVE"/>
  </r>
  <r>
    <s v="3469006"/>
    <s v="6252593972"/>
    <s v="4130014565"/>
    <s v="beginbalans"/>
    <m/>
    <s v="PF3YD3Y6"/>
    <m/>
    <m/>
    <m/>
    <x v="5"/>
    <m/>
    <n v="100292666"/>
    <s v="Alfa College"/>
    <x v="16"/>
    <s v="Lenovo"/>
    <s v="Notebook ThinkPad P15_Touch"/>
    <d v="2022-08-01T00:00:00"/>
    <x v="1"/>
    <n v="1"/>
    <n v="1964.02"/>
    <n v="0"/>
    <n v="0"/>
    <n v="1964.02"/>
    <n v="696.81"/>
    <n v="491"/>
    <n v="0"/>
    <n v="1187.81"/>
    <n v="1267.21"/>
    <n v="776.21"/>
    <m/>
    <m/>
    <s v="ACTIVE"/>
  </r>
  <r>
    <s v="3469007"/>
    <s v="6252593972"/>
    <s v="4130014565"/>
    <s v="beginbalans"/>
    <m/>
    <s v="PF3YD3YN"/>
    <m/>
    <m/>
    <m/>
    <x v="5"/>
    <m/>
    <n v="100292666"/>
    <s v="Alfa College"/>
    <x v="16"/>
    <s v="Lenovo"/>
    <s v="Notebook ThinkPad P15_Touch"/>
    <d v="2022-08-01T00:00:00"/>
    <x v="1"/>
    <n v="1"/>
    <n v="1964.02"/>
    <n v="0"/>
    <n v="0"/>
    <n v="1964.02"/>
    <n v="696.81"/>
    <n v="491"/>
    <n v="0"/>
    <n v="1187.81"/>
    <n v="1267.21"/>
    <n v="776.21"/>
    <m/>
    <m/>
    <s v="ACTIVE"/>
  </r>
  <r>
    <s v="3469008"/>
    <s v="6252593972"/>
    <s v="4130014565"/>
    <s v="beginbalans"/>
    <m/>
    <s v="PF3ZA77R"/>
    <m/>
    <m/>
    <m/>
    <x v="6"/>
    <m/>
    <n v="100292666"/>
    <s v="Alfa College"/>
    <x v="16"/>
    <s v="Lenovo"/>
    <s v="Notebook ThinkPad P15_Touch"/>
    <d v="2022-08-01T00:00:00"/>
    <x v="1"/>
    <n v="0"/>
    <n v="1964.02"/>
    <n v="0"/>
    <n v="1964.02"/>
    <n v="0"/>
    <n v="696.81"/>
    <n v="450.12"/>
    <n v="1146.9299999999998"/>
    <n v="0"/>
    <n v="1267.21"/>
    <n v="0"/>
    <m/>
    <m/>
    <s v="INACTIVE - Retired in 2024"/>
  </r>
  <r>
    <s v="3469009"/>
    <s v="6252593972"/>
    <s v="4130014565"/>
    <s v="beginbalans"/>
    <m/>
    <s v="PF3YD3VF"/>
    <m/>
    <m/>
    <m/>
    <x v="5"/>
    <m/>
    <n v="100292666"/>
    <s v="Alfa College"/>
    <x v="16"/>
    <s v="Lenovo"/>
    <s v="Notebook ThinkPad P15_Touch"/>
    <d v="2022-08-01T00:00:00"/>
    <x v="1"/>
    <n v="1"/>
    <n v="1964.02"/>
    <n v="0"/>
    <n v="0"/>
    <n v="1964.02"/>
    <n v="696.81"/>
    <n v="491"/>
    <n v="0"/>
    <n v="1187.81"/>
    <n v="1267.21"/>
    <n v="776.21"/>
    <m/>
    <m/>
    <s v="ACTIVE"/>
  </r>
  <r>
    <s v="3469010"/>
    <s v="6252593972"/>
    <s v="4130014565"/>
    <s v="beginbalans"/>
    <m/>
    <s v="PF3Z4797"/>
    <m/>
    <m/>
    <m/>
    <x v="5"/>
    <m/>
    <n v="100292666"/>
    <s v="Alfa College"/>
    <x v="16"/>
    <s v="Lenovo"/>
    <s v="Notebook ThinkPad P15_Touch"/>
    <d v="2022-08-01T00:00:00"/>
    <x v="1"/>
    <n v="1"/>
    <n v="1964.02"/>
    <n v="0"/>
    <n v="0"/>
    <n v="1964.02"/>
    <n v="696.81"/>
    <n v="491"/>
    <n v="0"/>
    <n v="1187.81"/>
    <n v="1267.21"/>
    <n v="776.21"/>
    <m/>
    <m/>
    <s v="ACTIVE"/>
  </r>
  <r>
    <s v="3469011"/>
    <s v="6252593972"/>
    <s v="4130014565"/>
    <s v="beginbalans"/>
    <m/>
    <s v="PF3YD3VW"/>
    <m/>
    <m/>
    <m/>
    <x v="5"/>
    <m/>
    <n v="100292666"/>
    <s v="Alfa College"/>
    <x v="16"/>
    <s v="Lenovo"/>
    <s v="Notebook ThinkPad P15_Touch"/>
    <d v="2022-08-01T00:00:00"/>
    <x v="1"/>
    <n v="1"/>
    <n v="1964.02"/>
    <n v="0"/>
    <n v="0"/>
    <n v="1964.02"/>
    <n v="696.81"/>
    <n v="491"/>
    <n v="0"/>
    <n v="1187.81"/>
    <n v="1267.21"/>
    <n v="776.21"/>
    <m/>
    <m/>
    <s v="ACTIVE"/>
  </r>
  <r>
    <s v="3469012"/>
    <s v="6252593972"/>
    <s v="4130014565"/>
    <s v="beginbalans"/>
    <m/>
    <s v="PF3Z478Y"/>
    <m/>
    <m/>
    <m/>
    <x v="5"/>
    <m/>
    <n v="100292666"/>
    <s v="Alfa College"/>
    <x v="16"/>
    <s v="Lenovo"/>
    <s v="Notebook ThinkPad P15_Touch"/>
    <d v="2022-08-01T00:00:00"/>
    <x v="1"/>
    <n v="1"/>
    <n v="1964.02"/>
    <n v="0"/>
    <n v="0"/>
    <n v="1964.02"/>
    <n v="696.81"/>
    <n v="491"/>
    <n v="0"/>
    <n v="1187.81"/>
    <n v="1267.21"/>
    <n v="776.21"/>
    <m/>
    <m/>
    <s v="ACTIVE"/>
  </r>
  <r>
    <s v="3469013"/>
    <s v="6252593972"/>
    <s v="4130014565"/>
    <s v="beginbalans"/>
    <m/>
    <s v="PF3YD3X5"/>
    <m/>
    <m/>
    <m/>
    <x v="5"/>
    <m/>
    <n v="100292666"/>
    <s v="Alfa College"/>
    <x v="16"/>
    <s v="Lenovo"/>
    <s v="Notebook ThinkPad P15_Touch"/>
    <d v="2022-08-01T00:00:00"/>
    <x v="1"/>
    <n v="1"/>
    <n v="1964.02"/>
    <n v="0"/>
    <n v="0"/>
    <n v="1964.02"/>
    <n v="696.81"/>
    <n v="491"/>
    <n v="0"/>
    <n v="1187.81"/>
    <n v="1267.21"/>
    <n v="776.21"/>
    <m/>
    <m/>
    <s v="ACTIVE"/>
  </r>
  <r>
    <s v="3469014"/>
    <s v="6252593972"/>
    <s v="4130014565"/>
    <s v="beginbalans"/>
    <m/>
    <s v="PF3Z4776"/>
    <m/>
    <m/>
    <m/>
    <x v="5"/>
    <m/>
    <n v="100292666"/>
    <s v="Alfa College"/>
    <x v="16"/>
    <s v="Lenovo"/>
    <s v="Notebook ThinkPad P15_Touch"/>
    <d v="2022-08-01T00:00:00"/>
    <x v="1"/>
    <n v="1"/>
    <n v="1964.02"/>
    <n v="0"/>
    <n v="0"/>
    <n v="1964.02"/>
    <n v="696.81"/>
    <n v="491"/>
    <n v="0"/>
    <n v="1187.81"/>
    <n v="1267.21"/>
    <n v="776.21"/>
    <m/>
    <m/>
    <s v="ACTIVE"/>
  </r>
  <r>
    <s v="4213009"/>
    <s v="6252660784"/>
    <s v="4130020844"/>
    <s v="beginbalans"/>
    <m/>
    <s v="PW063LZ0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10"/>
    <s v="6252660784"/>
    <s v="4130020844"/>
    <s v="beginbalans"/>
    <m/>
    <s v="PW063LY1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11"/>
    <s v="6252660784"/>
    <s v="4130020844"/>
    <s v="beginbalans"/>
    <m/>
    <s v="PW063LYX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12"/>
    <s v="6252660784"/>
    <s v="4130020844"/>
    <s v="beginbalans"/>
    <m/>
    <s v="PW063LXC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13"/>
    <s v="6252660784"/>
    <s v="4130020844"/>
    <s v="beginbalans"/>
    <m/>
    <s v="PW063LW7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14"/>
    <s v="6252660784"/>
    <s v="4130020844"/>
    <s v="beginbalans"/>
    <m/>
    <s v="PW063LV9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15"/>
    <s v="6252660784"/>
    <s v="4130020844"/>
    <s v="beginbalans"/>
    <m/>
    <s v="PW063LSV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16"/>
    <s v="6252660784"/>
    <s v="4130020844"/>
    <s v="beginbalans"/>
    <m/>
    <s v="PW063LTY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17"/>
    <s v="6252660784"/>
    <s v="4130020844"/>
    <s v="beginbalans"/>
    <m/>
    <s v="PW063LSA"/>
    <m/>
    <m/>
    <m/>
    <x v="4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18"/>
    <s v="6252660784"/>
    <s v="4130020844"/>
    <s v="beginbalans"/>
    <m/>
    <s v="PW063LRA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19"/>
    <s v="6252660784"/>
    <s v="4130020844"/>
    <s v="beginbalans"/>
    <m/>
    <s v="PW063LQS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20"/>
    <s v="6252660784"/>
    <s v="4130020844"/>
    <s v="beginbalans"/>
    <m/>
    <s v="PW063M07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21"/>
    <s v="6252660784"/>
    <s v="4130020844"/>
    <s v="beginbalans"/>
    <m/>
    <s v="PW063LQG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22"/>
    <s v="6252660784"/>
    <s v="4130020844"/>
    <s v="beginbalans"/>
    <m/>
    <s v="PW063LZT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23"/>
    <s v="6252660784"/>
    <s v="4130020844"/>
    <s v="beginbalans"/>
    <m/>
    <s v="PW063LYV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24"/>
    <s v="6252660784"/>
    <s v="4130020844"/>
    <s v="beginbalans"/>
    <m/>
    <s v="PW063LXP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25"/>
    <s v="6252660784"/>
    <s v="4130020844"/>
    <s v="beginbalans"/>
    <m/>
    <s v="PW063LWN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26"/>
    <s v="6252660784"/>
    <s v="4130020844"/>
    <s v="beginbalans"/>
    <m/>
    <s v="PW063LX3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27"/>
    <s v="6252660784"/>
    <s v="4130020844"/>
    <s v="beginbalans"/>
    <m/>
    <s v="PW063LWF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28"/>
    <s v="6252660784"/>
    <s v="4130020844"/>
    <s v="beginbalans"/>
    <m/>
    <s v="PW063LVN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29"/>
    <s v="6252660784"/>
    <s v="4130020844"/>
    <s v="beginbalans"/>
    <m/>
    <s v="PW063LTB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30"/>
    <s v="6252660784"/>
    <s v="4130020844"/>
    <s v="beginbalans"/>
    <m/>
    <s v="PW063LSF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31"/>
    <s v="6252660784"/>
    <s v="4130020844"/>
    <s v="beginbalans"/>
    <m/>
    <s v="PW063LSX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32"/>
    <s v="6252660784"/>
    <s v="4130020844"/>
    <s v="beginbalans"/>
    <m/>
    <s v="PW063LRT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33"/>
    <s v="6252660784"/>
    <s v="4130020844"/>
    <s v="beginbalans"/>
    <m/>
    <s v="PW063LZ8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34"/>
    <s v="6252660784"/>
    <s v="4130020844"/>
    <s v="beginbalans"/>
    <m/>
    <s v="PW063LY2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35"/>
    <s v="6252660784"/>
    <s v="4130020844"/>
    <s v="beginbalans"/>
    <m/>
    <s v="PW063LWQ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36"/>
    <s v="6252660784"/>
    <s v="4130020844"/>
    <s v="beginbalans"/>
    <m/>
    <s v="PW063LXK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37"/>
    <s v="6252660784"/>
    <s v="4130020844"/>
    <s v="beginbalans"/>
    <m/>
    <s v="PW063LWD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38"/>
    <s v="6252660784"/>
    <s v="4130020844"/>
    <s v="beginbalans"/>
    <m/>
    <s v="PW063LVC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39"/>
    <s v="6252660784"/>
    <s v="4130020844"/>
    <s v="beginbalans"/>
    <m/>
    <s v="PW063LSW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40"/>
    <s v="6252660784"/>
    <s v="4130020844"/>
    <s v="beginbalans"/>
    <m/>
    <s v="PW063LRL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41"/>
    <s v="6252660784"/>
    <s v="4130020844"/>
    <s v="beginbalans"/>
    <m/>
    <s v="PW063LSB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42"/>
    <s v="6252660784"/>
    <s v="4130020844"/>
    <s v="beginbalans"/>
    <m/>
    <s v="PW063LRC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43"/>
    <s v="6252660784"/>
    <s v="4130020844"/>
    <s v="beginbalans"/>
    <m/>
    <s v="PW063LQV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44"/>
    <s v="6252660784"/>
    <s v="4130020844"/>
    <s v="beginbalans"/>
    <m/>
    <s v="PW063LQ8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45"/>
    <s v="6252660784"/>
    <s v="4130020844"/>
    <s v="beginbalans"/>
    <m/>
    <s v="PW063LZB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46"/>
    <s v="6252660784"/>
    <s v="4130020844"/>
    <s v="beginbalans"/>
    <m/>
    <s v="PW063LZX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47"/>
    <s v="6252660784"/>
    <s v="4130020844"/>
    <s v="beginbalans"/>
    <m/>
    <s v="PW063LYW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48"/>
    <s v="6252660784"/>
    <s v="4130020844"/>
    <s v="beginbalans"/>
    <m/>
    <s v="PW063LXR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49"/>
    <s v="6252660784"/>
    <s v="4130020844"/>
    <s v="beginbalans"/>
    <m/>
    <s v="PW063LWR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50"/>
    <s v="6252660784"/>
    <s v="4130020844"/>
    <s v="beginbalans"/>
    <m/>
    <s v="PW063LW3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51"/>
    <s v="6252660784"/>
    <s v="4130020844"/>
    <s v="beginbalans"/>
    <m/>
    <s v="PW063LWG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52"/>
    <s v="6252660784"/>
    <s v="4130020844"/>
    <s v="beginbalans"/>
    <m/>
    <s v="PW063LVS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53"/>
    <s v="6252660784"/>
    <s v="4130020844"/>
    <s v="beginbalans"/>
    <m/>
    <s v="PW063LTK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54"/>
    <s v="6252660784"/>
    <s v="4130020844"/>
    <s v="beginbalans"/>
    <m/>
    <s v="PW063LSH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55"/>
    <s v="6252660784"/>
    <s v="4130020844"/>
    <s v="beginbalans"/>
    <m/>
    <s v="PW063LQT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56"/>
    <s v="6252660784"/>
    <s v="4130020844"/>
    <s v="beginbalans"/>
    <m/>
    <s v="PW063LS7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57"/>
    <s v="6252660784"/>
    <s v="4130020844"/>
    <s v="beginbalans"/>
    <m/>
    <s v="PW063LZY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58"/>
    <s v="6252660784"/>
    <s v="4130020844"/>
    <s v="beginbalans"/>
    <m/>
    <s v="PW063LYB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59"/>
    <s v="6252660784"/>
    <s v="4130020844"/>
    <s v="beginbalans"/>
    <m/>
    <s v="PW063LX6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60"/>
    <s v="6252660784"/>
    <s v="4130020844"/>
    <s v="beginbalans"/>
    <m/>
    <s v="PW063LVW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61"/>
    <s v="6252660784"/>
    <s v="4130020844"/>
    <s v="beginbalans"/>
    <m/>
    <s v="PW063LV2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62"/>
    <s v="6252660784"/>
    <s v="4130020844"/>
    <s v="beginbalans"/>
    <m/>
    <s v="PW063LVK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63"/>
    <s v="6252660784"/>
    <s v="4130020844"/>
    <s v="beginbalans"/>
    <m/>
    <s v="PW063LTF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64"/>
    <s v="6252660784"/>
    <s v="4130020844"/>
    <s v="beginbalans"/>
    <m/>
    <s v="PW063LRY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65"/>
    <s v="6252660784"/>
    <s v="4130020844"/>
    <s v="beginbalans"/>
    <m/>
    <s v="PW063LR7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66"/>
    <s v="6252660784"/>
    <s v="4130020844"/>
    <s v="beginbalans"/>
    <m/>
    <s v="PW063LQJ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67"/>
    <s v="6252660784"/>
    <s v="4130020844"/>
    <s v="beginbalans"/>
    <m/>
    <s v="PW063LR1"/>
    <m/>
    <m/>
    <m/>
    <x v="4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68"/>
    <s v="6252660784"/>
    <s v="4130020844"/>
    <s v="beginbalans"/>
    <m/>
    <s v="PW063LQD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69"/>
    <s v="6252660784"/>
    <s v="4130020844"/>
    <s v="beginbalans"/>
    <m/>
    <s v="PW063LZQ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70"/>
    <s v="6252660784"/>
    <s v="4130020844"/>
    <s v="beginbalans"/>
    <m/>
    <s v="PW063LYP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71"/>
    <s v="6252660784"/>
    <s v="4130020844"/>
    <s v="beginbalans"/>
    <m/>
    <s v="PW063LXB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72"/>
    <s v="6252660784"/>
    <s v="4130020844"/>
    <s v="beginbalans"/>
    <m/>
    <s v="PW063LY5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73"/>
    <s v="6252660784"/>
    <s v="4130020844"/>
    <s v="beginbalans"/>
    <m/>
    <s v="PW063LWX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74"/>
    <s v="6252660784"/>
    <s v="4130020844"/>
    <s v="beginbalans"/>
    <m/>
    <s v="PW063LW9"/>
    <m/>
    <m/>
    <m/>
    <x v="4"/>
    <m/>
    <n v="100292666"/>
    <s v="Alfa College"/>
    <x v="16"/>
    <s v="Lenovo"/>
    <s v="X13 Yoga Gen 3 (Type 21AW, 21AX)"/>
    <d v="2023-06-01T00:00:00"/>
    <x v="1"/>
    <n v="0"/>
    <n v="1145.7"/>
    <n v="0"/>
    <n v="1145.7"/>
    <n v="0"/>
    <n v="167.93"/>
    <n v="262.57"/>
    <n v="430.5"/>
    <n v="0"/>
    <n v="977.77"/>
    <n v="0"/>
    <m/>
    <m/>
    <s v="INACTIVE - Retired in 2024"/>
  </r>
  <r>
    <s v="4213075"/>
    <s v="6252660784"/>
    <s v="4130020844"/>
    <s v="beginbalans"/>
    <m/>
    <s v="PW063LVA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76"/>
    <s v="6252660784"/>
    <s v="4130020844"/>
    <s v="beginbalans"/>
    <m/>
    <s v="PW063LT3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77"/>
    <s v="6252660784"/>
    <s v="4130020844"/>
    <s v="beginbalans"/>
    <m/>
    <s v="PW063LTQ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78"/>
    <s v="6252660784"/>
    <s v="4130020844"/>
    <s v="beginbalans"/>
    <m/>
    <s v="PW063LSM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79"/>
    <s v="6252660784"/>
    <s v="4130020844"/>
    <s v="beginbalans"/>
    <m/>
    <s v="PW063LRP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80"/>
    <s v="6252660784"/>
    <s v="4130020844"/>
    <s v="beginbalans"/>
    <m/>
    <s v="PW063M06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81"/>
    <s v="6252660784"/>
    <s v="4130020844"/>
    <s v="beginbalans"/>
    <m/>
    <s v="PW063LZH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82"/>
    <s v="6252660784"/>
    <s v="4130020844"/>
    <s v="beginbalans"/>
    <m/>
    <s v="PW063LY8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83"/>
    <s v="6252660784"/>
    <s v="4130020844"/>
    <s v="beginbalans"/>
    <m/>
    <s v="PW063LX5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84"/>
    <s v="6252660784"/>
    <s v="4130020844"/>
    <s v="beginbalans"/>
    <m/>
    <s v="PW063LVV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85"/>
    <s v="6252660784"/>
    <s v="4130020844"/>
    <s v="beginbalans"/>
    <m/>
    <s v="PW063LWM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86"/>
    <s v="6252660784"/>
    <s v="4130020844"/>
    <s v="beginbalans"/>
    <m/>
    <s v="PW063LVG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87"/>
    <s v="6252660784"/>
    <s v="4130020844"/>
    <s v="beginbalans"/>
    <m/>
    <s v="PW063LTD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88"/>
    <s v="6252660784"/>
    <s v="4130020844"/>
    <s v="beginbalans"/>
    <m/>
    <s v="PW063LRX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89"/>
    <s v="6252660784"/>
    <s v="4130020844"/>
    <s v="beginbalans"/>
    <m/>
    <s v="PW063LR6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90"/>
    <s v="6252660784"/>
    <s v="4130020844"/>
    <s v="beginbalans"/>
    <m/>
    <s v="PW063LRH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91"/>
    <s v="6252660784"/>
    <s v="4130020844"/>
    <s v="beginbalans"/>
    <m/>
    <s v="PW063LQZ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92"/>
    <s v="6252660784"/>
    <s v="4130020844"/>
    <s v="beginbalans"/>
    <m/>
    <s v="PW063LQC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93"/>
    <s v="6252660784"/>
    <s v="4130020844"/>
    <s v="beginbalans"/>
    <m/>
    <s v="PW063LZL"/>
    <m/>
    <m/>
    <m/>
    <x v="6"/>
    <m/>
    <n v="100292666"/>
    <s v="Alfa College"/>
    <x v="16"/>
    <s v="Lenovo"/>
    <s v="X13 Yoga Gen 3 (Type 21AW, 21AX)"/>
    <d v="2023-06-01T00:00:00"/>
    <x v="1"/>
    <n v="0"/>
    <n v="1145.7"/>
    <n v="0"/>
    <n v="1145.7"/>
    <n v="0"/>
    <n v="167.93"/>
    <n v="262.57"/>
    <n v="430.5"/>
    <n v="0"/>
    <n v="977.77"/>
    <n v="0"/>
    <m/>
    <m/>
    <s v="INACTIVE - Retired in 2024"/>
  </r>
  <r>
    <s v="4213094"/>
    <s v="6252660784"/>
    <s v="4130020844"/>
    <s v="beginbalans"/>
    <m/>
    <s v="PW063LYJ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95"/>
    <s v="6252660784"/>
    <s v="4130020844"/>
    <s v="beginbalans"/>
    <m/>
    <s v="PW063LZ5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96"/>
    <s v="6252660784"/>
    <s v="4130020844"/>
    <s v="beginbalans"/>
    <m/>
    <s v="PW063LXX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97"/>
    <s v="6252660784"/>
    <s v="4130020844"/>
    <s v="beginbalans"/>
    <m/>
    <s v="PW063LWW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98"/>
    <s v="6252660784"/>
    <s v="4130020844"/>
    <s v="beginbalans"/>
    <m/>
    <s v="PW063LW8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099"/>
    <s v="6252660784"/>
    <s v="4130020844"/>
    <s v="beginbalans"/>
    <m/>
    <s v="PW063LV7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00"/>
    <s v="6252660784"/>
    <s v="4130020844"/>
    <s v="beginbalans"/>
    <m/>
    <s v="PW063LW2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01"/>
    <s v="6252660784"/>
    <s v="4130020844"/>
    <s v="beginbalans"/>
    <m/>
    <s v="PW063LTN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02"/>
    <s v="6252660784"/>
    <s v="4130020844"/>
    <s v="beginbalans"/>
    <m/>
    <s v="PW063LSL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03"/>
    <s v="6252660784"/>
    <s v="4130020844"/>
    <s v="beginbalans"/>
    <m/>
    <s v="PW063LRM"/>
    <m/>
    <m/>
    <m/>
    <x v="4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04"/>
    <s v="6252660784"/>
    <s v="4130020844"/>
    <s v="beginbalans"/>
    <m/>
    <s v="PW063M05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05"/>
    <s v="6252660784"/>
    <s v="4130020844"/>
    <s v="beginbalans"/>
    <m/>
    <s v="PW063M04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06"/>
    <s v="6252660784"/>
    <s v="4130020844"/>
    <s v="beginbalans"/>
    <m/>
    <s v="PW063LYM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07"/>
    <s v="6252660784"/>
    <s v="4130020844"/>
    <s v="beginbalans"/>
    <m/>
    <s v="PW063LXA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08"/>
    <s v="6252660784"/>
    <s v="4130020844"/>
    <s v="beginbalans"/>
    <m/>
    <s v="PW063LW5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09"/>
    <s v="6252660784"/>
    <s v="4130020844"/>
    <s v="beginbalans"/>
    <m/>
    <s v="PW063LV4"/>
    <m/>
    <m/>
    <m/>
    <x v="6"/>
    <m/>
    <n v="100292666"/>
    <s v="Alfa College"/>
    <x v="16"/>
    <s v="Lenovo"/>
    <s v="X13 Yoga Gen 3 (Type 21AW, 21AX)"/>
    <d v="2023-06-01T00:00:00"/>
    <x v="1"/>
    <n v="0"/>
    <n v="1145.7"/>
    <n v="0"/>
    <n v="1145.7"/>
    <n v="0"/>
    <n v="167.93"/>
    <n v="262.57"/>
    <n v="430.5"/>
    <n v="0"/>
    <n v="977.77"/>
    <n v="0"/>
    <m/>
    <m/>
    <s v="INACTIVE - Retired in 2024"/>
  </r>
  <r>
    <s v="4213110"/>
    <s v="6252660784"/>
    <s v="4130020844"/>
    <s v="beginbalans"/>
    <m/>
    <s v="PW063LSP"/>
    <m/>
    <m/>
    <m/>
    <x v="6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11"/>
    <s v="6252660784"/>
    <s v="4130020844"/>
    <s v="beginbalans"/>
    <m/>
    <s v="PW063LTS"/>
    <m/>
    <m/>
    <m/>
    <x v="4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12"/>
    <s v="6252660784"/>
    <s v="4130020844"/>
    <s v="beginbalans"/>
    <m/>
    <s v="PW063LS6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13"/>
    <s v="6252660784"/>
    <s v="4130020844"/>
    <s v="beginbalans"/>
    <m/>
    <s v="PW063LR9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14"/>
    <s v="6252660784"/>
    <s v="4130020844"/>
    <s v="beginbalans"/>
    <m/>
    <s v="PW063LQP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15"/>
    <s v="6252660784"/>
    <s v="4130020844"/>
    <s v="beginbalans"/>
    <m/>
    <s v="PW063M03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16"/>
    <s v="6252660784"/>
    <s v="4130020844"/>
    <s v="beginbalans"/>
    <m/>
    <s v="PW063LQF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17"/>
    <s v="6252660784"/>
    <s v="4130020844"/>
    <s v="beginbalans"/>
    <m/>
    <s v="PW063LZS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18"/>
    <s v="6252660784"/>
    <s v="4130020844"/>
    <s v="beginbalans"/>
    <m/>
    <s v="PW063LYT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19"/>
    <s v="6252660784"/>
    <s v="4130020844"/>
    <s v="beginbalans"/>
    <m/>
    <s v="PW063LXJ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20"/>
    <s v="6252660784"/>
    <s v="4130020844"/>
    <s v="beginbalans"/>
    <m/>
    <s v="PW063LWL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21"/>
    <s v="6252660784"/>
    <s v="4130020844"/>
    <s v="beginbalans"/>
    <m/>
    <s v="PW063LX2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22"/>
    <s v="6252660784"/>
    <s v="4130020844"/>
    <s v="beginbalans"/>
    <m/>
    <s v="PW063LWB"/>
    <m/>
    <m/>
    <m/>
    <x v="4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23"/>
    <s v="6252660784"/>
    <s v="4130020844"/>
    <s v="beginbalans"/>
    <m/>
    <s v="PW063LVD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24"/>
    <s v="6252660784"/>
    <s v="4130020844"/>
    <s v="beginbalans"/>
    <m/>
    <s v="PW063LT7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25"/>
    <s v="6252660784"/>
    <s v="4130020844"/>
    <s v="beginbalans"/>
    <m/>
    <s v="PW063LSE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26"/>
    <s v="6252660784"/>
    <s v="4130020844"/>
    <s v="beginbalans"/>
    <m/>
    <s v="PW063LST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27"/>
    <s v="6252660784"/>
    <s v="4130020844"/>
    <s v="beginbalans"/>
    <m/>
    <s v="PW063LRR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28"/>
    <s v="6252660784"/>
    <s v="4130020844"/>
    <s v="beginbalans"/>
    <m/>
    <s v="PW063M09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29"/>
    <s v="6252660784"/>
    <s v="4130020844"/>
    <s v="beginbalans"/>
    <m/>
    <s v="PW063LXQ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30"/>
    <s v="6252660784"/>
    <s v="4130020844"/>
    <s v="beginbalans"/>
    <m/>
    <s v="PW063LZZ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31"/>
    <s v="6252660784"/>
    <s v="4130020844"/>
    <s v="beginbalans"/>
    <m/>
    <s v="PW063LYL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32"/>
    <s v="6252660784"/>
    <s v="4130020844"/>
    <s v="beginbalans"/>
    <m/>
    <s v="PW063LX7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33"/>
    <s v="6252660784"/>
    <s v="4130020844"/>
    <s v="beginbalans"/>
    <m/>
    <s v="PW063LW0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34"/>
    <s v="6252660784"/>
    <s v="4130020844"/>
    <s v="beginbalans"/>
    <m/>
    <s v="PW063LV3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35"/>
    <s v="6252660784"/>
    <s v="4130020844"/>
    <s v="beginbalans"/>
    <m/>
    <s v="PW063LVP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36"/>
    <s v="6252660784"/>
    <s v="4130020844"/>
    <s v="beginbalans"/>
    <m/>
    <s v="PW063LTP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37"/>
    <s v="6252660784"/>
    <s v="4130020844"/>
    <s v="beginbalans"/>
    <m/>
    <s v="PW063LS5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38"/>
    <s v="6252660784"/>
    <s v="4130020844"/>
    <s v="beginbalans"/>
    <m/>
    <s v="PW063LR8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39"/>
    <s v="6252660784"/>
    <s v="4130020844"/>
    <s v="beginbalans"/>
    <m/>
    <s v="PW063LQM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40"/>
    <s v="6252660784"/>
    <s v="4130020844"/>
    <s v="beginbalans"/>
    <m/>
    <s v="PW063LR3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41"/>
    <s v="6252660784"/>
    <s v="4130020844"/>
    <s v="beginbalans"/>
    <m/>
    <s v="PW063LQE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42"/>
    <s v="6252660784"/>
    <s v="4130020844"/>
    <s v="beginbalans"/>
    <m/>
    <s v="PW063LZR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43"/>
    <s v="6252660784"/>
    <s v="4130020844"/>
    <s v="beginbalans"/>
    <m/>
    <s v="PW063LYS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44"/>
    <s v="6252660784"/>
    <s v="4130020844"/>
    <s v="beginbalans"/>
    <m/>
    <s v="PW063LXF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45"/>
    <s v="6252660784"/>
    <s v="4130020844"/>
    <s v="beginbalans"/>
    <m/>
    <s v="PW063LY7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46"/>
    <s v="6252660784"/>
    <s v="4130020844"/>
    <s v="beginbalans"/>
    <m/>
    <s v="PW063LX1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47"/>
    <s v="6252660784"/>
    <s v="4130020844"/>
    <s v="beginbalans"/>
    <m/>
    <s v="PW063LWA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48"/>
    <s v="6252660784"/>
    <s v="4130020844"/>
    <s v="beginbalans"/>
    <m/>
    <s v="PW063LVB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49"/>
    <s v="6252660784"/>
    <s v="4130020844"/>
    <s v="beginbalans"/>
    <m/>
    <s v="PW063LT6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50"/>
    <s v="6252660784"/>
    <s v="4130020844"/>
    <s v="beginbalans"/>
    <m/>
    <s v="PW063LTR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51"/>
    <s v="6252660784"/>
    <s v="4130020844"/>
    <s v="beginbalans"/>
    <m/>
    <s v="PW063LSR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52"/>
    <s v="6252660784"/>
    <s v="4130020844"/>
    <s v="beginbalans"/>
    <m/>
    <s v="PW063LRQ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53"/>
    <s v="6252660784"/>
    <s v="4130020844"/>
    <s v="beginbalans"/>
    <m/>
    <s v="PW063M08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54"/>
    <s v="6252660784"/>
    <s v="4130020844"/>
    <s v="beginbalans"/>
    <m/>
    <s v="PW063LZ9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55"/>
    <s v="6252660784"/>
    <s v="4130020844"/>
    <s v="beginbalans"/>
    <m/>
    <s v="PW063LY3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56"/>
    <s v="6252660784"/>
    <s v="4130020844"/>
    <s v="beginbalans"/>
    <m/>
    <s v="PW063LWZ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57"/>
    <s v="6252660784"/>
    <s v="4130020844"/>
    <s v="beginbalans"/>
    <m/>
    <s v="PW063LXN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58"/>
    <s v="6252660784"/>
    <s v="4130020844"/>
    <s v="beginbalans"/>
    <m/>
    <s v="PW063LWE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59"/>
    <s v="6252660784"/>
    <s v="4130020844"/>
    <s v="beginbalans"/>
    <m/>
    <s v="PW063LVE"/>
    <m/>
    <m/>
    <m/>
    <x v="6"/>
    <m/>
    <n v="100292666"/>
    <s v="Alfa College"/>
    <x v="16"/>
    <s v="Lenovo"/>
    <s v="X13 Yoga Gen 3 (Type 21AW, 21AX)"/>
    <d v="2023-06-01T00:00:00"/>
    <x v="1"/>
    <n v="0"/>
    <n v="1145.7"/>
    <n v="0"/>
    <n v="1145.7"/>
    <n v="0"/>
    <n v="167.93"/>
    <n v="262.57"/>
    <n v="430.5"/>
    <n v="0"/>
    <n v="977.77"/>
    <n v="0"/>
    <m/>
    <m/>
    <s v="INACTIVE - Retired in 2024"/>
  </r>
  <r>
    <s v="4213160"/>
    <s v="6252660784"/>
    <s v="4130020844"/>
    <s v="beginbalans"/>
    <m/>
    <s v="PW063LSZ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61"/>
    <s v="6252660784"/>
    <s v="4130020844"/>
    <s v="beginbalans"/>
    <m/>
    <s v="PW063LRN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62"/>
    <s v="6252660784"/>
    <s v="4130020844"/>
    <s v="beginbalans"/>
    <m/>
    <s v="PW063LSD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63"/>
    <s v="6252660784"/>
    <s v="4130020844"/>
    <s v="beginbalans"/>
    <m/>
    <s v="PW063LRD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64"/>
    <s v="6252660784"/>
    <s v="4130020844"/>
    <s v="beginbalans"/>
    <m/>
    <s v="PW063LQW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65"/>
    <s v="6252660784"/>
    <s v="4130020844"/>
    <s v="beginbalans"/>
    <m/>
    <s v="PW063LQA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66"/>
    <s v="6252660784"/>
    <s v="4130020844"/>
    <s v="beginbalans"/>
    <m/>
    <s v="PW063LZC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67"/>
    <s v="6252660784"/>
    <s v="4130020844"/>
    <s v="beginbalans"/>
    <m/>
    <s v="PW063M02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68"/>
    <s v="6252660784"/>
    <s v="4130020844"/>
    <s v="beginbalans"/>
    <m/>
    <s v="PW063LZ1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69"/>
    <s v="6252660784"/>
    <s v="4130020844"/>
    <s v="beginbalans"/>
    <m/>
    <s v="PW063LXS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70"/>
    <s v="6252660784"/>
    <s v="4130020844"/>
    <s v="beginbalans"/>
    <m/>
    <s v="PW063LWS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71"/>
    <s v="6252660784"/>
    <s v="4130020844"/>
    <s v="beginbalans"/>
    <m/>
    <s v="PW063LW4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72"/>
    <s v="6252660784"/>
    <s v="4130020844"/>
    <s v="beginbalans"/>
    <m/>
    <s v="PW063LWH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73"/>
    <s v="6252660784"/>
    <s v="4130020844"/>
    <s v="beginbalans"/>
    <m/>
    <s v="PW063LVT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74"/>
    <s v="6252660784"/>
    <s v="4130020844"/>
    <s v="beginbalans"/>
    <m/>
    <s v="PW063LTL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75"/>
    <s v="6252660784"/>
    <s v="4130020844"/>
    <s v="beginbalans"/>
    <m/>
    <s v="PW063LSJ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76"/>
    <s v="6252660784"/>
    <s v="4130020844"/>
    <s v="beginbalans"/>
    <m/>
    <s v="PW063LQY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77"/>
    <s v="6252660784"/>
    <s v="4130020844"/>
    <s v="beginbalans"/>
    <m/>
    <s v="PW063LSC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78"/>
    <s v="6252660784"/>
    <s v="4130020844"/>
    <s v="beginbalans"/>
    <m/>
    <s v="PW063LZD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79"/>
    <s v="6252660784"/>
    <s v="4130020844"/>
    <s v="beginbalans"/>
    <m/>
    <s v="PW063LY4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80"/>
    <s v="6252660784"/>
    <s v="4130020844"/>
    <s v="beginbalans"/>
    <m/>
    <s v="PW063LX0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81"/>
    <s v="6252660784"/>
    <s v="4130020844"/>
    <s v="beginbalans"/>
    <m/>
    <s v="PW063LVQ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82"/>
    <s v="6252660784"/>
    <s v="4130020844"/>
    <s v="beginbalans"/>
    <m/>
    <s v="PW063LWK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83"/>
    <s v="6252660784"/>
    <s v="4130020844"/>
    <s v="beginbalans"/>
    <m/>
    <s v="PW063LVF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84"/>
    <s v="6252660784"/>
    <s v="4130020844"/>
    <s v="beginbalans"/>
    <m/>
    <s v="PW063LTC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85"/>
    <s v="6252660784"/>
    <s v="4130020844"/>
    <s v="beginbalans"/>
    <m/>
    <s v="PW063LRW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86"/>
    <s v="6252660784"/>
    <s v="4130020844"/>
    <s v="beginbalans"/>
    <m/>
    <s v="PW063LR4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87"/>
    <s v="6252660784"/>
    <s v="4130020844"/>
    <s v="beginbalans"/>
    <m/>
    <s v="PW063LRG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88"/>
    <s v="6252660784"/>
    <s v="4130020844"/>
    <s v="beginbalans"/>
    <m/>
    <s v="PW063LQX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89"/>
    <s v="6252660784"/>
    <s v="4130020844"/>
    <s v="beginbalans"/>
    <m/>
    <s v="PW063LQB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90"/>
    <s v="6252660784"/>
    <s v="4130020844"/>
    <s v="beginbalans"/>
    <m/>
    <s v="PW063LZG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91"/>
    <s v="6252660784"/>
    <s v="4130020844"/>
    <s v="beginbalans"/>
    <m/>
    <s v="PW063LYE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92"/>
    <s v="6252660784"/>
    <s v="4130020844"/>
    <s v="beginbalans"/>
    <m/>
    <s v="PW063LZ2"/>
    <m/>
    <m/>
    <m/>
    <x v="5"/>
    <m/>
    <n v="100292666"/>
    <s v="Alfa College"/>
    <x v="16"/>
    <s v="Lenovo"/>
    <s v="X13 Yoga Gen 3 (Type 21AW, 21AX)"/>
    <d v="2023-06-01T00:00:00"/>
    <x v="1"/>
    <n v="0"/>
    <n v="1145.7"/>
    <n v="0"/>
    <n v="1145.7"/>
    <n v="0"/>
    <n v="167.93"/>
    <n v="262.57"/>
    <n v="430.5"/>
    <n v="0"/>
    <n v="977.77"/>
    <n v="0"/>
    <m/>
    <m/>
    <s v="INACTIVE - Retired in 2024"/>
  </r>
  <r>
    <s v="4213193"/>
    <s v="6252660784"/>
    <s v="4130020844"/>
    <s v="beginbalans"/>
    <m/>
    <s v="PW063LXT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94"/>
    <s v="6252660784"/>
    <s v="4130020844"/>
    <s v="beginbalans"/>
    <m/>
    <s v="PW063LWT"/>
    <m/>
    <m/>
    <m/>
    <x v="4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95"/>
    <s v="6252660784"/>
    <s v="4130020844"/>
    <s v="beginbalans"/>
    <m/>
    <s v="PW063LW6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96"/>
    <s v="6252660784"/>
    <s v="4130020844"/>
    <s v="beginbalans"/>
    <m/>
    <s v="PW063LV1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97"/>
    <s v="6252660784"/>
    <s v="4130020844"/>
    <s v="beginbalans"/>
    <m/>
    <s v="PW063LVY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98"/>
    <s v="6252660784"/>
    <s v="4130020844"/>
    <s v="beginbalans"/>
    <m/>
    <s v="PW063LTM"/>
    <m/>
    <m/>
    <m/>
    <x v="4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199"/>
    <s v="6252660784"/>
    <s v="4130020844"/>
    <s v="beginbalans"/>
    <m/>
    <s v="PW063LSK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00"/>
    <s v="6252660784"/>
    <s v="4130020844"/>
    <s v="beginbalans"/>
    <m/>
    <s v="PW063LR0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01"/>
    <s v="6252660784"/>
    <s v="4130020844"/>
    <s v="beginbalans"/>
    <m/>
    <s v="PW063M01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02"/>
    <s v="6252660784"/>
    <s v="4130020844"/>
    <s v="beginbalans"/>
    <m/>
    <s v="PW063M0A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03"/>
    <s v="6252660784"/>
    <s v="4130020844"/>
    <s v="beginbalans"/>
    <m/>
    <s v="PW063LZK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04"/>
    <s v="6252660784"/>
    <s v="4130020844"/>
    <s v="beginbalans"/>
    <m/>
    <s v="PW063LYA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05"/>
    <s v="6252660784"/>
    <s v="4130020844"/>
    <s v="beginbalans"/>
    <m/>
    <s v="PW063LZ7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06"/>
    <s v="6252660784"/>
    <s v="4130020844"/>
    <s v="beginbalans"/>
    <m/>
    <s v="PW063LXZ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07"/>
    <s v="6252660784"/>
    <s v="4130020844"/>
    <s v="beginbalans"/>
    <m/>
    <s v="PW063LWY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08"/>
    <s v="6252660784"/>
    <s v="4130020844"/>
    <s v="beginbalans"/>
    <m/>
    <s v="PW063LVH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09"/>
    <s v="6252660784"/>
    <s v="4130020844"/>
    <s v="beginbalans"/>
    <m/>
    <s v="PW063LTE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10"/>
    <s v="6252660784"/>
    <s v="4130020844"/>
    <s v="beginbalans"/>
    <m/>
    <s v="PW063LTZ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11"/>
    <s v="6252660784"/>
    <s v="4130020844"/>
    <s v="beginbalans"/>
    <m/>
    <s v="PW063LT5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12"/>
    <s v="6252660784"/>
    <s v="4130020844"/>
    <s v="beginbalans"/>
    <m/>
    <s v="PW063LS2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13"/>
    <s v="6252660784"/>
    <s v="4130020844"/>
    <s v="beginbalans"/>
    <m/>
    <s v="PW063LR2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14"/>
    <s v="6252660784"/>
    <s v="4130020844"/>
    <s v="beginbalans"/>
    <m/>
    <s v="PW063LQK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15"/>
    <s v="6252660784"/>
    <s v="4130020844"/>
    <s v="beginbalans"/>
    <m/>
    <s v="PW063LZN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16"/>
    <s v="6252660784"/>
    <s v="4130020844"/>
    <s v="beginbalans"/>
    <m/>
    <s v="PW063LYD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17"/>
    <s v="6252660784"/>
    <s v="4130020844"/>
    <s v="beginbalans"/>
    <m/>
    <s v="PW063LXH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18"/>
    <s v="6252660784"/>
    <s v="4130020844"/>
    <s v="beginbalans"/>
    <m/>
    <s v="PW063LY6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19"/>
    <s v="6252660784"/>
    <s v="4130020844"/>
    <s v="beginbalans"/>
    <m/>
    <s v="PW063LX8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20"/>
    <s v="6252660784"/>
    <s v="4130020844"/>
    <s v="beginbalans"/>
    <m/>
    <s v="PW063LVL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21"/>
    <s v="6252660784"/>
    <s v="4130020844"/>
    <s v="beginbalans"/>
    <m/>
    <s v="PW063LTH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22"/>
    <s v="6252660784"/>
    <s v="4130020844"/>
    <s v="beginbalans"/>
    <m/>
    <s v="PW063LSQ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23"/>
    <s v="6252660784"/>
    <s v="4130020844"/>
    <s v="beginbalans"/>
    <m/>
    <s v="PW063LT9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24"/>
    <s v="6252660784"/>
    <s v="4130020844"/>
    <s v="beginbalans"/>
    <m/>
    <s v="PW063LS4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25"/>
    <s v="6252660784"/>
    <s v="4130020844"/>
    <s v="beginbalans"/>
    <m/>
    <s v="PW063LRB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26"/>
    <s v="6252660784"/>
    <s v="4130020844"/>
    <s v="beginbalans"/>
    <m/>
    <s v="PW063LQL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27"/>
    <s v="6252660784"/>
    <s v="4130020844"/>
    <s v="beginbalans"/>
    <m/>
    <s v="PW063LZP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28"/>
    <s v="6252660784"/>
    <s v="4130020844"/>
    <s v="beginbalans"/>
    <m/>
    <s v="PW063LYR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29"/>
    <s v="6252660784"/>
    <s v="4130020844"/>
    <s v="beginbalans"/>
    <m/>
    <s v="PW063LXL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30"/>
    <s v="6252660784"/>
    <s v="4130020844"/>
    <s v="beginbalans"/>
    <m/>
    <s v="PW063LW1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31"/>
    <s v="6252660784"/>
    <s v="4130020844"/>
    <s v="beginbalans"/>
    <m/>
    <s v="PW063LX9"/>
    <m/>
    <m/>
    <m/>
    <x v="6"/>
    <m/>
    <n v="100292666"/>
    <s v="Alfa College"/>
    <x v="16"/>
    <s v="Lenovo"/>
    <s v="X13 Yoga Gen 3 (Type 21AW, 21AX)"/>
    <d v="2023-06-01T00:00:00"/>
    <x v="1"/>
    <n v="0"/>
    <n v="1145.7"/>
    <n v="0"/>
    <n v="1145.7"/>
    <n v="0"/>
    <n v="167.93"/>
    <n v="262.57"/>
    <n v="430.5"/>
    <n v="0"/>
    <n v="977.77"/>
    <n v="0"/>
    <m/>
    <m/>
    <s v="INACTIVE - Retired in 2024"/>
  </r>
  <r>
    <s v="4213232"/>
    <s v="6252660784"/>
    <s v="4130020844"/>
    <s v="beginbalans"/>
    <m/>
    <s v="PW063LVM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33"/>
    <s v="6252660784"/>
    <s v="4130020844"/>
    <s v="beginbalans"/>
    <m/>
    <s v="PW063LTJ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34"/>
    <s v="6252660784"/>
    <s v="4130020844"/>
    <s v="beginbalans"/>
    <m/>
    <s v="PW063LSS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35"/>
    <s v="6252660784"/>
    <s v="4130020844"/>
    <s v="beginbalans"/>
    <m/>
    <s v="PW063LRS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36"/>
    <s v="6252660784"/>
    <s v="4130020844"/>
    <s v="beginbalans"/>
    <m/>
    <s v="PW063LS8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37"/>
    <s v="6252660784"/>
    <s v="4130020844"/>
    <s v="beginbalans"/>
    <m/>
    <s v="PW063LRE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38"/>
    <s v="6252660784"/>
    <s v="4130020844"/>
    <s v="beginbalans"/>
    <m/>
    <s v="PW063LZE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39"/>
    <s v="6252660784"/>
    <s v="4130020844"/>
    <s v="beginbalans"/>
    <m/>
    <s v="PW063LZW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40"/>
    <s v="6252660784"/>
    <s v="4130020844"/>
    <s v="beginbalans"/>
    <m/>
    <s v="PW063LYZ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41"/>
    <s v="6252660784"/>
    <s v="4130020844"/>
    <s v="beginbalans"/>
    <m/>
    <s v="PW063LXV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42"/>
    <s v="6252660784"/>
    <s v="4130020844"/>
    <s v="beginbalans"/>
    <m/>
    <s v="PW063LWJ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43"/>
    <s v="6252660784"/>
    <s v="4130020844"/>
    <s v="beginbalans"/>
    <m/>
    <s v="PW063LV0"/>
    <m/>
    <m/>
    <m/>
    <x v="5"/>
    <m/>
    <n v="100292666"/>
    <s v="Alfa College"/>
    <x v="16"/>
    <s v="Lenovo"/>
    <s v="X13 Yoga Gen 3 (Type 21AW, 21AX)"/>
    <d v="2023-06-01T00:00:00"/>
    <x v="1"/>
    <n v="0"/>
    <n v="1145.7"/>
    <n v="0"/>
    <n v="1145.7"/>
    <n v="0"/>
    <n v="167.93"/>
    <n v="262.57"/>
    <n v="430.5"/>
    <n v="0"/>
    <n v="977.77"/>
    <n v="0"/>
    <m/>
    <m/>
    <s v="INACTIVE - Retired in 2024"/>
  </r>
  <r>
    <s v="4213244"/>
    <s v="6252660784"/>
    <s v="4130020844"/>
    <s v="beginbalans"/>
    <m/>
    <s v="PW063LVX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45"/>
    <s v="6252660784"/>
    <s v="4130020844"/>
    <s v="beginbalans"/>
    <m/>
    <s v="PW063LTV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46"/>
    <s v="6252660784"/>
    <s v="4130020844"/>
    <s v="beginbalans"/>
    <m/>
    <s v="PW063LT0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47"/>
    <s v="6252660784"/>
    <s v="4130020844"/>
    <s v="beginbalans"/>
    <m/>
    <s v="PW063LRZ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48"/>
    <s v="6252660784"/>
    <s v="4130020844"/>
    <s v="beginbalans"/>
    <m/>
    <s v="PW063LQ9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49"/>
    <s v="6252660784"/>
    <s v="4130020844"/>
    <s v="beginbalans"/>
    <m/>
    <s v="PW063LRJ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50"/>
    <s v="6252660784"/>
    <s v="4130020844"/>
    <s v="beginbalans"/>
    <m/>
    <s v="PW063LZJ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51"/>
    <s v="6252660784"/>
    <s v="4130020844"/>
    <s v="beginbalans"/>
    <m/>
    <s v="PW063LY9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52"/>
    <s v="6252660784"/>
    <s v="4130020844"/>
    <s v="beginbalans"/>
    <m/>
    <s v="PW063LZ6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53"/>
    <s v="6252660784"/>
    <s v="4130020844"/>
    <s v="beginbalans"/>
    <m/>
    <s v="PW063LXY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54"/>
    <s v="6252660784"/>
    <s v="4130020844"/>
    <s v="beginbalans"/>
    <m/>
    <s v="PW063LWV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55"/>
    <s v="6252660784"/>
    <s v="4130020844"/>
    <s v="beginbalans"/>
    <m/>
    <s v="PW063LV8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56"/>
    <s v="6252660784"/>
    <s v="4130020844"/>
    <s v="beginbalans"/>
    <m/>
    <s v="PW063LTA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57"/>
    <s v="6252660784"/>
    <s v="4130020844"/>
    <s v="beginbalans"/>
    <m/>
    <s v="PW063LTX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58"/>
    <s v="6252660784"/>
    <s v="4130020844"/>
    <s v="beginbalans"/>
    <m/>
    <s v="PW063LT4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59"/>
    <s v="6252660784"/>
    <s v="4130020844"/>
    <s v="beginbalans"/>
    <m/>
    <s v="PW063LS1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60"/>
    <s v="6252660784"/>
    <s v="4130020844"/>
    <s v="beginbalans"/>
    <m/>
    <s v="PW063LQR"/>
    <m/>
    <m/>
    <m/>
    <x v="4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61"/>
    <s v="6252660784"/>
    <s v="4130020844"/>
    <s v="beginbalans"/>
    <m/>
    <s v="PW063LQH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62"/>
    <s v="6252660784"/>
    <s v="4130020844"/>
    <s v="beginbalans"/>
    <m/>
    <s v="PW063LZM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63"/>
    <s v="6252660784"/>
    <s v="4130020844"/>
    <s v="beginbalans"/>
    <m/>
    <s v="PW063LYC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64"/>
    <s v="6252660784"/>
    <s v="4130020844"/>
    <s v="beginbalans"/>
    <m/>
    <s v="PW063LXG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65"/>
    <s v="6252660784"/>
    <s v="4130020844"/>
    <s v="beginbalans"/>
    <m/>
    <s v="PW063LY0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66"/>
    <s v="6252660784"/>
    <s v="4130020844"/>
    <s v="beginbalans"/>
    <m/>
    <s v="PW063LX4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67"/>
    <s v="6252660784"/>
    <s v="4130020844"/>
    <s v="beginbalans"/>
    <m/>
    <s v="PW063LVJ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68"/>
    <s v="6252660784"/>
    <s v="4130020844"/>
    <s v="beginbalans"/>
    <m/>
    <s v="PW063LTG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69"/>
    <s v="6252660784"/>
    <s v="4130020844"/>
    <s v="beginbalans"/>
    <m/>
    <s v="PW063LSN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70"/>
    <s v="6252660784"/>
    <s v="4130020844"/>
    <s v="beginbalans"/>
    <m/>
    <s v="PW063LT8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71"/>
    <s v="6252660784"/>
    <s v="4130020844"/>
    <s v="beginbalans"/>
    <m/>
    <s v="PW063LS3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72"/>
    <s v="6252660784"/>
    <s v="4130020844"/>
    <s v="beginbalans"/>
    <m/>
    <s v="PW063LR5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73"/>
    <s v="6252660784"/>
    <s v="4130020844"/>
    <s v="beginbalans"/>
    <m/>
    <s v="PW063LQQ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74"/>
    <s v="6252660784"/>
    <s v="4130020844"/>
    <s v="beginbalans"/>
    <m/>
    <s v="PW063LZV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75"/>
    <s v="6252660784"/>
    <s v="4130020844"/>
    <s v="beginbalans"/>
    <m/>
    <s v="PW063LYY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76"/>
    <s v="6252660784"/>
    <s v="4130020844"/>
    <s v="beginbalans"/>
    <m/>
    <s v="PW063LXM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77"/>
    <s v="6252660784"/>
    <s v="4130020844"/>
    <s v="beginbalans"/>
    <m/>
    <s v="PW063LWC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78"/>
    <s v="6252660784"/>
    <s v="4130020844"/>
    <s v="beginbalans"/>
    <m/>
    <s v="PW063LXE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79"/>
    <s v="6252660784"/>
    <s v="4130020844"/>
    <s v="beginbalans"/>
    <m/>
    <s v="PW063LVR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80"/>
    <s v="6252660784"/>
    <s v="4130020844"/>
    <s v="beginbalans"/>
    <m/>
    <s v="PW063LTT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81"/>
    <s v="6252660784"/>
    <s v="4130020844"/>
    <s v="beginbalans"/>
    <m/>
    <s v="PW063LSY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82"/>
    <s v="6252660784"/>
    <s v="4130020844"/>
    <s v="beginbalans"/>
    <m/>
    <s v="PW063LRV"/>
    <m/>
    <m/>
    <m/>
    <x v="6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83"/>
    <s v="6252660784"/>
    <s v="4130020844"/>
    <s v="beginbalans"/>
    <m/>
    <s v="PW063LS9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84"/>
    <s v="6252660784"/>
    <s v="4130020844"/>
    <s v="beginbalans"/>
    <m/>
    <s v="PW063LRF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85"/>
    <s v="6252660784"/>
    <s v="4130020844"/>
    <s v="beginbalans"/>
    <m/>
    <s v="PW063LZF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86"/>
    <s v="6252660784"/>
    <s v="4130020844"/>
    <s v="beginbalans"/>
    <m/>
    <s v="PW063M00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87"/>
    <s v="6252660784"/>
    <s v="4130020844"/>
    <s v="beginbalans"/>
    <m/>
    <s v="PW063LZ4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88"/>
    <s v="6252660784"/>
    <s v="4130020844"/>
    <s v="beginbalans"/>
    <m/>
    <s v="PW063LXW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89"/>
    <s v="6252660784"/>
    <s v="4130020844"/>
    <s v="beginbalans"/>
    <m/>
    <s v="PW063LWP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90"/>
    <s v="6252660784"/>
    <s v="4130020844"/>
    <s v="beginbalans"/>
    <m/>
    <s v="PW063LV5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91"/>
    <s v="6252660784"/>
    <s v="4130020844"/>
    <s v="beginbalans"/>
    <m/>
    <s v="PW063LVZ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92"/>
    <s v="6252660784"/>
    <s v="4130020844"/>
    <s v="beginbalans"/>
    <m/>
    <s v="PW063LTW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93"/>
    <s v="6252660784"/>
    <s v="4130020844"/>
    <s v="beginbalans"/>
    <m/>
    <s v="PW063LT2"/>
    <m/>
    <m/>
    <m/>
    <x v="4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94"/>
    <s v="6252660784"/>
    <s v="4130020844"/>
    <s v="beginbalans"/>
    <m/>
    <s v="PW063LS0"/>
    <m/>
    <m/>
    <m/>
    <x v="4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95"/>
    <s v="6252660784"/>
    <s v="4130020844"/>
    <s v="beginbalans"/>
    <m/>
    <s v="PW063LQN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3296"/>
    <s v="6252660784"/>
    <s v="4130020844"/>
    <s v="beginbalans"/>
    <m/>
    <s v="PW063LRK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4063"/>
    <s v="6252660983"/>
    <s v="4130020844"/>
    <s v="beginbalans"/>
    <m/>
    <s v="PW063LT1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4064"/>
    <s v="6252660983"/>
    <s v="4130020844"/>
    <s v="beginbalans"/>
    <m/>
    <s v="PW063LXD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4065"/>
    <s v="6252660983"/>
    <s v="4130020844"/>
    <s v="beginbalans"/>
    <m/>
    <s v="PW063LYF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4066"/>
    <s v="6252660983"/>
    <s v="4130020844"/>
    <s v="beginbalans"/>
    <m/>
    <s v="PW063LYG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4067"/>
    <s v="6252660983"/>
    <s v="4130020844"/>
    <s v="beginbalans"/>
    <m/>
    <s v="PW063LYH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4068"/>
    <s v="6252660983"/>
    <s v="4130020844"/>
    <s v="beginbalans"/>
    <m/>
    <s v="PW063LYK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4069"/>
    <s v="6252660983"/>
    <s v="4130020844"/>
    <s v="beginbalans"/>
    <m/>
    <s v="PW063LYN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4070"/>
    <s v="6252660983"/>
    <s v="4130020844"/>
    <s v="beginbalans"/>
    <m/>
    <s v="PW063LZ3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4071"/>
    <s v="6252660983"/>
    <s v="4130020844"/>
    <s v="beginbalans"/>
    <m/>
    <s v="PW063LSG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4072"/>
    <s v="6252660983"/>
    <s v="4130020844"/>
    <s v="beginbalans"/>
    <m/>
    <s v="PW063LV6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4073"/>
    <s v="6252660983"/>
    <s v="4130020844"/>
    <s v="beginbalans"/>
    <m/>
    <s v="PW063LYQ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214074"/>
    <s v="6252660983"/>
    <s v="4130020844"/>
    <s v="beginbalans"/>
    <m/>
    <s v="PW063LZA"/>
    <m/>
    <m/>
    <m/>
    <x v="5"/>
    <m/>
    <n v="100292666"/>
    <s v="Alfa College"/>
    <x v="16"/>
    <s v="Lenovo"/>
    <s v="X13 Yoga Gen 3 (Type 21AW, 21AX)"/>
    <d v="2023-06-01T00:00:00"/>
    <x v="1"/>
    <n v="1"/>
    <n v="1145.7"/>
    <n v="0"/>
    <n v="0"/>
    <n v="1145.7"/>
    <n v="167.93"/>
    <n v="286.42"/>
    <n v="0"/>
    <n v="454.35"/>
    <n v="977.77"/>
    <n v="691.35"/>
    <m/>
    <m/>
    <s v="ACTIVE"/>
  </r>
  <r>
    <s v="4415003"/>
    <s v="6252676389"/>
    <s v="4130022011"/>
    <s v="beginbalans"/>
    <m/>
    <s v="PF3SZ9PT"/>
    <m/>
    <m/>
    <m/>
    <x v="4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04"/>
    <s v="6252676389"/>
    <s v="4130022011"/>
    <s v="beginbalans"/>
    <m/>
    <s v="PF3SZ9SL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05"/>
    <s v="6252676389"/>
    <s v="4130022011"/>
    <s v="beginbalans"/>
    <m/>
    <s v="PF3SZCTT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06"/>
    <s v="6252676389"/>
    <s v="4130022011"/>
    <s v="beginbalans"/>
    <m/>
    <s v="PF3SZY8Z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07"/>
    <s v="6252676389"/>
    <s v="4130022011"/>
    <s v="beginbalans"/>
    <m/>
    <s v="PF3SZY9C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08"/>
    <s v="6252676389"/>
    <s v="4130022011"/>
    <s v="beginbalans"/>
    <m/>
    <s v="PF3SZYC2"/>
    <m/>
    <m/>
    <m/>
    <x v="4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09"/>
    <s v="6252676389"/>
    <s v="4130022011"/>
    <s v="beginbalans"/>
    <m/>
    <s v="PF3SZYCA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10"/>
    <s v="6252676389"/>
    <s v="4130022011"/>
    <s v="beginbalans"/>
    <m/>
    <s v="PF3SZYCL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11"/>
    <s v="6252676389"/>
    <s v="4130022011"/>
    <s v="beginbalans"/>
    <m/>
    <s v="PF3SZYCY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12"/>
    <s v="6252676389"/>
    <s v="4130022011"/>
    <s v="beginbalans"/>
    <m/>
    <s v="PF3SZYD8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13"/>
    <s v="6252676389"/>
    <s v="4130022011"/>
    <s v="beginbalans"/>
    <m/>
    <s v="PF3SZYDJ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14"/>
    <s v="6252676389"/>
    <s v="4130022011"/>
    <s v="beginbalans"/>
    <m/>
    <s v="PF3SZYDR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15"/>
    <s v="6252676389"/>
    <s v="4130022011"/>
    <s v="beginbalans"/>
    <m/>
    <s v="PF3SZYE2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16"/>
    <s v="6252676389"/>
    <s v="4130022011"/>
    <s v="beginbalans"/>
    <m/>
    <s v="PF3SZYPF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17"/>
    <s v="6252676389"/>
    <s v="4130022011"/>
    <s v="beginbalans"/>
    <m/>
    <s v="PF3SZYPP"/>
    <m/>
    <m/>
    <m/>
    <x v="4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18"/>
    <s v="6252676389"/>
    <s v="4130022011"/>
    <s v="beginbalans"/>
    <m/>
    <s v="PF3SZYQB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19"/>
    <s v="6252676389"/>
    <s v="4130022011"/>
    <s v="beginbalans"/>
    <m/>
    <s v="PF3SZYQH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20"/>
    <s v="6252676389"/>
    <s v="4130022011"/>
    <s v="beginbalans"/>
    <m/>
    <s v="PF3SZYQT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21"/>
    <s v="6252676389"/>
    <s v="4130022011"/>
    <s v="beginbalans"/>
    <m/>
    <s v="PF3SZYRA"/>
    <m/>
    <m/>
    <m/>
    <x v="5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5022"/>
    <s v="6252676389"/>
    <s v="4130022011"/>
    <s v="beginbalans"/>
    <m/>
    <s v="PF3SZYQ2"/>
    <m/>
    <m/>
    <m/>
    <x v="1"/>
    <m/>
    <n v="100292666"/>
    <s v="Alfa College"/>
    <x v="16"/>
    <s v="Lenovo"/>
    <s v="P14s Gen 4 (Type 21HGS17Y00)"/>
    <d v="2023-09-01T00:00:00"/>
    <x v="1"/>
    <n v="1"/>
    <n v="1278.55"/>
    <n v="0"/>
    <n v="0"/>
    <n v="1278.55"/>
    <n v="106.83"/>
    <n v="319.63"/>
    <n v="0"/>
    <n v="426.46"/>
    <n v="1171.72"/>
    <n v="852.08999999999992"/>
    <m/>
    <m/>
    <s v="ACTIVE"/>
  </r>
  <r>
    <s v="4414003"/>
    <s v="6252676631"/>
    <s v="4130021203"/>
    <s v="beginbalans"/>
    <m/>
    <s v="PW0733W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04"/>
    <s v="6252676631"/>
    <s v="4130021203"/>
    <s v="beginbalans"/>
    <m/>
    <s v="PW0733W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05"/>
    <s v="6252676631"/>
    <s v="4130021203"/>
    <s v="beginbalans"/>
    <m/>
    <s v="PW0733W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06"/>
    <s v="6252676631"/>
    <s v="4130021203"/>
    <s v="beginbalans"/>
    <m/>
    <s v="PW0733W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07"/>
    <s v="6252676631"/>
    <s v="4130021203"/>
    <s v="beginbalans"/>
    <m/>
    <s v="PW0733WJ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08"/>
    <s v="6252676631"/>
    <s v="4130021203"/>
    <s v="beginbalans"/>
    <m/>
    <s v="PW0733W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09"/>
    <s v="6252676631"/>
    <s v="4130021203"/>
    <s v="beginbalans"/>
    <m/>
    <s v="PW0733W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10"/>
    <s v="6252676631"/>
    <s v="4130021203"/>
    <s v="beginbalans"/>
    <m/>
    <s v="PW0733W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11"/>
    <s v="6252676631"/>
    <s v="4130021203"/>
    <s v="beginbalans"/>
    <m/>
    <s v="PW0733W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12"/>
    <s v="6252676631"/>
    <s v="4130021203"/>
    <s v="beginbalans"/>
    <m/>
    <s v="PW0733W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13"/>
    <s v="6252676631"/>
    <s v="4130021203"/>
    <s v="beginbalans"/>
    <m/>
    <s v="PW0733W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14"/>
    <s v="6252676631"/>
    <s v="4130021203"/>
    <s v="beginbalans"/>
    <m/>
    <s v="PW0733W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15"/>
    <s v="6252676631"/>
    <s v="4130021203"/>
    <s v="beginbalans"/>
    <m/>
    <s v="PW0733X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16"/>
    <s v="6252676631"/>
    <s v="4130021203"/>
    <s v="beginbalans"/>
    <m/>
    <s v="PW0733X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17"/>
    <s v="6252676631"/>
    <s v="4130021203"/>
    <s v="beginbalans"/>
    <m/>
    <s v="PW0733X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18"/>
    <s v="6252676631"/>
    <s v="4130021203"/>
    <s v="beginbalans"/>
    <m/>
    <s v="PW0733X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19"/>
    <s v="6252676631"/>
    <s v="4130021203"/>
    <s v="beginbalans"/>
    <m/>
    <s v="PW0733X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20"/>
    <s v="6252676631"/>
    <s v="4130021203"/>
    <s v="beginbalans"/>
    <m/>
    <s v="PW0733X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21"/>
    <s v="6252676631"/>
    <s v="4130021203"/>
    <s v="beginbalans"/>
    <m/>
    <s v="PW0733X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22"/>
    <s v="6252676631"/>
    <s v="4130021203"/>
    <s v="beginbalans"/>
    <m/>
    <s v="PW0733X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23"/>
    <s v="6252676631"/>
    <s v="4130021203"/>
    <s v="beginbalans"/>
    <m/>
    <s v="PW0733X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24"/>
    <s v="6252676631"/>
    <s v="4130021203"/>
    <s v="beginbalans"/>
    <m/>
    <s v="PW0733X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25"/>
    <s v="6252676631"/>
    <s v="4130021203"/>
    <s v="beginbalans"/>
    <m/>
    <s v="PW0733X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26"/>
    <s v="6252676631"/>
    <s v="4130021203"/>
    <s v="beginbalans"/>
    <m/>
    <s v="PW0733X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27"/>
    <s v="6252676631"/>
    <s v="4130021203"/>
    <s v="beginbalans"/>
    <m/>
    <s v="PW0733X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28"/>
    <s v="6252676631"/>
    <s v="4130021203"/>
    <s v="beginbalans"/>
    <m/>
    <s v="PW0733X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29"/>
    <s v="6252676631"/>
    <s v="4130021203"/>
    <s v="beginbalans"/>
    <m/>
    <s v="PW0733X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30"/>
    <s v="6252676631"/>
    <s v="4130021203"/>
    <s v="beginbalans"/>
    <m/>
    <s v="PW0733X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31"/>
    <s v="6252676631"/>
    <s v="4130021203"/>
    <s v="beginbalans"/>
    <m/>
    <s v="PW0733X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32"/>
    <s v="6252676631"/>
    <s v="4130021203"/>
    <s v="beginbalans"/>
    <m/>
    <s v="PW0733X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33"/>
    <s v="6252676631"/>
    <s v="4130021203"/>
    <s v="beginbalans"/>
    <m/>
    <s v="PW0733X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34"/>
    <s v="6252676631"/>
    <s v="4130021203"/>
    <s v="beginbalans"/>
    <m/>
    <s v="PW0733X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35"/>
    <s v="6252676631"/>
    <s v="4130021203"/>
    <s v="beginbalans"/>
    <m/>
    <s v="PW0733X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36"/>
    <s v="6252676631"/>
    <s v="4130021203"/>
    <s v="beginbalans"/>
    <m/>
    <s v="PW0733X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37"/>
    <s v="6252676631"/>
    <s v="4130021203"/>
    <s v="beginbalans"/>
    <m/>
    <s v="PW0733X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38"/>
    <s v="6252676631"/>
    <s v="4130021203"/>
    <s v="beginbalans"/>
    <m/>
    <s v="PW0733X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39"/>
    <s v="6252676631"/>
    <s v="4130021203"/>
    <s v="beginbalans"/>
    <m/>
    <s v="PW0733X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40"/>
    <s v="6252676631"/>
    <s v="4130021203"/>
    <s v="beginbalans"/>
    <m/>
    <s v="PW0733Y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41"/>
    <s v="6252676631"/>
    <s v="4130021203"/>
    <s v="beginbalans"/>
    <m/>
    <s v="PW0733Y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42"/>
    <s v="6252676631"/>
    <s v="4130021203"/>
    <s v="beginbalans"/>
    <m/>
    <s v="PW0733Y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43"/>
    <s v="6252676631"/>
    <s v="4130021203"/>
    <s v="beginbalans"/>
    <m/>
    <s v="PW0733Y3"/>
    <m/>
    <m/>
    <m/>
    <x v="6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44"/>
    <s v="6252676631"/>
    <s v="4130021203"/>
    <s v="beginbalans"/>
    <m/>
    <s v="PW0733Y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45"/>
    <s v="6252676631"/>
    <s v="4130021203"/>
    <s v="beginbalans"/>
    <m/>
    <s v="PW0733Y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46"/>
    <s v="6252676631"/>
    <s v="4130021203"/>
    <s v="beginbalans"/>
    <m/>
    <s v="PW0733Y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47"/>
    <s v="6252676631"/>
    <s v="4130021203"/>
    <s v="beginbalans"/>
    <m/>
    <s v="PW0733Y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48"/>
    <s v="6252676631"/>
    <s v="4130021203"/>
    <s v="beginbalans"/>
    <m/>
    <s v="PW0733Y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49"/>
    <s v="6252676631"/>
    <s v="4130021203"/>
    <s v="beginbalans"/>
    <m/>
    <s v="PW0733Y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50"/>
    <s v="6252676631"/>
    <s v="4130021203"/>
    <s v="beginbalans"/>
    <m/>
    <s v="PW0733Y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51"/>
    <s v="6252676631"/>
    <s v="4130021203"/>
    <s v="beginbalans"/>
    <m/>
    <s v="PW0733Y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52"/>
    <s v="6252676631"/>
    <s v="4130021203"/>
    <s v="beginbalans"/>
    <m/>
    <s v="PW0733Y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53"/>
    <s v="6252676631"/>
    <s v="4130021203"/>
    <s v="beginbalans"/>
    <m/>
    <s v="PW0733Y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54"/>
    <s v="6252676631"/>
    <s v="4130021203"/>
    <s v="beginbalans"/>
    <m/>
    <s v="PW0733Y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55"/>
    <s v="6252676631"/>
    <s v="4130021203"/>
    <s v="beginbalans"/>
    <m/>
    <s v="PW0733Y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56"/>
    <s v="6252676631"/>
    <s v="4130021203"/>
    <s v="beginbalans"/>
    <m/>
    <s v="PW0733Y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57"/>
    <s v="6252676631"/>
    <s v="4130021203"/>
    <s v="beginbalans"/>
    <m/>
    <s v="PW0733Y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58"/>
    <s v="6252676631"/>
    <s v="4130021203"/>
    <s v="beginbalans"/>
    <m/>
    <s v="PW0733Y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59"/>
    <s v="6252676631"/>
    <s v="4130021203"/>
    <s v="beginbalans"/>
    <m/>
    <s v="PW0733YV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60"/>
    <s v="6252676631"/>
    <s v="4130021203"/>
    <s v="beginbalans"/>
    <m/>
    <s v="PW0733Y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61"/>
    <s v="6252676631"/>
    <s v="4130021203"/>
    <s v="beginbalans"/>
    <m/>
    <s v="PW0733Y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62"/>
    <s v="6252676631"/>
    <s v="4130021203"/>
    <s v="beginbalans"/>
    <m/>
    <s v="PW0733Y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63"/>
    <s v="6252676631"/>
    <s v="4130021203"/>
    <s v="beginbalans"/>
    <m/>
    <s v="PW0733Y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64"/>
    <s v="6252676631"/>
    <s v="4130021203"/>
    <s v="beginbalans"/>
    <m/>
    <s v="PW0733Z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65"/>
    <s v="6252676631"/>
    <s v="4130021203"/>
    <s v="beginbalans"/>
    <m/>
    <s v="PW0733Z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66"/>
    <s v="6252676631"/>
    <s v="4130021203"/>
    <s v="beginbalans"/>
    <m/>
    <s v="PW0733Z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67"/>
    <s v="6252676631"/>
    <s v="4130021203"/>
    <s v="beginbalans"/>
    <m/>
    <s v="PW0733Z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68"/>
    <s v="6252676631"/>
    <s v="4130021203"/>
    <s v="beginbalans"/>
    <m/>
    <s v="PW0733Z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69"/>
    <s v="6252676631"/>
    <s v="4130021203"/>
    <s v="beginbalans"/>
    <m/>
    <s v="PW0733Z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70"/>
    <s v="6252676631"/>
    <s v="4130021203"/>
    <s v="beginbalans"/>
    <m/>
    <s v="PW0733Z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71"/>
    <s v="6252676631"/>
    <s v="4130021203"/>
    <s v="beginbalans"/>
    <m/>
    <s v="PW0733Z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72"/>
    <s v="6252676631"/>
    <s v="4130021203"/>
    <s v="beginbalans"/>
    <m/>
    <s v="PW0733Z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73"/>
    <s v="6252676631"/>
    <s v="4130021203"/>
    <s v="beginbalans"/>
    <m/>
    <s v="PW0733Z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74"/>
    <s v="6252676631"/>
    <s v="4130021203"/>
    <s v="beginbalans"/>
    <m/>
    <s v="PW0733Z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75"/>
    <s v="6252676631"/>
    <s v="4130021203"/>
    <s v="beginbalans"/>
    <m/>
    <s v="PW0733Z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76"/>
    <s v="6252676631"/>
    <s v="4130021203"/>
    <s v="beginbalans"/>
    <m/>
    <s v="PW0733Z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77"/>
    <s v="6252676631"/>
    <s v="4130021203"/>
    <s v="beginbalans"/>
    <m/>
    <s v="PW0733Z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78"/>
    <s v="6252676631"/>
    <s v="4130021203"/>
    <s v="beginbalans"/>
    <m/>
    <s v="PW0733Z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79"/>
    <s v="6252676631"/>
    <s v="4130021203"/>
    <s v="beginbalans"/>
    <m/>
    <s v="PW0733Z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80"/>
    <s v="6252676631"/>
    <s v="4130021203"/>
    <s v="beginbalans"/>
    <m/>
    <s v="PW0733Z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81"/>
    <s v="6252676631"/>
    <s v="4130021203"/>
    <s v="beginbalans"/>
    <m/>
    <s v="PW0733Z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82"/>
    <s v="6252676631"/>
    <s v="4130021203"/>
    <s v="beginbalans"/>
    <m/>
    <s v="PW0733Z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83"/>
    <s v="6252676631"/>
    <s v="4130021203"/>
    <s v="beginbalans"/>
    <m/>
    <s v="PW0733Z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84"/>
    <s v="6252676631"/>
    <s v="4130021203"/>
    <s v="beginbalans"/>
    <m/>
    <s v="PW0733Z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85"/>
    <s v="6252676631"/>
    <s v="4130021203"/>
    <s v="beginbalans"/>
    <m/>
    <s v="PW0733ZV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86"/>
    <s v="6252676631"/>
    <s v="4130021203"/>
    <s v="beginbalans"/>
    <m/>
    <s v="PW0733Z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87"/>
    <s v="6252676631"/>
    <s v="4130021203"/>
    <s v="beginbalans"/>
    <m/>
    <s v="PW0733Z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88"/>
    <s v="6252676631"/>
    <s v="4130021203"/>
    <s v="beginbalans"/>
    <m/>
    <s v="PW0733Z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89"/>
    <s v="6252676631"/>
    <s v="4130021203"/>
    <s v="beginbalans"/>
    <m/>
    <s v="PW0733Z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90"/>
    <s v="6252676631"/>
    <s v="4130021203"/>
    <s v="beginbalans"/>
    <m/>
    <s v="PW07340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91"/>
    <s v="6252676631"/>
    <s v="4130021203"/>
    <s v="beginbalans"/>
    <m/>
    <s v="PW07340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92"/>
    <s v="6252676631"/>
    <s v="4130021203"/>
    <s v="beginbalans"/>
    <m/>
    <s v="PW07340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93"/>
    <s v="6252676631"/>
    <s v="4130021203"/>
    <s v="beginbalans"/>
    <m/>
    <s v="PW07340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94"/>
    <s v="6252676631"/>
    <s v="4130021203"/>
    <s v="beginbalans"/>
    <m/>
    <s v="PW07340B"/>
    <m/>
    <m/>
    <m/>
    <x v="6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95"/>
    <s v="6252676631"/>
    <s v="4130021203"/>
    <s v="beginbalans"/>
    <m/>
    <s v="PW07340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96"/>
    <s v="6252676631"/>
    <s v="4130021203"/>
    <s v="beginbalans"/>
    <m/>
    <s v="PW07340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97"/>
    <s v="6252676631"/>
    <s v="4130021203"/>
    <s v="beginbalans"/>
    <m/>
    <s v="PW07340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98"/>
    <s v="6252676631"/>
    <s v="4130021203"/>
    <s v="beginbalans"/>
    <m/>
    <s v="PW07340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099"/>
    <s v="6252676631"/>
    <s v="4130021203"/>
    <s v="beginbalans"/>
    <m/>
    <s v="PW07340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00"/>
    <s v="6252676631"/>
    <s v="4130021203"/>
    <s v="beginbalans"/>
    <m/>
    <s v="PW07340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01"/>
    <s v="6252676631"/>
    <s v="4130021203"/>
    <s v="beginbalans"/>
    <m/>
    <s v="PW07340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02"/>
    <s v="6252676631"/>
    <s v="4130021203"/>
    <s v="beginbalans"/>
    <m/>
    <s v="PW07340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03"/>
    <s v="6252676631"/>
    <s v="4130021203"/>
    <s v="beginbalans"/>
    <m/>
    <s v="PW07340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04"/>
    <s v="6252676631"/>
    <s v="4130021203"/>
    <s v="beginbalans"/>
    <m/>
    <s v="PW07340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05"/>
    <s v="6252676631"/>
    <s v="4130021203"/>
    <s v="beginbalans"/>
    <m/>
    <s v="PW07340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06"/>
    <s v="6252676631"/>
    <s v="4130021203"/>
    <s v="beginbalans"/>
    <m/>
    <s v="PW07340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07"/>
    <s v="6252676631"/>
    <s v="4130021203"/>
    <s v="beginbalans"/>
    <m/>
    <s v="PW07340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08"/>
    <s v="6252676631"/>
    <s v="4130021203"/>
    <s v="beginbalans"/>
    <m/>
    <s v="PW07340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09"/>
    <s v="6252676631"/>
    <s v="4130021203"/>
    <s v="beginbalans"/>
    <m/>
    <s v="PW07340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10"/>
    <s v="6252676631"/>
    <s v="4130021203"/>
    <s v="beginbalans"/>
    <m/>
    <s v="PW07341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11"/>
    <s v="6252676631"/>
    <s v="4130021203"/>
    <s v="beginbalans"/>
    <m/>
    <s v="PW07341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12"/>
    <s v="6252676631"/>
    <s v="4130021203"/>
    <s v="beginbalans"/>
    <m/>
    <s v="PW07341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13"/>
    <s v="6252676631"/>
    <s v="4130021203"/>
    <s v="beginbalans"/>
    <m/>
    <s v="PW07341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14"/>
    <s v="6252676631"/>
    <s v="4130021203"/>
    <s v="beginbalans"/>
    <m/>
    <s v="PW07341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15"/>
    <s v="6252676631"/>
    <s v="4130021203"/>
    <s v="beginbalans"/>
    <m/>
    <s v="PW07341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16"/>
    <s v="6252676631"/>
    <s v="4130021203"/>
    <s v="beginbalans"/>
    <m/>
    <s v="PW07341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17"/>
    <s v="6252676631"/>
    <s v="4130021203"/>
    <s v="beginbalans"/>
    <m/>
    <s v="PW07341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18"/>
    <s v="6252676631"/>
    <s v="4130021203"/>
    <s v="beginbalans"/>
    <m/>
    <s v="PW07341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19"/>
    <s v="6252676631"/>
    <s v="4130021203"/>
    <s v="beginbalans"/>
    <m/>
    <s v="PW07341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20"/>
    <s v="6252676631"/>
    <s v="4130021203"/>
    <s v="beginbalans"/>
    <m/>
    <s v="PW07341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21"/>
    <s v="6252676631"/>
    <s v="4130021203"/>
    <s v="beginbalans"/>
    <m/>
    <s v="PW07341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22"/>
    <s v="6252676631"/>
    <s v="4130021203"/>
    <s v="beginbalans"/>
    <m/>
    <s v="PW07341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23"/>
    <s v="6252676631"/>
    <s v="4130021203"/>
    <s v="beginbalans"/>
    <m/>
    <s v="PW07341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24"/>
    <s v="6252676631"/>
    <s v="4130021203"/>
    <s v="beginbalans"/>
    <m/>
    <s v="PW07341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25"/>
    <s v="6252676631"/>
    <s v="4130021203"/>
    <s v="beginbalans"/>
    <m/>
    <s v="PW07341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26"/>
    <s v="6252676631"/>
    <s v="4130021203"/>
    <s v="beginbalans"/>
    <m/>
    <s v="PW07341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27"/>
    <s v="6252676631"/>
    <s v="4130021203"/>
    <s v="beginbalans"/>
    <m/>
    <s v="PW07341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28"/>
    <s v="6252676631"/>
    <s v="4130021203"/>
    <s v="beginbalans"/>
    <m/>
    <s v="PW07341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29"/>
    <s v="6252676631"/>
    <s v="4130021203"/>
    <s v="beginbalans"/>
    <m/>
    <s v="PW07341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30"/>
    <s v="6252676631"/>
    <s v="4130021203"/>
    <s v="beginbalans"/>
    <m/>
    <s v="PW07341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31"/>
    <s v="6252676631"/>
    <s v="4130021203"/>
    <s v="beginbalans"/>
    <m/>
    <s v="PW07341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32"/>
    <s v="6252676631"/>
    <s v="4130021203"/>
    <s v="beginbalans"/>
    <m/>
    <s v="PW07341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33"/>
    <s v="6252676631"/>
    <s v="4130021203"/>
    <s v="beginbalans"/>
    <m/>
    <s v="PW07341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34"/>
    <s v="6252676631"/>
    <s v="4130021203"/>
    <s v="beginbalans"/>
    <m/>
    <s v="PW07341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35"/>
    <s v="6252676631"/>
    <s v="4130021203"/>
    <s v="beginbalans"/>
    <m/>
    <s v="PW07341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36"/>
    <s v="6252676631"/>
    <s v="4130021203"/>
    <s v="beginbalans"/>
    <m/>
    <s v="PW07342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37"/>
    <s v="6252676631"/>
    <s v="4130021203"/>
    <s v="beginbalans"/>
    <m/>
    <s v="PW07342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38"/>
    <s v="6252676631"/>
    <s v="4130021203"/>
    <s v="beginbalans"/>
    <m/>
    <s v="PW07342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39"/>
    <s v="6252676631"/>
    <s v="4130021203"/>
    <s v="beginbalans"/>
    <m/>
    <s v="PW07342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40"/>
    <s v="6252676631"/>
    <s v="4130021203"/>
    <s v="beginbalans"/>
    <m/>
    <s v="PW073424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41"/>
    <s v="6252676631"/>
    <s v="4130021203"/>
    <s v="beginbalans"/>
    <m/>
    <s v="PW07342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42"/>
    <s v="6252676631"/>
    <s v="4130021203"/>
    <s v="beginbalans"/>
    <m/>
    <s v="PW07342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43"/>
    <s v="6252676631"/>
    <s v="4130021203"/>
    <s v="beginbalans"/>
    <m/>
    <s v="PW073429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44"/>
    <s v="6252676631"/>
    <s v="4130021203"/>
    <s v="beginbalans"/>
    <m/>
    <s v="PW07342A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45"/>
    <s v="6252676631"/>
    <s v="4130021203"/>
    <s v="beginbalans"/>
    <m/>
    <s v="PW07342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46"/>
    <s v="6252676631"/>
    <s v="4130021203"/>
    <s v="beginbalans"/>
    <m/>
    <s v="PW07342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47"/>
    <s v="6252676631"/>
    <s v="4130021203"/>
    <s v="beginbalans"/>
    <m/>
    <s v="PW07342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48"/>
    <s v="6252676631"/>
    <s v="4130021203"/>
    <s v="beginbalans"/>
    <m/>
    <s v="PW07342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49"/>
    <s v="6252676631"/>
    <s v="4130021203"/>
    <s v="beginbalans"/>
    <m/>
    <s v="PW07342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50"/>
    <s v="6252676631"/>
    <s v="4130021203"/>
    <s v="beginbalans"/>
    <m/>
    <s v="PW07342K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51"/>
    <s v="6252676631"/>
    <s v="4130021203"/>
    <s v="beginbalans"/>
    <m/>
    <s v="PW07342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52"/>
    <s v="6252676631"/>
    <s v="4130021203"/>
    <s v="beginbalans"/>
    <m/>
    <s v="PW07342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53"/>
    <s v="6252676631"/>
    <s v="4130021203"/>
    <s v="beginbalans"/>
    <m/>
    <s v="PW07342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54"/>
    <s v="6252676631"/>
    <s v="4130021203"/>
    <s v="beginbalans"/>
    <m/>
    <s v="PW07342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55"/>
    <s v="6252676631"/>
    <s v="4130021203"/>
    <s v="beginbalans"/>
    <m/>
    <s v="PW07342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56"/>
    <s v="6252676631"/>
    <s v="4130021203"/>
    <s v="beginbalans"/>
    <m/>
    <s v="PW07342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57"/>
    <s v="6252676631"/>
    <s v="4130021203"/>
    <s v="beginbalans"/>
    <m/>
    <s v="PW07342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58"/>
    <s v="6252676631"/>
    <s v="4130021203"/>
    <s v="beginbalans"/>
    <m/>
    <s v="PW07342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59"/>
    <s v="6252676631"/>
    <s v="4130021203"/>
    <s v="beginbalans"/>
    <m/>
    <s v="PW07342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60"/>
    <s v="6252676631"/>
    <s v="4130021203"/>
    <s v="beginbalans"/>
    <m/>
    <s v="PW07342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61"/>
    <s v="6252676631"/>
    <s v="4130021203"/>
    <s v="beginbalans"/>
    <m/>
    <s v="PW07342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62"/>
    <s v="6252676631"/>
    <s v="4130021203"/>
    <s v="beginbalans"/>
    <m/>
    <s v="PW07343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63"/>
    <s v="6252676631"/>
    <s v="4130021203"/>
    <s v="beginbalans"/>
    <m/>
    <s v="PW07343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64"/>
    <s v="6252676631"/>
    <s v="4130021203"/>
    <s v="beginbalans"/>
    <m/>
    <s v="PW07343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65"/>
    <s v="6252676631"/>
    <s v="4130021203"/>
    <s v="beginbalans"/>
    <m/>
    <s v="PW073435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66"/>
    <s v="6252676631"/>
    <s v="4130021203"/>
    <s v="beginbalans"/>
    <m/>
    <s v="PW07343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67"/>
    <s v="6252676631"/>
    <s v="4130021203"/>
    <s v="beginbalans"/>
    <m/>
    <s v="PW07343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68"/>
    <s v="6252676631"/>
    <s v="4130021203"/>
    <s v="beginbalans"/>
    <m/>
    <s v="PW07343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69"/>
    <s v="6252676631"/>
    <s v="4130021203"/>
    <s v="beginbalans"/>
    <m/>
    <s v="PW07343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70"/>
    <s v="6252676631"/>
    <s v="4130021203"/>
    <s v="beginbalans"/>
    <m/>
    <s v="PW07343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71"/>
    <s v="6252676631"/>
    <s v="4130021203"/>
    <s v="beginbalans"/>
    <m/>
    <s v="PW07343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72"/>
    <s v="6252676631"/>
    <s v="4130021203"/>
    <s v="beginbalans"/>
    <m/>
    <s v="PW07343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73"/>
    <s v="6252676631"/>
    <s v="4130021203"/>
    <s v="beginbalans"/>
    <m/>
    <s v="PW07343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74"/>
    <s v="6252676631"/>
    <s v="4130021203"/>
    <s v="beginbalans"/>
    <m/>
    <s v="PW07343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75"/>
    <s v="6252676631"/>
    <s v="4130021203"/>
    <s v="beginbalans"/>
    <m/>
    <s v="PW07343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76"/>
    <s v="6252676631"/>
    <s v="4130021203"/>
    <s v="beginbalans"/>
    <m/>
    <s v="PW07343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77"/>
    <s v="6252676631"/>
    <s v="4130021203"/>
    <s v="beginbalans"/>
    <m/>
    <s v="PW07343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78"/>
    <s v="6252676631"/>
    <s v="4130021203"/>
    <s v="beginbalans"/>
    <m/>
    <s v="PW07343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79"/>
    <s v="6252676631"/>
    <s v="4130021203"/>
    <s v="beginbalans"/>
    <m/>
    <s v="PW07343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80"/>
    <s v="6252676631"/>
    <s v="4130021203"/>
    <s v="beginbalans"/>
    <m/>
    <s v="PW07343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81"/>
    <s v="6252676631"/>
    <s v="4130021203"/>
    <s v="beginbalans"/>
    <m/>
    <s v="PW07343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82"/>
    <s v="6252676631"/>
    <s v="4130021203"/>
    <s v="beginbalans"/>
    <m/>
    <s v="PW07343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83"/>
    <s v="6252676631"/>
    <s v="4130021203"/>
    <s v="beginbalans"/>
    <m/>
    <s v="PW07343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84"/>
    <s v="6252676631"/>
    <s v="4130021203"/>
    <s v="beginbalans"/>
    <m/>
    <s v="PW07344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85"/>
    <s v="6252676631"/>
    <s v="4130021203"/>
    <s v="beginbalans"/>
    <m/>
    <s v="PW07344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86"/>
    <s v="6252676631"/>
    <s v="4130021203"/>
    <s v="beginbalans"/>
    <m/>
    <s v="PW07344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87"/>
    <s v="6252676631"/>
    <s v="4130021203"/>
    <s v="beginbalans"/>
    <m/>
    <s v="PW07344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88"/>
    <s v="6252676631"/>
    <s v="4130021203"/>
    <s v="beginbalans"/>
    <m/>
    <s v="PW07344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89"/>
    <s v="6252676631"/>
    <s v="4130021203"/>
    <s v="beginbalans"/>
    <m/>
    <s v="PW07344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90"/>
    <s v="6252676631"/>
    <s v="4130021203"/>
    <s v="beginbalans"/>
    <m/>
    <s v="PW07344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91"/>
    <s v="6252676631"/>
    <s v="4130021203"/>
    <s v="beginbalans"/>
    <m/>
    <s v="PW07344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92"/>
    <s v="6252676631"/>
    <s v="4130021203"/>
    <s v="beginbalans"/>
    <m/>
    <s v="PW07344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93"/>
    <s v="6252676631"/>
    <s v="4130021203"/>
    <s v="beginbalans"/>
    <m/>
    <s v="PW07344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94"/>
    <s v="6252676631"/>
    <s v="4130021203"/>
    <s v="beginbalans"/>
    <m/>
    <s v="PW07344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95"/>
    <s v="6252676631"/>
    <s v="4130021203"/>
    <s v="beginbalans"/>
    <m/>
    <s v="PW07344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96"/>
    <s v="6252676631"/>
    <s v="4130021203"/>
    <s v="beginbalans"/>
    <m/>
    <s v="PW07344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97"/>
    <s v="6252676631"/>
    <s v="4130021203"/>
    <s v="beginbalans"/>
    <m/>
    <s v="PW07344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98"/>
    <s v="6252676631"/>
    <s v="4130021203"/>
    <s v="beginbalans"/>
    <m/>
    <s v="PW07344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199"/>
    <s v="6252676631"/>
    <s v="4130021203"/>
    <s v="beginbalans"/>
    <m/>
    <s v="PW07344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00"/>
    <s v="6252676631"/>
    <s v="4130021203"/>
    <s v="beginbalans"/>
    <m/>
    <s v="PW07344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01"/>
    <s v="6252676631"/>
    <s v="4130021203"/>
    <s v="beginbalans"/>
    <m/>
    <s v="PW07344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02"/>
    <s v="6252676631"/>
    <s v="4130021203"/>
    <s v="beginbalans"/>
    <m/>
    <s v="PW07344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03"/>
    <s v="6252676631"/>
    <s v="4130021203"/>
    <s v="beginbalans"/>
    <m/>
    <s v="PW07344S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04"/>
    <s v="6252676631"/>
    <s v="4130021203"/>
    <s v="beginbalans"/>
    <m/>
    <s v="PW07344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05"/>
    <s v="6252676631"/>
    <s v="4130021203"/>
    <s v="beginbalans"/>
    <m/>
    <s v="PW07344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06"/>
    <s v="6252676631"/>
    <s v="4130021203"/>
    <s v="beginbalans"/>
    <m/>
    <s v="PW07344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07"/>
    <s v="6252676631"/>
    <s v="4130021203"/>
    <s v="beginbalans"/>
    <m/>
    <s v="PW07345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08"/>
    <s v="6252676631"/>
    <s v="4130021203"/>
    <s v="beginbalans"/>
    <m/>
    <s v="PW07345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09"/>
    <s v="6252676631"/>
    <s v="4130021203"/>
    <s v="beginbalans"/>
    <m/>
    <s v="PW07345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10"/>
    <s v="6252676631"/>
    <s v="4130021203"/>
    <s v="beginbalans"/>
    <m/>
    <s v="PW07345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11"/>
    <s v="6252676631"/>
    <s v="4130021203"/>
    <s v="beginbalans"/>
    <m/>
    <s v="PW07345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12"/>
    <s v="6252676631"/>
    <s v="4130021203"/>
    <s v="beginbalans"/>
    <m/>
    <s v="PW07345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13"/>
    <s v="6252676631"/>
    <s v="4130021203"/>
    <s v="beginbalans"/>
    <m/>
    <s v="PW07345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14"/>
    <s v="6252676631"/>
    <s v="4130021203"/>
    <s v="beginbalans"/>
    <m/>
    <s v="PW07345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15"/>
    <s v="6252676631"/>
    <s v="4130021203"/>
    <s v="beginbalans"/>
    <m/>
    <s v="PW07344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16"/>
    <s v="6252676631"/>
    <s v="4130021203"/>
    <s v="beginbalans"/>
    <m/>
    <s v="PW07345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17"/>
    <s v="6252676631"/>
    <s v="4130021203"/>
    <s v="beginbalans"/>
    <m/>
    <s v="PW07344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18"/>
    <s v="6252676631"/>
    <s v="4130021203"/>
    <s v="beginbalans"/>
    <m/>
    <s v="PW07343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19"/>
    <s v="6252676631"/>
    <s v="4130021203"/>
    <s v="beginbalans"/>
    <m/>
    <s v="PW07342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20"/>
    <s v="6252676631"/>
    <s v="4130021203"/>
    <s v="beginbalans"/>
    <m/>
    <s v="PW0733X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21"/>
    <s v="6252676631"/>
    <s v="4130021203"/>
    <s v="beginbalans"/>
    <m/>
    <s v="PW0733Y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22"/>
    <s v="6252676631"/>
    <s v="4130021203"/>
    <s v="beginbalans"/>
    <m/>
    <s v="PW07340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23"/>
    <s v="6252676631"/>
    <s v="4130021203"/>
    <s v="beginbalans"/>
    <m/>
    <s v="PW07344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24"/>
    <s v="6252676631"/>
    <s v="4130021203"/>
    <s v="beginbalans"/>
    <m/>
    <s v="PW07345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25"/>
    <s v="6252676631"/>
    <s v="4130021203"/>
    <s v="beginbalans"/>
    <m/>
    <s v="PW07344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26"/>
    <s v="6252676631"/>
    <s v="4130021203"/>
    <s v="beginbalans"/>
    <m/>
    <s v="PW07344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27"/>
    <s v="6252676631"/>
    <s v="4130021203"/>
    <s v="beginbalans"/>
    <m/>
    <s v="PW07343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28"/>
    <s v="6252676631"/>
    <s v="4130021203"/>
    <s v="beginbalans"/>
    <m/>
    <s v="PW07342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29"/>
    <s v="6252676631"/>
    <s v="4130021203"/>
    <s v="beginbalans"/>
    <m/>
    <s v="PW07341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30"/>
    <s v="6252676631"/>
    <s v="4130021203"/>
    <s v="beginbalans"/>
    <m/>
    <s v="PW07340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31"/>
    <s v="6252676631"/>
    <s v="4130021203"/>
    <s v="beginbalans"/>
    <m/>
    <s v="PW07340T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32"/>
    <s v="6252676631"/>
    <s v="4130021203"/>
    <s v="beginbalans"/>
    <m/>
    <s v="PW0733Z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33"/>
    <s v="6252676631"/>
    <s v="4130021203"/>
    <s v="beginbalans"/>
    <m/>
    <s v="PW0733Y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34"/>
    <s v="6252676631"/>
    <s v="4130021203"/>
    <s v="beginbalans"/>
    <m/>
    <s v="PW0733X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35"/>
    <s v="6252676631"/>
    <s v="4130021203"/>
    <s v="beginbalans"/>
    <m/>
    <s v="PW0733W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36"/>
    <s v="6252676631"/>
    <s v="4130021203"/>
    <s v="beginbalans"/>
    <m/>
    <s v="PW0733Y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37"/>
    <s v="6252676631"/>
    <s v="4130021203"/>
    <s v="beginbalans"/>
    <m/>
    <s v="PW07344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38"/>
    <s v="6252676631"/>
    <s v="4130021203"/>
    <s v="beginbalans"/>
    <m/>
    <s v="PW07344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39"/>
    <s v="6252676631"/>
    <s v="4130021203"/>
    <s v="beginbalans"/>
    <m/>
    <s v="PW07343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40"/>
    <s v="6252676631"/>
    <s v="4130021203"/>
    <s v="beginbalans"/>
    <m/>
    <s v="PW07342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41"/>
    <s v="6252676631"/>
    <s v="4130021203"/>
    <s v="beginbalans"/>
    <m/>
    <s v="PW07340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42"/>
    <s v="6252676631"/>
    <s v="4130021203"/>
    <s v="beginbalans"/>
    <m/>
    <s v="PW07341N"/>
    <m/>
    <m/>
    <m/>
    <x v="6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43"/>
    <s v="6252676631"/>
    <s v="4130021203"/>
    <s v="beginbalans"/>
    <m/>
    <s v="PW07340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44"/>
    <s v="6252676631"/>
    <s v="4130021203"/>
    <s v="beginbalans"/>
    <m/>
    <s v="PW0733Z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45"/>
    <s v="6252676631"/>
    <s v="4130021203"/>
    <s v="beginbalans"/>
    <m/>
    <s v="PW0733W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46"/>
    <s v="6252676631"/>
    <s v="4130021203"/>
    <s v="beginbalans"/>
    <m/>
    <s v="PW0733X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47"/>
    <s v="6252676631"/>
    <s v="4130021203"/>
    <s v="beginbalans"/>
    <m/>
    <s v="PW0733W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48"/>
    <s v="6252676631"/>
    <s v="4130021203"/>
    <s v="beginbalans"/>
    <m/>
    <s v="PW07340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49"/>
    <s v="6252676631"/>
    <s v="4130021203"/>
    <s v="beginbalans"/>
    <m/>
    <s v="PW07345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50"/>
    <s v="6252676631"/>
    <s v="4130021203"/>
    <s v="beginbalans"/>
    <m/>
    <s v="PW07344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51"/>
    <s v="6252676631"/>
    <s v="4130021203"/>
    <s v="beginbalans"/>
    <m/>
    <s v="PW07341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52"/>
    <s v="6252676631"/>
    <s v="4130021203"/>
    <s v="beginbalans"/>
    <m/>
    <s v="PW07340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53"/>
    <s v="6252676631"/>
    <s v="4130021203"/>
    <s v="beginbalans"/>
    <m/>
    <s v="PW0733Z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54"/>
    <s v="6252676631"/>
    <s v="4130021203"/>
    <s v="beginbalans"/>
    <m/>
    <s v="PW0733Y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55"/>
    <s v="6252676631"/>
    <s v="4130021203"/>
    <s v="beginbalans"/>
    <m/>
    <s v="PW0733X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56"/>
    <s v="6252676631"/>
    <s v="4130021203"/>
    <s v="beginbalans"/>
    <m/>
    <s v="PW0733W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57"/>
    <s v="6252676631"/>
    <s v="4130021203"/>
    <s v="beginbalans"/>
    <m/>
    <s v="PW07345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58"/>
    <s v="6252676631"/>
    <s v="4130021203"/>
    <s v="beginbalans"/>
    <m/>
    <s v="PW07343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59"/>
    <s v="6252676631"/>
    <s v="4130021203"/>
    <s v="beginbalans"/>
    <m/>
    <s v="PW07343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60"/>
    <s v="6252676631"/>
    <s v="4130021203"/>
    <s v="beginbalans"/>
    <m/>
    <s v="PW07341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61"/>
    <s v="6252676631"/>
    <s v="4130021203"/>
    <s v="beginbalans"/>
    <m/>
    <s v="PW07340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62"/>
    <s v="6252676631"/>
    <s v="4130021203"/>
    <s v="beginbalans"/>
    <m/>
    <s v="PW0733Y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63"/>
    <s v="6252676631"/>
    <s v="4130021203"/>
    <s v="beginbalans"/>
    <m/>
    <s v="PW0733X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64"/>
    <s v="6252676631"/>
    <s v="4130021203"/>
    <s v="beginbalans"/>
    <m/>
    <s v="PW07345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65"/>
    <s v="6252676631"/>
    <s v="4130021203"/>
    <s v="beginbalans"/>
    <m/>
    <s v="PW07344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66"/>
    <s v="6252676631"/>
    <s v="4130021203"/>
    <s v="beginbalans"/>
    <m/>
    <s v="PW07342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67"/>
    <s v="6252676631"/>
    <s v="4130021203"/>
    <s v="beginbalans"/>
    <m/>
    <s v="PW07340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68"/>
    <s v="6252676631"/>
    <s v="4130021203"/>
    <s v="beginbalans"/>
    <m/>
    <s v="PW07341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69"/>
    <s v="6252676631"/>
    <s v="4130021203"/>
    <s v="beginbalans"/>
    <m/>
    <s v="PW0733Z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70"/>
    <s v="6252676631"/>
    <s v="4130021203"/>
    <s v="beginbalans"/>
    <m/>
    <s v="PW0733Y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71"/>
    <s v="6252676631"/>
    <s v="4130021203"/>
    <s v="beginbalans"/>
    <m/>
    <s v="PW0733W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72"/>
    <s v="6252676631"/>
    <s v="4130021203"/>
    <s v="beginbalans"/>
    <m/>
    <s v="PW0733X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73"/>
    <s v="6252676631"/>
    <s v="4130021203"/>
    <s v="beginbalans"/>
    <m/>
    <s v="PW0733W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74"/>
    <s v="6252676631"/>
    <s v="4130021203"/>
    <s v="beginbalans"/>
    <m/>
    <s v="PW073408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75"/>
    <s v="6252676631"/>
    <s v="4130021203"/>
    <s v="beginbalans"/>
    <m/>
    <s v="PW07345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76"/>
    <s v="6252676631"/>
    <s v="4130021203"/>
    <s v="beginbalans"/>
    <m/>
    <s v="PW07344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77"/>
    <s v="6252676631"/>
    <s v="4130021203"/>
    <s v="beginbalans"/>
    <m/>
    <s v="PW07343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78"/>
    <s v="6252676631"/>
    <s v="4130021203"/>
    <s v="beginbalans"/>
    <m/>
    <s v="PW07343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79"/>
    <s v="6252676631"/>
    <s v="4130021203"/>
    <s v="beginbalans"/>
    <m/>
    <s v="PW07342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80"/>
    <s v="6252676631"/>
    <s v="4130021203"/>
    <s v="beginbalans"/>
    <m/>
    <s v="PW07340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81"/>
    <s v="6252676631"/>
    <s v="4130021203"/>
    <s v="beginbalans"/>
    <m/>
    <s v="PW0733Z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82"/>
    <s v="6252676631"/>
    <s v="4130021203"/>
    <s v="beginbalans"/>
    <m/>
    <s v="PW07340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83"/>
    <s v="6252676631"/>
    <s v="4130021203"/>
    <s v="beginbalans"/>
    <m/>
    <s v="PW0733Y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84"/>
    <s v="6252676631"/>
    <s v="4130021203"/>
    <s v="beginbalans"/>
    <m/>
    <s v="PW0733X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85"/>
    <s v="6252676631"/>
    <s v="4130021203"/>
    <s v="beginbalans"/>
    <m/>
    <s v="PW0733W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86"/>
    <s v="6252676631"/>
    <s v="4130021203"/>
    <s v="beginbalans"/>
    <m/>
    <s v="PW07342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87"/>
    <s v="6252676631"/>
    <s v="4130021203"/>
    <s v="beginbalans"/>
    <m/>
    <s v="PW0733Z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88"/>
    <s v="6252676631"/>
    <s v="4130021203"/>
    <s v="beginbalans"/>
    <m/>
    <s v="PW07345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89"/>
    <s v="6252676631"/>
    <s v="4130021203"/>
    <s v="beginbalans"/>
    <m/>
    <s v="PW07343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90"/>
    <s v="6252676631"/>
    <s v="4130021203"/>
    <s v="beginbalans"/>
    <m/>
    <s v="PW07343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91"/>
    <s v="6252676631"/>
    <s v="4130021203"/>
    <s v="beginbalans"/>
    <m/>
    <s v="PW07342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92"/>
    <s v="6252676631"/>
    <s v="4130021203"/>
    <s v="beginbalans"/>
    <m/>
    <s v="PW07341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93"/>
    <s v="6252676631"/>
    <s v="4130021203"/>
    <s v="beginbalans"/>
    <m/>
    <s v="PW07340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94"/>
    <s v="6252676631"/>
    <s v="4130021203"/>
    <s v="beginbalans"/>
    <m/>
    <s v="PW0733Z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95"/>
    <s v="6252676631"/>
    <s v="4130021203"/>
    <s v="beginbalans"/>
    <m/>
    <s v="PW0733Y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96"/>
    <s v="6252676631"/>
    <s v="4130021203"/>
    <s v="beginbalans"/>
    <m/>
    <s v="PW0733W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97"/>
    <s v="6252676631"/>
    <s v="4130021203"/>
    <s v="beginbalans"/>
    <m/>
    <s v="PW0733W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98"/>
    <s v="6252676631"/>
    <s v="4130021203"/>
    <s v="beginbalans"/>
    <m/>
    <s v="PW07343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299"/>
    <s v="6252676631"/>
    <s v="4130021203"/>
    <s v="beginbalans"/>
    <m/>
    <s v="PW07341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300"/>
    <s v="6252676631"/>
    <s v="4130021203"/>
    <s v="beginbalans"/>
    <m/>
    <s v="PW0733Y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301"/>
    <s v="6252676631"/>
    <s v="4130021203"/>
    <s v="beginbalans"/>
    <m/>
    <s v="PW0733X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4302"/>
    <s v="6252676631"/>
    <s v="4130021203"/>
    <s v="beginbalans"/>
    <m/>
    <s v="PW07343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22"/>
    <s v="6252678032"/>
    <s v="4130021342"/>
    <s v="beginbalans"/>
    <m/>
    <s v="0305244 met S/N: PW0771G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23"/>
    <s v="6252678032"/>
    <s v="4130021342"/>
    <s v="beginbalans"/>
    <m/>
    <s v="PW07719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24"/>
    <s v="6252678032"/>
    <s v="4130021342"/>
    <s v="beginbalans"/>
    <m/>
    <s v="PW0771D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25"/>
    <s v="6252678032"/>
    <s v="4130021342"/>
    <s v="beginbalans"/>
    <m/>
    <s v="PW0771J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26"/>
    <s v="6252678032"/>
    <s v="4130021342"/>
    <s v="beginbalans"/>
    <m/>
    <s v="PW0771H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27"/>
    <s v="6252678032"/>
    <s v="4130021342"/>
    <s v="beginbalans"/>
    <m/>
    <s v="PW0771F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28"/>
    <s v="6252678032"/>
    <s v="4130021342"/>
    <s v="beginbalans"/>
    <m/>
    <s v="PW0771E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29"/>
    <s v="6252678032"/>
    <s v="4130021342"/>
    <s v="beginbalans"/>
    <m/>
    <s v="PW0771F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30"/>
    <s v="6252678032"/>
    <s v="4130021342"/>
    <s v="beginbalans"/>
    <m/>
    <s v="PW0771E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31"/>
    <s v="6252678032"/>
    <s v="4130021342"/>
    <s v="beginbalans"/>
    <m/>
    <s v="PW0771D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32"/>
    <s v="6252678032"/>
    <s v="4130021342"/>
    <s v="beginbalans"/>
    <m/>
    <s v="PW0771C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33"/>
    <s v="6252678032"/>
    <s v="4130021342"/>
    <s v="beginbalans"/>
    <m/>
    <s v="PW0771B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34"/>
    <s v="6252678032"/>
    <s v="4130021342"/>
    <s v="beginbalans"/>
    <m/>
    <s v="PW0771C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35"/>
    <s v="6252678032"/>
    <s v="4130021342"/>
    <s v="beginbalans"/>
    <m/>
    <s v="PW0771A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36"/>
    <s v="6252678032"/>
    <s v="4130021342"/>
    <s v="beginbalans"/>
    <m/>
    <s v="PW07719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37"/>
    <s v="6252678032"/>
    <s v="4130021342"/>
    <s v="beginbalans"/>
    <m/>
    <s v="PW0771H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38"/>
    <s v="6252678032"/>
    <s v="4130021342"/>
    <s v="beginbalans"/>
    <m/>
    <s v="PW0771G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39"/>
    <s v="6252678032"/>
    <s v="4130021342"/>
    <s v="beginbalans"/>
    <m/>
    <s v="PW0771H6"/>
    <m/>
    <m/>
    <m/>
    <x v="6"/>
    <m/>
    <n v="100292666"/>
    <s v="Alfa College"/>
    <x v="16"/>
    <s v="Lenovo"/>
    <s v="X13 Yoga Gen 3 (Type 21AW, 21AX)"/>
    <d v="2023-09-01T00:00:00"/>
    <x v="1"/>
    <n v="0"/>
    <n v="1123.76"/>
    <n v="0"/>
    <n v="1123.76"/>
    <n v="0"/>
    <n v="93.9"/>
    <n v="257.51"/>
    <n v="351.40999999999997"/>
    <n v="0"/>
    <n v="1029.8599999999999"/>
    <n v="0"/>
    <m/>
    <m/>
    <s v="INACTIVE - Retired in 2024"/>
  </r>
  <r>
    <s v="4413040"/>
    <s v="6252678032"/>
    <s v="4130021342"/>
    <s v="beginbalans"/>
    <m/>
    <s v="PW0771G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41"/>
    <s v="6252678032"/>
    <s v="4130021342"/>
    <s v="beginbalans"/>
    <m/>
    <s v="PW0771F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42"/>
    <s v="6252678032"/>
    <s v="4130021342"/>
    <s v="beginbalans"/>
    <m/>
    <s v="PW0771E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43"/>
    <s v="6252678032"/>
    <s v="4130021342"/>
    <s v="beginbalans"/>
    <m/>
    <s v="PW0771C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44"/>
    <s v="6252678032"/>
    <s v="4130021342"/>
    <s v="beginbalans"/>
    <m/>
    <s v="PW0771D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45"/>
    <s v="6252678032"/>
    <s v="4130021342"/>
    <s v="beginbalans"/>
    <m/>
    <s v="PW0771C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46"/>
    <s v="6252678032"/>
    <s v="4130021342"/>
    <s v="beginbalans"/>
    <m/>
    <s v="PW0771B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47"/>
    <s v="6252678032"/>
    <s v="4130021342"/>
    <s v="beginbalans"/>
    <m/>
    <s v="PW0771A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48"/>
    <s v="6252678032"/>
    <s v="4130021342"/>
    <s v="beginbalans"/>
    <m/>
    <s v="PW07719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49"/>
    <s v="6252678032"/>
    <s v="4130021342"/>
    <s v="beginbalans"/>
    <m/>
    <s v="PW0771H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50"/>
    <s v="6252678032"/>
    <s v="4130021342"/>
    <s v="beginbalans"/>
    <m/>
    <s v="PW07719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51"/>
    <s v="6252678032"/>
    <s v="4130021342"/>
    <s v="beginbalans"/>
    <m/>
    <s v="PW0771H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52"/>
    <s v="6252678032"/>
    <s v="4130021342"/>
    <s v="beginbalans"/>
    <m/>
    <s v="PW0771G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53"/>
    <s v="6252678032"/>
    <s v="4130021342"/>
    <s v="beginbalans"/>
    <m/>
    <s v="PW0771ER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54"/>
    <s v="6252678032"/>
    <s v="4130021342"/>
    <s v="beginbalans"/>
    <m/>
    <s v="PW0771E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55"/>
    <s v="6252678032"/>
    <s v="4130021342"/>
    <s v="beginbalans"/>
    <m/>
    <s v="PW0771E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56"/>
    <s v="6252678032"/>
    <s v="4130021342"/>
    <s v="beginbalans"/>
    <m/>
    <s v="PW0771D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57"/>
    <s v="6252678032"/>
    <s v="4130021342"/>
    <s v="beginbalans"/>
    <m/>
    <s v="PW0771C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58"/>
    <s v="6252678032"/>
    <s v="4130021342"/>
    <s v="beginbalans"/>
    <m/>
    <s v="PW0771B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59"/>
    <s v="6252678032"/>
    <s v="4130021342"/>
    <s v="beginbalans"/>
    <m/>
    <s v="PW07719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60"/>
    <s v="6252678032"/>
    <s v="4130021342"/>
    <s v="beginbalans"/>
    <m/>
    <s v="PW0771A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61"/>
    <s v="6252678032"/>
    <s v="4130021342"/>
    <s v="beginbalans"/>
    <m/>
    <s v="PW07719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62"/>
    <s v="6252678032"/>
    <s v="4130021342"/>
    <s v="beginbalans"/>
    <m/>
    <s v="PW0771H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63"/>
    <s v="6252678032"/>
    <s v="4130021342"/>
    <s v="beginbalans"/>
    <m/>
    <s v="PW0771G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64"/>
    <s v="6252678032"/>
    <s v="4130021342"/>
    <s v="beginbalans"/>
    <m/>
    <s v="PW0771F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65"/>
    <s v="6252678032"/>
    <s v="4130021342"/>
    <s v="beginbalans"/>
    <m/>
    <s v="PW0771G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66"/>
    <s v="6252678032"/>
    <s v="4130021342"/>
    <s v="beginbalans"/>
    <m/>
    <s v="PW0771F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67"/>
    <s v="6252678032"/>
    <s v="4130021342"/>
    <s v="beginbalans"/>
    <m/>
    <s v="PW0771E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68"/>
    <s v="6252678032"/>
    <s v="4130021342"/>
    <s v="beginbalans"/>
    <m/>
    <s v="PW0771D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69"/>
    <s v="6252678032"/>
    <s v="4130021342"/>
    <s v="beginbalans"/>
    <m/>
    <s v="PW0771B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70"/>
    <s v="6252678032"/>
    <s v="4130021342"/>
    <s v="beginbalans"/>
    <m/>
    <s v="PW0771C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71"/>
    <s v="6252678032"/>
    <s v="4130021342"/>
    <s v="beginbalans"/>
    <m/>
    <s v="PW0771B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72"/>
    <s v="6252678032"/>
    <s v="4130021342"/>
    <s v="beginbalans"/>
    <m/>
    <s v="PW07719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73"/>
    <s v="6252678032"/>
    <s v="4130021342"/>
    <s v="beginbalans"/>
    <m/>
    <s v="PW0771H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74"/>
    <s v="6252678032"/>
    <s v="4130021342"/>
    <s v="beginbalans"/>
    <m/>
    <s v="PW0771H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75"/>
    <s v="6252678032"/>
    <s v="4130021342"/>
    <s v="beginbalans"/>
    <m/>
    <s v="PW0771F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76"/>
    <s v="6252678032"/>
    <s v="4130021342"/>
    <s v="beginbalans"/>
    <m/>
    <s v="PW0771G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77"/>
    <s v="6252678032"/>
    <s v="4130021342"/>
    <s v="beginbalans"/>
    <m/>
    <s v="PW0771F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78"/>
    <s v="6252678032"/>
    <s v="4130021342"/>
    <s v="beginbalans"/>
    <m/>
    <s v="PW0771E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79"/>
    <s v="6252678032"/>
    <s v="4130021342"/>
    <s v="beginbalans"/>
    <m/>
    <s v="PW0771D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80"/>
    <s v="6252678032"/>
    <s v="4130021342"/>
    <s v="beginbalans"/>
    <m/>
    <s v="PW0771C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81"/>
    <s v="6252678032"/>
    <s v="4130021342"/>
    <s v="beginbalans"/>
    <m/>
    <s v="PW0771D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82"/>
    <s v="6252678032"/>
    <s v="4130021342"/>
    <s v="beginbalans"/>
    <m/>
    <s v="PW0771B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83"/>
    <s v="6252678032"/>
    <s v="4130021342"/>
    <s v="beginbalans"/>
    <m/>
    <s v="PW0771A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84"/>
    <s v="6252678032"/>
    <s v="4130021342"/>
    <s v="beginbalans"/>
    <m/>
    <s v="PW07719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85"/>
    <s v="6252678032"/>
    <s v="4130021342"/>
    <s v="beginbalans"/>
    <m/>
    <s v="PW0771H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86"/>
    <s v="6252678032"/>
    <s v="4130021342"/>
    <s v="beginbalans"/>
    <m/>
    <s v="PW0771H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87"/>
    <s v="6252678032"/>
    <s v="4130021342"/>
    <s v="beginbalans"/>
    <m/>
    <s v="PW0771G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88"/>
    <s v="6252678032"/>
    <s v="4130021342"/>
    <s v="beginbalans"/>
    <m/>
    <s v="PW0771G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89"/>
    <s v="6252678032"/>
    <s v="4130021342"/>
    <s v="beginbalans"/>
    <m/>
    <s v="PW0771EV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90"/>
    <s v="6252678032"/>
    <s v="4130021342"/>
    <s v="beginbalans"/>
    <m/>
    <s v="PW0771D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91"/>
    <s v="6252678032"/>
    <s v="4130021342"/>
    <s v="beginbalans"/>
    <m/>
    <s v="PW0771E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92"/>
    <s v="6252678032"/>
    <s v="4130021342"/>
    <s v="beginbalans"/>
    <m/>
    <s v="PW0771DM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93"/>
    <s v="6252678032"/>
    <s v="4130021342"/>
    <s v="beginbalans"/>
    <m/>
    <s v="PW0771B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94"/>
    <s v="6252678032"/>
    <s v="4130021342"/>
    <s v="beginbalans"/>
    <m/>
    <s v="PW0771A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95"/>
    <s v="6252678032"/>
    <s v="4130021342"/>
    <s v="beginbalans"/>
    <m/>
    <s v="PW07719M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96"/>
    <s v="6252678032"/>
    <s v="4130021342"/>
    <s v="beginbalans"/>
    <m/>
    <s v="PW07719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97"/>
    <s v="6252678032"/>
    <s v="4130021342"/>
    <s v="beginbalans"/>
    <m/>
    <s v="PW0771H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98"/>
    <s v="6252678032"/>
    <s v="4130021342"/>
    <s v="beginbalans"/>
    <m/>
    <s v="PW0771H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099"/>
    <s v="6252678032"/>
    <s v="4130021342"/>
    <s v="beginbalans"/>
    <m/>
    <s v="PW0771F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00"/>
    <s v="6252678032"/>
    <s v="4130021342"/>
    <s v="beginbalans"/>
    <m/>
    <s v="PW0771E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01"/>
    <s v="6252678032"/>
    <s v="4130021342"/>
    <s v="beginbalans"/>
    <m/>
    <s v="PW0771F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02"/>
    <s v="6252678032"/>
    <s v="4130021342"/>
    <s v="beginbalans"/>
    <m/>
    <s v="PW0771E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03"/>
    <s v="6252678032"/>
    <s v="4130021342"/>
    <s v="beginbalans"/>
    <m/>
    <s v="PW0771D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04"/>
    <s v="6252678032"/>
    <s v="4130021342"/>
    <s v="beginbalans"/>
    <m/>
    <s v="PW0771C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05"/>
    <s v="6252678032"/>
    <s v="4130021342"/>
    <s v="beginbalans"/>
    <m/>
    <s v="PW0771A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06"/>
    <s v="6252678032"/>
    <s v="4130021342"/>
    <s v="beginbalans"/>
    <m/>
    <s v="PW0771C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07"/>
    <s v="6252678032"/>
    <s v="4130021342"/>
    <s v="beginbalans"/>
    <m/>
    <s v="PW0771A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08"/>
    <s v="6252678032"/>
    <s v="4130021342"/>
    <s v="beginbalans"/>
    <m/>
    <s v="PW07719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09"/>
    <s v="6252678032"/>
    <s v="4130021342"/>
    <s v="beginbalans"/>
    <m/>
    <s v="PW0771H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10"/>
    <s v="6252678032"/>
    <s v="4130021342"/>
    <s v="beginbalans"/>
    <m/>
    <s v="PW0771G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11"/>
    <s v="6252678032"/>
    <s v="4130021342"/>
    <s v="beginbalans"/>
    <m/>
    <s v="PW0771G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12"/>
    <s v="6252678032"/>
    <s v="4130021342"/>
    <s v="beginbalans"/>
    <m/>
    <s v="PW0771G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13"/>
    <s v="6252678032"/>
    <s v="4130021342"/>
    <s v="beginbalans"/>
    <m/>
    <s v="PW0771E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14"/>
    <s v="6252678032"/>
    <s v="4130021342"/>
    <s v="beginbalans"/>
    <m/>
    <s v="PW0771D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15"/>
    <s v="6252678032"/>
    <s v="4130021342"/>
    <s v="beginbalans"/>
    <m/>
    <s v="PW0771C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16"/>
    <s v="6252678032"/>
    <s v="4130021342"/>
    <s v="beginbalans"/>
    <m/>
    <s v="PW0771D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17"/>
    <s v="6252678032"/>
    <s v="4130021342"/>
    <s v="beginbalans"/>
    <m/>
    <s v="PW0771B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18"/>
    <s v="6252678032"/>
    <s v="4130021342"/>
    <s v="beginbalans"/>
    <m/>
    <s v="PW0771B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19"/>
    <s v="6252678032"/>
    <s v="4130021342"/>
    <s v="beginbalans"/>
    <m/>
    <s v="PW07719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20"/>
    <s v="6252678032"/>
    <s v="4130021342"/>
    <s v="beginbalans"/>
    <m/>
    <s v="PW0771F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21"/>
    <s v="6252678032"/>
    <s v="4130021342"/>
    <s v="beginbalans"/>
    <m/>
    <s v="PW0771H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22"/>
    <s v="6252678032"/>
    <s v="4130021342"/>
    <s v="beginbalans"/>
    <m/>
    <s v="PW0771H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23"/>
    <s v="6252678032"/>
    <s v="4130021342"/>
    <s v="beginbalans"/>
    <m/>
    <s v="PW0771G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24"/>
    <s v="6252678032"/>
    <s v="4130021342"/>
    <s v="beginbalans"/>
    <m/>
    <s v="PW0771F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25"/>
    <s v="6252678032"/>
    <s v="4130021342"/>
    <s v="beginbalans"/>
    <m/>
    <s v="PW0771E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26"/>
    <s v="6252678032"/>
    <s v="4130021342"/>
    <s v="beginbalans"/>
    <m/>
    <s v="PW0771D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27"/>
    <s v="6252678032"/>
    <s v="4130021342"/>
    <s v="beginbalans"/>
    <m/>
    <s v="PW0771D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28"/>
    <s v="6252678032"/>
    <s v="4130021342"/>
    <s v="beginbalans"/>
    <m/>
    <s v="PW0771C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29"/>
    <s v="6252678032"/>
    <s v="4130021342"/>
    <s v="beginbalans"/>
    <m/>
    <s v="PW0771B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30"/>
    <s v="6252678032"/>
    <s v="4130021342"/>
    <s v="beginbalans"/>
    <m/>
    <s v="PW0771A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31"/>
    <s v="6252678032"/>
    <s v="4130021342"/>
    <s v="beginbalans"/>
    <m/>
    <s v="PW0771H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32"/>
    <s v="6252678032"/>
    <s v="4130021342"/>
    <s v="beginbalans"/>
    <m/>
    <s v="PW07719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33"/>
    <s v="6252678032"/>
    <s v="4130021342"/>
    <s v="beginbalans"/>
    <m/>
    <s v="PW0771H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34"/>
    <s v="6252678032"/>
    <s v="4130021342"/>
    <s v="beginbalans"/>
    <m/>
    <s v="PW0771G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35"/>
    <s v="6252678032"/>
    <s v="4130021342"/>
    <s v="beginbalans"/>
    <m/>
    <s v="PW0771F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36"/>
    <s v="6252678032"/>
    <s v="4130021342"/>
    <s v="beginbalans"/>
    <m/>
    <s v="PW0771E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37"/>
    <s v="6252678032"/>
    <s v="4130021342"/>
    <s v="beginbalans"/>
    <m/>
    <s v="PW0771F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38"/>
    <s v="6252678032"/>
    <s v="4130021342"/>
    <s v="beginbalans"/>
    <m/>
    <s v="PW0771E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39"/>
    <s v="6252678032"/>
    <s v="4130021342"/>
    <s v="beginbalans"/>
    <m/>
    <s v="PW0771D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40"/>
    <s v="6252678032"/>
    <s v="4130021342"/>
    <s v="beginbalans"/>
    <m/>
    <s v="PW0771B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41"/>
    <s v="6252678032"/>
    <s v="4130021342"/>
    <s v="beginbalans"/>
    <m/>
    <s v="PW0771A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42"/>
    <s v="6252678032"/>
    <s v="4130021342"/>
    <s v="beginbalans"/>
    <m/>
    <s v="PW0771B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43"/>
    <s v="6252678032"/>
    <s v="4130021342"/>
    <s v="beginbalans"/>
    <m/>
    <s v="PW0771H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44"/>
    <s v="6252678032"/>
    <s v="4130021342"/>
    <s v="beginbalans"/>
    <m/>
    <s v="PW0771H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45"/>
    <s v="6252678032"/>
    <s v="4130021342"/>
    <s v="beginbalans"/>
    <m/>
    <s v="PW0771H0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46"/>
    <s v="6252678032"/>
    <s v="4130021342"/>
    <s v="beginbalans"/>
    <m/>
    <s v="PW0771F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47"/>
    <s v="6252678032"/>
    <s v="4130021342"/>
    <s v="beginbalans"/>
    <m/>
    <s v="PW0771G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48"/>
    <s v="6252678032"/>
    <s v="4130021342"/>
    <s v="beginbalans"/>
    <m/>
    <s v="PW0771F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49"/>
    <s v="6252678032"/>
    <s v="4130021342"/>
    <s v="beginbalans"/>
    <m/>
    <s v="PW0771E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50"/>
    <s v="6252678032"/>
    <s v="4130021342"/>
    <s v="beginbalans"/>
    <m/>
    <s v="PW0771D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51"/>
    <s v="6252678032"/>
    <s v="4130021342"/>
    <s v="beginbalans"/>
    <m/>
    <s v="PW0771C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52"/>
    <s v="6252678032"/>
    <s v="4130021342"/>
    <s v="beginbalans"/>
    <m/>
    <s v="PW0771D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53"/>
    <s v="6252678032"/>
    <s v="4130021342"/>
    <s v="beginbalans"/>
    <m/>
    <s v="PW0771B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54"/>
    <s v="6252678032"/>
    <s v="4130021342"/>
    <s v="beginbalans"/>
    <m/>
    <s v="PW0771A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55"/>
    <s v="6252678032"/>
    <s v="4130021342"/>
    <s v="beginbalans"/>
    <m/>
    <s v="PW07718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56"/>
    <s v="6252678032"/>
    <s v="4130021342"/>
    <s v="beginbalans"/>
    <m/>
    <s v="PW0771H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57"/>
    <s v="6252678032"/>
    <s v="4130021342"/>
    <s v="beginbalans"/>
    <m/>
    <s v="PW0771H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58"/>
    <s v="6252678032"/>
    <s v="4130021342"/>
    <s v="beginbalans"/>
    <m/>
    <s v="PW0771G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59"/>
    <s v="6252678032"/>
    <s v="4130021342"/>
    <s v="beginbalans"/>
    <m/>
    <s v="PW0771F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60"/>
    <s v="6252678032"/>
    <s v="4130021342"/>
    <s v="beginbalans"/>
    <m/>
    <s v="PW0771E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61"/>
    <s v="6252678032"/>
    <s v="4130021342"/>
    <s v="beginbalans"/>
    <m/>
    <s v="PW0771D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62"/>
    <s v="6252678032"/>
    <s v="4130021342"/>
    <s v="beginbalans"/>
    <m/>
    <s v="PW0771E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63"/>
    <s v="6252678032"/>
    <s v="4130021342"/>
    <s v="beginbalans"/>
    <m/>
    <s v="PW0771D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64"/>
    <s v="6252678032"/>
    <s v="4130021342"/>
    <s v="beginbalans"/>
    <m/>
    <s v="PW0771B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65"/>
    <s v="6252678032"/>
    <s v="4130021342"/>
    <s v="beginbalans"/>
    <m/>
    <s v="PW0771A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66"/>
    <s v="6252678032"/>
    <s v="4130021342"/>
    <s v="beginbalans"/>
    <m/>
    <s v="PW07719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67"/>
    <s v="6252678032"/>
    <s v="4130021342"/>
    <s v="beginbalans"/>
    <m/>
    <s v="PW07719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68"/>
    <s v="6252678032"/>
    <s v="4130021342"/>
    <s v="beginbalans"/>
    <m/>
    <s v="PW0771H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69"/>
    <s v="6252678032"/>
    <s v="4130021342"/>
    <s v="beginbalans"/>
    <m/>
    <s v="PW07719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70"/>
    <s v="6252678032"/>
    <s v="4130021342"/>
    <s v="beginbalans"/>
    <m/>
    <s v="PW0771H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71"/>
    <s v="6252678032"/>
    <s v="4130021342"/>
    <s v="beginbalans"/>
    <m/>
    <s v="PW0771G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72"/>
    <s v="6252678032"/>
    <s v="4130021342"/>
    <s v="beginbalans"/>
    <m/>
    <s v="PW0771E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73"/>
    <s v="6252678032"/>
    <s v="4130021342"/>
    <s v="beginbalans"/>
    <m/>
    <s v="PW0771E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74"/>
    <s v="6252678032"/>
    <s v="4130021342"/>
    <s v="beginbalans"/>
    <m/>
    <s v="PW0771EK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75"/>
    <s v="6252678032"/>
    <s v="4130021342"/>
    <s v="beginbalans"/>
    <m/>
    <s v="PW0771D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76"/>
    <s v="6252678032"/>
    <s v="4130021342"/>
    <s v="beginbalans"/>
    <m/>
    <s v="PW0771CP"/>
    <m/>
    <m/>
    <m/>
    <x v="6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77"/>
    <s v="6252678032"/>
    <s v="4130021342"/>
    <s v="beginbalans"/>
    <m/>
    <s v="PW0771B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78"/>
    <s v="6252678032"/>
    <s v="4130021342"/>
    <s v="beginbalans"/>
    <m/>
    <s v="PW07719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79"/>
    <s v="6252678032"/>
    <s v="4130021342"/>
    <s v="beginbalans"/>
    <m/>
    <s v="PW0771A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80"/>
    <s v="6252678032"/>
    <s v="4130021342"/>
    <s v="beginbalans"/>
    <m/>
    <s v="PW07719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81"/>
    <s v="6252678032"/>
    <s v="4130021342"/>
    <s v="beginbalans"/>
    <m/>
    <s v="PW0771H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82"/>
    <s v="6252678032"/>
    <s v="4130021342"/>
    <s v="beginbalans"/>
    <m/>
    <s v="PW0771G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83"/>
    <s v="6252678032"/>
    <s v="4130021342"/>
    <s v="beginbalans"/>
    <m/>
    <s v="PW0771F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84"/>
    <s v="6252678032"/>
    <s v="4130021342"/>
    <s v="beginbalans"/>
    <m/>
    <s v="PW0771G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85"/>
    <s v="6252678032"/>
    <s v="4130021342"/>
    <s v="beginbalans"/>
    <m/>
    <s v="PW0771F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86"/>
    <s v="6252678032"/>
    <s v="4130021342"/>
    <s v="beginbalans"/>
    <m/>
    <s v="PW0771E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87"/>
    <s v="6252678032"/>
    <s v="4130021342"/>
    <s v="beginbalans"/>
    <m/>
    <s v="PW0771D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88"/>
    <s v="6252678032"/>
    <s v="4130021342"/>
    <s v="beginbalans"/>
    <m/>
    <s v="PW0771B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89"/>
    <s v="6252678032"/>
    <s v="4130021342"/>
    <s v="beginbalans"/>
    <m/>
    <s v="PW0771C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90"/>
    <s v="6252678032"/>
    <s v="4130021342"/>
    <s v="beginbalans"/>
    <m/>
    <s v="PW0771B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91"/>
    <s v="6252678032"/>
    <s v="4130021342"/>
    <s v="beginbalans"/>
    <m/>
    <s v="PW0771F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92"/>
    <s v="6252678032"/>
    <s v="4130021342"/>
    <s v="beginbalans"/>
    <m/>
    <s v="PW0771H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93"/>
    <s v="6252678032"/>
    <s v="4130021342"/>
    <s v="beginbalans"/>
    <m/>
    <s v="PW0771G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94"/>
    <s v="6252678032"/>
    <s v="4130021342"/>
    <s v="beginbalans"/>
    <m/>
    <s v="PW0771HF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95"/>
    <s v="6252678032"/>
    <s v="4130021342"/>
    <s v="beginbalans"/>
    <m/>
    <s v="PW0771G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96"/>
    <s v="6252678032"/>
    <s v="4130021342"/>
    <s v="beginbalans"/>
    <m/>
    <s v="PW0771E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97"/>
    <s v="6252678032"/>
    <s v="4130021342"/>
    <s v="beginbalans"/>
    <m/>
    <s v="PW0771E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98"/>
    <s v="6252678032"/>
    <s v="4130021342"/>
    <s v="beginbalans"/>
    <m/>
    <s v="PW0771D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199"/>
    <s v="6252678032"/>
    <s v="4130021342"/>
    <s v="beginbalans"/>
    <m/>
    <s v="PW0771D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00"/>
    <s v="6252678032"/>
    <s v="4130021342"/>
    <s v="beginbalans"/>
    <m/>
    <s v="PW0771C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01"/>
    <s v="6252678032"/>
    <s v="4130021342"/>
    <s v="beginbalans"/>
    <m/>
    <s v="PW0771B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02"/>
    <s v="6252678032"/>
    <s v="4130021342"/>
    <s v="beginbalans"/>
    <m/>
    <s v="PW07719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03"/>
    <s v="6252678032"/>
    <s v="4130021342"/>
    <s v="beginbalans"/>
    <m/>
    <s v="PW0771H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04"/>
    <s v="6252678032"/>
    <s v="4130021342"/>
    <s v="beginbalans"/>
    <m/>
    <s v="PW07719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05"/>
    <s v="6252678032"/>
    <s v="4130021342"/>
    <s v="beginbalans"/>
    <m/>
    <s v="PW0771H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06"/>
    <s v="6252678032"/>
    <s v="4130021342"/>
    <s v="beginbalans"/>
    <m/>
    <s v="PW0771G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07"/>
    <s v="6252678032"/>
    <s v="4130021342"/>
    <s v="beginbalans"/>
    <m/>
    <s v="PW0771F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08"/>
    <s v="6252678032"/>
    <s v="4130021342"/>
    <s v="beginbalans"/>
    <m/>
    <s v="PW0771EM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09"/>
    <s v="6252678032"/>
    <s v="4130021342"/>
    <s v="beginbalans"/>
    <m/>
    <s v="PW0771F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10"/>
    <s v="6252678032"/>
    <s v="4130021342"/>
    <s v="beginbalans"/>
    <m/>
    <s v="PW0771E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11"/>
    <s v="6252678032"/>
    <s v="4130021342"/>
    <s v="beginbalans"/>
    <m/>
    <s v="PW0771D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12"/>
    <s v="6252678032"/>
    <s v="4130021342"/>
    <s v="beginbalans"/>
    <m/>
    <s v="PW0771B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13"/>
    <s v="6252678032"/>
    <s v="4130021342"/>
    <s v="beginbalans"/>
    <m/>
    <s v="PW0771A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14"/>
    <s v="6252678032"/>
    <s v="4130021342"/>
    <s v="beginbalans"/>
    <m/>
    <s v="PW0771B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15"/>
    <s v="6252678032"/>
    <s v="4130021342"/>
    <s v="beginbalans"/>
    <m/>
    <s v="PW07719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16"/>
    <s v="6252678032"/>
    <s v="4130021342"/>
    <s v="beginbalans"/>
    <m/>
    <s v="PW0771G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17"/>
    <s v="6252678032"/>
    <s v="4130021342"/>
    <s v="beginbalans"/>
    <m/>
    <s v="PW07719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18"/>
    <s v="6252678032"/>
    <s v="4130021342"/>
    <s v="beginbalans"/>
    <m/>
    <s v="PW0771G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19"/>
    <s v="6252678032"/>
    <s v="4130021342"/>
    <s v="beginbalans"/>
    <m/>
    <s v="PW0771F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20"/>
    <s v="6252678032"/>
    <s v="4130021342"/>
    <s v="beginbalans"/>
    <m/>
    <s v="PW0771E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21"/>
    <s v="6252678032"/>
    <s v="4130021342"/>
    <s v="beginbalans"/>
    <m/>
    <s v="PW0771CS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22"/>
    <s v="6252678032"/>
    <s v="4130021342"/>
    <s v="beginbalans"/>
    <m/>
    <s v="PW0771D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23"/>
    <s v="6252678032"/>
    <s v="4130021342"/>
    <s v="beginbalans"/>
    <m/>
    <s v="PW0771CG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24"/>
    <s v="6252678032"/>
    <s v="4130021342"/>
    <s v="beginbalans"/>
    <m/>
    <s v="PW0771B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25"/>
    <s v="6252678032"/>
    <s v="4130021342"/>
    <s v="beginbalans"/>
    <m/>
    <s v="PW0771B0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26"/>
    <s v="6252678032"/>
    <s v="4130021342"/>
    <s v="beginbalans"/>
    <m/>
    <s v="PW0771A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27"/>
    <s v="6252678032"/>
    <s v="4130021342"/>
    <s v="beginbalans"/>
    <m/>
    <s v="PW0771A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28"/>
    <s v="6252678032"/>
    <s v="4130021342"/>
    <s v="beginbalans"/>
    <m/>
    <s v="PW07719S"/>
    <m/>
    <m/>
    <m/>
    <x v="5"/>
    <m/>
    <n v="100292666"/>
    <s v="Alfa College"/>
    <x v="16"/>
    <s v="Lenovo"/>
    <s v="X13 Yoga Gen 3 (Type 21AW, 21AX)"/>
    <d v="2023-09-01T00:00:00"/>
    <x v="1"/>
    <n v="0"/>
    <n v="1123.76"/>
    <n v="0"/>
    <n v="1123.76"/>
    <n v="0"/>
    <n v="93.9"/>
    <n v="257.51"/>
    <n v="351.40999999999997"/>
    <n v="0"/>
    <n v="1029.8599999999999"/>
    <n v="0"/>
    <m/>
    <m/>
    <s v="INACTIVE - Retired in 2024"/>
  </r>
  <r>
    <s v="4413229"/>
    <s v="6252678032"/>
    <s v="4130021342"/>
    <s v="beginbalans"/>
    <m/>
    <s v="PW0771A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30"/>
    <s v="6252678032"/>
    <s v="4130021342"/>
    <s v="beginbalans"/>
    <m/>
    <s v="PW0771H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31"/>
    <s v="6252678032"/>
    <s v="4130021342"/>
    <s v="beginbalans"/>
    <m/>
    <s v="PW0771F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32"/>
    <s v="6252678032"/>
    <s v="4130021342"/>
    <s v="beginbalans"/>
    <m/>
    <s v="PW0771G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33"/>
    <s v="6252678032"/>
    <s v="4130021342"/>
    <s v="beginbalans"/>
    <m/>
    <s v="PW0771F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34"/>
    <s v="6252678032"/>
    <s v="4130021342"/>
    <s v="beginbalans"/>
    <m/>
    <s v="PW0771E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35"/>
    <s v="6252678032"/>
    <s v="4130021342"/>
    <s v="beginbalans"/>
    <m/>
    <s v="PW0771CV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36"/>
    <s v="6252678032"/>
    <s v="4130021342"/>
    <s v="beginbalans"/>
    <m/>
    <s v="PW0771C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37"/>
    <s v="6252678032"/>
    <s v="4130021342"/>
    <s v="beginbalans"/>
    <m/>
    <s v="PW0771C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38"/>
    <s v="6252678032"/>
    <s v="4130021342"/>
    <s v="beginbalans"/>
    <m/>
    <s v="PW0771C2"/>
    <m/>
    <m/>
    <m/>
    <x v="6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39"/>
    <s v="6252678032"/>
    <s v="4130021342"/>
    <s v="beginbalans"/>
    <m/>
    <s v="PW0771B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40"/>
    <s v="6252678032"/>
    <s v="4130021342"/>
    <s v="beginbalans"/>
    <m/>
    <s v="PW0771A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41"/>
    <s v="6252678032"/>
    <s v="4130021342"/>
    <s v="beginbalans"/>
    <m/>
    <s v="PW07719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42"/>
    <s v="6252678032"/>
    <s v="4130021342"/>
    <s v="beginbalans"/>
    <m/>
    <s v="PW07719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43"/>
    <s v="6252678032"/>
    <s v="4130021342"/>
    <s v="beginbalans"/>
    <m/>
    <s v="PW0771A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44"/>
    <s v="6252678032"/>
    <s v="4130021342"/>
    <s v="beginbalans"/>
    <m/>
    <s v="PW07719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45"/>
    <s v="6252678032"/>
    <s v="4130021342"/>
    <s v="beginbalans"/>
    <m/>
    <s v="PW0771G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46"/>
    <s v="6252678032"/>
    <s v="4130021342"/>
    <s v="beginbalans"/>
    <m/>
    <s v="PW0771F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47"/>
    <s v="6252678032"/>
    <s v="4130021342"/>
    <s v="beginbalans"/>
    <m/>
    <s v="PW0771D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48"/>
    <s v="6252678032"/>
    <s v="4130021342"/>
    <s v="beginbalans"/>
    <m/>
    <s v="PW0771F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49"/>
    <s v="6252678032"/>
    <s v="4130021342"/>
    <s v="beginbalans"/>
    <m/>
    <s v="PW0771D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50"/>
    <s v="6252678032"/>
    <s v="4130021342"/>
    <s v="beginbalans"/>
    <m/>
    <s v="PW0771C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51"/>
    <s v="6252678032"/>
    <s v="4130021342"/>
    <s v="beginbalans"/>
    <m/>
    <s v="PW0771B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52"/>
    <s v="6252678032"/>
    <s v="4130021342"/>
    <s v="beginbalans"/>
    <m/>
    <s v="PW0771A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53"/>
    <s v="6252678032"/>
    <s v="4130021342"/>
    <s v="beginbalans"/>
    <m/>
    <s v="PW0771B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54"/>
    <s v="6252678032"/>
    <s v="4130021342"/>
    <s v="beginbalans"/>
    <m/>
    <s v="PW0771A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55"/>
    <s v="6252678032"/>
    <s v="4130021342"/>
    <s v="beginbalans"/>
    <m/>
    <s v="PW07719Q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56"/>
    <s v="6252678032"/>
    <s v="4130021342"/>
    <s v="beginbalans"/>
    <m/>
    <s v="PW0771G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57"/>
    <s v="6252678032"/>
    <s v="4130021342"/>
    <s v="beginbalans"/>
    <m/>
    <s v="PW07719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58"/>
    <s v="6252678032"/>
    <s v="4130021342"/>
    <s v="beginbalans"/>
    <m/>
    <s v="PW0771G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59"/>
    <s v="6252678032"/>
    <s v="4130021342"/>
    <s v="beginbalans"/>
    <m/>
    <s v="PW0771F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60"/>
    <s v="6252678032"/>
    <s v="4130021342"/>
    <s v="beginbalans"/>
    <m/>
    <s v="PW0771DY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61"/>
    <s v="6252678032"/>
    <s v="4130021342"/>
    <s v="beginbalans"/>
    <m/>
    <s v="PW0771C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62"/>
    <s v="6252678032"/>
    <s v="4130021342"/>
    <s v="beginbalans"/>
    <m/>
    <s v="PW0771D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63"/>
    <s v="6252678032"/>
    <s v="4130021342"/>
    <s v="beginbalans"/>
    <m/>
    <s v="PW0771CF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64"/>
    <s v="6252678032"/>
    <s v="4130021342"/>
    <s v="beginbalans"/>
    <m/>
    <s v="PW0771B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65"/>
    <s v="6252678032"/>
    <s v="4130021342"/>
    <s v="beginbalans"/>
    <m/>
    <s v="PW0771A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66"/>
    <s v="6252678032"/>
    <s v="4130021342"/>
    <s v="beginbalans"/>
    <m/>
    <s v="PW0771A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67"/>
    <s v="6252678032"/>
    <s v="4130021342"/>
    <s v="beginbalans"/>
    <m/>
    <s v="PW0771AR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68"/>
    <s v="6252678032"/>
    <s v="4130021342"/>
    <s v="beginbalans"/>
    <m/>
    <s v="PW07719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69"/>
    <s v="6252678032"/>
    <s v="4130021342"/>
    <s v="beginbalans"/>
    <m/>
    <s v="PW0771A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70"/>
    <s v="6252678032"/>
    <s v="4130021342"/>
    <s v="beginbalans"/>
    <m/>
    <s v="PW0771H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71"/>
    <s v="6252678032"/>
    <s v="4130021342"/>
    <s v="beginbalans"/>
    <m/>
    <s v="PW0771G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72"/>
    <s v="6252678032"/>
    <s v="4130021342"/>
    <s v="beginbalans"/>
    <m/>
    <s v="PW0771G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73"/>
    <s v="6252678032"/>
    <s v="4130021342"/>
    <s v="beginbalans"/>
    <m/>
    <s v="PW0771F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74"/>
    <s v="6252678032"/>
    <s v="4130021342"/>
    <s v="beginbalans"/>
    <m/>
    <s v="PW0771E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75"/>
    <s v="6252678032"/>
    <s v="4130021342"/>
    <s v="beginbalans"/>
    <m/>
    <s v="PW0771C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76"/>
    <s v="6252678032"/>
    <s v="4130021342"/>
    <s v="beginbalans"/>
    <m/>
    <s v="PW0771C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77"/>
    <s v="6252678032"/>
    <s v="4130021342"/>
    <s v="beginbalans"/>
    <m/>
    <s v="PW0771CK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78"/>
    <s v="6252678032"/>
    <s v="4130021342"/>
    <s v="beginbalans"/>
    <m/>
    <s v="PW0771C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79"/>
    <s v="6252678032"/>
    <s v="4130021342"/>
    <s v="beginbalans"/>
    <m/>
    <s v="PW0771B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80"/>
    <s v="6252678032"/>
    <s v="4130021342"/>
    <s v="beginbalans"/>
    <m/>
    <s v="PW0771AE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81"/>
    <s v="6252678032"/>
    <s v="4130021342"/>
    <s v="beginbalans"/>
    <m/>
    <s v="PW07719B"/>
    <m/>
    <m/>
    <m/>
    <x v="5"/>
    <m/>
    <n v="100292666"/>
    <s v="Alfa College"/>
    <x v="16"/>
    <s v="Lenovo"/>
    <s v="X13 Yoga Gen 3 (Type 21AW, 21AX)"/>
    <d v="2023-09-01T00:00:00"/>
    <x v="1"/>
    <n v="0"/>
    <n v="1123.76"/>
    <n v="0"/>
    <n v="1123.76"/>
    <n v="0"/>
    <n v="93.9"/>
    <n v="257.51"/>
    <n v="351.40999999999997"/>
    <n v="0"/>
    <n v="1029.8599999999999"/>
    <n v="0"/>
    <m/>
    <m/>
    <s v="INACTIVE - Retired in 2024"/>
  </r>
  <r>
    <s v="4413282"/>
    <s v="6252678032"/>
    <s v="4130021342"/>
    <s v="beginbalans"/>
    <m/>
    <s v="PW0771A1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83"/>
    <s v="6252678032"/>
    <s v="4130021342"/>
    <s v="beginbalans"/>
    <m/>
    <s v="PW0771A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84"/>
    <s v="6252678032"/>
    <s v="4130021342"/>
    <s v="beginbalans"/>
    <m/>
    <s v="PW0771H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85"/>
    <s v="6252678032"/>
    <s v="4130021342"/>
    <s v="beginbalans"/>
    <m/>
    <s v="PW0771G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86"/>
    <s v="6252678032"/>
    <s v="4130021342"/>
    <s v="beginbalans"/>
    <m/>
    <s v="PW0771F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87"/>
    <s v="6252678032"/>
    <s v="4130021342"/>
    <s v="beginbalans"/>
    <m/>
    <s v="PW0771F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88"/>
    <s v="6252678032"/>
    <s v="4130021342"/>
    <s v="beginbalans"/>
    <m/>
    <s v="PW0771E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89"/>
    <s v="6252678032"/>
    <s v="4130021342"/>
    <s v="beginbalans"/>
    <m/>
    <s v="PW0771D2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90"/>
    <s v="6252678032"/>
    <s v="4130021342"/>
    <s v="beginbalans"/>
    <m/>
    <s v="PW0771C9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91"/>
    <s v="6252678032"/>
    <s v="4130021342"/>
    <s v="beginbalans"/>
    <m/>
    <s v="PW0771B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92"/>
    <s v="6252678032"/>
    <s v="4130021342"/>
    <s v="beginbalans"/>
    <m/>
    <s v="PW0771C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93"/>
    <s v="6252678032"/>
    <s v="4130021342"/>
    <s v="beginbalans"/>
    <m/>
    <s v="PW0771B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94"/>
    <s v="6252678032"/>
    <s v="4130021342"/>
    <s v="beginbalans"/>
    <m/>
    <s v="PW0771AJ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95"/>
    <s v="6252678032"/>
    <s v="4130021342"/>
    <s v="beginbalans"/>
    <m/>
    <s v="PW07719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96"/>
    <s v="6252678032"/>
    <s v="4130021342"/>
    <s v="beginbalans"/>
    <m/>
    <s v="PW0771A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97"/>
    <s v="6252678032"/>
    <s v="4130021342"/>
    <s v="beginbalans"/>
    <m/>
    <s v="PW0771H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98"/>
    <s v="6252678032"/>
    <s v="4130021342"/>
    <s v="beginbalans"/>
    <m/>
    <s v="PW0771G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299"/>
    <s v="6252678032"/>
    <s v="4130021342"/>
    <s v="beginbalans"/>
    <m/>
    <s v="PW0771F7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00"/>
    <s v="6252678032"/>
    <s v="4130021342"/>
    <s v="beginbalans"/>
    <m/>
    <s v="PW0771F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01"/>
    <s v="6252678032"/>
    <s v="4130021342"/>
    <s v="beginbalans"/>
    <m/>
    <s v="PW0771EW"/>
    <m/>
    <m/>
    <m/>
    <x v="4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02"/>
    <s v="6252678032"/>
    <s v="4130021342"/>
    <s v="beginbalans"/>
    <m/>
    <s v="PW0771D3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03"/>
    <s v="6252678032"/>
    <s v="4130021342"/>
    <s v="beginbalans"/>
    <m/>
    <s v="PW0771CA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04"/>
    <s v="6252678032"/>
    <s v="4130021342"/>
    <s v="beginbalans"/>
    <m/>
    <s v="PW0771BR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05"/>
    <s v="6252678032"/>
    <s v="4130021342"/>
    <s v="beginbalans"/>
    <m/>
    <s v="PW0771C6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06"/>
    <s v="6252678032"/>
    <s v="4130021342"/>
    <s v="beginbalans"/>
    <m/>
    <s v="PW0771BC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07"/>
    <s v="6252678032"/>
    <s v="4130021342"/>
    <s v="beginbalans"/>
    <m/>
    <s v="PW0771AL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08"/>
    <s v="6252678032"/>
    <s v="4130021342"/>
    <s v="beginbalans"/>
    <m/>
    <s v="PW07719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09"/>
    <s v="6252678032"/>
    <s v="4130021342"/>
    <s v="beginbalans"/>
    <m/>
    <s v="PW0771AB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10"/>
    <s v="6252678032"/>
    <s v="4130021342"/>
    <s v="beginbalans"/>
    <m/>
    <s v="PW07718Z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11"/>
    <s v="6252678032"/>
    <s v="4130021342"/>
    <s v="beginbalans"/>
    <m/>
    <s v="PW0771G5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12"/>
    <s v="6252678032"/>
    <s v="4130021342"/>
    <s v="beginbalans"/>
    <m/>
    <s v="PW0771F8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13"/>
    <s v="6252678032"/>
    <s v="4130021342"/>
    <s v="beginbalans"/>
    <m/>
    <s v="PW0771DP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14"/>
    <s v="6252678032"/>
    <s v="4130021342"/>
    <s v="beginbalans"/>
    <m/>
    <s v="PW0771EX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15"/>
    <s v="6252678032"/>
    <s v="4130021342"/>
    <s v="beginbalans"/>
    <m/>
    <s v="PW0771D4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16"/>
    <s v="6252678032"/>
    <s v="4130021342"/>
    <s v="beginbalans"/>
    <m/>
    <s v="PW0771CD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17"/>
    <s v="6252678032"/>
    <s v="4130021342"/>
    <s v="beginbalans"/>
    <m/>
    <s v="PW0771BT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18"/>
    <s v="6252678032"/>
    <s v="4130021342"/>
    <s v="beginbalans"/>
    <m/>
    <s v="PW0771AW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19"/>
    <s v="6252678032"/>
    <s v="4130021342"/>
    <s v="beginbalans"/>
    <m/>
    <s v="PW0771BH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20"/>
    <s v="6252678032"/>
    <s v="4130021342"/>
    <s v="beginbalans"/>
    <m/>
    <s v="PW0771A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413321"/>
    <s v="6252678032"/>
    <s v="4130021342"/>
    <s v="beginbalans"/>
    <m/>
    <s v="PW07719N"/>
    <m/>
    <m/>
    <m/>
    <x v="5"/>
    <m/>
    <n v="100292666"/>
    <s v="Alfa College"/>
    <x v="16"/>
    <s v="Lenovo"/>
    <s v="X13 Yoga Gen 3 (Type 21AW, 21AX)"/>
    <d v="2023-09-01T00:00:00"/>
    <x v="1"/>
    <n v="1"/>
    <n v="1123.76"/>
    <n v="0"/>
    <n v="0"/>
    <n v="1123.76"/>
    <n v="93.9"/>
    <n v="280.94"/>
    <n v="0"/>
    <n v="374.84"/>
    <n v="1029.8599999999999"/>
    <n v="748.92000000000007"/>
    <m/>
    <m/>
    <s v="ACTIVE"/>
  </r>
  <r>
    <s v="4591025"/>
    <s v="6252697720"/>
    <s v="4130023046"/>
    <s v="beginbalans"/>
    <m/>
    <s v="PF4Q08NN"/>
    <m/>
    <m/>
    <m/>
    <x v="5"/>
    <m/>
    <n v="100292666"/>
    <s v="Alfa College"/>
    <x v="16"/>
    <s v="Lenovo"/>
    <s v="X13 Yoga Gen 4 (Type 21F2, 21F3)"/>
    <d v="2023-12-01T00:00:00"/>
    <x v="1"/>
    <n v="1"/>
    <n v="1164.45"/>
    <n v="0"/>
    <n v="0"/>
    <n v="1164.45"/>
    <n v="24.9"/>
    <n v="290.93"/>
    <n v="0"/>
    <n v="315.83"/>
    <n v="1139.55"/>
    <n v="848.62000000000012"/>
    <m/>
    <m/>
    <s v="ACTIVE - Asset split in 2024"/>
  </r>
  <r>
    <s v="173633"/>
    <s v="6622092469"/>
    <s v="?"/>
    <s v="beginbalans"/>
    <m/>
    <s v="R9-FFNYE-11/08"/>
    <m/>
    <m/>
    <m/>
    <x v="0"/>
    <m/>
    <n v="100292666"/>
    <s v="Alfa College"/>
    <x v="12"/>
    <s v="Lenovo"/>
    <s v="T420s"/>
    <d v="2011-10-01T00:00:00"/>
    <x v="1"/>
    <n v="0"/>
    <n v="1073.98"/>
    <n v="0"/>
    <n v="1073.98"/>
    <n v="0"/>
    <n v="1073.98"/>
    <n v="0"/>
    <n v="1073.98"/>
    <n v="0"/>
    <n v="0"/>
    <n v="0"/>
    <m/>
    <m/>
    <s v="INACTIVE - Retired in 2024"/>
  </r>
  <r>
    <s v="189380"/>
    <s v="6622109481"/>
    <s v="?"/>
    <s v="beginbalans"/>
    <m/>
    <s v="S4NWLL7"/>
    <m/>
    <m/>
    <m/>
    <x v="0"/>
    <m/>
    <n v="100292666"/>
    <s v="Alfa College"/>
    <x v="15"/>
    <s v="Lenovo"/>
    <s v="M92z"/>
    <d v="2013-01-01T00:00:00"/>
    <x v="1"/>
    <n v="0"/>
    <n v="635.88"/>
    <n v="0"/>
    <n v="635.88"/>
    <n v="0"/>
    <n v="635.88"/>
    <n v="0"/>
    <n v="635.88"/>
    <n v="0"/>
    <n v="0"/>
    <n v="0"/>
    <m/>
    <m/>
    <s v="INACTIVE - Retired in 2024"/>
  </r>
  <r>
    <s v="157868"/>
    <s v="8037811121"/>
    <s v="?"/>
    <s v="beginbalans"/>
    <m/>
    <s v="FDO1233Y4D5"/>
    <m/>
    <m/>
    <m/>
    <x v="0"/>
    <m/>
    <n v="100292414"/>
    <s v="Alfa College"/>
    <x v="0"/>
    <s v="Cisco"/>
    <n v="3750"/>
    <d v="2008-11-01T00:00:00"/>
    <x v="6"/>
    <n v="0"/>
    <n v="1804.12"/>
    <n v="0"/>
    <n v="1804.12"/>
    <n v="0"/>
    <n v="1804.12"/>
    <n v="0"/>
    <n v="1804.12"/>
    <n v="0"/>
    <n v="0"/>
    <n v="0"/>
    <m/>
    <m/>
    <s v="INACTIVE - Retired in 2024"/>
  </r>
  <r>
    <s v="156942"/>
    <s v="12028000613"/>
    <s v="?"/>
    <s v="beginbalans"/>
    <m/>
    <s v="JMX1149L1VX"/>
    <m/>
    <m/>
    <m/>
    <x v="0"/>
    <m/>
    <n v="100292414"/>
    <s v="Alfa College"/>
    <x v="5"/>
    <s v="Cisco"/>
    <s v="ASA 5550"/>
    <d v="2008-05-01T00:00:00"/>
    <x v="0"/>
    <n v="1"/>
    <n v="13985.53"/>
    <n v="0"/>
    <n v="0"/>
    <n v="13985.53"/>
    <n v="13985.53"/>
    <n v="0"/>
    <n v="0"/>
    <n v="13985.53"/>
    <n v="0"/>
    <n v="0"/>
    <m/>
    <m/>
    <s v="ACTIVE"/>
  </r>
  <r>
    <s v="156943"/>
    <s v="12028000613"/>
    <s v="?"/>
    <s v="beginbalans"/>
    <m/>
    <s v="JMX1149L1VY"/>
    <m/>
    <m/>
    <m/>
    <x v="0"/>
    <m/>
    <n v="100292414"/>
    <s v="Alfa College"/>
    <x v="5"/>
    <s v="Cisco"/>
    <s v="ASA 5550"/>
    <d v="2008-05-01T00:00:00"/>
    <x v="0"/>
    <n v="1"/>
    <n v="13985.52"/>
    <n v="0"/>
    <n v="0"/>
    <n v="13985.52"/>
    <n v="13985.52"/>
    <n v="0"/>
    <n v="0"/>
    <n v="13985.52"/>
    <n v="0"/>
    <n v="0"/>
    <m/>
    <m/>
    <s v="ACTIVE"/>
  </r>
  <r>
    <s v="1869405"/>
    <s v="41010002348"/>
    <s v="4130005851"/>
    <s v="beginbalans"/>
    <m/>
    <s v="?"/>
    <m/>
    <m/>
    <m/>
    <x v="1"/>
    <m/>
    <n v="100292415"/>
    <s v="Alfa College"/>
    <x v="2"/>
    <s v="Cisco"/>
    <s v="10G BASE-SR"/>
    <d v="2020-07-01T00:00:00"/>
    <x v="1"/>
    <n v="1"/>
    <n v="146.26"/>
    <n v="0"/>
    <n v="0"/>
    <n v="146.26"/>
    <n v="128.01"/>
    <n v="18.25"/>
    <n v="0"/>
    <n v="146.26"/>
    <n v="18.25"/>
    <n v="0"/>
    <m/>
    <m/>
    <s v="ACTIVE"/>
  </r>
  <r>
    <s v="1869406"/>
    <s v="41010002348"/>
    <s v="4130005851"/>
    <s v="beginbalans"/>
    <m/>
    <s v="?"/>
    <m/>
    <m/>
    <m/>
    <x v="1"/>
    <m/>
    <n v="100292415"/>
    <s v="Alfa College"/>
    <x v="2"/>
    <s v="Cisco"/>
    <s v="10G BASE-SR"/>
    <d v="2020-07-01T00:00:00"/>
    <x v="1"/>
    <n v="1"/>
    <n v="146.26"/>
    <n v="0"/>
    <n v="0"/>
    <n v="146.26"/>
    <n v="128.01"/>
    <n v="18.25"/>
    <n v="0"/>
    <n v="146.26"/>
    <n v="18.25"/>
    <n v="0"/>
    <m/>
    <m/>
    <s v="ACTIVE"/>
  </r>
  <r>
    <s v="1869407"/>
    <s v="41010002348"/>
    <s v="4130005851"/>
    <s v="beginbalans"/>
    <m/>
    <s v="?"/>
    <m/>
    <m/>
    <m/>
    <x v="1"/>
    <m/>
    <n v="100292415"/>
    <s v="Alfa College"/>
    <x v="2"/>
    <s v="Cisco"/>
    <s v="10G BASE-SR"/>
    <d v="2020-07-01T00:00:00"/>
    <x v="1"/>
    <n v="1"/>
    <n v="146.26"/>
    <n v="0"/>
    <n v="0"/>
    <n v="146.26"/>
    <n v="128.01"/>
    <n v="18.25"/>
    <n v="0"/>
    <n v="146.26"/>
    <n v="18.25"/>
    <n v="0"/>
    <m/>
    <m/>
    <s v="ACTIVE"/>
  </r>
  <r>
    <s v="1869408"/>
    <s v="41010002348"/>
    <s v="4130005851"/>
    <s v="beginbalans"/>
    <m/>
    <s v="?"/>
    <m/>
    <m/>
    <m/>
    <x v="1"/>
    <m/>
    <n v="100292415"/>
    <s v="Alfa College"/>
    <x v="2"/>
    <s v="Cisco"/>
    <s v="10G BASE-SR"/>
    <d v="2020-07-01T00:00:00"/>
    <x v="1"/>
    <n v="1"/>
    <n v="146.26"/>
    <n v="0"/>
    <n v="0"/>
    <n v="146.26"/>
    <n v="128.01"/>
    <n v="18.25"/>
    <n v="0"/>
    <n v="146.26"/>
    <n v="18.25"/>
    <n v="0"/>
    <m/>
    <m/>
    <s v="ACTIVE"/>
  </r>
  <r>
    <s v="1869409"/>
    <s v="41010002348"/>
    <s v="4130005851"/>
    <s v="beginbalans"/>
    <m/>
    <s v="?"/>
    <m/>
    <m/>
    <m/>
    <x v="1"/>
    <m/>
    <n v="100292415"/>
    <s v="Alfa College"/>
    <x v="2"/>
    <s v="Cisco"/>
    <s v="10G BASE-SR"/>
    <d v="2020-07-01T00:00:00"/>
    <x v="1"/>
    <n v="1"/>
    <n v="146.25"/>
    <n v="0"/>
    <n v="0"/>
    <n v="146.25"/>
    <n v="128.01"/>
    <n v="18.239999999999998"/>
    <n v="0"/>
    <n v="146.25"/>
    <n v="18.240000000000009"/>
    <n v="0"/>
    <m/>
    <m/>
    <s v="ACTIVE"/>
  </r>
  <r>
    <s v="1869410"/>
    <s v="41010002348"/>
    <s v="4130005851"/>
    <s v="beginbalans"/>
    <m/>
    <s v="?"/>
    <m/>
    <m/>
    <m/>
    <x v="1"/>
    <m/>
    <n v="100292415"/>
    <s v="Alfa College"/>
    <x v="2"/>
    <s v="Cisco"/>
    <s v="10G BASE-SR"/>
    <d v="2020-07-01T00:00:00"/>
    <x v="1"/>
    <n v="1"/>
    <n v="146.25"/>
    <n v="0"/>
    <n v="0"/>
    <n v="146.25"/>
    <n v="128.01"/>
    <n v="18.239999999999998"/>
    <n v="0"/>
    <n v="146.25"/>
    <n v="18.240000000000009"/>
    <n v="0"/>
    <m/>
    <m/>
    <s v="ACTIVE"/>
  </r>
  <r>
    <s v="1869411"/>
    <s v="41010002348"/>
    <s v="4130005851"/>
    <s v="beginbalans"/>
    <m/>
    <s v="?"/>
    <m/>
    <m/>
    <m/>
    <x v="1"/>
    <m/>
    <n v="100292415"/>
    <s v="Alfa College"/>
    <x v="2"/>
    <s v="Cisco"/>
    <s v="10G BASE-SR"/>
    <d v="2020-07-01T00:00:00"/>
    <x v="1"/>
    <n v="1"/>
    <n v="146.25"/>
    <n v="0"/>
    <n v="0"/>
    <n v="146.25"/>
    <n v="128.01"/>
    <n v="18.239999999999998"/>
    <n v="0"/>
    <n v="146.25"/>
    <n v="18.240000000000009"/>
    <n v="0"/>
    <m/>
    <m/>
    <s v="ACTIVE"/>
  </r>
  <r>
    <s v="1869412"/>
    <s v="41010002348"/>
    <s v="4130005851"/>
    <s v="beginbalans"/>
    <m/>
    <s v="?"/>
    <m/>
    <m/>
    <m/>
    <x v="1"/>
    <m/>
    <n v="100292415"/>
    <s v="Alfa College"/>
    <x v="2"/>
    <s v="Cisco"/>
    <s v="10G BASE-SR"/>
    <d v="2020-07-01T00:00:00"/>
    <x v="1"/>
    <n v="1"/>
    <n v="146.25"/>
    <n v="0"/>
    <n v="0"/>
    <n v="146.25"/>
    <n v="128.01"/>
    <n v="18.239999999999998"/>
    <n v="0"/>
    <n v="146.25"/>
    <n v="18.240000000000009"/>
    <n v="0"/>
    <m/>
    <m/>
    <s v="ACTIVE"/>
  </r>
  <r>
    <s v="206346"/>
    <s v="142586C"/>
    <s v="?"/>
    <s v="beginbalans"/>
    <m/>
    <n v="0"/>
    <m/>
    <m/>
    <m/>
    <x v="5"/>
    <m/>
    <n v="100292414"/>
    <s v="Alfa College"/>
    <x v="0"/>
    <s v="Cisco"/>
    <s v="WS-C4506E"/>
    <d v="2013-08-13T00:00:00"/>
    <x v="1"/>
    <n v="1"/>
    <n v="17413.38"/>
    <n v="0"/>
    <n v="0"/>
    <n v="17413.38"/>
    <n v="17413.38"/>
    <n v="0"/>
    <n v="0"/>
    <n v="17413.38"/>
    <n v="0"/>
    <n v="0"/>
    <m/>
    <m/>
    <s v="ACTIVE"/>
  </r>
  <r>
    <s v="206347"/>
    <s v="142586C"/>
    <s v="?"/>
    <s v="beginbalans"/>
    <m/>
    <s v="FXS1703Q5XR"/>
    <m/>
    <m/>
    <m/>
    <x v="5"/>
    <m/>
    <n v="100292414"/>
    <s v="Alfa College"/>
    <x v="0"/>
    <s v="Cisco"/>
    <s v="WS-C4506E"/>
    <d v="2013-08-13T00:00:00"/>
    <x v="1"/>
    <n v="1"/>
    <n v="17413.38"/>
    <n v="0"/>
    <n v="0"/>
    <n v="17413.38"/>
    <n v="17413.38"/>
    <n v="0"/>
    <n v="0"/>
    <n v="17413.38"/>
    <n v="0"/>
    <n v="0"/>
    <m/>
    <m/>
    <s v="ACTIVE"/>
  </r>
  <r>
    <s v="206348"/>
    <s v="142586C"/>
    <s v="?"/>
    <s v="beginbalans"/>
    <m/>
    <n v="0"/>
    <m/>
    <m/>
    <m/>
    <x v="5"/>
    <m/>
    <n v="100292414"/>
    <s v="Alfa College"/>
    <x v="0"/>
    <s v="Cisco"/>
    <s v="WS-C4506E"/>
    <d v="2013-08-13T00:00:00"/>
    <x v="1"/>
    <n v="1"/>
    <n v="17413.38"/>
    <n v="0"/>
    <n v="0"/>
    <n v="17413.38"/>
    <n v="17413.38"/>
    <n v="0"/>
    <n v="0"/>
    <n v="17413.38"/>
    <n v="0"/>
    <n v="0"/>
    <m/>
    <m/>
    <s v="ACTIVE"/>
  </r>
  <r>
    <s v="206349"/>
    <s v="142586C"/>
    <s v="?"/>
    <s v="beginbalans"/>
    <m/>
    <n v="0"/>
    <m/>
    <m/>
    <m/>
    <x v="5"/>
    <m/>
    <n v="100292414"/>
    <s v="Alfa College"/>
    <x v="0"/>
    <s v="Cisco"/>
    <s v="WS-C4506E"/>
    <d v="2013-08-13T00:00:00"/>
    <x v="1"/>
    <n v="1"/>
    <n v="17413.38"/>
    <n v="0"/>
    <n v="0"/>
    <n v="17413.38"/>
    <n v="17413.38"/>
    <n v="0"/>
    <n v="0"/>
    <n v="17413.38"/>
    <n v="0"/>
    <n v="0"/>
    <m/>
    <m/>
    <s v="ACTIVE"/>
  </r>
  <r>
    <s v="206350"/>
    <s v="142586C"/>
    <s v="?"/>
    <s v="beginbalans"/>
    <m/>
    <s v="SPE170500KW"/>
    <m/>
    <m/>
    <m/>
    <x v="5"/>
    <m/>
    <n v="100292414"/>
    <s v="Alfa College"/>
    <x v="0"/>
    <s v="Cisco"/>
    <s v="WS-C4506E"/>
    <d v="2013-08-13T00:00:00"/>
    <x v="1"/>
    <n v="1"/>
    <n v="17413.39"/>
    <n v="0"/>
    <n v="0"/>
    <n v="17413.39"/>
    <n v="17413.39"/>
    <n v="0"/>
    <n v="0"/>
    <n v="17413.39"/>
    <n v="0"/>
    <n v="0"/>
    <m/>
    <m/>
    <s v="ACTIVE"/>
  </r>
  <r>
    <s v="206351"/>
    <s v="142586C"/>
    <s v="?"/>
    <s v="beginbalans"/>
    <m/>
    <s v="FXS1703Q5XP"/>
    <m/>
    <m/>
    <m/>
    <x v="5"/>
    <m/>
    <n v="100292414"/>
    <s v="Alfa College"/>
    <x v="0"/>
    <s v="Cisco"/>
    <s v="WS-C4506E"/>
    <d v="2013-08-13T00:00:00"/>
    <x v="1"/>
    <n v="1"/>
    <n v="17413.39"/>
    <n v="0"/>
    <n v="0"/>
    <n v="17413.39"/>
    <n v="17413.39"/>
    <n v="0"/>
    <n v="0"/>
    <n v="17413.39"/>
    <n v="0"/>
    <n v="0"/>
    <m/>
    <m/>
    <s v="ACTIVE"/>
  </r>
  <r>
    <s v="206352"/>
    <s v="142586C"/>
    <s v="?"/>
    <s v="beginbalans"/>
    <m/>
    <s v="SPE170500KS"/>
    <m/>
    <m/>
    <m/>
    <x v="5"/>
    <m/>
    <n v="100292414"/>
    <s v="Alfa College"/>
    <x v="0"/>
    <s v="Cisco"/>
    <s v="WS-C4506E"/>
    <d v="2013-08-13T00:00:00"/>
    <x v="1"/>
    <n v="1"/>
    <n v="17413.39"/>
    <n v="0"/>
    <n v="0"/>
    <n v="17413.39"/>
    <n v="17413.39"/>
    <n v="0"/>
    <n v="0"/>
    <n v="17413.39"/>
    <n v="0"/>
    <n v="0"/>
    <m/>
    <m/>
    <s v="ACTIVE"/>
  </r>
  <r>
    <s v="206353"/>
    <s v="142586C"/>
    <s v="?"/>
    <s v="beginbalans"/>
    <m/>
    <s v="SPE170500N2"/>
    <m/>
    <m/>
    <m/>
    <x v="5"/>
    <m/>
    <n v="100292414"/>
    <s v="Alfa College"/>
    <x v="0"/>
    <s v="Cisco"/>
    <s v="WS-C4506E"/>
    <d v="2013-08-13T00:00:00"/>
    <x v="1"/>
    <n v="1"/>
    <n v="17413.39"/>
    <n v="0"/>
    <n v="0"/>
    <n v="17413.39"/>
    <n v="17413.39"/>
    <n v="0"/>
    <n v="0"/>
    <n v="17413.39"/>
    <n v="0"/>
    <n v="0"/>
    <m/>
    <m/>
    <s v="ACTIVE"/>
  </r>
  <r>
    <s v="424210"/>
    <s v="142586C"/>
    <s v="2000863785"/>
    <s v="beginbalans"/>
    <m/>
    <s v="JAE1705057V"/>
    <m/>
    <m/>
    <m/>
    <x v="5"/>
    <m/>
    <n v="100292414"/>
    <s v="Alfa College"/>
    <x v="0"/>
    <s v="Cisco"/>
    <s v="WS-C4500X"/>
    <d v="2013-08-13T00:00:00"/>
    <x v="1"/>
    <n v="1"/>
    <n v="6700.68"/>
    <n v="0"/>
    <n v="0"/>
    <n v="6700.68"/>
    <n v="6700.68"/>
    <n v="0"/>
    <n v="0"/>
    <n v="6700.68"/>
    <n v="0"/>
    <n v="0"/>
    <m/>
    <m/>
    <s v="ACTIVE"/>
  </r>
  <r>
    <s v="424211"/>
    <s v="142586C"/>
    <s v="2000863785"/>
    <s v="beginbalans"/>
    <m/>
    <s v="JAE1704091D"/>
    <m/>
    <m/>
    <m/>
    <x v="5"/>
    <m/>
    <n v="100292414"/>
    <s v="Alfa College"/>
    <x v="0"/>
    <s v="Cisco"/>
    <s v="WS-C4500X"/>
    <d v="2013-08-13T00:00:00"/>
    <x v="1"/>
    <n v="1"/>
    <n v="6700.68"/>
    <n v="0"/>
    <n v="0"/>
    <n v="6700.68"/>
    <n v="6700.68"/>
    <n v="0"/>
    <n v="0"/>
    <n v="6700.68"/>
    <n v="0"/>
    <n v="0"/>
    <m/>
    <m/>
    <s v="ACTIVE"/>
  </r>
  <r>
    <s v="424212"/>
    <s v="142586C"/>
    <s v="2000863785"/>
    <s v="beginbalans"/>
    <m/>
    <n v="0"/>
    <m/>
    <m/>
    <m/>
    <x v="5"/>
    <m/>
    <n v="100292414"/>
    <s v="Alfa College"/>
    <x v="0"/>
    <s v="Cisco"/>
    <s v="WS-C4506E"/>
    <d v="2013-08-13T00:00:00"/>
    <x v="1"/>
    <n v="1"/>
    <n v="8372.5"/>
    <n v="0"/>
    <n v="0"/>
    <n v="8372.5"/>
    <n v="8372.5"/>
    <n v="0"/>
    <n v="0"/>
    <n v="8372.5"/>
    <n v="0"/>
    <n v="0"/>
    <m/>
    <m/>
    <s v="ACTIVE"/>
  </r>
  <r>
    <s v="424213"/>
    <s v="142586C"/>
    <s v="2000863785"/>
    <s v="beginbalans"/>
    <m/>
    <n v="0"/>
    <m/>
    <m/>
    <m/>
    <x v="5"/>
    <m/>
    <n v="100292414"/>
    <s v="Alfa College"/>
    <x v="0"/>
    <s v="Cisco"/>
    <s v="WS-C4506E"/>
    <d v="2013-08-13T00:00:00"/>
    <x v="1"/>
    <n v="1"/>
    <n v="11386.12"/>
    <n v="0"/>
    <n v="0"/>
    <n v="11386.12"/>
    <n v="11386.12"/>
    <n v="0"/>
    <n v="0"/>
    <n v="11386.12"/>
    <n v="0"/>
    <n v="0"/>
    <m/>
    <m/>
    <s v="ACTIVE"/>
  </r>
  <r>
    <s v="424214"/>
    <s v="142586C"/>
    <s v="2000863785"/>
    <s v="beginbalans"/>
    <m/>
    <n v="0"/>
    <m/>
    <m/>
    <m/>
    <x v="5"/>
    <m/>
    <n v="100292414"/>
    <s v="Alfa College"/>
    <x v="0"/>
    <s v="Cisco"/>
    <s v="WS-C4506E"/>
    <d v="2013-08-13T00:00:00"/>
    <x v="1"/>
    <n v="1"/>
    <n v="14399.76"/>
    <n v="0"/>
    <n v="0"/>
    <n v="14399.76"/>
    <n v="14399.76"/>
    <n v="0"/>
    <n v="0"/>
    <n v="14399.76"/>
    <n v="0"/>
    <n v="0"/>
    <m/>
    <m/>
    <s v="ACTIVE"/>
  </r>
  <r>
    <s v="424215"/>
    <s v="142586C"/>
    <s v="2000863785"/>
    <s v="beginbalans"/>
    <m/>
    <n v="0"/>
    <m/>
    <m/>
    <m/>
    <x v="5"/>
    <m/>
    <n v="100292414"/>
    <s v="Alfa College"/>
    <x v="0"/>
    <s v="Cisco"/>
    <s v="WS-C4506E"/>
    <d v="2013-08-13T00:00:00"/>
    <x v="1"/>
    <n v="1"/>
    <n v="14399.76"/>
    <n v="0"/>
    <n v="0"/>
    <n v="14399.76"/>
    <n v="14399.76"/>
    <n v="0"/>
    <n v="0"/>
    <n v="14399.76"/>
    <n v="0"/>
    <n v="0"/>
    <m/>
    <m/>
    <s v="ACTIVE"/>
  </r>
  <r>
    <s v="424216"/>
    <s v="142586C"/>
    <s v="2000863785"/>
    <s v="beginbalans"/>
    <m/>
    <s v="SPE170500N5"/>
    <m/>
    <m/>
    <m/>
    <x v="5"/>
    <m/>
    <n v="100292414"/>
    <s v="Alfa College"/>
    <x v="0"/>
    <s v="Cisco"/>
    <s v="WS-C4506E"/>
    <d v="2013-08-13T00:00:00"/>
    <x v="1"/>
    <n v="1"/>
    <n v="17413.38"/>
    <n v="0"/>
    <n v="0"/>
    <n v="17413.38"/>
    <n v="17413.38"/>
    <n v="0"/>
    <n v="0"/>
    <n v="17413.38"/>
    <n v="0"/>
    <n v="0"/>
    <m/>
    <m/>
    <s v="ACTIVE"/>
  </r>
  <r>
    <s v="199753"/>
    <s v="1457481D"/>
    <s v="?"/>
    <s v="beginbalans"/>
    <m/>
    <s v="?"/>
    <m/>
    <m/>
    <m/>
    <x v="1"/>
    <m/>
    <n v="100292666"/>
    <s v="Alfa College"/>
    <x v="6"/>
    <s v="Comstor"/>
    <s v="JOKREMER 04.04.2013 17:34"/>
    <d v="2013-06-26T00:00:00"/>
    <x v="1"/>
    <n v="1"/>
    <n v="2923.93"/>
    <n v="0"/>
    <n v="0"/>
    <n v="2923.93"/>
    <n v="2923.93"/>
    <n v="0"/>
    <n v="0"/>
    <n v="2923.93"/>
    <n v="0"/>
    <n v="0"/>
    <m/>
    <m/>
    <s v="ACTIVE"/>
  </r>
  <r>
    <s v="162393"/>
    <s v="40516N"/>
    <s v="?"/>
    <s v="beginbalans"/>
    <m/>
    <s v="FCZ131771KT"/>
    <m/>
    <m/>
    <m/>
    <x v="0"/>
    <m/>
    <n v="100292414"/>
    <s v="Alfa College"/>
    <x v="0"/>
    <s v="Cisco"/>
    <n v="3750"/>
    <d v="2009-07-01T00:00:00"/>
    <x v="0"/>
    <n v="0"/>
    <n v="3676.68"/>
    <n v="0"/>
    <n v="3676.68"/>
    <n v="0"/>
    <n v="3676.68"/>
    <n v="0"/>
    <n v="3676.68"/>
    <n v="0"/>
    <n v="0"/>
    <n v="0"/>
    <m/>
    <m/>
    <s v="INACTIVE - Retired in 2024"/>
  </r>
  <r>
    <s v="162394"/>
    <s v="40516N"/>
    <s v="?"/>
    <s v="beginbalans"/>
    <m/>
    <s v="FCZ131771KL"/>
    <m/>
    <m/>
    <m/>
    <x v="1"/>
    <m/>
    <n v="100292414"/>
    <s v="Alfa College"/>
    <x v="2"/>
    <m/>
    <s v="Catalyst 3750 12 SFP + IPB Image"/>
    <d v="2009-07-01T00:00:00"/>
    <x v="0"/>
    <n v="1"/>
    <n v="3676.68"/>
    <n v="0"/>
    <n v="0"/>
    <n v="3676.68"/>
    <n v="3676.68"/>
    <n v="0"/>
    <n v="0"/>
    <n v="3676.68"/>
    <n v="0"/>
    <n v="0"/>
    <m/>
    <m/>
    <s v="ACTIVE"/>
  </r>
  <r>
    <s v="162395"/>
    <s v="40516N"/>
    <s v="?"/>
    <s v="beginbalans"/>
    <m/>
    <s v="FCZ131671RY"/>
    <m/>
    <m/>
    <m/>
    <x v="0"/>
    <m/>
    <n v="100292414"/>
    <s v="Alfa College"/>
    <x v="0"/>
    <s v="Cisco"/>
    <n v="3750"/>
    <d v="2009-07-01T00:00:00"/>
    <x v="0"/>
    <n v="0"/>
    <n v="3676.68"/>
    <n v="0"/>
    <n v="3676.68"/>
    <n v="0"/>
    <n v="3676.68"/>
    <n v="0"/>
    <n v="3676.68"/>
    <n v="0"/>
    <n v="0"/>
    <n v="0"/>
    <m/>
    <m/>
    <s v="INACTIVE - Retired in 2024"/>
  </r>
  <r>
    <s v="162396"/>
    <s v="40516N"/>
    <s v="?"/>
    <s v="beginbalans"/>
    <m/>
    <s v="FCZ13167107"/>
    <m/>
    <m/>
    <m/>
    <x v="0"/>
    <m/>
    <n v="100292414"/>
    <s v="Alfa College"/>
    <x v="0"/>
    <s v="Cisco"/>
    <n v="3750"/>
    <d v="2009-07-01T00:00:00"/>
    <x v="0"/>
    <n v="0"/>
    <n v="3676.68"/>
    <n v="0"/>
    <n v="3676.68"/>
    <n v="0"/>
    <n v="3676.68"/>
    <n v="0"/>
    <n v="3676.68"/>
    <n v="0"/>
    <n v="0"/>
    <n v="0"/>
    <m/>
    <m/>
    <s v="INACTIVE - Retired in 2024"/>
  </r>
  <r>
    <s v="162397"/>
    <s v="40516N"/>
    <s v="?"/>
    <s v="beginbalans"/>
    <m/>
    <s v="FDO1303X2A7"/>
    <m/>
    <m/>
    <m/>
    <x v="0"/>
    <m/>
    <n v="100292414"/>
    <s v="Alfa College"/>
    <x v="0"/>
    <s v="Cisco"/>
    <n v="3750"/>
    <d v="2009-07-01T00:00:00"/>
    <x v="0"/>
    <n v="0"/>
    <n v="2151.46"/>
    <n v="0"/>
    <n v="2151.46"/>
    <n v="0"/>
    <n v="2151.46"/>
    <n v="0"/>
    <n v="2151.46"/>
    <n v="0"/>
    <n v="0"/>
    <n v="0"/>
    <m/>
    <m/>
    <s v="INACTIVE - Retired in 2024"/>
  </r>
  <r>
    <s v="162398"/>
    <s v="40516N"/>
    <s v="?"/>
    <s v="beginbalans"/>
    <m/>
    <s v="FDO1303X29L"/>
    <m/>
    <m/>
    <m/>
    <x v="0"/>
    <m/>
    <n v="100292414"/>
    <s v="Alfa College"/>
    <x v="0"/>
    <s v="Cisco"/>
    <n v="3750"/>
    <d v="2009-07-01T00:00:00"/>
    <x v="0"/>
    <n v="0"/>
    <n v="2151.46"/>
    <n v="0"/>
    <n v="2151.46"/>
    <n v="0"/>
    <n v="2151.46"/>
    <n v="0"/>
    <n v="2151.46"/>
    <n v="0"/>
    <n v="0"/>
    <n v="0"/>
    <m/>
    <m/>
    <s v="INACTIVE - Retired in 2024"/>
  </r>
  <r>
    <s v="162399"/>
    <s v="40516N"/>
    <s v="?"/>
    <s v="beginbalans"/>
    <m/>
    <s v="FDO1303X29Q"/>
    <m/>
    <m/>
    <m/>
    <x v="0"/>
    <m/>
    <n v="100292414"/>
    <s v="Alfa College"/>
    <x v="0"/>
    <s v="Cisco"/>
    <n v="3750"/>
    <d v="2009-07-01T00:00:00"/>
    <x v="0"/>
    <n v="0"/>
    <n v="2151.46"/>
    <n v="0"/>
    <n v="2151.46"/>
    <n v="0"/>
    <n v="2151.46"/>
    <n v="0"/>
    <n v="2151.46"/>
    <n v="0"/>
    <n v="0"/>
    <n v="0"/>
    <m/>
    <m/>
    <s v="INACTIVE - Retired in 2024"/>
  </r>
  <r>
    <s v="163193"/>
    <s v="INV10037383"/>
    <s v="?"/>
    <s v="beginbalans"/>
    <m/>
    <s v="906NDQA28940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194"/>
    <s v="INV10037383"/>
    <s v="?"/>
    <s v="beginbalans"/>
    <m/>
    <s v="906NDPH2886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195"/>
    <s v="INV10037383"/>
    <s v="?"/>
    <s v="beginbalans"/>
    <m/>
    <s v="906NDPH2888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196"/>
    <s v="INV10037383"/>
    <s v="?"/>
    <s v="beginbalans"/>
    <m/>
    <s v="906NDPH28912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197"/>
    <s v="INV10037383"/>
    <s v="?"/>
    <s v="beginbalans"/>
    <m/>
    <s v="906NDPH28936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198"/>
    <s v="INV10037383"/>
    <s v="?"/>
    <s v="beginbalans"/>
    <m/>
    <s v="906NDPH2905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199"/>
    <s v="INV10037383"/>
    <s v="?"/>
    <s v="beginbalans"/>
    <m/>
    <s v="906NDPH29080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00"/>
    <s v="INV10037383"/>
    <s v="?"/>
    <s v="beginbalans"/>
    <m/>
    <s v="906NDPH29104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01"/>
    <s v="INV10037383"/>
    <s v="?"/>
    <s v="beginbalans"/>
    <m/>
    <s v="906NDQA28772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02"/>
    <s v="INV10037383"/>
    <s v="?"/>
    <s v="beginbalans"/>
    <m/>
    <s v="906NDQA2879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03"/>
    <s v="INV10037383"/>
    <s v="?"/>
    <s v="beginbalans"/>
    <m/>
    <s v="906NDQA28820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04"/>
    <s v="INV10037383"/>
    <s v="?"/>
    <s v="beginbalans"/>
    <m/>
    <s v="906NDQA2884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05"/>
    <s v="INV10037383"/>
    <s v="?"/>
    <s v="beginbalans"/>
    <m/>
    <s v="906NDQA2886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06"/>
    <s v="INV10037383"/>
    <s v="?"/>
    <s v="beginbalans"/>
    <m/>
    <s v="906NDQA28916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07"/>
    <s v="INV10037383"/>
    <s v="?"/>
    <s v="beginbalans"/>
    <m/>
    <s v="906NDPH28792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08"/>
    <s v="INV10037383"/>
    <s v="?"/>
    <s v="beginbalans"/>
    <m/>
    <s v="906NDQA28892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09"/>
    <s v="INV10037383"/>
    <s v="?"/>
    <s v="beginbalans"/>
    <m/>
    <s v="906NDMT29091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10"/>
    <s v="INV10037383"/>
    <s v="?"/>
    <s v="beginbalans"/>
    <m/>
    <s v="906NDLS29040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11"/>
    <s v="INV10037383"/>
    <s v="?"/>
    <s v="beginbalans"/>
    <m/>
    <s v="906NDLS29064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12"/>
    <s v="INV10037383"/>
    <s v="?"/>
    <s v="beginbalans"/>
    <m/>
    <s v="906NDLS2908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13"/>
    <s v="INV10037383"/>
    <s v="?"/>
    <s v="beginbalans"/>
    <m/>
    <s v="906NDLS29112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14"/>
    <s v="INV10037383"/>
    <s v="?"/>
    <s v="beginbalans"/>
    <m/>
    <s v="906NDMT28779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15"/>
    <s v="INV10037383"/>
    <s v="?"/>
    <s v="beginbalans"/>
    <m/>
    <s v="906NDMT2880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16"/>
    <s v="INV10037383"/>
    <s v="?"/>
    <s v="beginbalans"/>
    <m/>
    <s v="906NDMT2882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17"/>
    <s v="INV10037383"/>
    <s v="?"/>
    <s v="beginbalans"/>
    <m/>
    <s v="906NDMT28851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18"/>
    <s v="INV10037383"/>
    <s v="?"/>
    <s v="beginbalans"/>
    <m/>
    <s v="906NDMT28875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19"/>
    <s v="INV10037383"/>
    <s v="?"/>
    <s v="beginbalans"/>
    <m/>
    <s v="906NDMT2889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20"/>
    <s v="INV10037383"/>
    <s v="?"/>
    <s v="beginbalans"/>
    <m/>
    <s v="906NDMT28923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21"/>
    <s v="INV10037383"/>
    <s v="?"/>
    <s v="beginbalans"/>
    <m/>
    <s v="906NDMT2894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22"/>
    <s v="INV10037383"/>
    <s v="?"/>
    <s v="beginbalans"/>
    <m/>
    <s v="906NDMT28995"/>
    <m/>
    <m/>
    <m/>
    <x v="4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23"/>
    <s v="INV10037383"/>
    <s v="?"/>
    <s v="beginbalans"/>
    <m/>
    <s v="906NDPH28840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24"/>
    <s v="INV10037383"/>
    <s v="?"/>
    <s v="beginbalans"/>
    <m/>
    <s v="906NDNU2887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25"/>
    <s v="INV10037383"/>
    <s v="?"/>
    <s v="beginbalans"/>
    <m/>
    <s v="906NDNU2909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26"/>
    <s v="INV10037383"/>
    <s v="?"/>
    <s v="beginbalans"/>
    <m/>
    <s v="906NDNU2904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27"/>
    <s v="INV10037383"/>
    <s v="?"/>
    <s v="beginbalans"/>
    <m/>
    <s v="906NDNU28999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28"/>
    <s v="INV10037383"/>
    <s v="?"/>
    <s v="beginbalans"/>
    <m/>
    <s v="906NDMT2904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29"/>
    <s v="INV10037383"/>
    <s v="?"/>
    <s v="beginbalans"/>
    <m/>
    <s v="906NDNU2890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30"/>
    <s v="INV10037383"/>
    <s v="?"/>
    <s v="beginbalans"/>
    <m/>
    <s v="906NDNU28831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31"/>
    <s v="INV10037383"/>
    <s v="?"/>
    <s v="beginbalans"/>
    <m/>
    <s v="906NDNU2878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32"/>
    <s v="INV10037383"/>
    <s v="?"/>
    <s v="beginbalans"/>
    <m/>
    <s v="906NDMT2911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33"/>
    <s v="INV10037383"/>
    <s v="?"/>
    <s v="beginbalans"/>
    <m/>
    <s v="906NDPH28816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34"/>
    <s v="INV10037383"/>
    <s v="?"/>
    <s v="beginbalans"/>
    <m/>
    <s v="906NDNU28927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35"/>
    <s v="INV10037383"/>
    <s v="?"/>
    <s v="beginbalans"/>
    <m/>
    <s v="905NDVWF3903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36"/>
    <s v="INV10037383"/>
    <s v="?"/>
    <s v="beginbalans"/>
    <m/>
    <s v="906NDCR2908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37"/>
    <s v="INV10037383"/>
    <s v="?"/>
    <s v="beginbalans"/>
    <m/>
    <s v="906NDCR28771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38"/>
    <s v="INV10037383"/>
    <s v="?"/>
    <s v="beginbalans"/>
    <m/>
    <s v="906NDCR28795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39"/>
    <s v="INV10037383"/>
    <s v="?"/>
    <s v="beginbalans"/>
    <m/>
    <s v="906NDCR28819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40"/>
    <s v="INV10037383"/>
    <s v="?"/>
    <s v="beginbalans"/>
    <m/>
    <s v="906NDCR28843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41"/>
    <s v="INV10037383"/>
    <s v="?"/>
    <s v="beginbalans"/>
    <m/>
    <s v="906NDCR2886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42"/>
    <s v="INV10037383"/>
    <s v="?"/>
    <s v="beginbalans"/>
    <m/>
    <s v="906NDCR28891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43"/>
    <s v="INV10037383"/>
    <s v="?"/>
    <s v="beginbalans"/>
    <m/>
    <s v="906NDCR28915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44"/>
    <s v="INV10037383"/>
    <s v="?"/>
    <s v="beginbalans"/>
    <m/>
    <s v="906NDCR2893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45"/>
    <s v="INV10037383"/>
    <s v="?"/>
    <s v="beginbalans"/>
    <m/>
    <s v="905NDWEDU18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46"/>
    <s v="INV10037383"/>
    <s v="?"/>
    <s v="beginbalans"/>
    <m/>
    <s v="906NDCR29059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47"/>
    <s v="INV10037383"/>
    <s v="?"/>
    <s v="beginbalans"/>
    <m/>
    <s v="906NDBP28909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48"/>
    <s v="INV10037383"/>
    <s v="?"/>
    <s v="beginbalans"/>
    <m/>
    <s v="906NDCR2910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49"/>
    <s v="INV10037383"/>
    <s v="?"/>
    <s v="beginbalans"/>
    <m/>
    <s v="906NDDM2877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50"/>
    <s v="INV10037383"/>
    <s v="?"/>
    <s v="beginbalans"/>
    <m/>
    <s v="906NDDM28802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51"/>
    <s v="INV10037383"/>
    <s v="?"/>
    <s v="beginbalans"/>
    <m/>
    <s v="906NDDM28826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52"/>
    <s v="INV10037383"/>
    <s v="?"/>
    <s v="beginbalans"/>
    <m/>
    <s v="906NDDM28850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53"/>
    <s v="INV10037383"/>
    <s v="?"/>
    <s v="beginbalans"/>
    <m/>
    <s v="906NDDM2887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54"/>
    <s v="INV10037383"/>
    <s v="?"/>
    <s v="beginbalans"/>
    <m/>
    <s v="906NDDM28898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55"/>
    <s v="INV10037383"/>
    <s v="?"/>
    <s v="beginbalans"/>
    <m/>
    <s v="906NDDM28922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56"/>
    <s v="INV10037383"/>
    <s v="?"/>
    <s v="beginbalans"/>
    <m/>
    <s v="906NDDM2894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57"/>
    <s v="INV10037383"/>
    <s v="?"/>
    <s v="beginbalans"/>
    <m/>
    <s v="906NDCR2903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58"/>
    <s v="INV10037383"/>
    <s v="?"/>
    <s v="beginbalans"/>
    <m/>
    <s v="906NDAY2892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59"/>
    <s v="INV10037383"/>
    <s v="?"/>
    <s v="beginbalans"/>
    <m/>
    <s v="905NDWEF389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60"/>
    <s v="INV10037383"/>
    <s v="?"/>
    <s v="beginbalans"/>
    <m/>
    <s v="905NDYGDU194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61"/>
    <s v="INV10037383"/>
    <s v="?"/>
    <s v="beginbalans"/>
    <m/>
    <s v="905NDYGF390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62"/>
    <s v="INV10037383"/>
    <s v="?"/>
    <s v="beginbalans"/>
    <m/>
    <s v="905NDZJF3909"/>
    <m/>
    <m/>
    <m/>
    <x v="1"/>
    <m/>
    <n v="100165916"/>
    <s v="Alfa College"/>
    <x v="11"/>
    <m/>
    <s v="LG 22inch LCD monitor Wide 1680x1050, 300cd/m2, 10000:1, 5ms, DVI, Hoogte, Pivot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63"/>
    <s v="INV10037383"/>
    <s v="?"/>
    <s v="beginbalans"/>
    <m/>
    <s v="906NDAY2878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64"/>
    <s v="INV10037383"/>
    <s v="?"/>
    <s v="beginbalans"/>
    <m/>
    <s v="906NDAY28808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65"/>
    <s v="INV10037383"/>
    <s v="?"/>
    <s v="beginbalans"/>
    <m/>
    <s v="906NDAY28832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66"/>
    <s v="INV10037383"/>
    <s v="?"/>
    <s v="beginbalans"/>
    <m/>
    <s v="906NDAY2885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67"/>
    <s v="INV10037383"/>
    <s v="?"/>
    <s v="beginbalans"/>
    <m/>
    <s v="906NDBP2895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68"/>
    <s v="INV10037383"/>
    <s v="?"/>
    <s v="beginbalans"/>
    <m/>
    <s v="906NDAY28904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69"/>
    <s v="INV10037383"/>
    <s v="?"/>
    <s v="beginbalans"/>
    <m/>
    <s v="906NDBP28933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70"/>
    <s v="INV10037383"/>
    <s v="?"/>
    <s v="beginbalans"/>
    <m/>
    <s v="906NDAY28952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71"/>
    <s v="INV10037383"/>
    <s v="?"/>
    <s v="beginbalans"/>
    <m/>
    <s v="906NDAY29048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72"/>
    <s v="INV10037383"/>
    <s v="?"/>
    <s v="beginbalans"/>
    <m/>
    <s v="906NDAY29072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73"/>
    <s v="INV10037383"/>
    <s v="?"/>
    <s v="beginbalans"/>
    <m/>
    <s v="906NDAY29096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74"/>
    <s v="INV10037383"/>
    <s v="?"/>
    <s v="beginbalans"/>
    <m/>
    <s v="906NDBP2878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75"/>
    <s v="INV10037383"/>
    <s v="?"/>
    <s v="beginbalans"/>
    <m/>
    <s v="906NDBP2881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76"/>
    <s v="INV10037383"/>
    <s v="?"/>
    <s v="beginbalans"/>
    <m/>
    <s v="906NDBP2883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77"/>
    <s v="INV10037383"/>
    <s v="?"/>
    <s v="beginbalans"/>
    <m/>
    <s v="906NDBP28861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78"/>
    <s v="INV10037383"/>
    <s v="?"/>
    <s v="beginbalans"/>
    <m/>
    <s v="906NDBP28885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79"/>
    <s v="INV10037383"/>
    <s v="?"/>
    <s v="beginbalans"/>
    <m/>
    <s v="906NDDM29066"/>
    <m/>
    <m/>
    <m/>
    <x v="0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80"/>
    <s v="INV10037383"/>
    <s v="?"/>
    <s v="beginbalans"/>
    <m/>
    <s v="906NDAY28880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81"/>
    <s v="INV10037383"/>
    <s v="?"/>
    <s v="beginbalans"/>
    <m/>
    <s v="906NDFV28859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82"/>
    <s v="INV10037383"/>
    <s v="?"/>
    <s v="beginbalans"/>
    <m/>
    <s v="906NDDM2899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83"/>
    <s v="INV10037383"/>
    <s v="?"/>
    <s v="beginbalans"/>
    <m/>
    <s v="906NDGL2882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84"/>
    <s v="INV10037383"/>
    <s v="?"/>
    <s v="beginbalans"/>
    <m/>
    <s v="906NDGL28799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85"/>
    <s v="INV10037383"/>
    <s v="?"/>
    <s v="beginbalans"/>
    <m/>
    <s v="906NDGL2877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86"/>
    <s v="INV10037383"/>
    <s v="?"/>
    <s v="beginbalans"/>
    <m/>
    <s v="906NDFV29099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87"/>
    <s v="INV10037383"/>
    <s v="?"/>
    <s v="beginbalans"/>
    <m/>
    <s v="906NDFV2907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88"/>
    <s v="INV10037383"/>
    <s v="?"/>
    <s v="beginbalans"/>
    <m/>
    <s v="906NDFV29051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89"/>
    <s v="INV10037383"/>
    <s v="?"/>
    <s v="beginbalans"/>
    <m/>
    <s v="906NDFV28955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90"/>
    <s v="INV10037383"/>
    <s v="?"/>
    <s v="beginbalans"/>
    <m/>
    <s v="906NDFV28931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91"/>
    <s v="INV10037383"/>
    <s v="?"/>
    <s v="beginbalans"/>
    <m/>
    <s v="906NDGL28871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92"/>
    <s v="INV10037383"/>
    <s v="?"/>
    <s v="beginbalans"/>
    <m/>
    <s v="906NDFV2888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93"/>
    <s v="INV10037383"/>
    <s v="?"/>
    <s v="beginbalans"/>
    <m/>
    <s v="906NDGL2889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94"/>
    <s v="INV10037383"/>
    <s v="?"/>
    <s v="beginbalans"/>
    <m/>
    <s v="906NDFV2883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96"/>
    <s v="INV10037383"/>
    <s v="?"/>
    <s v="beginbalans"/>
    <m/>
    <s v="906NDFV28787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297"/>
    <s v="INV10037383"/>
    <s v="?"/>
    <s v="beginbalans"/>
    <m/>
    <s v="906NDEZ2911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98"/>
    <s v="INV10037383"/>
    <s v="?"/>
    <s v="beginbalans"/>
    <m/>
    <s v="906NDEZ29092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299"/>
    <s v="INV10037383"/>
    <s v="?"/>
    <s v="beginbalans"/>
    <m/>
    <s v="906NDEZ29068"/>
    <m/>
    <m/>
    <m/>
    <x v="1"/>
    <m/>
    <n v="100165916"/>
    <s v="Alfa College"/>
    <x v="11"/>
    <m/>
    <s v="LG 22inch LCD monitor Wide 1680x1050, 300cd/m2, 10000:1, 5ms, DVI, Hoogte, Pivot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00"/>
    <s v="INV10037383"/>
    <s v="?"/>
    <s v="beginbalans"/>
    <m/>
    <s v="906NDEZ29044"/>
    <m/>
    <m/>
    <m/>
    <x v="5"/>
    <m/>
    <n v="100165916"/>
    <s v="Alfa College"/>
    <x v="11"/>
    <m/>
    <s v="LG 22inch LCD monitor Wide 1680x1050, 300cd/m2, 10000:1, 5ms, DVI, Hoogte, Pivot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01"/>
    <s v="INV10037383"/>
    <s v="?"/>
    <s v="beginbalans"/>
    <m/>
    <s v="906NDEZ2894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02"/>
    <s v="INV10037383"/>
    <s v="?"/>
    <s v="beginbalans"/>
    <m/>
    <s v="906NDEZ28924"/>
    <m/>
    <m/>
    <m/>
    <x v="1"/>
    <m/>
    <n v="100165916"/>
    <s v="Alfa College"/>
    <x v="11"/>
    <m/>
    <s v="LG 22inch LCD monitor Wide 1680x1050, 300cd/m2, 10000:1, 5ms, DVI, Hoogte, Pivot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03"/>
    <s v="INV10037383"/>
    <s v="?"/>
    <s v="beginbalans"/>
    <m/>
    <s v="906NDEZ28900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04"/>
    <s v="INV10037383"/>
    <s v="?"/>
    <s v="beginbalans"/>
    <m/>
    <s v="906NDFV2890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05"/>
    <s v="INV10037383"/>
    <s v="?"/>
    <s v="beginbalans"/>
    <m/>
    <s v="906NDEZ2887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06"/>
    <s v="INV10037383"/>
    <s v="?"/>
    <s v="beginbalans"/>
    <m/>
    <s v="906NDDM29090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07"/>
    <s v="INV10037383"/>
    <s v="?"/>
    <s v="beginbalans"/>
    <m/>
    <s v="906NDDM29114"/>
    <m/>
    <m/>
    <m/>
    <x v="1"/>
    <m/>
    <n v="100165916"/>
    <s v="Alfa College"/>
    <x v="11"/>
    <m/>
    <s v="LG 22inch LCD monitor Wide 1680x1050, 300cd/m2, 10000:1, 5ms, DVI, Hoogte, Pivot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08"/>
    <s v="INV10037383"/>
    <s v="?"/>
    <s v="beginbalans"/>
    <m/>
    <s v="906NDEZ28780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09"/>
    <s v="INV10037383"/>
    <s v="?"/>
    <s v="beginbalans"/>
    <m/>
    <s v="906NDEZ28804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10"/>
    <s v="INV10037383"/>
    <s v="?"/>
    <s v="beginbalans"/>
    <m/>
    <s v="906NDEZ28828"/>
    <m/>
    <m/>
    <m/>
    <x v="0"/>
    <m/>
    <n v="100165916"/>
    <s v="Alfa College"/>
    <x v="11"/>
    <m/>
    <s v="LG 22inch LCD monitor Wide 1680x1050, 300cd/m2, 10000:1, 5ms, DVI, Hoogte, Pivot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11"/>
    <s v="INV10037383"/>
    <s v="?"/>
    <s v="beginbalans"/>
    <m/>
    <s v="906NDEZ28852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12"/>
    <s v="INV10037383"/>
    <s v="?"/>
    <s v="beginbalans"/>
    <m/>
    <s v="906NDHB28961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13"/>
    <s v="INV10037383"/>
    <s v="?"/>
    <s v="beginbalans"/>
    <m/>
    <s v="906NDGL2884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14"/>
    <s v="INV10037383"/>
    <s v="?"/>
    <s v="beginbalans"/>
    <m/>
    <s v="906NDHB28913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15"/>
    <s v="INV10037383"/>
    <s v="?"/>
    <s v="beginbalans"/>
    <m/>
    <s v="906NDDM29042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16"/>
    <s v="INV10037383"/>
    <s v="?"/>
    <s v="beginbalans"/>
    <m/>
    <s v="906NDHB2886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17"/>
    <s v="INV10037383"/>
    <s v="?"/>
    <s v="beginbalans"/>
    <m/>
    <s v="906NDHB28841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18"/>
    <s v="INV10037383"/>
    <s v="?"/>
    <s v="beginbalans"/>
    <m/>
    <s v="906NDHB2881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19"/>
    <s v="INV10037383"/>
    <s v="?"/>
    <s v="beginbalans"/>
    <m/>
    <s v="906NDHB28793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20"/>
    <s v="INV10037383"/>
    <s v="?"/>
    <s v="beginbalans"/>
    <m/>
    <s v="906NDGL29111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21"/>
    <s v="INV10037383"/>
    <s v="?"/>
    <s v="beginbalans"/>
    <m/>
    <s v="906NDGL2908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22"/>
    <s v="INV10037383"/>
    <s v="?"/>
    <s v="beginbalans"/>
    <m/>
    <s v="906NDGL2906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23"/>
    <s v="INV10037383"/>
    <s v="?"/>
    <s v="beginbalans"/>
    <m/>
    <s v="906NDGL2903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24"/>
    <s v="INV10037383"/>
    <s v="?"/>
    <s v="beginbalans"/>
    <m/>
    <s v="906NDGL2894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25"/>
    <s v="INV10037383"/>
    <s v="?"/>
    <s v="beginbalans"/>
    <m/>
    <s v="906NDGL2891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26"/>
    <s v="INV10037383"/>
    <s v="?"/>
    <s v="beginbalans"/>
    <m/>
    <s v="905NDAYF389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27"/>
    <s v="INV10037383"/>
    <s v="?"/>
    <s v="beginbalans"/>
    <m/>
    <s v="905NDHBF3905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28"/>
    <s v="INV10037383"/>
    <s v="?"/>
    <s v="beginbalans"/>
    <m/>
    <s v="905NDDMF391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29"/>
    <s v="INV10037383"/>
    <s v="?"/>
    <s v="beginbalans"/>
    <m/>
    <s v="905NDFVDU18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30"/>
    <s v="INV10037383"/>
    <s v="?"/>
    <s v="beginbalans"/>
    <m/>
    <s v="905NDFVF3899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32"/>
    <s v="INV10037383"/>
    <s v="?"/>
    <s v="beginbalans"/>
    <m/>
    <s v="905NDHBDU19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33"/>
    <s v="INV10037383"/>
    <s v="?"/>
    <s v="beginbalans"/>
    <m/>
    <s v="906NDHB29081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34"/>
    <s v="INV10037383"/>
    <s v="?"/>
    <s v="beginbalans"/>
    <m/>
    <s v="905NDAYDU18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35"/>
    <s v="INV10037383"/>
    <s v="?"/>
    <s v="beginbalans"/>
    <m/>
    <s v="905NDAYF3920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36"/>
    <s v="INV10037383"/>
    <s v="?"/>
    <s v="beginbalans"/>
    <m/>
    <s v="905NDCRF390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37"/>
    <s v="INV10037383"/>
    <s v="?"/>
    <s v="beginbalans"/>
    <m/>
    <s v="905NDCRDU19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38"/>
    <s v="INV10037383"/>
    <s v="?"/>
    <s v="beginbalans"/>
    <m/>
    <s v="906NDJX28932"/>
    <m/>
    <m/>
    <m/>
    <x v="1"/>
    <m/>
    <n v="100165916"/>
    <s v="Alfa College"/>
    <x v="11"/>
    <m/>
    <s v="LG 22inch LCD monitor Wide 1680x1050, 300cd/m2, 10000:1, 5ms, DVI, Hoogte, Pivot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39"/>
    <s v="INV10037383"/>
    <s v="?"/>
    <s v="beginbalans"/>
    <m/>
    <s v="906NDKD2904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40"/>
    <s v="INV10037383"/>
    <s v="?"/>
    <s v="beginbalans"/>
    <m/>
    <s v="906NDKD2899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41"/>
    <s v="INV10037383"/>
    <s v="?"/>
    <s v="beginbalans"/>
    <m/>
    <s v="906NDKD2894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42"/>
    <s v="INV10037383"/>
    <s v="?"/>
    <s v="beginbalans"/>
    <m/>
    <s v="906NDKD28925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43"/>
    <s v="INV10037383"/>
    <s v="?"/>
    <s v="beginbalans"/>
    <m/>
    <s v="906NDKD28901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44"/>
    <s v="INV10037383"/>
    <s v="?"/>
    <s v="beginbalans"/>
    <m/>
    <s v="906NDKD2887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45"/>
    <s v="INV10037383"/>
    <s v="?"/>
    <s v="beginbalans"/>
    <m/>
    <s v="906NDKD2882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46"/>
    <s v="INV10037383"/>
    <s v="?"/>
    <s v="beginbalans"/>
    <m/>
    <s v="906NDKD28805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47"/>
    <s v="INV10037383"/>
    <s v="?"/>
    <s v="beginbalans"/>
    <m/>
    <s v="906NDKD29069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48"/>
    <s v="INV10037383"/>
    <s v="?"/>
    <s v="beginbalans"/>
    <m/>
    <s v="906NDJX2895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49"/>
    <s v="INV10037383"/>
    <s v="?"/>
    <s v="beginbalans"/>
    <m/>
    <s v="906NDKD28781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50"/>
    <s v="INV10037383"/>
    <s v="?"/>
    <s v="beginbalans"/>
    <m/>
    <s v="906NDJX2890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51"/>
    <s v="INV10037383"/>
    <s v="?"/>
    <s v="beginbalans"/>
    <m/>
    <s v="906NDJX2888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52"/>
    <s v="INV10037383"/>
    <s v="?"/>
    <s v="beginbalans"/>
    <m/>
    <s v="906NDJX28860"/>
    <m/>
    <m/>
    <m/>
    <x v="4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53"/>
    <s v="INV10037383"/>
    <s v="?"/>
    <s v="beginbalans"/>
    <m/>
    <s v="906NDJX2883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54"/>
    <s v="INV10037383"/>
    <s v="?"/>
    <s v="beginbalans"/>
    <m/>
    <s v="906NDJX28812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55"/>
    <s v="INV10037383"/>
    <s v="?"/>
    <s v="beginbalans"/>
    <m/>
    <s v="905NDJXF3900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56"/>
    <s v="INV10037383"/>
    <s v="?"/>
    <s v="beginbalans"/>
    <m/>
    <s v="906NDJX2878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57"/>
    <s v="INV10037383"/>
    <s v="?"/>
    <s v="beginbalans"/>
    <m/>
    <s v="906NDHB2910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58"/>
    <s v="INV10037383"/>
    <s v="?"/>
    <s v="beginbalans"/>
    <m/>
    <s v="906NDJX29100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59"/>
    <s v="INV10037383"/>
    <s v="?"/>
    <s v="beginbalans"/>
    <m/>
    <s v="905NDRFF3902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60"/>
    <s v="INV10037383"/>
    <s v="?"/>
    <s v="beginbalans"/>
    <m/>
    <s v="905NDKDDU181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61"/>
    <s v="INV10037383"/>
    <s v="?"/>
    <s v="beginbalans"/>
    <m/>
    <s v="905NDNUDU18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62"/>
    <s v="INV10037383"/>
    <s v="?"/>
    <s v="beginbalans"/>
    <m/>
    <s v="905NDNUF3391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63"/>
    <s v="INV10037383"/>
    <s v="?"/>
    <s v="beginbalans"/>
    <m/>
    <s v="905NDNUF389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64"/>
    <s v="INV10037383"/>
    <s v="?"/>
    <s v="beginbalans"/>
    <m/>
    <s v="906NDJX2907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65"/>
    <s v="INV10037383"/>
    <s v="?"/>
    <s v="beginbalans"/>
    <m/>
    <s v="906NDKD2909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66"/>
    <s v="INV10037383"/>
    <s v="?"/>
    <s v="beginbalans"/>
    <m/>
    <s v="905NDPHDU192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67"/>
    <s v="INV10037383"/>
    <s v="?"/>
    <s v="beginbalans"/>
    <m/>
    <s v="905NDPHF390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68"/>
    <s v="INV10037383"/>
    <s v="?"/>
    <s v="beginbalans"/>
    <m/>
    <s v="905NDQADU196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69"/>
    <s v="INV10037383"/>
    <s v="?"/>
    <s v="beginbalans"/>
    <m/>
    <s v="905NDQAF390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70"/>
    <s v="INV10037383"/>
    <s v="?"/>
    <s v="beginbalans"/>
    <m/>
    <s v="905NDRFDU190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71"/>
    <s v="INV10037383"/>
    <s v="?"/>
    <s v="beginbalans"/>
    <m/>
    <s v="905NDUNDU182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72"/>
    <s v="INV10037383"/>
    <s v="?"/>
    <s v="beginbalans"/>
    <m/>
    <s v="905NDUNF3894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73"/>
    <s v="INV10037383"/>
    <s v="?"/>
    <s v="beginbalans"/>
    <m/>
    <s v="906NDLS2884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74"/>
    <s v="INV10037383"/>
    <s v="?"/>
    <s v="beginbalans"/>
    <m/>
    <s v="906NDKD2911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75"/>
    <s v="INV10037383"/>
    <s v="?"/>
    <s v="beginbalans"/>
    <m/>
    <s v="906NDLS28992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76"/>
    <s v="INV10037383"/>
    <s v="?"/>
    <s v="beginbalans"/>
    <m/>
    <s v="906NDLS2877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77"/>
    <s v="INV10037383"/>
    <s v="?"/>
    <s v="beginbalans"/>
    <m/>
    <s v="906NDLS28944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78"/>
    <s v="INV10037383"/>
    <s v="?"/>
    <s v="beginbalans"/>
    <m/>
    <s v="906NDLS28920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79"/>
    <s v="INV10037383"/>
    <s v="?"/>
    <s v="beginbalans"/>
    <m/>
    <s v="906NDLS28896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80"/>
    <s v="INV10037383"/>
    <s v="?"/>
    <s v="beginbalans"/>
    <m/>
    <s v="906NDLS28872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81"/>
    <s v="INV10037383"/>
    <s v="?"/>
    <s v="beginbalans"/>
    <m/>
    <s v="906NDLS28800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82"/>
    <s v="INV10037383"/>
    <s v="?"/>
    <s v="beginbalans"/>
    <m/>
    <s v="906NDLS2882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83"/>
    <s v="INV10037385"/>
    <s v="?"/>
    <s v="beginbalans"/>
    <m/>
    <s v="906NDZJ2889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84"/>
    <s v="INV10037385"/>
    <s v="?"/>
    <s v="beginbalans"/>
    <m/>
    <s v="906NDZJ28845"/>
    <m/>
    <m/>
    <m/>
    <x v="1"/>
    <m/>
    <n v="100165916"/>
    <s v="Alfa College"/>
    <x v="11"/>
    <m/>
    <s v="LG 22inch LCD monitor Wide 1680x1050, 300cd/m2, 10000:1, 5ms, DVI, Hoogte, Pivot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85"/>
    <s v="INV10037385"/>
    <s v="?"/>
    <s v="beginbalans"/>
    <m/>
    <s v="906NDZJ2886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86"/>
    <s v="INV10037385"/>
    <s v="?"/>
    <s v="beginbalans"/>
    <m/>
    <s v="906NDXQ29098"/>
    <m/>
    <m/>
    <m/>
    <x v="3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87"/>
    <s v="INV10037385"/>
    <s v="?"/>
    <s v="beginbalans"/>
    <m/>
    <s v="906NDYG2891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88"/>
    <s v="INV10037385"/>
    <s v="?"/>
    <s v="beginbalans"/>
    <m/>
    <s v="906NDWE2878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89"/>
    <s v="INV10037385"/>
    <s v="?"/>
    <s v="beginbalans"/>
    <m/>
    <s v="906NDXQ2890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90"/>
    <s v="INV10037385"/>
    <s v="?"/>
    <s v="beginbalans"/>
    <m/>
    <s v="906NDXQ28930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91"/>
    <s v="INV10037385"/>
    <s v="?"/>
    <s v="beginbalans"/>
    <m/>
    <s v="906NDXQ28954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92"/>
    <s v="INV10037385"/>
    <s v="?"/>
    <s v="beginbalans"/>
    <m/>
    <s v="906NDXQ2907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93"/>
    <s v="INV10037385"/>
    <s v="?"/>
    <s v="beginbalans"/>
    <m/>
    <s v="906NDYG2879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94"/>
    <s v="INV10037385"/>
    <s v="?"/>
    <s v="beginbalans"/>
    <m/>
    <s v="906NDYG2881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95"/>
    <s v="INV10037385"/>
    <s v="?"/>
    <s v="beginbalans"/>
    <m/>
    <s v="906NDYG2886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96"/>
    <s v="INV10037385"/>
    <s v="?"/>
    <s v="beginbalans"/>
    <m/>
    <s v="906NDZJ28821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97"/>
    <s v="INV10037385"/>
    <s v="?"/>
    <s v="beginbalans"/>
    <m/>
    <s v="906NDYG28938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398"/>
    <s v="INV10037385"/>
    <s v="?"/>
    <s v="beginbalans"/>
    <m/>
    <s v="906NDYG2905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399"/>
    <s v="INV10037385"/>
    <s v="?"/>
    <s v="beginbalans"/>
    <m/>
    <s v="906NDYG29082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00"/>
    <s v="INV10037385"/>
    <s v="?"/>
    <s v="beginbalans"/>
    <m/>
    <s v="906NDYG29106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01"/>
    <s v="INV10037385"/>
    <s v="?"/>
    <s v="beginbalans"/>
    <m/>
    <s v="906NDZJ28773"/>
    <m/>
    <m/>
    <m/>
    <x v="1"/>
    <m/>
    <n v="100165916"/>
    <s v="Alfa College"/>
    <x v="11"/>
    <m/>
    <s v="LG 22inch LCD monitor Wide 1680x1050, 300cd/m2, 10000:1, 5ms, DVI, Hoogte, Pivot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02"/>
    <s v="INV10037385"/>
    <s v="?"/>
    <s v="beginbalans"/>
    <m/>
    <s v="906NDZJ28797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03"/>
    <s v="INV10037385"/>
    <s v="?"/>
    <s v="beginbalans"/>
    <m/>
    <s v="906NDYG28842"/>
    <m/>
    <m/>
    <m/>
    <x v="1"/>
    <m/>
    <n v="100165916"/>
    <s v="Alfa College"/>
    <x v="11"/>
    <m/>
    <s v="LG 22inch LCD monitor Wide 1680x1050, 300cd/m2, 10000:1, 5ms, DVI, Hoogte, Pivot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04"/>
    <s v="INV10037385"/>
    <s v="?"/>
    <s v="beginbalans"/>
    <m/>
    <s v="906NDSK2877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06"/>
    <s v="INV10037385"/>
    <s v="?"/>
    <s v="beginbalans"/>
    <m/>
    <s v="906NDQA29036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07"/>
    <s v="INV10037385"/>
    <s v="?"/>
    <s v="beginbalans"/>
    <m/>
    <s v="906NDQA2908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08"/>
    <s v="INV10037385"/>
    <s v="?"/>
    <s v="beginbalans"/>
    <m/>
    <s v="906NDQA29108"/>
    <m/>
    <m/>
    <m/>
    <x v="1"/>
    <m/>
    <n v="100165916"/>
    <s v="Alfa College"/>
    <x v="11"/>
    <m/>
    <s v="LG 22inch LCD monitor Wide 1680x1050, 300cd/m2, 10000:1, 5ms, DVI, Hoogte, Pivot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09"/>
    <s v="INV10037385"/>
    <s v="?"/>
    <s v="beginbalans"/>
    <m/>
    <s v="906NDRF28790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10"/>
    <s v="INV10037385"/>
    <s v="?"/>
    <s v="beginbalans"/>
    <m/>
    <s v="906NDRF2881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11"/>
    <s v="INV10037385"/>
    <s v="?"/>
    <s v="beginbalans"/>
    <m/>
    <s v="906NDRF28838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12"/>
    <s v="INV10037385"/>
    <s v="?"/>
    <s v="beginbalans"/>
    <m/>
    <s v="906NDRF28862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13"/>
    <s v="INV10037385"/>
    <s v="?"/>
    <s v="beginbalans"/>
    <m/>
    <s v="906NDRF2888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14"/>
    <s v="INV10037385"/>
    <s v="?"/>
    <s v="beginbalans"/>
    <m/>
    <s v="906NDRF28910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15"/>
    <s v="INV10037385"/>
    <s v="?"/>
    <s v="beginbalans"/>
    <m/>
    <s v="906NDRF28934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16"/>
    <s v="INV10037385"/>
    <s v="?"/>
    <s v="beginbalans"/>
    <m/>
    <s v="906NDRF2895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17"/>
    <s v="INV10037385"/>
    <s v="?"/>
    <s v="beginbalans"/>
    <m/>
    <s v="906NDWE2883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18"/>
    <s v="INV10037385"/>
    <s v="?"/>
    <s v="beginbalans"/>
    <m/>
    <s v="906NDSK2879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19"/>
    <s v="INV10037385"/>
    <s v="?"/>
    <s v="beginbalans"/>
    <m/>
    <s v="906NDWE28809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20"/>
    <s v="INV10037385"/>
    <s v="?"/>
    <s v="beginbalans"/>
    <m/>
    <s v="906NDUN2904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21"/>
    <s v="INV10037385"/>
    <s v="?"/>
    <s v="beginbalans"/>
    <m/>
    <s v="906NDUN29094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22"/>
    <s v="INV10037385"/>
    <s v="?"/>
    <s v="beginbalans"/>
    <m/>
    <s v="906NDUN29118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23"/>
    <s v="INV10037385"/>
    <s v="?"/>
    <s v="beginbalans"/>
    <m/>
    <s v="906NDVW28791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24"/>
    <s v="INV10037385"/>
    <s v="?"/>
    <s v="beginbalans"/>
    <m/>
    <s v="906NDVW2881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25"/>
    <s v="INV10037385"/>
    <s v="?"/>
    <s v="beginbalans"/>
    <m/>
    <s v="906NDVW2883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26"/>
    <s v="INV10037385"/>
    <s v="?"/>
    <s v="beginbalans"/>
    <m/>
    <s v="906NDVW2886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27"/>
    <s v="INV10037385"/>
    <s v="?"/>
    <s v="beginbalans"/>
    <m/>
    <s v="906NDVW2888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28"/>
    <s v="INV10037385"/>
    <s v="?"/>
    <s v="beginbalans"/>
    <m/>
    <s v="906NDVW28911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29"/>
    <s v="INV10037385"/>
    <s v="?"/>
    <s v="beginbalans"/>
    <m/>
    <s v="906NDVW28935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30"/>
    <s v="INV10037385"/>
    <s v="?"/>
    <s v="beginbalans"/>
    <m/>
    <s v="906NDVW2895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31"/>
    <s v="INV10037385"/>
    <s v="?"/>
    <s v="beginbalans"/>
    <m/>
    <s v="906NDVW2907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32"/>
    <s v="INV10037385"/>
    <s v="?"/>
    <s v="beginbalans"/>
    <m/>
    <s v="906NDRF29102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33"/>
    <s v="INV10037385"/>
    <s v="?"/>
    <s v="beginbalans"/>
    <m/>
    <s v="906NDUN28926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34"/>
    <s v="INV10037385"/>
    <s v="?"/>
    <s v="beginbalans"/>
    <m/>
    <s v="906NDZJ28917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35"/>
    <s v="INV10037385"/>
    <s v="?"/>
    <s v="beginbalans"/>
    <m/>
    <s v="906NDWE2885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36"/>
    <s v="INV10037385"/>
    <s v="?"/>
    <s v="beginbalans"/>
    <m/>
    <s v="906NDWE28881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37"/>
    <s v="INV10037385"/>
    <s v="?"/>
    <s v="beginbalans"/>
    <m/>
    <s v="906NDWE2890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38"/>
    <s v="INV10037385"/>
    <s v="?"/>
    <s v="beginbalans"/>
    <m/>
    <s v="906NDWE2892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39"/>
    <s v="INV10037385"/>
    <s v="?"/>
    <s v="beginbalans"/>
    <m/>
    <s v="906NDWE28953"/>
    <m/>
    <m/>
    <m/>
    <x v="4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40"/>
    <s v="INV10037385"/>
    <s v="?"/>
    <s v="beginbalans"/>
    <m/>
    <s v="906NDWE2904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41"/>
    <s v="INV10037385"/>
    <s v="?"/>
    <s v="beginbalans"/>
    <m/>
    <s v="906NDWE29073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42"/>
    <s v="INV10037385"/>
    <s v="?"/>
    <s v="beginbalans"/>
    <m/>
    <s v="906NDWE29097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43"/>
    <s v="INV10037385"/>
    <s v="?"/>
    <s v="beginbalans"/>
    <m/>
    <s v="906NDXQ28786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44"/>
    <s v="INV10037385"/>
    <s v="?"/>
    <s v="beginbalans"/>
    <m/>
    <s v="906NDXQ28810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45"/>
    <s v="INV10037385"/>
    <s v="?"/>
    <s v="beginbalans"/>
    <m/>
    <s v="906NDXQ2883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46"/>
    <s v="INV10037385"/>
    <s v="?"/>
    <s v="beginbalans"/>
    <m/>
    <s v="906NDXQ28858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47"/>
    <s v="INV10037385"/>
    <s v="?"/>
    <s v="beginbalans"/>
    <m/>
    <s v="906NDVW29103"/>
    <m/>
    <m/>
    <m/>
    <x v="0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48"/>
    <s v="INV10037385"/>
    <s v="?"/>
    <s v="beginbalans"/>
    <m/>
    <s v="906NDTC2894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49"/>
    <s v="INV10037385"/>
    <s v="?"/>
    <s v="beginbalans"/>
    <m/>
    <s v="906NDSK28822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50"/>
    <s v="INV10037385"/>
    <s v="?"/>
    <s v="beginbalans"/>
    <m/>
    <s v="906NDSK28846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51"/>
    <s v="INV10037385"/>
    <s v="?"/>
    <s v="beginbalans"/>
    <m/>
    <s v="906NDSK2889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52"/>
    <s v="INV10037385"/>
    <s v="?"/>
    <s v="beginbalans"/>
    <m/>
    <s v="906NDSK28918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53"/>
    <s v="INV10037385"/>
    <s v="?"/>
    <s v="beginbalans"/>
    <m/>
    <s v="906NDSK28942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54"/>
    <s v="INV10037385"/>
    <s v="?"/>
    <s v="beginbalans"/>
    <m/>
    <s v="906NDSK29086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55"/>
    <s v="INV10037385"/>
    <s v="?"/>
    <s v="beginbalans"/>
    <m/>
    <s v="906NDSK29110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56"/>
    <s v="INV10037385"/>
    <s v="?"/>
    <s v="beginbalans"/>
    <m/>
    <s v="906NDTC28777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57"/>
    <s v="INV10037385"/>
    <s v="?"/>
    <s v="beginbalans"/>
    <m/>
    <s v="906NDTC28801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58"/>
    <s v="INV10037385"/>
    <s v="?"/>
    <s v="beginbalans"/>
    <m/>
    <s v="906NDTC28825"/>
    <m/>
    <m/>
    <m/>
    <x v="5"/>
    <m/>
    <n v="100165916"/>
    <s v="Alfa College"/>
    <x v="11"/>
    <m/>
    <s v="LG 22inch LCD monitor Wide 1680x1050, 300cd/m2, 10000:1, 5ms, DVI, Hoogte, Pivot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59"/>
    <s v="INV10037385"/>
    <s v="?"/>
    <s v="beginbalans"/>
    <m/>
    <s v="906NDTC2884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60"/>
    <s v="INV10037385"/>
    <s v="?"/>
    <s v="beginbalans"/>
    <m/>
    <s v="906NDTC28873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61"/>
    <s v="INV10037385"/>
    <s v="?"/>
    <s v="beginbalans"/>
    <m/>
    <s v="906NDUN2899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62"/>
    <s v="INV10037385"/>
    <s v="?"/>
    <s v="beginbalans"/>
    <m/>
    <s v="906NDTC29113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63"/>
    <s v="INV10037385"/>
    <s v="?"/>
    <s v="beginbalans"/>
    <m/>
    <s v="906NDXQ28882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64"/>
    <s v="INV10037385"/>
    <s v="?"/>
    <s v="beginbalans"/>
    <m/>
    <s v="906NDUN28902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65"/>
    <s v="INV10037385"/>
    <s v="?"/>
    <s v="beginbalans"/>
    <m/>
    <s v="906NDUN28878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66"/>
    <s v="INV10037385"/>
    <s v="?"/>
    <s v="beginbalans"/>
    <m/>
    <s v="906NDUN28854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67"/>
    <s v="INV10037385"/>
    <s v="?"/>
    <s v="beginbalans"/>
    <m/>
    <s v="906NDUN28830"/>
    <m/>
    <m/>
    <m/>
    <x v="2"/>
    <m/>
    <n v="100165916"/>
    <s v="Alfa College"/>
    <x v="11"/>
    <m/>
    <s v="LG 22inch LCD monitor Wide 1680x1050, 300cd/m2, 10000:1, 5ms, DVI, Hoogte, Pivot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68"/>
    <s v="INV10037385"/>
    <s v="?"/>
    <s v="beginbalans"/>
    <m/>
    <s v="906NDTC28897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69"/>
    <s v="INV10037385"/>
    <s v="?"/>
    <s v="beginbalans"/>
    <m/>
    <s v="906NDUN28782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70"/>
    <s v="INV10037385"/>
    <s v="?"/>
    <s v="beginbalans"/>
    <m/>
    <s v="906NDTC28921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71"/>
    <s v="INV10037385"/>
    <s v="?"/>
    <s v="beginbalans"/>
    <m/>
    <s v="906NDTC2908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72"/>
    <s v="INV10037385"/>
    <s v="?"/>
    <s v="beginbalans"/>
    <m/>
    <s v="906NDTC29065"/>
    <m/>
    <m/>
    <m/>
    <x v="2"/>
    <m/>
    <n v="100165916"/>
    <s v="Alfa College"/>
    <x v="11"/>
    <m/>
    <s v="LG 22inch LCD monitor Wide 1680x1050, 300cd/m2, 10000:1, 5ms, DVI, Hoogte, Pivot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73"/>
    <s v="INV10037385"/>
    <s v="?"/>
    <s v="beginbalans"/>
    <m/>
    <s v="906NDTC29041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74"/>
    <s v="INV10037385"/>
    <s v="?"/>
    <s v="beginbalans"/>
    <m/>
    <s v="906NDTC28993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75"/>
    <s v="INV10037385"/>
    <s v="?"/>
    <s v="beginbalans"/>
    <m/>
    <s v="906NDUN28950"/>
    <m/>
    <m/>
    <m/>
    <x v="2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76"/>
    <s v="INV10037385"/>
    <s v="?"/>
    <s v="beginbalans"/>
    <m/>
    <s v="906NDUN28806"/>
    <m/>
    <m/>
    <m/>
    <x v="1"/>
    <m/>
    <n v="100165916"/>
    <s v="Alfa College"/>
    <x v="11"/>
    <m/>
    <s v="LG 22inch LCD monitor Wide 1680x1050, 300cd/m2, 10000:1, 5ms, DVI, Hoogte, Pivot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77"/>
    <s v="INV10037385"/>
    <s v="?"/>
    <s v="beginbalans"/>
    <m/>
    <s v="906NDZJ28941"/>
    <m/>
    <m/>
    <m/>
    <x v="5"/>
    <m/>
    <n v="100165916"/>
    <s v="Alfa College"/>
    <x v="11"/>
    <s v="LG"/>
    <s v="W2242PE-BN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3478"/>
    <s v="INV10037385"/>
    <s v="?"/>
    <s v="beginbalans"/>
    <m/>
    <s v="906NDZJ28989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79"/>
    <s v="INV10037385"/>
    <s v="?"/>
    <s v="beginbalans"/>
    <m/>
    <s v="906NDZJ29061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80"/>
    <s v="INV10037385"/>
    <s v="?"/>
    <s v="beginbalans"/>
    <m/>
    <s v="906NDZJ29085"/>
    <m/>
    <m/>
    <m/>
    <x v="0"/>
    <m/>
    <n v="100165916"/>
    <s v="Alfa College"/>
    <x v="11"/>
    <s v="LG"/>
    <s v="W2242PE-BN"/>
    <d v="2009-09-01T00:00:00"/>
    <x v="1"/>
    <n v="0"/>
    <n v="138.5"/>
    <n v="0"/>
    <n v="138.5"/>
    <n v="0"/>
    <n v="138.5"/>
    <n v="0"/>
    <n v="138.5"/>
    <n v="0"/>
    <n v="0"/>
    <n v="0"/>
    <m/>
    <m/>
    <s v="INACTIVE - Retired in 2024"/>
  </r>
  <r>
    <s v="163481"/>
    <s v="INV10037385"/>
    <s v="?"/>
    <s v="beginbalans"/>
    <m/>
    <s v="906NDZJ29109"/>
    <m/>
    <m/>
    <m/>
    <x v="1"/>
    <m/>
    <n v="100165916"/>
    <s v="Alfa College"/>
    <x v="11"/>
    <m/>
    <s v="LG 22inch LCD monitor Wide 1680x1050, 300cd/m2, 10000:1, 5ms, DVI, Hoogte, Pivot"/>
    <d v="2009-09-01T00:00:00"/>
    <x v="1"/>
    <n v="1"/>
    <n v="138.5"/>
    <n v="0"/>
    <n v="0"/>
    <n v="138.5"/>
    <n v="138.5"/>
    <n v="0"/>
    <n v="0"/>
    <n v="138.5"/>
    <n v="0"/>
    <n v="0"/>
    <m/>
    <m/>
    <s v="ACTIVE"/>
  </r>
  <r>
    <s v="168344"/>
    <s v="INV10081543"/>
    <s v="?"/>
    <s v="beginbalans"/>
    <m/>
    <s v="002NDBP2L917"/>
    <m/>
    <m/>
    <m/>
    <x v="0"/>
    <m/>
    <n v="100292666"/>
    <s v="Alfa College"/>
    <x v="11"/>
    <s v="LG"/>
    <s v="W2242PE-BN"/>
    <d v="2010-04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345"/>
    <s v="INV10081543"/>
    <s v="?"/>
    <s v="beginbalans"/>
    <m/>
    <s v="002NDCR2L923"/>
    <m/>
    <m/>
    <m/>
    <x v="0"/>
    <m/>
    <n v="100292666"/>
    <s v="Alfa College"/>
    <x v="11"/>
    <s v="LG"/>
    <s v="W2242PE-BN"/>
    <d v="2010-04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346"/>
    <s v="INV10081543"/>
    <s v="?"/>
    <s v="beginbalans"/>
    <m/>
    <s v="002NDHB2L921"/>
    <m/>
    <m/>
    <m/>
    <x v="2"/>
    <m/>
    <n v="100292666"/>
    <s v="Alfa College"/>
    <x v="11"/>
    <s v="LG"/>
    <s v="W2242PE-BN"/>
    <d v="2010-04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347"/>
    <s v="INV10081543"/>
    <s v="?"/>
    <s v="beginbalans"/>
    <m/>
    <s v="002NDJX2L916"/>
    <m/>
    <m/>
    <m/>
    <x v="5"/>
    <m/>
    <n v="100292666"/>
    <s v="Alfa College"/>
    <x v="11"/>
    <s v="LG"/>
    <s v="W2242PE-BN"/>
    <d v="2010-04-01T00:00:00"/>
    <x v="1"/>
    <n v="1"/>
    <n v="130"/>
    <n v="0"/>
    <n v="0"/>
    <n v="130"/>
    <n v="130"/>
    <n v="0"/>
    <n v="0"/>
    <n v="130"/>
    <n v="0"/>
    <n v="0"/>
    <m/>
    <m/>
    <s v="ACTIVE"/>
  </r>
  <r>
    <s v="168348"/>
    <s v="INV10081543"/>
    <s v="?"/>
    <s v="beginbalans"/>
    <m/>
    <s v="002NDPH2L920"/>
    <m/>
    <m/>
    <m/>
    <x v="0"/>
    <m/>
    <n v="100292666"/>
    <s v="Alfa College"/>
    <x v="11"/>
    <s v="LG"/>
    <s v="W2242PE-BN"/>
    <d v="2010-04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349"/>
    <s v="INV10081543"/>
    <s v="?"/>
    <s v="beginbalans"/>
    <m/>
    <s v="002NDRF2L918"/>
    <m/>
    <m/>
    <m/>
    <x v="0"/>
    <m/>
    <n v="100292666"/>
    <s v="Alfa College"/>
    <x v="11"/>
    <s v="LG"/>
    <s v="W2242PE-BN"/>
    <d v="2010-04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350"/>
    <s v="INV10081543"/>
    <s v="?"/>
    <s v="beginbalans"/>
    <m/>
    <s v="002NDVW2L919"/>
    <m/>
    <m/>
    <m/>
    <x v="0"/>
    <m/>
    <n v="100292666"/>
    <s v="Alfa College"/>
    <x v="11"/>
    <s v="LG"/>
    <s v="W2242PE-BN"/>
    <d v="2010-04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351"/>
    <s v="INV10081543"/>
    <s v="?"/>
    <s v="beginbalans"/>
    <m/>
    <s v="002NDWE2L913"/>
    <m/>
    <m/>
    <m/>
    <x v="5"/>
    <m/>
    <n v="100292666"/>
    <s v="Alfa College"/>
    <x v="11"/>
    <s v="LG"/>
    <s v="W2242PE-BN"/>
    <d v="2010-04-01T00:00:00"/>
    <x v="1"/>
    <n v="1"/>
    <n v="130"/>
    <n v="0"/>
    <n v="0"/>
    <n v="130"/>
    <n v="130"/>
    <n v="0"/>
    <n v="0"/>
    <n v="130"/>
    <n v="0"/>
    <n v="0"/>
    <m/>
    <m/>
    <s v="ACTIVE"/>
  </r>
  <r>
    <s v="168353"/>
    <s v="INV10081543"/>
    <s v="?"/>
    <s v="beginbalans"/>
    <m/>
    <s v="909NDAY75968"/>
    <m/>
    <m/>
    <m/>
    <x v="0"/>
    <m/>
    <n v="100292666"/>
    <s v="Alfa College"/>
    <x v="11"/>
    <s v="LG"/>
    <s v="W2242PE-BN"/>
    <d v="2010-04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354"/>
    <s v="INV10081543"/>
    <s v="?"/>
    <s v="beginbalans"/>
    <m/>
    <s v="909NDBP75973"/>
    <m/>
    <m/>
    <m/>
    <x v="0"/>
    <m/>
    <n v="100292666"/>
    <s v="Alfa College"/>
    <x v="11"/>
    <s v="LG"/>
    <s v="W2242PE-BN"/>
    <d v="2010-04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355"/>
    <s v="INV10081543"/>
    <s v="?"/>
    <s v="beginbalans"/>
    <m/>
    <s v="909NDCR75979"/>
    <m/>
    <m/>
    <m/>
    <x v="0"/>
    <m/>
    <n v="100292666"/>
    <s v="Alfa College"/>
    <x v="11"/>
    <s v="LG"/>
    <s v="W2242PE-BN"/>
    <d v="2010-04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356"/>
    <s v="INV10081543"/>
    <s v="?"/>
    <s v="beginbalans"/>
    <m/>
    <s v="909NDHB75977"/>
    <m/>
    <m/>
    <m/>
    <x v="0"/>
    <m/>
    <n v="100292666"/>
    <s v="Alfa College"/>
    <x v="11"/>
    <s v="LG"/>
    <s v="W2242PE-BN"/>
    <d v="2010-04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357"/>
    <s v="INV10081543"/>
    <s v="?"/>
    <s v="beginbalans"/>
    <m/>
    <s v="909NDPH75976"/>
    <m/>
    <m/>
    <m/>
    <x v="1"/>
    <m/>
    <n v="100292666"/>
    <s v="Alfa College"/>
    <x v="11"/>
    <m/>
    <s v="LG 22inch LCD monitor Wide 1680x1050  300cd/m2  10000:1  5ms DVI"/>
    <d v="2010-04-01T00:00:00"/>
    <x v="1"/>
    <n v="1"/>
    <n v="130"/>
    <n v="0"/>
    <n v="0"/>
    <n v="130"/>
    <n v="130"/>
    <n v="0"/>
    <n v="0"/>
    <n v="130"/>
    <n v="0"/>
    <n v="0"/>
    <m/>
    <m/>
    <s v="ACTIVE"/>
  </r>
  <r>
    <s v="168358"/>
    <s v="INV10081543"/>
    <s v="?"/>
    <s v="beginbalans"/>
    <m/>
    <s v="909NDQA75980"/>
    <m/>
    <m/>
    <m/>
    <x v="0"/>
    <m/>
    <n v="100292666"/>
    <s v="Alfa College"/>
    <x v="11"/>
    <s v="LG"/>
    <s v="W2242PE-BN"/>
    <d v="2010-04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359"/>
    <s v="INV10081543"/>
    <s v="?"/>
    <s v="beginbalans"/>
    <m/>
    <s v="909NDSK75982"/>
    <m/>
    <m/>
    <m/>
    <x v="2"/>
    <m/>
    <n v="100292666"/>
    <s v="Alfa College"/>
    <x v="11"/>
    <s v="LG"/>
    <s v="W2242PE-BN"/>
    <d v="2010-04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360"/>
    <s v="INV10081543"/>
    <s v="?"/>
    <s v="beginbalans"/>
    <m/>
    <s v="909NDVW75975"/>
    <m/>
    <m/>
    <m/>
    <x v="0"/>
    <m/>
    <n v="100292666"/>
    <s v="Alfa College"/>
    <x v="11"/>
    <s v="LG"/>
    <s v="W2242PE-BN"/>
    <d v="2010-04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361"/>
    <s v="INV10081543"/>
    <s v="?"/>
    <s v="beginbalans"/>
    <m/>
    <s v="909NDWE75969"/>
    <m/>
    <m/>
    <m/>
    <x v="5"/>
    <m/>
    <n v="100292666"/>
    <s v="Alfa College"/>
    <x v="11"/>
    <s v="LG"/>
    <s v="W2242PE-BN"/>
    <d v="2010-04-01T00:00:00"/>
    <x v="1"/>
    <n v="1"/>
    <n v="130"/>
    <n v="0"/>
    <n v="0"/>
    <n v="130"/>
    <n v="130"/>
    <n v="0"/>
    <n v="0"/>
    <n v="130"/>
    <n v="0"/>
    <n v="0"/>
    <m/>
    <m/>
    <s v="ACTIVE"/>
  </r>
  <r>
    <s v="168362"/>
    <s v="INV10081543"/>
    <s v="?"/>
    <s v="beginbalans"/>
    <m/>
    <s v="909NDYG75978"/>
    <m/>
    <m/>
    <m/>
    <x v="2"/>
    <m/>
    <n v="100292666"/>
    <s v="Alfa College"/>
    <x v="11"/>
    <s v="LG"/>
    <s v="W2242PE-BN"/>
    <d v="2010-04-01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168630"/>
    <s v="INV10101593"/>
    <s v="?"/>
    <s v="beginbalans"/>
    <m/>
    <s v="005NDHB18825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31"/>
    <s v="INV10101593"/>
    <s v="?"/>
    <s v="beginbalans"/>
    <m/>
    <s v="005NDLS18832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32"/>
    <s v="INV10101593"/>
    <s v="?"/>
    <s v="beginbalans"/>
    <m/>
    <s v="005NDSK18830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33"/>
    <s v="INV10101593"/>
    <s v="?"/>
    <s v="beginbalans"/>
    <m/>
    <s v="005NDWE18841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34"/>
    <s v="INV10101593"/>
    <s v="?"/>
    <s v="beginbalans"/>
    <m/>
    <s v="005NDFV18867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35"/>
    <s v="INV10101593"/>
    <s v="?"/>
    <s v="beginbalans"/>
    <m/>
    <s v="005NDQA18828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36"/>
    <s v="INV10101593"/>
    <s v="?"/>
    <s v="beginbalans"/>
    <m/>
    <s v="005NDPH18872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37"/>
    <s v="INV10101593"/>
    <s v="?"/>
    <s v="beginbalans"/>
    <m/>
    <s v="005NDSK18878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38"/>
    <s v="INV10101593"/>
    <s v="?"/>
    <s v="beginbalans"/>
    <m/>
    <s v="005NDUN18838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39"/>
    <s v="INV10101593"/>
    <s v="?"/>
    <s v="beginbalans"/>
    <m/>
    <s v="005NDGL18879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40"/>
    <s v="INV10101593"/>
    <s v="?"/>
    <s v="beginbalans"/>
    <m/>
    <s v="005NDMT18835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41"/>
    <s v="INV10101593"/>
    <s v="?"/>
    <s v="beginbalans"/>
    <m/>
    <s v="005NDCR18875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42"/>
    <s v="INV10101593"/>
    <s v="?"/>
    <s v="beginbalans"/>
    <m/>
    <s v="005NDYG18874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43"/>
    <s v="INV10101593"/>
    <s v="?"/>
    <s v="beginbalans"/>
    <m/>
    <s v="005NDLS18880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44"/>
    <s v="INV10101593"/>
    <s v="?"/>
    <s v="beginbalans"/>
    <m/>
    <s v="005NDQA18876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45"/>
    <s v="INV10101593"/>
    <s v="?"/>
    <s v="beginbalans"/>
    <m/>
    <s v="005NDZJ18877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46"/>
    <s v="INV10101593"/>
    <s v="?"/>
    <s v="beginbalans"/>
    <m/>
    <s v="005NDHB18873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47"/>
    <s v="INV10101593"/>
    <s v="?"/>
    <s v="beginbalans"/>
    <m/>
    <s v="005NDCR1Z755"/>
    <m/>
    <m/>
    <m/>
    <x v="5"/>
    <m/>
    <n v="100292666"/>
    <s v="Alfa College"/>
    <x v="11"/>
    <s v="LG"/>
    <s v="L1942PE-BS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48"/>
    <s v="INV10101593"/>
    <s v="?"/>
    <s v="beginbalans"/>
    <m/>
    <s v="005NDHB1Z753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49"/>
    <s v="INV10101593"/>
    <s v="?"/>
    <s v="beginbalans"/>
    <m/>
    <s v="005NDZJ1Z757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50"/>
    <s v="INV10101593"/>
    <s v="?"/>
    <s v="beginbalans"/>
    <m/>
    <s v="005NDEZ1Z764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51"/>
    <s v="INV10101593"/>
    <s v="?"/>
    <s v="beginbalans"/>
    <m/>
    <s v="005NDUN1Z766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52"/>
    <s v="INV10101593"/>
    <s v="?"/>
    <s v="beginbalans"/>
    <m/>
    <s v="005NDTC1Z761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53"/>
    <s v="INV10101593"/>
    <s v="?"/>
    <s v="beginbalans"/>
    <m/>
    <s v="005NDQA1Z756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54"/>
    <s v="INV10101593"/>
    <s v="?"/>
    <s v="beginbalans"/>
    <m/>
    <s v="005NDMT1Z763"/>
    <m/>
    <m/>
    <m/>
    <x v="2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55"/>
    <s v="INV10101593"/>
    <s v="?"/>
    <s v="beginbalans"/>
    <m/>
    <s v="005NDLS1Z760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56"/>
    <s v="INV10101593"/>
    <s v="?"/>
    <s v="beginbalans"/>
    <m/>
    <s v="005NDYG1Z754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57"/>
    <s v="INV10101593"/>
    <s v="?"/>
    <s v="beginbalans"/>
    <m/>
    <s v="005NDVW1Z751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58"/>
    <s v="INV10101593"/>
    <s v="?"/>
    <s v="beginbalans"/>
    <m/>
    <s v="005NDWE1Z769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59"/>
    <s v="INV10101593"/>
    <s v="?"/>
    <s v="beginbalans"/>
    <m/>
    <s v="005NDXQ1Z770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60"/>
    <s v="INV10101593"/>
    <s v="?"/>
    <s v="beginbalans"/>
    <m/>
    <s v="005NDGL1Z759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61"/>
    <s v="INV10101593"/>
    <s v="?"/>
    <s v="beginbalans"/>
    <m/>
    <s v="005NDSK1Z758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62"/>
    <s v="INV10101593"/>
    <s v="?"/>
    <s v="beginbalans"/>
    <m/>
    <s v="005NDKD1Z765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63"/>
    <s v="INV10101593"/>
    <s v="?"/>
    <s v="beginbalans"/>
    <m/>
    <s v="005NDNU1Z767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64"/>
    <s v="INV10101593"/>
    <s v="?"/>
    <s v="beginbalans"/>
    <m/>
    <s v="005NDJX1Z748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65"/>
    <s v="INV10101593"/>
    <s v="?"/>
    <s v="beginbalans"/>
    <m/>
    <s v="005NDUN1Z742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66"/>
    <s v="INV10101593"/>
    <s v="?"/>
    <s v="beginbalans"/>
    <m/>
    <s v="005NDPH1Z752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67"/>
    <s v="INV10101593"/>
    <s v="?"/>
    <s v="beginbalans"/>
    <m/>
    <s v="005NDAY1Z744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68"/>
    <s v="INV10101593"/>
    <s v="?"/>
    <s v="beginbalans"/>
    <m/>
    <s v="005NDXQ1Z746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69"/>
    <s v="INV10101593"/>
    <s v="?"/>
    <s v="beginbalans"/>
    <m/>
    <s v="005NDFV1Z747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70"/>
    <s v="INV10101593"/>
    <s v="?"/>
    <s v="beginbalans"/>
    <m/>
    <s v="005NDBP1Z749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71"/>
    <s v="INV10101593"/>
    <s v="?"/>
    <s v="beginbalans"/>
    <m/>
    <s v="005NDWE1Z721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72"/>
    <s v="INV10101593"/>
    <s v="?"/>
    <s v="beginbalans"/>
    <m/>
    <s v="005NDRF1Z750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73"/>
    <s v="INV10101593"/>
    <s v="?"/>
    <s v="beginbalans"/>
    <m/>
    <s v="005NDAY1Z720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74"/>
    <s v="INV10101593"/>
    <s v="?"/>
    <s v="beginbalans"/>
    <m/>
    <s v="005NDNU1Z743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75"/>
    <s v="INV10101593"/>
    <s v="?"/>
    <s v="beginbalans"/>
    <m/>
    <s v="005NDMT1Z739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76"/>
    <s v="INV10101593"/>
    <s v="?"/>
    <s v="beginbalans"/>
    <m/>
    <s v="005NDUN1Z718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77"/>
    <s v="INV10101593"/>
    <s v="?"/>
    <s v="beginbalans"/>
    <m/>
    <s v="005NDWE1Z745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78"/>
    <s v="INV10101593"/>
    <s v="?"/>
    <s v="beginbalans"/>
    <m/>
    <s v="005NDYG1Z730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79"/>
    <s v="INV10101593"/>
    <s v="?"/>
    <s v="beginbalans"/>
    <m/>
    <s v="005NDEZ1Z716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80"/>
    <s v="INV10101593"/>
    <s v="?"/>
    <s v="beginbalans"/>
    <m/>
    <s v="005NDEZ1Z740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81"/>
    <s v="INV10101593"/>
    <s v="?"/>
    <s v="beginbalans"/>
    <m/>
    <s v="005NDMT1Z715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82"/>
    <s v="INV10101593"/>
    <s v="?"/>
    <s v="beginbalans"/>
    <m/>
    <s v="005NDPH1Z728"/>
    <m/>
    <m/>
    <m/>
    <x v="5"/>
    <m/>
    <n v="100292666"/>
    <s v="Alfa College"/>
    <x v="11"/>
    <s v="LG"/>
    <s v="L1942PE-BS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83"/>
    <s v="INV10101593"/>
    <s v="?"/>
    <s v="beginbalans"/>
    <m/>
    <s v="005NDRF1Z726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84"/>
    <s v="INV10101593"/>
    <s v="?"/>
    <s v="beginbalans"/>
    <m/>
    <s v="005NDDM1Z738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85"/>
    <s v="INV10101593"/>
    <s v="?"/>
    <s v="beginbalans"/>
    <m/>
    <s v="005NDGL1Z735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86"/>
    <s v="INV10101593"/>
    <s v="?"/>
    <s v="beginbalans"/>
    <m/>
    <s v="005NDBP1Z725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87"/>
    <s v="INV10101593"/>
    <s v="?"/>
    <s v="beginbalans"/>
    <m/>
    <s v="005NDDM1Z714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88"/>
    <s v="INV10101593"/>
    <s v="?"/>
    <s v="beginbalans"/>
    <m/>
    <s v="005NDZJ1Z733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89"/>
    <s v="INV10101593"/>
    <s v="?"/>
    <s v="beginbalans"/>
    <m/>
    <s v="005NDTC1Z737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90"/>
    <s v="INV10101593"/>
    <s v="?"/>
    <s v="beginbalans"/>
    <m/>
    <s v="005NDTC1Z713"/>
    <m/>
    <m/>
    <m/>
    <x v="5"/>
    <m/>
    <n v="100292666"/>
    <s v="Alfa College"/>
    <x v="11"/>
    <s v="LG"/>
    <s v="L1942PE-BS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91"/>
    <s v="INV10101593"/>
    <s v="?"/>
    <s v="beginbalans"/>
    <m/>
    <s v="005NDVW1Z727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92"/>
    <s v="INV10101593"/>
    <s v="?"/>
    <s v="beginbalans"/>
    <m/>
    <s v="005NDFV1Z723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93"/>
    <s v="INV10101593"/>
    <s v="?"/>
    <s v="beginbalans"/>
    <m/>
    <s v="005NDLS1Z736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94"/>
    <s v="INV10101593"/>
    <s v="?"/>
    <s v="beginbalans"/>
    <m/>
    <s v="005NDQA1Z732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95"/>
    <s v="INV10101593"/>
    <s v="?"/>
    <s v="beginbalans"/>
    <m/>
    <s v="005NDLS1Z712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96"/>
    <s v="INV10101593"/>
    <s v="?"/>
    <s v="beginbalans"/>
    <m/>
    <s v="005NDJX1Z724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97"/>
    <s v="INV10101593"/>
    <s v="?"/>
    <s v="beginbalans"/>
    <m/>
    <s v="005NDGL1Z711"/>
    <m/>
    <m/>
    <m/>
    <x v="0"/>
    <m/>
    <n v="100292666"/>
    <s v="Alfa College"/>
    <x v="11"/>
    <s v="LG"/>
    <s v="L1942PE-BS"/>
    <d v="2010-08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698"/>
    <s v="INV10101593"/>
    <s v="?"/>
    <s v="beginbalans"/>
    <m/>
    <s v="005NDRF1Z582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699"/>
    <s v="INV10101593"/>
    <s v="?"/>
    <s v="beginbalans"/>
    <m/>
    <s v="005NDNU1Z719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700"/>
    <s v="INV10101593"/>
    <s v="?"/>
    <s v="beginbalans"/>
    <m/>
    <s v="005NDSK1Z710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701"/>
    <s v="INV10101593"/>
    <s v="?"/>
    <s v="beginbalans"/>
    <m/>
    <s v="005NDXQ1Z722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702"/>
    <s v="INV10101593"/>
    <s v="?"/>
    <s v="beginbalans"/>
    <m/>
    <s v="005NDCR1Z731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703"/>
    <s v="INV10101593"/>
    <s v="?"/>
    <s v="beginbalans"/>
    <m/>
    <s v="005NDZJ1Z709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704"/>
    <s v="INV10101593"/>
    <s v="?"/>
    <s v="beginbalans"/>
    <m/>
    <s v="005NDSK1Z734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705"/>
    <s v="INV10101593"/>
    <s v="?"/>
    <s v="beginbalans"/>
    <m/>
    <s v="005NDKD1Z717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706"/>
    <s v="INV10101593"/>
    <s v="?"/>
    <s v="beginbalans"/>
    <m/>
    <s v="005NDHB1Z729"/>
    <m/>
    <m/>
    <m/>
    <x v="1"/>
    <m/>
    <n v="100292666"/>
    <s v="Alfa College"/>
    <x v="11"/>
    <m/>
    <s v="LG L1942PE-BS 19 inch LCD Monitor 4:3 DVI Tilt - Black"/>
    <d v="2010-08-01T00:00:00"/>
    <x v="1"/>
    <n v="1"/>
    <n v="99.5"/>
    <n v="0"/>
    <n v="0"/>
    <n v="99.5"/>
    <n v="99.5"/>
    <n v="0"/>
    <n v="0"/>
    <n v="99.5"/>
    <n v="0"/>
    <n v="0"/>
    <m/>
    <m/>
    <s v="ACTIVE"/>
  </r>
  <r>
    <s v="168876"/>
    <s v="INV10108991"/>
    <s v="?"/>
    <s v="beginbalans"/>
    <m/>
    <s v="003NDFVJ1835"/>
    <m/>
    <m/>
    <m/>
    <x v="1"/>
    <m/>
    <n v="100292666"/>
    <s v="Alfa College"/>
    <x v="11"/>
    <m/>
    <s v="LG L1942PE-BS"/>
    <d v="2010-09-01T00:00:00"/>
    <x v="1"/>
    <n v="1"/>
    <n v="99.5"/>
    <n v="0"/>
    <n v="0"/>
    <n v="99.5"/>
    <n v="99.5"/>
    <n v="0"/>
    <n v="0"/>
    <n v="99.5"/>
    <n v="0"/>
    <n v="0"/>
    <m/>
    <m/>
    <s v="ACTIVE"/>
  </r>
  <r>
    <s v="168877"/>
    <s v="INV10108991"/>
    <s v="?"/>
    <s v="beginbalans"/>
    <m/>
    <s v="003NDPHJ1840"/>
    <m/>
    <m/>
    <m/>
    <x v="1"/>
    <m/>
    <n v="100292666"/>
    <s v="Alfa College"/>
    <x v="11"/>
    <m/>
    <s v="LG L1942PE-BS"/>
    <d v="2010-09-01T00:00:00"/>
    <x v="1"/>
    <n v="1"/>
    <n v="99.5"/>
    <n v="0"/>
    <n v="0"/>
    <n v="99.5"/>
    <n v="99.5"/>
    <n v="0"/>
    <n v="0"/>
    <n v="99.5"/>
    <n v="0"/>
    <n v="0"/>
    <m/>
    <m/>
    <s v="ACTIVE"/>
  </r>
  <r>
    <s v="168878"/>
    <s v="INV10108991"/>
    <s v="?"/>
    <s v="beginbalans"/>
    <m/>
    <s v="003NDHBJ1841"/>
    <m/>
    <m/>
    <m/>
    <x v="0"/>
    <m/>
    <n v="100292666"/>
    <s v="Alfa College"/>
    <x v="11"/>
    <s v="LG"/>
    <s v="L1942PE-BS"/>
    <d v="2010-09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79"/>
    <s v="INV10108991"/>
    <s v="?"/>
    <s v="beginbalans"/>
    <m/>
    <s v="003NDCRJ1843"/>
    <m/>
    <m/>
    <m/>
    <x v="1"/>
    <m/>
    <n v="100292666"/>
    <s v="Alfa College"/>
    <x v="11"/>
    <m/>
    <s v="LG L1942PE-BS"/>
    <d v="2010-09-01T00:00:00"/>
    <x v="1"/>
    <n v="1"/>
    <n v="99.5"/>
    <n v="0"/>
    <n v="0"/>
    <n v="99.5"/>
    <n v="99.5"/>
    <n v="0"/>
    <n v="0"/>
    <n v="99.5"/>
    <n v="0"/>
    <n v="0"/>
    <m/>
    <m/>
    <s v="ACTIVE"/>
  </r>
  <r>
    <s v="168880"/>
    <s v="INV10108991"/>
    <s v="?"/>
    <s v="beginbalans"/>
    <m/>
    <s v="003NDXQJ1834"/>
    <m/>
    <m/>
    <m/>
    <x v="0"/>
    <m/>
    <n v="100292666"/>
    <s v="Alfa College"/>
    <x v="11"/>
    <s v="LG"/>
    <s v="L1942PE-BS"/>
    <d v="2010-09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81"/>
    <s v="INV10108991"/>
    <s v="?"/>
    <s v="beginbalans"/>
    <m/>
    <s v="003NDXQHQ282"/>
    <m/>
    <m/>
    <m/>
    <x v="0"/>
    <m/>
    <n v="100292666"/>
    <s v="Alfa College"/>
    <x v="11"/>
    <s v="LG"/>
    <s v="L1942PE-BS"/>
    <d v="2010-09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82"/>
    <s v="INV10108991"/>
    <s v="?"/>
    <s v="beginbalans"/>
    <m/>
    <s v="003NDKDJ1733"/>
    <m/>
    <m/>
    <m/>
    <x v="0"/>
    <m/>
    <n v="100292666"/>
    <s v="Alfa College"/>
    <x v="11"/>
    <s v="LG"/>
    <s v="L1942PE-BS"/>
    <d v="2010-09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83"/>
    <s v="INV10108991"/>
    <s v="?"/>
    <s v="beginbalans"/>
    <m/>
    <s v="003NDXQHQ162"/>
    <m/>
    <m/>
    <m/>
    <x v="0"/>
    <m/>
    <n v="100292666"/>
    <s v="Alfa College"/>
    <x v="11"/>
    <s v="LG"/>
    <s v="L1942PE-BS"/>
    <d v="2010-09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84"/>
    <s v="INV10108991"/>
    <s v="?"/>
    <s v="beginbalans"/>
    <m/>
    <s v="003NDRFJ1838"/>
    <m/>
    <m/>
    <m/>
    <x v="1"/>
    <m/>
    <n v="100292666"/>
    <s v="Alfa College"/>
    <x v="11"/>
    <m/>
    <s v="LG L1942PE-BS"/>
    <d v="2010-09-01T00:00:00"/>
    <x v="1"/>
    <n v="1"/>
    <n v="99.5"/>
    <n v="0"/>
    <n v="0"/>
    <n v="99.5"/>
    <n v="99.5"/>
    <n v="0"/>
    <n v="0"/>
    <n v="99.5"/>
    <n v="0"/>
    <n v="0"/>
    <m/>
    <m/>
    <s v="ACTIVE"/>
  </r>
  <r>
    <s v="168885"/>
    <s v="INV10108991"/>
    <s v="?"/>
    <s v="beginbalans"/>
    <m/>
    <s v="003NDPHJ1096"/>
    <m/>
    <m/>
    <m/>
    <x v="0"/>
    <m/>
    <n v="100292666"/>
    <s v="Alfa College"/>
    <x v="11"/>
    <s v="LG"/>
    <s v="L1942PE-BS"/>
    <d v="2010-09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86"/>
    <s v="INV10108991"/>
    <s v="?"/>
    <s v="beginbalans"/>
    <m/>
    <s v="003NDVWJ1839"/>
    <m/>
    <m/>
    <m/>
    <x v="2"/>
    <m/>
    <n v="100292666"/>
    <s v="Alfa College"/>
    <x v="11"/>
    <s v="LG"/>
    <s v="L1942PE-BS"/>
    <d v="2010-09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87"/>
    <s v="INV10108991"/>
    <s v="?"/>
    <s v="beginbalans"/>
    <m/>
    <s v="003NDFVHQ163"/>
    <m/>
    <m/>
    <m/>
    <x v="0"/>
    <m/>
    <n v="100292666"/>
    <s v="Alfa College"/>
    <x v="11"/>
    <s v="LG"/>
    <s v="L1942PE-BS"/>
    <d v="2010-09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88"/>
    <s v="INV10108991"/>
    <s v="?"/>
    <s v="beginbalans"/>
    <m/>
    <s v="003NDJXJ1836"/>
    <m/>
    <m/>
    <m/>
    <x v="0"/>
    <m/>
    <n v="100292666"/>
    <s v="Alfa College"/>
    <x v="11"/>
    <s v="LG"/>
    <s v="L1942PE-BS"/>
    <d v="2010-09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89"/>
    <s v="INV10108991"/>
    <s v="?"/>
    <s v="beginbalans"/>
    <m/>
    <s v="003NDSKJ1846"/>
    <m/>
    <m/>
    <m/>
    <x v="0"/>
    <m/>
    <n v="100292666"/>
    <s v="Alfa College"/>
    <x v="11"/>
    <s v="LG"/>
    <s v="L1942PE-BS"/>
    <d v="2010-09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90"/>
    <s v="INV10108991"/>
    <s v="?"/>
    <s v="beginbalans"/>
    <m/>
    <s v="003NDYGJ1842"/>
    <m/>
    <m/>
    <m/>
    <x v="0"/>
    <m/>
    <n v="100292666"/>
    <s v="Alfa College"/>
    <x v="11"/>
    <s v="LG"/>
    <s v="L1942PE-BS"/>
    <d v="2010-09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03"/>
    <s v="INV10114772"/>
    <s v="?"/>
    <s v="beginbalans"/>
    <m/>
    <s v="005NDVW18847"/>
    <m/>
    <m/>
    <m/>
    <x v="1"/>
    <m/>
    <n v="100292666"/>
    <s v="Alfa College"/>
    <x v="11"/>
    <m/>
    <s v="LG L1942PE-BS"/>
    <d v="2010-10-01T00:00:00"/>
    <x v="1"/>
    <n v="1"/>
    <n v="99.5"/>
    <n v="0"/>
    <n v="0"/>
    <n v="99.5"/>
    <n v="99.5"/>
    <n v="0"/>
    <n v="0"/>
    <n v="99.5"/>
    <n v="0"/>
    <n v="0"/>
    <m/>
    <m/>
    <s v="ACTIVE"/>
  </r>
  <r>
    <s v="168804"/>
    <s v="INV10114772"/>
    <s v="?"/>
    <s v="beginbalans"/>
    <m/>
    <s v="005NDHB18849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05"/>
    <s v="INV10114772"/>
    <s v="?"/>
    <s v="beginbalans"/>
    <m/>
    <s v="003NDVWHQ119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06"/>
    <s v="INV10114772"/>
    <s v="?"/>
    <s v="beginbalans"/>
    <m/>
    <s v="003NDXQHQ114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07"/>
    <s v="INV10114772"/>
    <s v="?"/>
    <s v="beginbalans"/>
    <m/>
    <s v="005NDPH18848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08"/>
    <s v="INV10114772"/>
    <s v="?"/>
    <s v="beginbalans"/>
    <m/>
    <s v="005NDRF18846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09"/>
    <s v="INV10114772"/>
    <s v="?"/>
    <s v="beginbalans"/>
    <m/>
    <s v="005NDBP18845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10"/>
    <s v="INV10114772"/>
    <s v="?"/>
    <s v="beginbalans"/>
    <m/>
    <s v="007NDSK60174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11"/>
    <s v="INV10114772"/>
    <s v="?"/>
    <s v="beginbalans"/>
    <m/>
    <s v="005NDDM18858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12"/>
    <s v="INV10114772"/>
    <s v="?"/>
    <s v="beginbalans"/>
    <m/>
    <s v="007NDSK60294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13"/>
    <s v="INV10114772"/>
    <s v="?"/>
    <s v="beginbalans"/>
    <m/>
    <s v="005NDBP18869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14"/>
    <s v="INV10114772"/>
    <s v="?"/>
    <s v="beginbalans"/>
    <m/>
    <s v="003NDRFHQ118"/>
    <m/>
    <m/>
    <m/>
    <x v="5"/>
    <m/>
    <n v="100292666"/>
    <s v="Alfa College"/>
    <x v="11"/>
    <s v="LG"/>
    <s v="L1942PE-BS"/>
    <d v="2010-10-01T00:00:00"/>
    <x v="1"/>
    <n v="1"/>
    <n v="99.5"/>
    <n v="0"/>
    <n v="0"/>
    <n v="99.5"/>
    <n v="99.5"/>
    <n v="0"/>
    <n v="0"/>
    <n v="99.5"/>
    <n v="0"/>
    <n v="0"/>
    <m/>
    <m/>
    <s v="ACTIVE"/>
  </r>
  <r>
    <s v="168815"/>
    <s v="INV10114772"/>
    <s v="?"/>
    <s v="beginbalans"/>
    <m/>
    <s v="005NDJX18868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16"/>
    <s v="INV10114772"/>
    <s v="?"/>
    <s v="beginbalans"/>
    <m/>
    <s v="005NDMT18859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17"/>
    <s v="INV10114772"/>
    <s v="?"/>
    <s v="beginbalans"/>
    <m/>
    <s v="005NDUN18862"/>
    <m/>
    <m/>
    <m/>
    <x v="1"/>
    <m/>
    <n v="100292666"/>
    <s v="Alfa College"/>
    <x v="11"/>
    <s v="LG Electronics Benelux Sales BV"/>
    <s v="LG L1942PE-BS"/>
    <d v="2010-10-01T00:00:00"/>
    <x v="1"/>
    <n v="1"/>
    <n v="99.5"/>
    <n v="0"/>
    <n v="0"/>
    <n v="99.5"/>
    <n v="99.5"/>
    <n v="0"/>
    <n v="0"/>
    <n v="99.5"/>
    <n v="0"/>
    <n v="0"/>
    <m/>
    <m/>
    <s v="ACTIVE"/>
  </r>
  <r>
    <s v="168818"/>
    <s v="INV10114772"/>
    <s v="?"/>
    <s v="beginbalans"/>
    <m/>
    <s v="003NDWEHQ113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19"/>
    <s v="INV10114772"/>
    <s v="?"/>
    <s v="beginbalans"/>
    <m/>
    <s v="005NDEZ18860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20"/>
    <s v="INV10114772"/>
    <s v="?"/>
    <s v="beginbalans"/>
    <m/>
    <s v="005NDJX18844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21"/>
    <s v="INV10114772"/>
    <s v="?"/>
    <s v="beginbalans"/>
    <m/>
    <s v="007NDXQ60234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68822"/>
    <s v="INV10114772"/>
    <s v="?"/>
    <s v="beginbalans"/>
    <m/>
    <s v="007NDQA60196"/>
    <m/>
    <m/>
    <m/>
    <x v="0"/>
    <m/>
    <n v="100292666"/>
    <s v="Alfa College"/>
    <x v="11"/>
    <s v="LG"/>
    <s v="L1942PE-BS"/>
    <d v="2010-10-01T00:00:00"/>
    <x v="1"/>
    <n v="0"/>
    <n v="99.5"/>
    <n v="0"/>
    <n v="99.5"/>
    <n v="0"/>
    <n v="99.5"/>
    <n v="0"/>
    <n v="99.5"/>
    <n v="0"/>
    <n v="0"/>
    <n v="0"/>
    <m/>
    <m/>
    <s v="INACTIVE - Retired in 2024"/>
  </r>
  <r>
    <s v="181836"/>
    <s v="INV10195799"/>
    <s v="?"/>
    <s v="beginbalans"/>
    <m/>
    <s v="112NDTCBC481"/>
    <m/>
    <m/>
    <m/>
    <x v="2"/>
    <m/>
    <n v="100292666"/>
    <s v="Alfa College"/>
    <x v="11"/>
    <s v="LG"/>
    <s v="W2246PM-BF"/>
    <d v="2012-05-01T00:00:00"/>
    <x v="1"/>
    <n v="0"/>
    <n v="115"/>
    <n v="0"/>
    <n v="115"/>
    <n v="0"/>
    <n v="115"/>
    <n v="0"/>
    <n v="115"/>
    <n v="0"/>
    <n v="0"/>
    <n v="0"/>
    <m/>
    <m/>
    <s v="INACTIVE - Retired in 2024"/>
  </r>
  <r>
    <s v="181837"/>
    <s v="INV10195799"/>
    <s v="?"/>
    <s v="beginbalans"/>
    <m/>
    <s v="112NDAYBC488"/>
    <m/>
    <m/>
    <m/>
    <x v="5"/>
    <m/>
    <n v="100292666"/>
    <s v="Alfa College"/>
    <x v="11"/>
    <s v="LG"/>
    <s v="W2246PM-BF"/>
    <d v="2012-05-01T00:00:00"/>
    <x v="1"/>
    <n v="1"/>
    <n v="115"/>
    <n v="0"/>
    <n v="0"/>
    <n v="115"/>
    <n v="115"/>
    <n v="0"/>
    <n v="0"/>
    <n v="115"/>
    <n v="0"/>
    <n v="0"/>
    <m/>
    <m/>
    <s v="ACTIVE"/>
  </r>
  <r>
    <s v="181838"/>
    <s v="INV10195799"/>
    <s v="?"/>
    <s v="beginbalans"/>
    <m/>
    <s v="112NDZJBC477"/>
    <m/>
    <m/>
    <m/>
    <x v="5"/>
    <m/>
    <n v="100292666"/>
    <s v="Alfa College"/>
    <x v="11"/>
    <s v="LG"/>
    <s v="W2246PM-BF"/>
    <d v="2012-05-01T00:00:00"/>
    <x v="1"/>
    <n v="1"/>
    <n v="115"/>
    <n v="0"/>
    <n v="0"/>
    <n v="115"/>
    <n v="115"/>
    <n v="0"/>
    <n v="0"/>
    <n v="115"/>
    <n v="0"/>
    <n v="0"/>
    <m/>
    <m/>
    <s v="ACTIVE"/>
  </r>
  <r>
    <s v="181839"/>
    <s v="INV10195799"/>
    <s v="?"/>
    <s v="beginbalans"/>
    <m/>
    <s v="112NDSKBC478"/>
    <m/>
    <m/>
    <m/>
    <x v="5"/>
    <m/>
    <n v="100292666"/>
    <s v="Alfa College"/>
    <x v="11"/>
    <m/>
    <s v="LG 22 CCLF LCD monitor (16:9 widescreen"/>
    <d v="2012-05-01T00:00:00"/>
    <x v="1"/>
    <n v="1"/>
    <n v="115"/>
    <n v="0"/>
    <n v="0"/>
    <n v="115"/>
    <n v="115"/>
    <n v="0"/>
    <n v="0"/>
    <n v="115"/>
    <n v="0"/>
    <n v="0"/>
    <m/>
    <m/>
    <s v="ACTIVE"/>
  </r>
  <r>
    <s v="181840"/>
    <s v="INV10195799"/>
    <s v="?"/>
    <s v="beginbalans"/>
    <m/>
    <s v="112NDWEBC489"/>
    <m/>
    <m/>
    <m/>
    <x v="5"/>
    <m/>
    <n v="100292666"/>
    <s v="Alfa College"/>
    <x v="11"/>
    <m/>
    <s v="LG 22 CCLF LCD monitor (16:9 widescreen"/>
    <d v="2012-05-01T00:00:00"/>
    <x v="1"/>
    <n v="1"/>
    <n v="115"/>
    <n v="0"/>
    <n v="0"/>
    <n v="115"/>
    <n v="115"/>
    <n v="0"/>
    <n v="0"/>
    <n v="115"/>
    <n v="0"/>
    <n v="0"/>
    <m/>
    <m/>
    <s v="ACTIVE"/>
  </r>
  <r>
    <s v="181841"/>
    <s v="INV10195799"/>
    <s v="?"/>
    <s v="beginbalans"/>
    <m/>
    <s v="112NDNUBC487"/>
    <m/>
    <m/>
    <m/>
    <x v="0"/>
    <m/>
    <n v="100292666"/>
    <s v="Alfa College"/>
    <x v="11"/>
    <s v="LG"/>
    <s v="W2246PM-BF"/>
    <d v="2012-05-01T00:00:00"/>
    <x v="1"/>
    <n v="0"/>
    <n v="115"/>
    <n v="0"/>
    <n v="115"/>
    <n v="0"/>
    <n v="115"/>
    <n v="0"/>
    <n v="115"/>
    <n v="0"/>
    <n v="0"/>
    <n v="0"/>
    <m/>
    <m/>
    <s v="INACTIVE - Retired in 2024"/>
  </r>
  <r>
    <s v="181842"/>
    <s v="INV10195799"/>
    <s v="?"/>
    <s v="beginbalans"/>
    <m/>
    <s v="112NDEZBC484"/>
    <m/>
    <m/>
    <m/>
    <x v="5"/>
    <m/>
    <n v="100292666"/>
    <s v="Alfa College"/>
    <x v="11"/>
    <s v="LG"/>
    <s v="W2246PM-BF"/>
    <d v="2012-05-01T00:00:00"/>
    <x v="1"/>
    <n v="1"/>
    <n v="115"/>
    <n v="0"/>
    <n v="0"/>
    <n v="115"/>
    <n v="115"/>
    <n v="0"/>
    <n v="0"/>
    <n v="115"/>
    <n v="0"/>
    <n v="0"/>
    <m/>
    <m/>
    <s v="ACTIVE"/>
  </r>
  <r>
    <s v="181843"/>
    <s v="INV10195799"/>
    <s v="?"/>
    <s v="beginbalans"/>
    <m/>
    <s v="112NDCRBC475"/>
    <m/>
    <m/>
    <m/>
    <x v="5"/>
    <m/>
    <n v="100292666"/>
    <s v="Alfa College"/>
    <x v="11"/>
    <m/>
    <s v="LG 22 CCLF LCD monitor (16:9 widescreen"/>
    <d v="2012-05-01T00:00:00"/>
    <x v="1"/>
    <n v="1"/>
    <n v="115"/>
    <n v="0"/>
    <n v="0"/>
    <n v="115"/>
    <n v="115"/>
    <n v="0"/>
    <n v="0"/>
    <n v="115"/>
    <n v="0"/>
    <n v="0"/>
    <m/>
    <m/>
    <s v="ACTIVE"/>
  </r>
  <r>
    <s v="181844"/>
    <s v="INV10195799"/>
    <s v="?"/>
    <s v="beginbalans"/>
    <m/>
    <s v="112NDHBBC473"/>
    <m/>
    <m/>
    <m/>
    <x v="5"/>
    <m/>
    <n v="100292666"/>
    <s v="Alfa College"/>
    <x v="11"/>
    <m/>
    <s v="LG 22 CCLF LCD monitor (16:9 widescreen"/>
    <d v="2012-05-01T00:00:00"/>
    <x v="1"/>
    <n v="1"/>
    <n v="115"/>
    <n v="0"/>
    <n v="0"/>
    <n v="115"/>
    <n v="115"/>
    <n v="0"/>
    <n v="0"/>
    <n v="115"/>
    <n v="0"/>
    <n v="0"/>
    <m/>
    <m/>
    <s v="ACTIVE"/>
  </r>
  <r>
    <s v="181845"/>
    <s v="INV10195799"/>
    <s v="?"/>
    <s v="beginbalans"/>
    <m/>
    <s v="112NDDMBC482"/>
    <m/>
    <m/>
    <m/>
    <x v="5"/>
    <m/>
    <n v="100292666"/>
    <s v="Alfa College"/>
    <x v="11"/>
    <m/>
    <s v="LG 22 CCLF LCD monitor (16:9 widescreen"/>
    <d v="2012-05-01T00:00:00"/>
    <x v="1"/>
    <n v="1"/>
    <n v="115"/>
    <n v="0"/>
    <n v="0"/>
    <n v="115"/>
    <n v="115"/>
    <n v="0"/>
    <n v="0"/>
    <n v="115"/>
    <n v="0"/>
    <n v="0"/>
    <m/>
    <m/>
    <s v="ACTIVE"/>
  </r>
  <r>
    <s v="181846"/>
    <s v="INV10195799"/>
    <s v="?"/>
    <s v="beginbalans"/>
    <m/>
    <s v="112NDMTBC483"/>
    <m/>
    <m/>
    <m/>
    <x v="5"/>
    <m/>
    <n v="100292666"/>
    <s v="Alfa College"/>
    <x v="11"/>
    <m/>
    <s v="LG 22 CCLF LCD monitor (16:9 widescreen"/>
    <d v="2012-05-01T00:00:00"/>
    <x v="1"/>
    <n v="1"/>
    <n v="115"/>
    <n v="0"/>
    <n v="0"/>
    <n v="115"/>
    <n v="115"/>
    <n v="0"/>
    <n v="0"/>
    <n v="115"/>
    <n v="0"/>
    <n v="0"/>
    <m/>
    <m/>
    <s v="ACTIVE"/>
  </r>
  <r>
    <s v="184792"/>
    <s v="INV10201813"/>
    <s v="?"/>
    <s v="beginbalans"/>
    <m/>
    <s v="112NDMTBD299"/>
    <m/>
    <m/>
    <m/>
    <x v="0"/>
    <m/>
    <n v="100292666"/>
    <s v="Alfa College"/>
    <x v="11"/>
    <s v="LG"/>
    <s v="W2246PM-BF"/>
    <d v="2012-07-01T00:00:00"/>
    <x v="1"/>
    <n v="0"/>
    <n v="115"/>
    <n v="0"/>
    <n v="115"/>
    <n v="0"/>
    <n v="115"/>
    <n v="0"/>
    <n v="115"/>
    <n v="0"/>
    <n v="0"/>
    <n v="0"/>
    <m/>
    <m/>
    <s v="INACTIVE - Retired in 2024"/>
  </r>
  <r>
    <s v="184793"/>
    <s v="INV10201813"/>
    <s v="?"/>
    <s v="beginbalans"/>
    <m/>
    <s v="112NDUNBD326"/>
    <m/>
    <m/>
    <m/>
    <x v="0"/>
    <m/>
    <n v="100292666"/>
    <s v="Alfa College"/>
    <x v="11"/>
    <s v="LG"/>
    <s v="W2246PM-BF"/>
    <d v="2012-07-01T00:00:00"/>
    <x v="1"/>
    <n v="0"/>
    <n v="115"/>
    <n v="0"/>
    <n v="115"/>
    <n v="0"/>
    <n v="115"/>
    <n v="0"/>
    <n v="115"/>
    <n v="0"/>
    <n v="0"/>
    <n v="0"/>
    <m/>
    <m/>
    <s v="INACTIVE - Retired in 2024"/>
  </r>
  <r>
    <s v="184799"/>
    <s v="INV10201813"/>
    <s v="?"/>
    <s v="beginbalans"/>
    <m/>
    <s v="112NDUNBD302"/>
    <m/>
    <m/>
    <m/>
    <x v="0"/>
    <m/>
    <n v="100292666"/>
    <s v="Alfa College"/>
    <x v="11"/>
    <s v="LG"/>
    <s v="W2246PM-BF"/>
    <d v="2012-07-01T00:00:00"/>
    <x v="1"/>
    <n v="0"/>
    <n v="115"/>
    <n v="0"/>
    <n v="115"/>
    <n v="0"/>
    <n v="115"/>
    <n v="0"/>
    <n v="115"/>
    <n v="0"/>
    <n v="0"/>
    <n v="0"/>
    <m/>
    <m/>
    <s v="INACTIVE - Retired in 2024"/>
  </r>
  <r>
    <s v="184800"/>
    <s v="INV10201813"/>
    <s v="?"/>
    <s v="beginbalans"/>
    <m/>
    <s v="112NDAYBD304"/>
    <m/>
    <m/>
    <m/>
    <x v="0"/>
    <m/>
    <n v="100292666"/>
    <s v="Alfa College"/>
    <x v="11"/>
    <s v="LG"/>
    <s v="W2246PM-BF"/>
    <d v="2012-07-01T00:00:00"/>
    <x v="1"/>
    <n v="0"/>
    <n v="115"/>
    <n v="0"/>
    <n v="115"/>
    <n v="0"/>
    <n v="115"/>
    <n v="0"/>
    <n v="115"/>
    <n v="0"/>
    <n v="0"/>
    <n v="0"/>
    <m/>
    <m/>
    <s v="INACTIVE - Retired in 2024"/>
  </r>
  <r>
    <s v="184801"/>
    <s v="INV10201813"/>
    <s v="?"/>
    <s v="beginbalans"/>
    <m/>
    <s v="112NDNUBD303"/>
    <m/>
    <m/>
    <m/>
    <x v="5"/>
    <m/>
    <n v="100292666"/>
    <s v="Alfa College"/>
    <x v="11"/>
    <s v="LG"/>
    <s v="W2246PM-BF"/>
    <d v="2012-07-01T00:00:00"/>
    <x v="1"/>
    <n v="1"/>
    <n v="115"/>
    <n v="0"/>
    <n v="0"/>
    <n v="115"/>
    <n v="115"/>
    <n v="0"/>
    <n v="0"/>
    <n v="115"/>
    <n v="0"/>
    <n v="0"/>
    <m/>
    <m/>
    <s v="ACTIVE"/>
  </r>
  <r>
    <s v="184802"/>
    <s v="INV10201813"/>
    <s v="?"/>
    <s v="beginbalans"/>
    <m/>
    <s v="112NDWEBD305"/>
    <m/>
    <m/>
    <m/>
    <x v="5"/>
    <m/>
    <n v="100292666"/>
    <s v="Alfa College"/>
    <x v="11"/>
    <m/>
    <s v="LG 22inch CCLF LCD monitor"/>
    <d v="2012-07-01T00:00:00"/>
    <x v="1"/>
    <n v="1"/>
    <n v="115"/>
    <n v="0"/>
    <n v="0"/>
    <n v="115"/>
    <n v="115"/>
    <n v="0"/>
    <n v="0"/>
    <n v="115"/>
    <n v="0"/>
    <n v="0"/>
    <m/>
    <m/>
    <s v="ACTIVE"/>
  </r>
  <r>
    <s v="184803"/>
    <s v="INV10201813"/>
    <s v="?"/>
    <s v="beginbalans"/>
    <m/>
    <s v="112NDDMBD298"/>
    <m/>
    <m/>
    <m/>
    <x v="4"/>
    <m/>
    <n v="100292666"/>
    <s v="Alfa College"/>
    <x v="11"/>
    <s v="LG"/>
    <s v="W2246PM-BF"/>
    <d v="2012-07-01T00:00:00"/>
    <x v="1"/>
    <n v="1"/>
    <n v="115"/>
    <n v="0"/>
    <n v="0"/>
    <n v="115"/>
    <n v="115"/>
    <n v="0"/>
    <n v="0"/>
    <n v="115"/>
    <n v="0"/>
    <n v="0"/>
    <m/>
    <m/>
    <s v="ACTIVE"/>
  </r>
  <r>
    <s v="184804"/>
    <s v="INV10201813"/>
    <s v="?"/>
    <s v="beginbalans"/>
    <m/>
    <s v="112NDEZBD300"/>
    <m/>
    <m/>
    <m/>
    <x v="0"/>
    <m/>
    <n v="100292666"/>
    <s v="Alfa College"/>
    <x v="11"/>
    <s v="LG"/>
    <s v="W2246PM-BF"/>
    <d v="2012-07-01T00:00:00"/>
    <x v="1"/>
    <n v="0"/>
    <n v="115"/>
    <n v="0"/>
    <n v="115"/>
    <n v="0"/>
    <n v="115"/>
    <n v="0"/>
    <n v="115"/>
    <n v="0"/>
    <n v="0"/>
    <n v="0"/>
    <m/>
    <m/>
    <s v="INACTIVE - Retired in 2024"/>
  </r>
  <r>
    <s v="184805"/>
    <s v="INV10201813"/>
    <s v="?"/>
    <s v="beginbalans"/>
    <m/>
    <s v="112NDFVBD307"/>
    <m/>
    <m/>
    <m/>
    <x v="5"/>
    <m/>
    <n v="100292666"/>
    <s v="Alfa College"/>
    <x v="11"/>
    <s v="LG"/>
    <s v="W2246PM-BF"/>
    <d v="2012-07-01T00:00:00"/>
    <x v="1"/>
    <n v="1"/>
    <n v="115"/>
    <n v="0"/>
    <n v="0"/>
    <n v="115"/>
    <n v="115"/>
    <n v="0"/>
    <n v="0"/>
    <n v="115"/>
    <n v="0"/>
    <n v="0"/>
    <m/>
    <m/>
    <s v="ACTIVE"/>
  </r>
  <r>
    <s v="184806"/>
    <s v="INV10201813"/>
    <s v="?"/>
    <s v="beginbalans"/>
    <m/>
    <s v="112NDKDBD301"/>
    <m/>
    <m/>
    <m/>
    <x v="0"/>
    <m/>
    <n v="100292666"/>
    <s v="Alfa College"/>
    <x v="11"/>
    <s v="LG"/>
    <s v="W2246PM-BF"/>
    <d v="2012-07-01T00:00:00"/>
    <x v="1"/>
    <n v="0"/>
    <n v="115"/>
    <n v="0"/>
    <n v="115"/>
    <n v="0"/>
    <n v="115"/>
    <n v="0"/>
    <n v="115"/>
    <n v="0"/>
    <n v="0"/>
    <n v="0"/>
    <m/>
    <m/>
    <s v="INACTIVE - Retired in 2024"/>
  </r>
  <r>
    <s v="184807"/>
    <s v="INV10201813"/>
    <s v="?"/>
    <s v="beginbalans"/>
    <m/>
    <s v="112NDJXBD308"/>
    <m/>
    <m/>
    <m/>
    <x v="2"/>
    <m/>
    <n v="100292666"/>
    <s v="Alfa College"/>
    <x v="11"/>
    <s v="LG"/>
    <s v="W2246PM-BF"/>
    <d v="2012-07-01T00:00:00"/>
    <x v="1"/>
    <n v="0"/>
    <n v="115"/>
    <n v="0"/>
    <n v="115"/>
    <n v="0"/>
    <n v="115"/>
    <n v="0"/>
    <n v="115"/>
    <n v="0"/>
    <n v="0"/>
    <n v="0"/>
    <m/>
    <m/>
    <s v="INACTIVE - Retired in 2024"/>
  </r>
  <r>
    <s v="184808"/>
    <s v="INV10201813"/>
    <s v="?"/>
    <s v="beginbalans"/>
    <m/>
    <s v="112NDXQBD306"/>
    <m/>
    <m/>
    <m/>
    <x v="0"/>
    <m/>
    <n v="100292666"/>
    <s v="Alfa College"/>
    <x v="11"/>
    <s v="LG"/>
    <s v="W2246PM-BF"/>
    <d v="2012-07-01T00:00:00"/>
    <x v="1"/>
    <n v="0"/>
    <n v="115"/>
    <n v="0"/>
    <n v="115"/>
    <n v="0"/>
    <n v="115"/>
    <n v="0"/>
    <n v="115"/>
    <n v="0"/>
    <n v="0"/>
    <n v="0"/>
    <m/>
    <m/>
    <s v="INACTIVE - Retired in 2024"/>
  </r>
  <r>
    <s v="184809"/>
    <s v="INV10201813"/>
    <s v="?"/>
    <s v="beginbalans"/>
    <m/>
    <s v="112NDTCBD297"/>
    <m/>
    <m/>
    <m/>
    <x v="5"/>
    <m/>
    <n v="100292666"/>
    <s v="Alfa College"/>
    <x v="11"/>
    <s v="LG"/>
    <s v="W2246PM-BF"/>
    <d v="2012-07-01T00:00:00"/>
    <x v="1"/>
    <n v="1"/>
    <n v="115"/>
    <n v="0"/>
    <n v="0"/>
    <n v="115"/>
    <n v="115"/>
    <n v="0"/>
    <n v="0"/>
    <n v="115"/>
    <n v="0"/>
    <n v="0"/>
    <m/>
    <m/>
    <s v="ACTIVE"/>
  </r>
  <r>
    <s v="184810"/>
    <s v="INV10201813"/>
    <s v="?"/>
    <s v="beginbalans"/>
    <m/>
    <s v="112NDRFBD310"/>
    <m/>
    <m/>
    <m/>
    <x v="5"/>
    <m/>
    <n v="100292666"/>
    <s v="Alfa College"/>
    <x v="11"/>
    <s v="LG"/>
    <s v="W2246PM-BF"/>
    <d v="2012-07-01T00:00:00"/>
    <x v="1"/>
    <n v="1"/>
    <n v="115"/>
    <n v="0"/>
    <n v="0"/>
    <n v="115"/>
    <n v="115"/>
    <n v="0"/>
    <n v="0"/>
    <n v="115"/>
    <n v="0"/>
    <n v="0"/>
    <m/>
    <m/>
    <s v="ACTIVE"/>
  </r>
  <r>
    <s v="184811"/>
    <s v="INV10201813"/>
    <s v="?"/>
    <s v="beginbalans"/>
    <m/>
    <s v="112NDMTBD323"/>
    <m/>
    <m/>
    <m/>
    <x v="5"/>
    <m/>
    <n v="100292666"/>
    <s v="Alfa College"/>
    <x v="11"/>
    <s v="LG"/>
    <s v="W2246PM-BF"/>
    <d v="2012-07-01T00:00:00"/>
    <x v="1"/>
    <n v="1"/>
    <n v="115"/>
    <n v="0"/>
    <n v="0"/>
    <n v="115"/>
    <n v="115"/>
    <n v="0"/>
    <n v="0"/>
    <n v="115"/>
    <n v="0"/>
    <n v="0"/>
    <m/>
    <m/>
    <s v="ACTIVE"/>
  </r>
  <r>
    <s v="189942"/>
    <s v="INV10220577"/>
    <s v="?"/>
    <s v="beginbalans"/>
    <m/>
    <s v="212NDZJ59005"/>
    <m/>
    <m/>
    <m/>
    <x v="5"/>
    <m/>
    <n v="100292666"/>
    <s v="Alfa College"/>
    <x v="11"/>
    <s v="LG"/>
    <s v="IPS231P-BN"/>
    <d v="2013-02-01T00:00:00"/>
    <x v="1"/>
    <n v="1"/>
    <n v="120"/>
    <n v="0"/>
    <n v="0"/>
    <n v="120"/>
    <n v="120"/>
    <n v="0"/>
    <n v="0"/>
    <n v="120"/>
    <n v="0"/>
    <n v="0"/>
    <m/>
    <m/>
    <s v="ACTIVE"/>
  </r>
  <r>
    <s v="189943"/>
    <s v="INV10220577"/>
    <s v="?"/>
    <s v="beginbalans"/>
    <m/>
    <s v="212NDRF58998"/>
    <m/>
    <m/>
    <m/>
    <x v="5"/>
    <m/>
    <n v="100292666"/>
    <s v="Alfa College"/>
    <x v="11"/>
    <s v="LG"/>
    <s v="IPS231P-BN"/>
    <d v="2013-02-01T00:00:00"/>
    <x v="1"/>
    <n v="1"/>
    <n v="120"/>
    <n v="0"/>
    <n v="0"/>
    <n v="120"/>
    <n v="120"/>
    <n v="0"/>
    <n v="0"/>
    <n v="120"/>
    <n v="0"/>
    <n v="0"/>
    <m/>
    <m/>
    <s v="ACTIVE"/>
  </r>
  <r>
    <s v="189944"/>
    <s v="INV10220577"/>
    <s v="?"/>
    <s v="beginbalans"/>
    <m/>
    <s v="212NDQA59004"/>
    <m/>
    <m/>
    <m/>
    <x v="5"/>
    <m/>
    <n v="100292666"/>
    <s v="Alfa College"/>
    <x v="11"/>
    <s v="LG"/>
    <s v="IPS231P-BN"/>
    <d v="2013-02-01T00:00:00"/>
    <x v="1"/>
    <n v="1"/>
    <n v="120"/>
    <n v="0"/>
    <n v="0"/>
    <n v="120"/>
    <n v="120"/>
    <n v="0"/>
    <n v="0"/>
    <n v="120"/>
    <n v="0"/>
    <n v="0"/>
    <m/>
    <m/>
    <s v="ACTIVE"/>
  </r>
  <r>
    <s v="189945"/>
    <s v="INV10220577"/>
    <s v="?"/>
    <s v="beginbalans"/>
    <m/>
    <s v="212NDBP58997"/>
    <m/>
    <m/>
    <m/>
    <x v="5"/>
    <m/>
    <n v="100292666"/>
    <s v="Alfa College"/>
    <x v="11"/>
    <s v="LG"/>
    <s v="IPS231P-BN"/>
    <d v="2013-02-01T00:00:00"/>
    <x v="1"/>
    <n v="1"/>
    <n v="120"/>
    <n v="0"/>
    <n v="0"/>
    <n v="120"/>
    <n v="120"/>
    <n v="0"/>
    <n v="0"/>
    <n v="120"/>
    <n v="0"/>
    <n v="0"/>
    <m/>
    <m/>
    <s v="ACTIVE"/>
  </r>
  <r>
    <s v="189946"/>
    <s v="INV10220577"/>
    <s v="?"/>
    <s v="beginbalans"/>
    <m/>
    <s v="212NDEZ58988"/>
    <m/>
    <m/>
    <m/>
    <x v="0"/>
    <m/>
    <n v="100292666"/>
    <s v="Alfa College"/>
    <x v="11"/>
    <s v="LG"/>
    <s v="IPS231P-BN"/>
    <d v="2013-02-01T00:00:00"/>
    <x v="1"/>
    <n v="0"/>
    <n v="120"/>
    <n v="0"/>
    <n v="120"/>
    <n v="0"/>
    <n v="120"/>
    <n v="0"/>
    <n v="120"/>
    <n v="0"/>
    <n v="0"/>
    <n v="0"/>
    <m/>
    <m/>
    <s v="INACTIVE - Retired in 2024"/>
  </r>
  <r>
    <s v="189947"/>
    <s v="INV10220577"/>
    <s v="?"/>
    <s v="beginbalans"/>
    <m/>
    <s v="212NDWE58993"/>
    <m/>
    <m/>
    <m/>
    <x v="5"/>
    <m/>
    <n v="100292666"/>
    <s v="Alfa College"/>
    <x v="11"/>
    <s v="LG"/>
    <s v="IPS231P-BN"/>
    <d v="2013-02-01T00:00:00"/>
    <x v="1"/>
    <n v="1"/>
    <n v="120"/>
    <n v="0"/>
    <n v="0"/>
    <n v="120"/>
    <n v="120"/>
    <n v="0"/>
    <n v="0"/>
    <n v="120"/>
    <n v="0"/>
    <n v="0"/>
    <m/>
    <m/>
    <s v="ACTIVE"/>
  </r>
  <r>
    <s v="189948"/>
    <s v="INV10220577"/>
    <s v="?"/>
    <s v="beginbalans"/>
    <m/>
    <s v="212NDHB59001"/>
    <m/>
    <m/>
    <m/>
    <x v="0"/>
    <m/>
    <n v="100292666"/>
    <s v="Alfa College"/>
    <x v="11"/>
    <s v="LG"/>
    <s v="IPS231P-BN"/>
    <d v="2013-02-01T00:00:00"/>
    <x v="1"/>
    <n v="0"/>
    <n v="120"/>
    <n v="0"/>
    <n v="120"/>
    <n v="0"/>
    <n v="120"/>
    <n v="0"/>
    <n v="120"/>
    <n v="0"/>
    <n v="0"/>
    <n v="0"/>
    <m/>
    <m/>
    <s v="INACTIVE - Retired in 2024"/>
  </r>
  <r>
    <s v="189949"/>
    <s v="INV10220577"/>
    <s v="?"/>
    <s v="beginbalans"/>
    <m/>
    <s v="212NDCR59003"/>
    <m/>
    <m/>
    <m/>
    <x v="5"/>
    <m/>
    <n v="100292666"/>
    <s v="Alfa College"/>
    <x v="11"/>
    <s v="LG"/>
    <s v="IPS231P-BN"/>
    <d v="2013-02-01T00:00:00"/>
    <x v="1"/>
    <n v="1"/>
    <n v="120"/>
    <n v="0"/>
    <n v="0"/>
    <n v="120"/>
    <n v="120"/>
    <n v="0"/>
    <n v="0"/>
    <n v="120"/>
    <n v="0"/>
    <n v="0"/>
    <m/>
    <m/>
    <s v="ACTIVE"/>
  </r>
  <r>
    <s v="189950"/>
    <s v="INV10220577"/>
    <s v="?"/>
    <s v="beginbalans"/>
    <m/>
    <s v="212NDPH59000"/>
    <m/>
    <m/>
    <m/>
    <x v="0"/>
    <m/>
    <n v="100292666"/>
    <s v="Alfa College"/>
    <x v="11"/>
    <s v="LG"/>
    <s v="IPS231P-BN"/>
    <d v="2013-02-01T00:00:00"/>
    <x v="1"/>
    <n v="0"/>
    <n v="120"/>
    <n v="0"/>
    <n v="120"/>
    <n v="0"/>
    <n v="120"/>
    <n v="0"/>
    <n v="120"/>
    <n v="0"/>
    <n v="0"/>
    <n v="0"/>
    <m/>
    <m/>
    <s v="INACTIVE - Retired in 2024"/>
  </r>
  <r>
    <s v="189951"/>
    <s v="INV10220577"/>
    <s v="?"/>
    <s v="beginbalans"/>
    <m/>
    <s v="212NDVW58999"/>
    <m/>
    <m/>
    <m/>
    <x v="5"/>
    <m/>
    <n v="100292666"/>
    <s v="Alfa College"/>
    <x v="11"/>
    <s v="LG"/>
    <s v="IPS231P-BN"/>
    <d v="2013-02-01T00:00:00"/>
    <x v="1"/>
    <n v="1"/>
    <n v="120"/>
    <n v="0"/>
    <n v="0"/>
    <n v="120"/>
    <n v="120"/>
    <n v="0"/>
    <n v="0"/>
    <n v="120"/>
    <n v="0"/>
    <n v="0"/>
    <m/>
    <m/>
    <s v="ACTIVE"/>
  </r>
  <r>
    <s v="189952"/>
    <s v="INV10220577"/>
    <s v="?"/>
    <s v="beginbalans"/>
    <m/>
    <s v="212NDSK59006"/>
    <m/>
    <m/>
    <m/>
    <x v="5"/>
    <m/>
    <n v="100292666"/>
    <s v="Alfa College"/>
    <x v="11"/>
    <s v="LG"/>
    <s v="IPS231P-BN"/>
    <d v="2013-02-01T00:00:00"/>
    <x v="1"/>
    <n v="1"/>
    <n v="120"/>
    <n v="0"/>
    <n v="0"/>
    <n v="120"/>
    <n v="120"/>
    <n v="0"/>
    <n v="0"/>
    <n v="120"/>
    <n v="0"/>
    <n v="0"/>
    <m/>
    <m/>
    <s v="ACTIVE"/>
  </r>
  <r>
    <s v="189953"/>
    <s v="INV10220577"/>
    <s v="?"/>
    <s v="beginbalans"/>
    <m/>
    <s v="212NDDM58986"/>
    <m/>
    <m/>
    <m/>
    <x v="2"/>
    <m/>
    <n v="100292666"/>
    <s v="Alfa College"/>
    <x v="11"/>
    <s v="LG"/>
    <s v="IPS231P-BN"/>
    <d v="2013-02-01T00:00:00"/>
    <x v="1"/>
    <n v="0"/>
    <n v="120"/>
    <n v="0"/>
    <n v="120"/>
    <n v="0"/>
    <n v="120"/>
    <n v="0"/>
    <n v="120"/>
    <n v="0"/>
    <n v="0"/>
    <n v="0"/>
    <m/>
    <m/>
    <s v="INACTIVE - Retired in 2024"/>
  </r>
  <r>
    <s v="189954"/>
    <s v="INV10220577"/>
    <s v="?"/>
    <s v="beginbalans"/>
    <m/>
    <s v="212NDTC58985"/>
    <m/>
    <m/>
    <m/>
    <x v="2"/>
    <m/>
    <n v="100292666"/>
    <s v="Alfa College"/>
    <x v="11"/>
    <s v="LG"/>
    <s v="IPS231P-BN"/>
    <d v="2013-02-01T00:00:00"/>
    <x v="1"/>
    <n v="0"/>
    <n v="120"/>
    <n v="0"/>
    <n v="120"/>
    <n v="0"/>
    <n v="120"/>
    <n v="0"/>
    <n v="120"/>
    <n v="0"/>
    <n v="0"/>
    <n v="0"/>
    <m/>
    <m/>
    <s v="INACTIVE - Retired in 2024"/>
  </r>
  <r>
    <s v="189955"/>
    <s v="INV10220577"/>
    <s v="?"/>
    <s v="beginbalans"/>
    <m/>
    <s v="212NDKD58989"/>
    <m/>
    <m/>
    <m/>
    <x v="0"/>
    <m/>
    <n v="100292666"/>
    <s v="Alfa College"/>
    <x v="11"/>
    <s v="LG"/>
    <s v="IPS231P-BN"/>
    <d v="2013-02-01T00:00:00"/>
    <x v="1"/>
    <n v="0"/>
    <n v="120"/>
    <n v="0"/>
    <n v="120"/>
    <n v="0"/>
    <n v="120"/>
    <n v="0"/>
    <n v="120"/>
    <n v="0"/>
    <n v="0"/>
    <n v="0"/>
    <m/>
    <m/>
    <s v="INACTIVE - Retired in 2024"/>
  </r>
  <r>
    <s v="189956"/>
    <s v="INV10220577"/>
    <s v="?"/>
    <s v="beginbalans"/>
    <m/>
    <s v="212NDLS58984"/>
    <m/>
    <m/>
    <m/>
    <x v="0"/>
    <m/>
    <n v="100292666"/>
    <s v="Alfa College"/>
    <x v="11"/>
    <s v="LG"/>
    <s v="IPS231P-BN"/>
    <d v="2013-02-01T00:00:00"/>
    <x v="1"/>
    <n v="0"/>
    <n v="120"/>
    <n v="0"/>
    <n v="120"/>
    <n v="0"/>
    <n v="120"/>
    <n v="0"/>
    <n v="120"/>
    <n v="0"/>
    <n v="0"/>
    <n v="0"/>
    <m/>
    <m/>
    <s v="INACTIVE - Retired in 2024"/>
  </r>
  <r>
    <s v="189957"/>
    <s v="INV10220577"/>
    <s v="?"/>
    <s v="beginbalans"/>
    <m/>
    <s v="212NDNU58991"/>
    <m/>
    <m/>
    <m/>
    <x v="5"/>
    <m/>
    <n v="100292666"/>
    <s v="Alfa College"/>
    <x v="11"/>
    <s v="LG"/>
    <s v="IPS231P-BN"/>
    <d v="2013-02-01T00:00:00"/>
    <x v="1"/>
    <n v="1"/>
    <n v="120"/>
    <n v="0"/>
    <n v="0"/>
    <n v="120"/>
    <n v="120"/>
    <n v="0"/>
    <n v="0"/>
    <n v="120"/>
    <n v="0"/>
    <n v="0"/>
    <m/>
    <m/>
    <s v="ACTIVE"/>
  </r>
  <r>
    <s v="189958"/>
    <s v="INV10220577"/>
    <s v="?"/>
    <s v="beginbalans"/>
    <m/>
    <s v="212NDGL58983"/>
    <m/>
    <m/>
    <m/>
    <x v="2"/>
    <m/>
    <n v="100292666"/>
    <s v="Alfa College"/>
    <x v="11"/>
    <s v="LG"/>
    <s v="IPS231P-BN"/>
    <d v="2013-02-01T00:00:00"/>
    <x v="1"/>
    <n v="0"/>
    <n v="120"/>
    <n v="0"/>
    <n v="120"/>
    <n v="0"/>
    <n v="120"/>
    <n v="0"/>
    <n v="120"/>
    <n v="0"/>
    <n v="0"/>
    <n v="0"/>
    <m/>
    <m/>
    <s v="INACTIVE - Retired in 2024"/>
  </r>
  <r>
    <s v="189959"/>
    <s v="INV10220577"/>
    <s v="?"/>
    <s v="beginbalans"/>
    <m/>
    <s v="212NDXQ58994"/>
    <m/>
    <m/>
    <m/>
    <x v="5"/>
    <m/>
    <n v="100292666"/>
    <s v="Alfa College"/>
    <x v="11"/>
    <s v="LG"/>
    <s v="IPS231P-BN"/>
    <d v="2013-02-01T00:00:00"/>
    <x v="1"/>
    <n v="1"/>
    <n v="120"/>
    <n v="0"/>
    <n v="0"/>
    <n v="120"/>
    <n v="120"/>
    <n v="0"/>
    <n v="0"/>
    <n v="120"/>
    <n v="0"/>
    <n v="0"/>
    <m/>
    <m/>
    <s v="ACTIVE"/>
  </r>
  <r>
    <s v="189960"/>
    <s v="INV10220577"/>
    <s v="?"/>
    <s v="beginbalans"/>
    <m/>
    <s v="212NDFV58995"/>
    <m/>
    <m/>
    <m/>
    <x v="2"/>
    <m/>
    <n v="100292666"/>
    <s v="Alfa College"/>
    <x v="11"/>
    <s v="LG"/>
    <s v="IPS231P-BN"/>
    <d v="2013-02-01T00:00:00"/>
    <x v="1"/>
    <n v="0"/>
    <n v="120"/>
    <n v="0"/>
    <n v="120"/>
    <n v="0"/>
    <n v="120"/>
    <n v="0"/>
    <n v="120"/>
    <n v="0"/>
    <n v="0"/>
    <n v="0"/>
    <m/>
    <m/>
    <s v="INACTIVE - Retired in 2024"/>
  </r>
  <r>
    <s v="189961"/>
    <s v="INV10220577"/>
    <s v="?"/>
    <s v="beginbalans"/>
    <m/>
    <s v="212NDAY58992"/>
    <m/>
    <m/>
    <m/>
    <x v="2"/>
    <m/>
    <n v="100292666"/>
    <s v="Alfa College"/>
    <x v="11"/>
    <s v="LG"/>
    <s v="IPS231P-BN"/>
    <d v="2013-02-01T00:00:00"/>
    <x v="1"/>
    <n v="0"/>
    <n v="120"/>
    <n v="0"/>
    <n v="120"/>
    <n v="0"/>
    <n v="120"/>
    <n v="0"/>
    <n v="120"/>
    <n v="0"/>
    <n v="0"/>
    <n v="0"/>
    <m/>
    <m/>
    <s v="INACTIVE - Retired in 2024"/>
  </r>
  <r>
    <s v="203066"/>
    <s v="INV10238979"/>
    <s v="?"/>
    <s v="beginbalans"/>
    <m/>
    <s v="302NDDM8L594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67"/>
    <s v="INV10238979"/>
    <s v="?"/>
    <s v="beginbalans"/>
    <m/>
    <s v="302NDAY8L576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68"/>
    <s v="INV10238979"/>
    <s v="?"/>
    <s v="beginbalans"/>
    <m/>
    <s v="302NDXQ8L578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69"/>
    <s v="INV10238979"/>
    <s v="?"/>
    <s v="beginbalans"/>
    <m/>
    <s v="302NDTC8L593"/>
    <m/>
    <m/>
    <m/>
    <x v="2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70"/>
    <s v="INV10238979"/>
    <s v="?"/>
    <s v="beginbalans"/>
    <m/>
    <s v="302NDWE8L577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71"/>
    <s v="INV10238979"/>
    <s v="?"/>
    <s v="beginbalans"/>
    <m/>
    <s v="302NDMT8L595"/>
    <m/>
    <m/>
    <m/>
    <x v="0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72"/>
    <s v="INV10238979"/>
    <s v="?"/>
    <s v="beginbalans"/>
    <m/>
    <s v="302NDQA8L612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73"/>
    <s v="INV10238979"/>
    <s v="?"/>
    <s v="beginbalans"/>
    <m/>
    <s v="302NDWE8L601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74"/>
    <s v="INV10238979"/>
    <s v="?"/>
    <s v="beginbalans"/>
    <m/>
    <s v="302NDEZ8L596"/>
    <m/>
    <m/>
    <m/>
    <x v="0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75"/>
    <s v="INV10238979"/>
    <s v="?"/>
    <s v="beginbalans"/>
    <m/>
    <s v="302NDNU8L599"/>
    <m/>
    <m/>
    <m/>
    <x v="0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76"/>
    <s v="INV10238979"/>
    <s v="?"/>
    <s v="beginbalans"/>
    <m/>
    <s v="302NDRF8L582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77"/>
    <s v="INV10238979"/>
    <s v="?"/>
    <s v="beginbalans"/>
    <m/>
    <s v="302NDLS8L592"/>
    <m/>
    <m/>
    <m/>
    <x v="0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78"/>
    <s v="INV10238979"/>
    <s v="?"/>
    <s v="beginbalans"/>
    <m/>
    <s v="302NDYG8L610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79"/>
    <s v="INV10238979"/>
    <s v="?"/>
    <s v="beginbalans"/>
    <m/>
    <s v="302NDBP8L581"/>
    <m/>
    <m/>
    <m/>
    <x v="0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80"/>
    <s v="INV10238979"/>
    <s v="?"/>
    <s v="beginbalans"/>
    <m/>
    <s v="302NDAY8L600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81"/>
    <s v="INV10238979"/>
    <s v="?"/>
    <s v="beginbalans"/>
    <m/>
    <s v="302NDPH8L584"/>
    <m/>
    <m/>
    <m/>
    <x v="0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82"/>
    <s v="INV10238979"/>
    <s v="?"/>
    <s v="beginbalans"/>
    <m/>
    <s v="302NDGL8L591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83"/>
    <s v="INV10238979"/>
    <s v="?"/>
    <s v="beginbalans"/>
    <m/>
    <s v="302NDKD8L597"/>
    <m/>
    <m/>
    <m/>
    <x v="2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84"/>
    <s v="INV10238979"/>
    <s v="?"/>
    <s v="beginbalans"/>
    <m/>
    <s v="302NDSK8L590"/>
    <m/>
    <m/>
    <m/>
    <x v="0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85"/>
    <s v="INV10238979"/>
    <s v="?"/>
    <s v="beginbalans"/>
    <m/>
    <s v="302NDZJ8L613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86"/>
    <s v="INV10238979"/>
    <s v="?"/>
    <s v="beginbalans"/>
    <m/>
    <s v="302NDZJ8L589"/>
    <m/>
    <m/>
    <m/>
    <x v="4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87"/>
    <s v="INV10238979"/>
    <s v="?"/>
    <s v="beginbalans"/>
    <m/>
    <s v="302NDXQ8L602"/>
    <m/>
    <m/>
    <m/>
    <x v="0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88"/>
    <s v="INV10238979"/>
    <s v="?"/>
    <s v="beginbalans"/>
    <m/>
    <s v="302NDFV8L603"/>
    <m/>
    <m/>
    <m/>
    <x v="2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89"/>
    <s v="INV10238979"/>
    <s v="?"/>
    <s v="beginbalans"/>
    <m/>
    <s v="302NDCR8L611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90"/>
    <s v="INV10238979"/>
    <s v="?"/>
    <s v="beginbalans"/>
    <m/>
    <s v="302NDUN8L598"/>
    <m/>
    <m/>
    <m/>
    <x v="0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91"/>
    <s v="INV10238979"/>
    <s v="?"/>
    <s v="beginbalans"/>
    <m/>
    <s v="302NDUN8L574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92"/>
    <s v="INV10238979"/>
    <s v="?"/>
    <s v="beginbalans"/>
    <m/>
    <s v="302NDHB8L585"/>
    <m/>
    <m/>
    <m/>
    <x v="0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93"/>
    <s v="INV10238979"/>
    <s v="?"/>
    <s v="beginbalans"/>
    <m/>
    <s v="302NDJX8L580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94"/>
    <s v="INV10238979"/>
    <s v="?"/>
    <s v="beginbalans"/>
    <m/>
    <s v="302NDVW8L583"/>
    <m/>
    <m/>
    <m/>
    <x v="0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95"/>
    <s v="INV10238979"/>
    <s v="?"/>
    <s v="beginbalans"/>
    <m/>
    <s v="302NDNU8L575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96"/>
    <s v="INV10238979"/>
    <s v="?"/>
    <s v="beginbalans"/>
    <m/>
    <s v="302NDYG8L586"/>
    <m/>
    <m/>
    <m/>
    <x v="0"/>
    <m/>
    <n v="100292666"/>
    <s v="Alfa College"/>
    <x v="11"/>
    <s v="LG"/>
    <s v="IPS231P-BN"/>
    <d v="2013-08-13T00:00:00"/>
    <x v="1"/>
    <n v="0"/>
    <n v="130"/>
    <n v="0"/>
    <n v="130"/>
    <n v="0"/>
    <n v="130"/>
    <n v="0"/>
    <n v="130"/>
    <n v="0"/>
    <n v="0"/>
    <n v="0"/>
    <m/>
    <m/>
    <s v="INACTIVE - Retired in 2024"/>
  </r>
  <r>
    <s v="203097"/>
    <s v="INV10238979"/>
    <s v="?"/>
    <s v="beginbalans"/>
    <m/>
    <s v="302NDFV8L579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98"/>
    <s v="INV10238979"/>
    <s v="?"/>
    <s v="beginbalans"/>
    <m/>
    <s v="302NDQA8L588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03099"/>
    <s v="INV10238979"/>
    <s v="?"/>
    <s v="beginbalans"/>
    <m/>
    <s v="302NDCR8L587"/>
    <m/>
    <m/>
    <m/>
    <x v="5"/>
    <m/>
    <n v="100292666"/>
    <s v="Alfa College"/>
    <x v="11"/>
    <s v="LG"/>
    <s v="IPS231P-BN"/>
    <d v="2013-08-13T00:00:00"/>
    <x v="1"/>
    <n v="1"/>
    <n v="130"/>
    <n v="0"/>
    <n v="0"/>
    <n v="130"/>
    <n v="130"/>
    <n v="0"/>
    <n v="0"/>
    <n v="130"/>
    <n v="0"/>
    <n v="0"/>
    <m/>
    <m/>
    <s v="ACTIVE"/>
  </r>
  <r>
    <s v="220453"/>
    <s v="INV10250004"/>
    <s v="?"/>
    <s v="beginbalans"/>
    <m/>
    <s v="308NDDM83370"/>
    <m/>
    <m/>
    <m/>
    <x v="0"/>
    <m/>
    <n v="100292666"/>
    <s v="Alfa College"/>
    <x v="11"/>
    <s v="LG"/>
    <s v="IPS231P-BN"/>
    <d v="2014-01-21T00:00:00"/>
    <x v="1"/>
    <n v="1"/>
    <n v="120"/>
    <n v="0"/>
    <n v="120"/>
    <n v="0"/>
    <n v="120"/>
    <n v="0"/>
    <n v="120"/>
    <n v="0"/>
    <n v="0"/>
    <n v="0"/>
    <m/>
    <m/>
    <s v="INACTIVE - Retired in 2024"/>
  </r>
  <r>
    <s v="344263"/>
    <s v="INV10250004"/>
    <s v="?"/>
    <s v="beginbalans"/>
    <m/>
    <s v="308NDMT83371"/>
    <m/>
    <m/>
    <m/>
    <x v="0"/>
    <m/>
    <n v="100292666"/>
    <s v="Alfa College"/>
    <x v="11"/>
    <s v="LG"/>
    <s v="IPS231P-BN"/>
    <d v="2014-01-21T00:00:00"/>
    <x v="1"/>
    <n v="0"/>
    <n v="120"/>
    <n v="0"/>
    <n v="120"/>
    <n v="0"/>
    <n v="120"/>
    <n v="0"/>
    <n v="120"/>
    <n v="0"/>
    <n v="0"/>
    <n v="0"/>
    <m/>
    <m/>
    <s v="INACTIVE - Retired in 2024"/>
  </r>
  <r>
    <s v="344264"/>
    <s v="INV10250004"/>
    <s v="?"/>
    <s v="beginbalans"/>
    <m/>
    <s v="308NDUN83374"/>
    <m/>
    <m/>
    <m/>
    <x v="5"/>
    <m/>
    <n v="100292666"/>
    <s v="Alfa College"/>
    <x v="11"/>
    <s v="LG"/>
    <s v="IPS231P-BN"/>
    <d v="2014-01-21T00:00:00"/>
    <x v="1"/>
    <n v="1"/>
    <n v="120"/>
    <n v="0"/>
    <n v="0"/>
    <n v="120"/>
    <n v="120"/>
    <n v="0"/>
    <n v="0"/>
    <n v="120"/>
    <n v="0"/>
    <n v="0"/>
    <m/>
    <m/>
    <s v="ACTIVE"/>
  </r>
  <r>
    <s v="344265"/>
    <s v="INV10250004"/>
    <s v="?"/>
    <s v="beginbalans"/>
    <m/>
    <s v="308NDZJ83365"/>
    <m/>
    <m/>
    <m/>
    <x v="0"/>
    <m/>
    <n v="100292666"/>
    <s v="Alfa College"/>
    <x v="11"/>
    <s v="LG"/>
    <s v="IPS231P-BN"/>
    <d v="2014-01-21T00:00:00"/>
    <x v="1"/>
    <n v="1"/>
    <n v="120"/>
    <n v="0"/>
    <n v="0"/>
    <n v="120"/>
    <n v="120"/>
    <n v="0"/>
    <n v="0"/>
    <n v="120"/>
    <n v="0"/>
    <n v="0"/>
    <m/>
    <m/>
    <s v="ACTIVE"/>
  </r>
  <r>
    <s v="344266"/>
    <s v="INV10250004"/>
    <s v="?"/>
    <s v="beginbalans"/>
    <m/>
    <s v="308NDBP83381"/>
    <m/>
    <m/>
    <m/>
    <x v="5"/>
    <m/>
    <n v="100292666"/>
    <s v="Alfa College"/>
    <x v="11"/>
    <s v="LG"/>
    <s v="IPS231P-BN"/>
    <d v="2014-01-21T00:00:00"/>
    <x v="1"/>
    <n v="1"/>
    <n v="120"/>
    <n v="0"/>
    <n v="0"/>
    <n v="120"/>
    <n v="120"/>
    <n v="0"/>
    <n v="0"/>
    <n v="120"/>
    <n v="0"/>
    <n v="0"/>
    <m/>
    <m/>
    <s v="ACTIVE"/>
  </r>
  <r>
    <s v="344267"/>
    <s v="INV10250004"/>
    <s v="?"/>
    <s v="beginbalans"/>
    <m/>
    <s v="308NDYG82690"/>
    <m/>
    <m/>
    <m/>
    <x v="5"/>
    <m/>
    <n v="100292666"/>
    <s v="Alfa College"/>
    <x v="11"/>
    <s v="LG"/>
    <s v="IPS231P-BN"/>
    <d v="2014-01-21T00:00:00"/>
    <x v="1"/>
    <n v="1"/>
    <n v="120"/>
    <n v="0"/>
    <n v="0"/>
    <n v="120"/>
    <n v="120"/>
    <n v="0"/>
    <n v="0"/>
    <n v="120"/>
    <n v="0"/>
    <n v="0"/>
    <m/>
    <m/>
    <s v="ACTIVE"/>
  </r>
  <r>
    <s v="344268"/>
    <s v="INV10250004"/>
    <s v="?"/>
    <s v="beginbalans"/>
    <m/>
    <s v="308NDEZ83372"/>
    <m/>
    <m/>
    <m/>
    <x v="4"/>
    <m/>
    <n v="100292666"/>
    <s v="Alfa College"/>
    <x v="11"/>
    <s v="LG"/>
    <s v="IPS231P-BN"/>
    <d v="2014-01-21T00:00:00"/>
    <x v="1"/>
    <n v="1"/>
    <n v="120"/>
    <n v="0"/>
    <n v="0"/>
    <n v="120"/>
    <n v="120"/>
    <n v="0"/>
    <n v="0"/>
    <n v="120"/>
    <n v="0"/>
    <n v="0"/>
    <m/>
    <m/>
    <s v="ACTIVE"/>
  </r>
  <r>
    <s v="344269"/>
    <s v="INV10250004"/>
    <s v="?"/>
    <s v="beginbalans"/>
    <m/>
    <s v="308NDNU83375"/>
    <m/>
    <m/>
    <m/>
    <x v="0"/>
    <m/>
    <n v="100292666"/>
    <s v="Alfa College"/>
    <x v="11"/>
    <s v="LG"/>
    <s v="IPS231P-BN"/>
    <d v="2014-01-21T00:00:00"/>
    <x v="1"/>
    <n v="0"/>
    <n v="120"/>
    <n v="0"/>
    <n v="120"/>
    <n v="0"/>
    <n v="120"/>
    <n v="0"/>
    <n v="120"/>
    <n v="0"/>
    <n v="0"/>
    <n v="0"/>
    <m/>
    <m/>
    <s v="INACTIVE - Retired in 2024"/>
  </r>
  <r>
    <s v="344270"/>
    <s v="INV10250004"/>
    <s v="?"/>
    <s v="beginbalans"/>
    <m/>
    <s v="308NDPH82688"/>
    <m/>
    <m/>
    <m/>
    <x v="5"/>
    <m/>
    <n v="100292666"/>
    <s v="Alfa College"/>
    <x v="11"/>
    <s v="LG"/>
    <s v="IPS231P-BN"/>
    <d v="2014-01-21T00:00:00"/>
    <x v="1"/>
    <n v="1"/>
    <n v="120"/>
    <n v="0"/>
    <n v="0"/>
    <n v="120"/>
    <n v="120"/>
    <n v="0"/>
    <n v="0"/>
    <n v="120"/>
    <n v="0"/>
    <n v="0"/>
    <m/>
    <m/>
    <s v="ACTIVE"/>
  </r>
  <r>
    <s v="344271"/>
    <s v="INV10250004"/>
    <s v="?"/>
    <s v="beginbalans"/>
    <m/>
    <s v="308NDQA83364"/>
    <m/>
    <m/>
    <m/>
    <x v="0"/>
    <m/>
    <n v="100292666"/>
    <s v="Alfa College"/>
    <x v="11"/>
    <s v="LG"/>
    <s v="IPS231P-BN"/>
    <d v="2014-01-21T00:00:00"/>
    <x v="1"/>
    <n v="0"/>
    <n v="120"/>
    <n v="0"/>
    <n v="120"/>
    <n v="0"/>
    <n v="120"/>
    <n v="0"/>
    <n v="120"/>
    <n v="0"/>
    <n v="0"/>
    <n v="0"/>
    <m/>
    <m/>
    <s v="INACTIVE - Retired in 2024"/>
  </r>
  <r>
    <s v="162654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55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56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57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58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59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60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61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62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63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64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65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66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67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68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69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70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71"/>
    <s v="SF2901307535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72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73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74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75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76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77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78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79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80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81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82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83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84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85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86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87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88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89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90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91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92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93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94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95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96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97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98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699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00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01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02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03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04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05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06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07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08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09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10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11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12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13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14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15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16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17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18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19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20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21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22"/>
    <s v="SF290130753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23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24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25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26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27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28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29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30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31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32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33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34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35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36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37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38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39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40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41"/>
    <s v="SF2901307557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42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43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44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45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46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47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48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49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50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51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52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53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54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55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56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57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58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59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60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61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62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63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64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65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66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67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68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69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70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71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72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73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74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75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76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77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78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79"/>
    <s v="SF2901307558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80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81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82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83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84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85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86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87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88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89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90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91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92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93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94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95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96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97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98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799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00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01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02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03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04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05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06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07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08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09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10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11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12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13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14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15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16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17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18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19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20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21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22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23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24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25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26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27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28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29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30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31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32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33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34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35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36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37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38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39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40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41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42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43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44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45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46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47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48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49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50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51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52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53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54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55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56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57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58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59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60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61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62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63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64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65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66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67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68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69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70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71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72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73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74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75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76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77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78"/>
    <s v="SF2901307559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79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80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81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82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83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84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85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86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87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88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89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90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91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92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93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94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95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96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97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98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899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00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01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02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03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04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05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06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07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08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09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10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11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12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13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14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15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16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17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18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19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20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21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22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23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24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25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26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27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28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29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30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31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32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33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34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35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36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37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38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39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40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41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42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43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44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45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46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47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48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49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50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51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52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53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54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55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56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57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58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59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60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61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62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63"/>
    <s v="SF2901307562"/>
    <s v="?"/>
    <s v="beginbalans"/>
    <m/>
    <s v="?"/>
    <m/>
    <m/>
    <m/>
    <x v="1"/>
    <m/>
    <n v="100292414"/>
    <s v="Alfa College"/>
    <x v="9"/>
    <s v="Vmware"/>
    <s v="AP with dual radios: 802.11a and 802.11b/g, dual 802.3af PoE Ethernet ports, int"/>
    <d v="2009-06-01T00:00:00"/>
    <x v="1"/>
    <n v="1"/>
    <n v="225.79"/>
    <n v="0"/>
    <n v="0"/>
    <n v="225.79"/>
    <n v="225.79"/>
    <n v="0"/>
    <n v="0"/>
    <n v="225.79"/>
    <n v="0"/>
    <n v="0"/>
    <m/>
    <m/>
    <s v="ACTIVE"/>
  </r>
  <r>
    <s v="162964"/>
    <s v="SF2901307777"/>
    <s v="?"/>
    <s v="beginbalans"/>
    <m/>
    <s v="804600010"/>
    <m/>
    <m/>
    <m/>
    <x v="1"/>
    <m/>
    <n v="100292414"/>
    <s v="Alfa College"/>
    <x v="2"/>
    <m/>
    <s v="MX with 2 x GigE (SFP) and 1 x 10/100Base-T mgmt. ports, dual integrated PSU, in"/>
    <d v="2009-06-01T00:00:00"/>
    <x v="1"/>
    <n v="1"/>
    <n v="7550.38"/>
    <n v="0"/>
    <n v="0"/>
    <n v="7550.38"/>
    <n v="7550.38"/>
    <n v="0"/>
    <n v="0"/>
    <n v="7550.38"/>
    <n v="0"/>
    <n v="0"/>
    <m/>
    <m/>
    <s v="ACTIVE"/>
  </r>
  <r>
    <s v="162965"/>
    <s v="SF2901307777"/>
    <s v="?"/>
    <s v="beginbalans"/>
    <m/>
    <s v="883400076"/>
    <m/>
    <m/>
    <m/>
    <x v="0"/>
    <m/>
    <n v="100292414"/>
    <s v="Alfa College"/>
    <x v="2"/>
    <m/>
    <s v="MX with 2 x GigE (SFP) and 1 x 10/100Base-T mgmt. ports, dual integrated PSU, in"/>
    <d v="2009-06-01T00:00:00"/>
    <x v="1"/>
    <n v="0"/>
    <n v="3968.64"/>
    <n v="0"/>
    <n v="3968.64"/>
    <n v="0"/>
    <n v="3968.64"/>
    <n v="0"/>
    <n v="3968.64"/>
    <n v="0"/>
    <n v="0"/>
    <n v="0"/>
    <m/>
    <m/>
    <s v="INACTIVE - Retired in 2024"/>
  </r>
  <r>
    <s v="162966"/>
    <s v="SF2901307777"/>
    <s v="?"/>
    <s v="beginbalans"/>
    <m/>
    <s v="883400016"/>
    <m/>
    <m/>
    <m/>
    <x v="0"/>
    <m/>
    <n v="100292414"/>
    <s v="Alfa College"/>
    <x v="2"/>
    <m/>
    <s v="MX with 2 x GigE (SFP) and 1 x 10/100Base-T mgmt. ports, dual integrated PSU, in"/>
    <d v="2009-06-01T00:00:00"/>
    <x v="1"/>
    <n v="0"/>
    <n v="3968.64"/>
    <n v="0"/>
    <n v="3968.64"/>
    <n v="0"/>
    <n v="3968.64"/>
    <n v="0"/>
    <n v="3968.64"/>
    <n v="0"/>
    <n v="0"/>
    <n v="0"/>
    <m/>
    <m/>
    <s v="INACTIVE - Retired in 2024"/>
  </r>
  <r>
    <s v="162967"/>
    <s v="SF2901307777"/>
    <s v="?"/>
    <s v="beginbalans"/>
    <m/>
    <s v="883400061"/>
    <m/>
    <m/>
    <m/>
    <x v="0"/>
    <m/>
    <n v="100292414"/>
    <s v="Alfa College"/>
    <x v="2"/>
    <m/>
    <s v="MX with 2 x GigE (SFP) and 1 x 10/100Base-T mgmt. ports, dual integrated PSU, in"/>
    <d v="2009-06-01T00:00:00"/>
    <x v="1"/>
    <n v="0"/>
    <n v="3968.64"/>
    <n v="0"/>
    <n v="3968.64"/>
    <n v="0"/>
    <n v="3968.64"/>
    <n v="0"/>
    <n v="3968.64"/>
    <n v="0"/>
    <n v="0"/>
    <n v="0"/>
    <m/>
    <m/>
    <s v="INACTIVE - Retired in 2024"/>
  </r>
  <r>
    <s v="162968"/>
    <s v="SF2901307777"/>
    <s v="?"/>
    <s v="beginbalans"/>
    <m/>
    <s v="883400091"/>
    <m/>
    <m/>
    <m/>
    <x v="0"/>
    <m/>
    <n v="100292414"/>
    <s v="Alfa College"/>
    <x v="2"/>
    <m/>
    <s v="1000BASE-T SFP transceiver, RJ-45 connector, &lt;100 m over Cat5 UTP cable"/>
    <d v="2009-06-01T00:00:00"/>
    <x v="1"/>
    <n v="0"/>
    <n v="3968.64"/>
    <n v="0"/>
    <n v="3968.64"/>
    <n v="0"/>
    <n v="3968.64"/>
    <n v="0"/>
    <n v="3968.64"/>
    <n v="0"/>
    <n v="0"/>
    <n v="0"/>
    <m/>
    <m/>
    <s v="INACTIVE - Retired in 2024"/>
  </r>
  <r>
    <s v="174105"/>
    <s v="SF3101310592"/>
    <s v="?"/>
    <s v="beginbalans"/>
    <m/>
    <s v="?"/>
    <m/>
    <m/>
    <m/>
    <x v="1"/>
    <m/>
    <n v="100292414"/>
    <s v="Alfa College"/>
    <x v="9"/>
    <s v="Vmware"/>
    <s v="accespoints volgens offerte 12952"/>
    <d v="2011-05-01T00:00:00"/>
    <x v="1"/>
    <n v="1"/>
    <n v="49927.360000000001"/>
    <n v="0"/>
    <n v="0"/>
    <n v="49927.360000000001"/>
    <n v="49927.360000000001"/>
    <n v="0"/>
    <n v="0"/>
    <n v="49927.360000000001"/>
    <n v="0"/>
    <n v="0"/>
    <m/>
    <m/>
    <s v="ACTIVE"/>
  </r>
  <r>
    <s v="174083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084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085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086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087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088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089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090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091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092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098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100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101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102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103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104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109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45"/>
    <n v="0"/>
    <n v="0"/>
    <n v="371.45"/>
    <n v="371.45"/>
    <n v="0"/>
    <n v="0"/>
    <n v="371.45"/>
    <n v="0"/>
    <n v="0"/>
    <m/>
    <m/>
    <s v="ACTIVE"/>
  </r>
  <r>
    <s v="174110"/>
    <s v="SF3101316125"/>
    <s v="?"/>
    <s v="beginbalans"/>
    <m/>
    <s v="?"/>
    <m/>
    <m/>
    <m/>
    <x v="1"/>
    <m/>
    <n v="100292414"/>
    <s v="Alfa College"/>
    <x v="9"/>
    <s v="Vmware"/>
    <s v="WLA522 Access Point (AP with dual radios"/>
    <d v="2011-10-01T00:00:00"/>
    <x v="1"/>
    <n v="1"/>
    <n v="371.51"/>
    <n v="0"/>
    <n v="0"/>
    <n v="371.51"/>
    <n v="371.51"/>
    <n v="0"/>
    <n v="0"/>
    <n v="371.51"/>
    <n v="0"/>
    <n v="0"/>
    <m/>
    <m/>
    <s v="ACTIVE"/>
  </r>
  <r>
    <s v="177511"/>
    <s v="SF3101325321"/>
    <s v="?"/>
    <s v="beginbalans"/>
    <m/>
    <s v="A28113801091"/>
    <m/>
    <m/>
    <m/>
    <x v="0"/>
    <m/>
    <n v="100292414"/>
    <s v="Alfa College"/>
    <x v="13"/>
    <s v="Juniper Networks Inc."/>
    <s v="WLA522"/>
    <d v="2012-01-01T00:00:00"/>
    <x v="1"/>
    <n v="0"/>
    <n v="398.63"/>
    <n v="0"/>
    <n v="398.63"/>
    <n v="0"/>
    <n v="398.63"/>
    <n v="0"/>
    <n v="398.63"/>
    <n v="0"/>
    <n v="0"/>
    <n v="0"/>
    <m/>
    <m/>
    <s v="INACTIVE - Retired in 2024"/>
  </r>
  <r>
    <s v="177512"/>
    <s v="SF3101325321"/>
    <s v="?"/>
    <s v="beginbalans"/>
    <m/>
    <s v="A28113801114"/>
    <m/>
    <m/>
    <m/>
    <x v="0"/>
    <m/>
    <n v="100292414"/>
    <s v="Alfa College"/>
    <x v="13"/>
    <s v="Juniper Networks Inc."/>
    <s v="WLA522"/>
    <d v="2012-01-01T00:00:00"/>
    <x v="1"/>
    <n v="0"/>
    <n v="398.59"/>
    <n v="0"/>
    <n v="398.59"/>
    <n v="0"/>
    <n v="398.59"/>
    <n v="0"/>
    <n v="398.59"/>
    <n v="0"/>
    <n v="0"/>
    <n v="0"/>
    <m/>
    <m/>
    <s v="INACTIVE - Retired in 2024"/>
  </r>
  <r>
    <s v="177513"/>
    <s v="SF3101325321"/>
    <s v="?"/>
    <s v="beginbalans"/>
    <m/>
    <s v="A28113802982"/>
    <m/>
    <m/>
    <m/>
    <x v="0"/>
    <m/>
    <n v="100292414"/>
    <s v="Alfa College"/>
    <x v="13"/>
    <s v="Juniper Networks Inc."/>
    <s v="WLA522"/>
    <d v="2012-01-01T00:00:00"/>
    <x v="1"/>
    <n v="0"/>
    <n v="398.59"/>
    <n v="0"/>
    <n v="398.59"/>
    <n v="0"/>
    <n v="398.59"/>
    <n v="0"/>
    <n v="398.59"/>
    <n v="0"/>
    <n v="0"/>
    <n v="0"/>
    <m/>
    <m/>
    <s v="INACTIVE - Retired in 2024"/>
  </r>
  <r>
    <s v="177514"/>
    <s v="SF3101325321"/>
    <s v="?"/>
    <s v="beginbalans"/>
    <m/>
    <s v="A28113900114"/>
    <m/>
    <m/>
    <m/>
    <x v="0"/>
    <m/>
    <n v="100292414"/>
    <s v="Alfa College"/>
    <x v="13"/>
    <s v="Juniper Networks Inc."/>
    <s v="WLA522"/>
    <d v="2012-01-01T00:00:00"/>
    <x v="1"/>
    <n v="0"/>
    <n v="398.59"/>
    <n v="0"/>
    <n v="398.59"/>
    <n v="0"/>
    <n v="398.59"/>
    <n v="0"/>
    <n v="398.59"/>
    <n v="0"/>
    <n v="0"/>
    <n v="0"/>
    <m/>
    <m/>
    <s v="INACTIVE - Retired in 2024"/>
  </r>
  <r>
    <s v="177515"/>
    <s v="SF3101325321"/>
    <s v="?"/>
    <s v="beginbalans"/>
    <m/>
    <s v="A28113801137"/>
    <m/>
    <m/>
    <m/>
    <x v="0"/>
    <m/>
    <n v="100292414"/>
    <s v="Alfa College"/>
    <x v="13"/>
    <s v="Juniper Networks Inc."/>
    <s v="WLA522"/>
    <d v="2012-01-01T00:00:00"/>
    <x v="1"/>
    <n v="0"/>
    <n v="398.59"/>
    <n v="0"/>
    <n v="398.59"/>
    <n v="0"/>
    <n v="398.59"/>
    <n v="0"/>
    <n v="398.59"/>
    <n v="0"/>
    <n v="0"/>
    <n v="0"/>
    <m/>
    <m/>
    <s v="INACTIVE - Retired in 2024"/>
  </r>
  <r>
    <s v="177516"/>
    <s v="SF3101325321"/>
    <s v="?"/>
    <s v="beginbalans"/>
    <m/>
    <s v="A28113901529"/>
    <m/>
    <m/>
    <m/>
    <x v="0"/>
    <m/>
    <n v="100292414"/>
    <s v="Alfa College"/>
    <x v="13"/>
    <s v="Juniper Networks Inc."/>
    <s v="WLA522"/>
    <d v="2012-01-01T00:00:00"/>
    <x v="1"/>
    <n v="0"/>
    <n v="398.59"/>
    <n v="0"/>
    <n v="398.59"/>
    <n v="0"/>
    <n v="398.59"/>
    <n v="0"/>
    <n v="398.59"/>
    <n v="0"/>
    <n v="0"/>
    <n v="0"/>
    <m/>
    <m/>
    <s v="INACTIVE - Retired in 2024"/>
  </r>
  <r>
    <s v="177517"/>
    <s v="SF3101325321"/>
    <s v="?"/>
    <s v="beginbalans"/>
    <m/>
    <s v="A28113801163"/>
    <m/>
    <m/>
    <m/>
    <x v="0"/>
    <m/>
    <n v="100292414"/>
    <s v="Alfa College"/>
    <x v="13"/>
    <s v="Juniper Networks Inc."/>
    <s v="WLA522"/>
    <d v="2012-01-01T00:00:00"/>
    <x v="1"/>
    <n v="0"/>
    <n v="398.59"/>
    <n v="0"/>
    <n v="398.59"/>
    <n v="0"/>
    <n v="398.59"/>
    <n v="0"/>
    <n v="398.59"/>
    <n v="0"/>
    <n v="0"/>
    <n v="0"/>
    <m/>
    <m/>
    <s v="INACTIVE - Retired in 2024"/>
  </r>
  <r>
    <s v="177518"/>
    <s v="SF3101325321"/>
    <s v="?"/>
    <s v="beginbalans"/>
    <m/>
    <s v="A28113801073"/>
    <m/>
    <m/>
    <m/>
    <x v="0"/>
    <m/>
    <n v="100292414"/>
    <s v="Alfa College"/>
    <x v="13"/>
    <s v="Juniper Networks Inc."/>
    <s v="WLA522"/>
    <d v="2012-01-01T00:00:00"/>
    <x v="1"/>
    <n v="0"/>
    <n v="398.59"/>
    <n v="0"/>
    <n v="398.59"/>
    <n v="0"/>
    <n v="398.59"/>
    <n v="0"/>
    <n v="398.59"/>
    <n v="0"/>
    <n v="0"/>
    <n v="0"/>
    <m/>
    <m/>
    <s v="INACTIVE - Retired in 2024"/>
  </r>
  <r>
    <s v="181700"/>
    <s v="SF3201304306"/>
    <s v="?"/>
    <s v="beginbalans"/>
    <m/>
    <s v="?"/>
    <m/>
    <m/>
    <m/>
    <x v="1"/>
    <m/>
    <n v="100292414"/>
    <s v="Alfa College"/>
    <x v="9"/>
    <s v="Vmware"/>
    <s v="WLA522 Access Point (AP with dual radios"/>
    <d v="2012-04-01T00:00:00"/>
    <x v="1"/>
    <n v="1"/>
    <n v="432.07"/>
    <n v="0"/>
    <n v="0"/>
    <n v="432.07"/>
    <n v="432.07"/>
    <n v="0"/>
    <n v="0"/>
    <n v="432.07"/>
    <n v="0"/>
    <n v="0"/>
    <m/>
    <m/>
    <s v="ACTIVE"/>
  </r>
  <r>
    <s v="181701"/>
    <s v="SF3201304306"/>
    <s v="?"/>
    <s v="beginbalans"/>
    <m/>
    <s v="?"/>
    <m/>
    <m/>
    <m/>
    <x v="1"/>
    <m/>
    <n v="100292414"/>
    <s v="Alfa College"/>
    <x v="9"/>
    <s v="Vmware"/>
    <s v="WLA522 Access Point (AP with dual radios"/>
    <d v="2012-04-01T00:00:00"/>
    <x v="1"/>
    <n v="1"/>
    <n v="432.07"/>
    <n v="0"/>
    <n v="0"/>
    <n v="432.07"/>
    <n v="432.07"/>
    <n v="0"/>
    <n v="0"/>
    <n v="432.07"/>
    <n v="0"/>
    <n v="0"/>
    <m/>
    <m/>
    <s v="ACTIVE"/>
  </r>
  <r>
    <s v="181702"/>
    <s v="SF3201304306"/>
    <s v="?"/>
    <s v="beginbalans"/>
    <m/>
    <s v="?"/>
    <m/>
    <m/>
    <m/>
    <x v="1"/>
    <m/>
    <n v="100292414"/>
    <s v="Alfa College"/>
    <x v="9"/>
    <s v="Vmware"/>
    <s v="WLA522 Access Point (AP with dual radios"/>
    <d v="2012-04-01T00:00:00"/>
    <x v="1"/>
    <n v="1"/>
    <n v="432.07"/>
    <n v="0"/>
    <n v="0"/>
    <n v="432.07"/>
    <n v="432.07"/>
    <n v="0"/>
    <n v="0"/>
    <n v="432.07"/>
    <n v="0"/>
    <n v="0"/>
    <m/>
    <m/>
    <s v="ACTIVE"/>
  </r>
  <r>
    <s v="181703"/>
    <s v="SF3201304306"/>
    <s v="?"/>
    <s v="beginbalans"/>
    <m/>
    <s v="?"/>
    <m/>
    <m/>
    <m/>
    <x v="1"/>
    <m/>
    <n v="100292414"/>
    <s v="Alfa College"/>
    <x v="9"/>
    <s v="Vmware"/>
    <s v="WLA522 Access Point (AP with dual radios"/>
    <d v="2012-04-01T00:00:00"/>
    <x v="1"/>
    <n v="1"/>
    <n v="432.07"/>
    <n v="0"/>
    <n v="0"/>
    <n v="432.07"/>
    <n v="432.07"/>
    <n v="0"/>
    <n v="0"/>
    <n v="432.07"/>
    <n v="0"/>
    <n v="0"/>
    <m/>
    <m/>
    <s v="ACTIVE"/>
  </r>
  <r>
    <s v="181704"/>
    <s v="SF3201304306"/>
    <s v="?"/>
    <s v="beginbalans"/>
    <m/>
    <s v="?"/>
    <m/>
    <m/>
    <m/>
    <x v="1"/>
    <m/>
    <n v="100292414"/>
    <s v="Alfa College"/>
    <x v="9"/>
    <s v="Vmware"/>
    <s v="WLA522 Access Point (AP with dual radios"/>
    <d v="2012-04-01T00:00:00"/>
    <x v="1"/>
    <n v="1"/>
    <n v="432.07"/>
    <n v="0"/>
    <n v="0"/>
    <n v="432.07"/>
    <n v="432.07"/>
    <n v="0"/>
    <n v="0"/>
    <n v="432.07"/>
    <n v="0"/>
    <n v="0"/>
    <m/>
    <m/>
    <s v="ACTIVE"/>
  </r>
  <r>
    <s v="181705"/>
    <s v="SF3201304306"/>
    <s v="?"/>
    <s v="beginbalans"/>
    <m/>
    <s v="?"/>
    <m/>
    <m/>
    <m/>
    <x v="1"/>
    <m/>
    <n v="100292414"/>
    <s v="Alfa College"/>
    <x v="9"/>
    <s v="Vmware"/>
    <s v="WLA522 Access Point (AP with dual radios"/>
    <d v="2012-04-01T00:00:00"/>
    <x v="1"/>
    <n v="1"/>
    <n v="432.07"/>
    <n v="0"/>
    <n v="0"/>
    <n v="432.07"/>
    <n v="432.07"/>
    <n v="0"/>
    <n v="0"/>
    <n v="432.07"/>
    <n v="0"/>
    <n v="0"/>
    <m/>
    <m/>
    <s v="ACTIVE"/>
  </r>
  <r>
    <s v="181706"/>
    <s v="SF3201304306"/>
    <s v="?"/>
    <s v="beginbalans"/>
    <m/>
    <s v="?"/>
    <m/>
    <m/>
    <m/>
    <x v="1"/>
    <m/>
    <n v="100292414"/>
    <s v="Alfa College"/>
    <x v="9"/>
    <s v="Vmware"/>
    <s v="WLA522 Access Point (AP with dual radios"/>
    <d v="2012-04-01T00:00:00"/>
    <x v="1"/>
    <n v="1"/>
    <n v="432.07"/>
    <n v="0"/>
    <n v="0"/>
    <n v="432.07"/>
    <n v="432.07"/>
    <n v="0"/>
    <n v="0"/>
    <n v="432.07"/>
    <n v="0"/>
    <n v="0"/>
    <m/>
    <m/>
    <s v="ACTIVE"/>
  </r>
  <r>
    <s v="181707"/>
    <s v="SF3201304306"/>
    <s v="?"/>
    <s v="beginbalans"/>
    <m/>
    <s v="?"/>
    <m/>
    <m/>
    <m/>
    <x v="1"/>
    <m/>
    <n v="100292414"/>
    <s v="Alfa College"/>
    <x v="9"/>
    <s v="Vmware"/>
    <s v="WLA522 Access Point (AP with dual radios"/>
    <d v="2012-04-01T00:00:00"/>
    <x v="1"/>
    <n v="1"/>
    <n v="432.07"/>
    <n v="0"/>
    <n v="0"/>
    <n v="432.07"/>
    <n v="432.07"/>
    <n v="0"/>
    <n v="0"/>
    <n v="432.07"/>
    <n v="0"/>
    <n v="0"/>
    <m/>
    <m/>
    <s v="ACTIVE"/>
  </r>
  <r>
    <s v="448239"/>
    <s v="SI-NL-001519"/>
    <s v="2001168692"/>
    <s v="beginbalans"/>
    <m/>
    <s v="?"/>
    <m/>
    <m/>
    <m/>
    <x v="1"/>
    <m/>
    <n v="100292414"/>
    <s v="Alfa College"/>
    <x v="2"/>
    <s v="Cisco"/>
    <s v="1000BASE-SX SFP transceiver module MMF 8"/>
    <d v="2015-11-01T00:00:00"/>
    <x v="1"/>
    <n v="1"/>
    <n v="185.84"/>
    <n v="0"/>
    <n v="0"/>
    <n v="185.84"/>
    <n v="185.84"/>
    <n v="0"/>
    <n v="0"/>
    <n v="185.84"/>
    <n v="0"/>
    <n v="0"/>
    <m/>
    <m/>
    <s v="ACTIVE"/>
  </r>
  <r>
    <s v="448240"/>
    <s v="SI-NL-001519"/>
    <s v="2001168692"/>
    <s v="beginbalans"/>
    <m/>
    <s v="?"/>
    <m/>
    <m/>
    <m/>
    <x v="1"/>
    <m/>
    <n v="100292414"/>
    <s v="Alfa College"/>
    <x v="2"/>
    <s v="Cisco"/>
    <s v="1000BASE-SX SFP transceiver module MMF 8"/>
    <d v="2015-11-01T00:00:00"/>
    <x v="1"/>
    <n v="1"/>
    <n v="185.84"/>
    <n v="0"/>
    <n v="0"/>
    <n v="185.84"/>
    <n v="185.84"/>
    <n v="0"/>
    <n v="0"/>
    <n v="185.84"/>
    <n v="0"/>
    <n v="0"/>
    <m/>
    <m/>
    <s v="ACTIVE"/>
  </r>
  <r>
    <s v="448241"/>
    <s v="SI-NL-001519"/>
    <s v="2001168692"/>
    <s v="beginbalans"/>
    <m/>
    <s v="?"/>
    <m/>
    <m/>
    <m/>
    <x v="1"/>
    <m/>
    <n v="100292414"/>
    <s v="Alfa College"/>
    <x v="2"/>
    <s v="Cisco"/>
    <s v="1000BASE-SX SFP transceiver module MMF 8"/>
    <d v="2015-11-01T00:00:00"/>
    <x v="1"/>
    <n v="1"/>
    <n v="185.84"/>
    <n v="0"/>
    <n v="0"/>
    <n v="185.84"/>
    <n v="185.84"/>
    <n v="0"/>
    <n v="0"/>
    <n v="185.84"/>
    <n v="0"/>
    <n v="0"/>
    <m/>
    <m/>
    <s v="ACTIVE"/>
  </r>
  <r>
    <s v="448242"/>
    <s v="SI-NL-001519"/>
    <s v="2001168692"/>
    <s v="beginbalans"/>
    <m/>
    <s v="?"/>
    <m/>
    <m/>
    <m/>
    <x v="1"/>
    <m/>
    <n v="100292414"/>
    <s v="Alfa College"/>
    <x v="2"/>
    <s v="Cisco"/>
    <s v="1000BASE-SX SFP transceiver module MMF 8"/>
    <d v="2015-11-01T00:00:00"/>
    <x v="1"/>
    <n v="1"/>
    <n v="185.84"/>
    <n v="0"/>
    <n v="0"/>
    <n v="185.84"/>
    <n v="185.84"/>
    <n v="0"/>
    <n v="0"/>
    <n v="185.84"/>
    <n v="0"/>
    <n v="0"/>
    <m/>
    <m/>
    <s v="ACTIVE"/>
  </r>
  <r>
    <s v="448201"/>
    <s v="SI-NL-001520"/>
    <s v="2001168695"/>
    <s v="beginbalans"/>
    <m/>
    <s v="?"/>
    <m/>
    <m/>
    <m/>
    <x v="1"/>
    <m/>
    <n v="100292414"/>
    <s v="Alfa College"/>
    <x v="1"/>
    <s v="Cisco"/>
    <s v="Catalyst 4500E 48-Port UPOE"/>
    <d v="2015-11-01T00:00:00"/>
    <x v="1"/>
    <n v="1"/>
    <n v="3343.26"/>
    <n v="0"/>
    <n v="0"/>
    <n v="3343.26"/>
    <n v="3343.26"/>
    <n v="0"/>
    <n v="0"/>
    <n v="3343.26"/>
    <n v="0"/>
    <n v="0"/>
    <m/>
    <m/>
    <s v="ACTIVE"/>
  </r>
  <r>
    <s v="604731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4468.95"/>
    <n v="0"/>
    <n v="0"/>
    <n v="4468.95"/>
    <n v="4468.95"/>
    <n v="0"/>
    <n v="0"/>
    <n v="4468.95"/>
    <n v="0"/>
    <n v="0"/>
    <m/>
    <m/>
    <s v="ACTIVE"/>
  </r>
  <r>
    <s v="604732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4468.95"/>
    <n v="0"/>
    <n v="0"/>
    <n v="4468.95"/>
    <n v="4468.95"/>
    <n v="0"/>
    <n v="0"/>
    <n v="4468.95"/>
    <n v="0"/>
    <n v="0"/>
    <m/>
    <m/>
    <s v="ACTIVE"/>
  </r>
  <r>
    <s v="604733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4468.95"/>
    <n v="0"/>
    <n v="0"/>
    <n v="4468.95"/>
    <n v="4468.95"/>
    <n v="0"/>
    <n v="0"/>
    <n v="4468.95"/>
    <n v="0"/>
    <n v="0"/>
    <m/>
    <m/>
    <s v="ACTIVE"/>
  </r>
  <r>
    <s v="604734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4468.95"/>
    <n v="0"/>
    <n v="0"/>
    <n v="4468.95"/>
    <n v="4468.95"/>
    <n v="0"/>
    <n v="0"/>
    <n v="4468.95"/>
    <n v="0"/>
    <n v="0"/>
    <m/>
    <m/>
    <s v="ACTIVE"/>
  </r>
  <r>
    <s v="604735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4468.95"/>
    <n v="0"/>
    <n v="0"/>
    <n v="4468.95"/>
    <n v="4468.95"/>
    <n v="0"/>
    <n v="0"/>
    <n v="4468.95"/>
    <n v="0"/>
    <n v="0"/>
    <m/>
    <m/>
    <s v="ACTIVE"/>
  </r>
  <r>
    <s v="604736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4468.95"/>
    <n v="0"/>
    <n v="0"/>
    <n v="4468.95"/>
    <n v="4468.95"/>
    <n v="0"/>
    <n v="0"/>
    <n v="4468.95"/>
    <n v="0"/>
    <n v="0"/>
    <m/>
    <m/>
    <s v="ACTIVE"/>
  </r>
  <r>
    <s v="604737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4468.96"/>
    <n v="0"/>
    <n v="0"/>
    <n v="4468.96"/>
    <n v="4468.96"/>
    <n v="0"/>
    <n v="0"/>
    <n v="4468.96"/>
    <n v="0"/>
    <n v="0"/>
    <m/>
    <m/>
    <s v="ACTIVE"/>
  </r>
  <r>
    <s v="604738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4468.96"/>
    <n v="0"/>
    <n v="0"/>
    <n v="4468.96"/>
    <n v="4468.96"/>
    <n v="0"/>
    <n v="0"/>
    <n v="4468.96"/>
    <n v="0"/>
    <n v="0"/>
    <m/>
    <m/>
    <s v="ACTIVE"/>
  </r>
  <r>
    <s v="604739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4468.96"/>
    <n v="0"/>
    <n v="0"/>
    <n v="4468.96"/>
    <n v="4468.96"/>
    <n v="0"/>
    <n v="0"/>
    <n v="4468.96"/>
    <n v="0"/>
    <n v="0"/>
    <m/>
    <m/>
    <s v="ACTIVE"/>
  </r>
  <r>
    <s v="604740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4468.96"/>
    <n v="0"/>
    <n v="0"/>
    <n v="4468.96"/>
    <n v="4468.96"/>
    <n v="0"/>
    <n v="0"/>
    <n v="4468.96"/>
    <n v="0"/>
    <n v="0"/>
    <m/>
    <m/>
    <s v="ACTIVE"/>
  </r>
  <r>
    <s v="604741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8937.91"/>
    <n v="0"/>
    <n v="0"/>
    <n v="8937.91"/>
    <n v="8937.91"/>
    <n v="0"/>
    <n v="0"/>
    <n v="8937.91"/>
    <n v="0"/>
    <n v="0"/>
    <m/>
    <m/>
    <s v="ACTIVE"/>
  </r>
  <r>
    <s v="604742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8937.91"/>
    <n v="0"/>
    <n v="0"/>
    <n v="8937.91"/>
    <n v="8937.91"/>
    <n v="0"/>
    <n v="0"/>
    <n v="8937.91"/>
    <n v="0"/>
    <n v="0"/>
    <m/>
    <m/>
    <s v="ACTIVE"/>
  </r>
  <r>
    <s v="604743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8937.91"/>
    <n v="0"/>
    <n v="0"/>
    <n v="8937.91"/>
    <n v="8937.91"/>
    <n v="0"/>
    <n v="0"/>
    <n v="8937.91"/>
    <n v="0"/>
    <n v="0"/>
    <m/>
    <m/>
    <s v="ACTIVE"/>
  </r>
  <r>
    <s v="604744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8937.9"/>
    <n v="0"/>
    <n v="0"/>
    <n v="8937.9"/>
    <n v="8937.9"/>
    <n v="0"/>
    <n v="0"/>
    <n v="8937.9"/>
    <n v="0"/>
    <n v="0"/>
    <m/>
    <m/>
    <s v="ACTIVE"/>
  </r>
  <r>
    <s v="604745"/>
    <s v="SI-NL-001816"/>
    <s v="?"/>
    <s v="beginbalans"/>
    <m/>
    <s v="?"/>
    <m/>
    <m/>
    <m/>
    <x v="1"/>
    <m/>
    <n v="100292414"/>
    <s v="Alfa College"/>
    <x v="0"/>
    <s v="Cisco"/>
    <n v="3850"/>
    <d v="2016-05-01T00:00:00"/>
    <x v="1"/>
    <n v="1"/>
    <n v="2718.61"/>
    <n v="0"/>
    <n v="0"/>
    <n v="2718.61"/>
    <n v="2718.61"/>
    <n v="0"/>
    <n v="0"/>
    <n v="2718.61"/>
    <n v="0"/>
    <n v="0"/>
    <m/>
    <m/>
    <s v="ACTIVE"/>
  </r>
  <r>
    <s v="604746"/>
    <s v="SI-NL-001816"/>
    <s v="?"/>
    <s v="beginbalans"/>
    <m/>
    <s v="?"/>
    <m/>
    <m/>
    <m/>
    <x v="1"/>
    <m/>
    <n v="100292414"/>
    <s v="Alfa College"/>
    <x v="2"/>
    <s v="Cisco"/>
    <s v="Cisco Catalyst 3850 4"/>
    <d v="2016-05-01T00:00:00"/>
    <x v="1"/>
    <n v="1"/>
    <n v="186.19"/>
    <n v="0"/>
    <n v="0"/>
    <n v="186.19"/>
    <n v="186.19"/>
    <n v="0"/>
    <n v="0"/>
    <n v="186.19"/>
    <n v="0"/>
    <n v="0"/>
    <m/>
    <m/>
    <s v="ACTIVE"/>
  </r>
  <r>
    <s v="604747"/>
    <s v="SI-NL-001816"/>
    <s v="?"/>
    <s v="beginbalans"/>
    <m/>
    <s v="?"/>
    <m/>
    <m/>
    <m/>
    <x v="1"/>
    <m/>
    <n v="100292414"/>
    <s v="Alfa College"/>
    <x v="2"/>
    <s v="Cisco"/>
    <s v="Cisco Catalyst 3850 4"/>
    <d v="2016-05-01T00:00:00"/>
    <x v="1"/>
    <n v="1"/>
    <n v="186.2"/>
    <n v="0"/>
    <n v="0"/>
    <n v="186.2"/>
    <n v="186.2"/>
    <n v="0"/>
    <n v="0"/>
    <n v="186.2"/>
    <n v="0"/>
    <n v="0"/>
    <m/>
    <m/>
    <s v="ACTIVE"/>
  </r>
  <r>
    <s v="621335"/>
    <s v="SI-NL-001824"/>
    <s v="?"/>
    <s v="beginbalans"/>
    <m/>
    <s v="JMX2020L0BS"/>
    <m/>
    <m/>
    <m/>
    <x v="5"/>
    <m/>
    <n v="100292414"/>
    <s v="Alfa College"/>
    <x v="2"/>
    <s v="Cisco"/>
    <s v="ASA 5585-X"/>
    <d v="2016-06-01T00:00:00"/>
    <x v="1"/>
    <n v="1"/>
    <n v="20560.43"/>
    <n v="0"/>
    <n v="0"/>
    <n v="20560.43"/>
    <n v="20560.43"/>
    <n v="0"/>
    <n v="0"/>
    <n v="20560.43"/>
    <n v="0"/>
    <n v="0"/>
    <m/>
    <m/>
    <s v="ACTIVE"/>
  </r>
  <r>
    <s v="621336"/>
    <s v="SI-NL-001824"/>
    <s v="?"/>
    <s v="beginbalans"/>
    <m/>
    <s v="JMX2020L0BR"/>
    <m/>
    <m/>
    <m/>
    <x v="5"/>
    <m/>
    <n v="100292414"/>
    <s v="Alfa College"/>
    <x v="2"/>
    <s v="Cisco"/>
    <s v="ASA 5585-X"/>
    <d v="2016-06-01T00:00:00"/>
    <x v="1"/>
    <n v="1"/>
    <n v="20560.43"/>
    <n v="0"/>
    <n v="0"/>
    <n v="20560.43"/>
    <n v="20560.43"/>
    <n v="0"/>
    <n v="0"/>
    <n v="20560.43"/>
    <n v="0"/>
    <n v="0"/>
    <m/>
    <m/>
    <s v="ACTIVE"/>
  </r>
  <r>
    <s v="635330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2410.8000000000002"/>
    <n v="0"/>
    <n v="0"/>
    <n v="2410.8000000000002"/>
    <n v="2410.8000000000002"/>
    <n v="0"/>
    <n v="0"/>
    <n v="2410.8000000000002"/>
    <n v="0"/>
    <n v="0"/>
    <m/>
    <m/>
    <s v="ACTIVE"/>
  </r>
  <r>
    <s v="635331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2410.8000000000002"/>
    <n v="0"/>
    <n v="0"/>
    <n v="2410.8000000000002"/>
    <n v="2410.8000000000002"/>
    <n v="0"/>
    <n v="0"/>
    <n v="2410.8000000000002"/>
    <n v="0"/>
    <n v="0"/>
    <m/>
    <m/>
    <s v="ACTIVE"/>
  </r>
  <r>
    <s v="635332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33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34"/>
    <s v="SI-NL-001866"/>
    <s v="?"/>
    <s v="beginbalans"/>
    <m/>
    <s v="FOC2034U19Y"/>
    <m/>
    <m/>
    <m/>
    <x v="5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35"/>
    <s v="SI-NL-001866"/>
    <s v="?"/>
    <s v="beginbalans"/>
    <m/>
    <s v="FCW2034F0YT"/>
    <m/>
    <m/>
    <m/>
    <x v="5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36"/>
    <s v="SI-NL-001866"/>
    <s v="?"/>
    <s v="beginbalans"/>
    <m/>
    <s v="FCW2034U19X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37"/>
    <s v="SI-NL-001866"/>
    <s v="?"/>
    <s v="beginbalans"/>
    <m/>
    <s v="FCW2034FoYP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38"/>
    <s v="SI-NL-001866"/>
    <s v="?"/>
    <s v="beginbalans"/>
    <m/>
    <s v="FCW2034C16S"/>
    <m/>
    <m/>
    <m/>
    <x v="5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39"/>
    <s v="SI-NL-001866"/>
    <s v="?"/>
    <s v="beginbalans"/>
    <m/>
    <s v="FCW2034X144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40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41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42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43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44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45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46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47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48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49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50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51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52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53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54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55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56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57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58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59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60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61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62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63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64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65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66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67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68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69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70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71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72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73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74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75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76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77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78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79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80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81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82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83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3.21"/>
    <n v="0"/>
    <n v="0"/>
    <n v="4293.21"/>
    <n v="4293.21"/>
    <n v="0"/>
    <n v="0"/>
    <n v="4293.21"/>
    <n v="0"/>
    <n v="0"/>
    <m/>
    <m/>
    <s v="ACTIVE"/>
  </r>
  <r>
    <s v="635384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4292.99"/>
    <n v="0"/>
    <n v="0"/>
    <n v="4292.99"/>
    <n v="4292.99"/>
    <n v="0"/>
    <n v="0"/>
    <n v="4292.99"/>
    <n v="0"/>
    <n v="0"/>
    <m/>
    <m/>
    <s v="ACTIVE"/>
  </r>
  <r>
    <s v="635385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386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387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388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389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390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391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392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393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394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395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396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397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398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399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00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01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02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03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04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05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06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07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08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09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10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11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12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13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14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15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16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17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18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19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20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21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12"/>
    <n v="0"/>
    <n v="0"/>
    <n v="165.12"/>
    <n v="165.12"/>
    <n v="0"/>
    <n v="0"/>
    <n v="165.12"/>
    <n v="0"/>
    <n v="0"/>
    <m/>
    <m/>
    <s v="ACTIVE"/>
  </r>
  <r>
    <s v="635422"/>
    <s v="SI-NL-001866"/>
    <s v="?"/>
    <s v="beginbalans"/>
    <m/>
    <s v="?"/>
    <m/>
    <m/>
    <m/>
    <x v="1"/>
    <m/>
    <n v="100292414"/>
    <s v="Alfa College"/>
    <x v="0"/>
    <s v="Cisco"/>
    <n v="3850"/>
    <d v="2016-07-01T00:00:00"/>
    <x v="1"/>
    <n v="1"/>
    <n v="165.25"/>
    <n v="0"/>
    <n v="0"/>
    <n v="165.25"/>
    <n v="165.25"/>
    <n v="0"/>
    <n v="0"/>
    <n v="165.25"/>
    <n v="0"/>
    <n v="0"/>
    <m/>
    <m/>
    <s v="ACTIVE"/>
  </r>
  <r>
    <s v="635423"/>
    <s v="SI-NL-001866"/>
    <s v="?"/>
    <s v="beginbalans"/>
    <m/>
    <s v="?"/>
    <m/>
    <m/>
    <m/>
    <x v="1"/>
    <m/>
    <n v="100292414"/>
    <s v="Alfa College"/>
    <x v="2"/>
    <s v="Cisco"/>
    <s v="1000BASE-T SFP"/>
    <d v="2016-07-01T00:00:00"/>
    <x v="1"/>
    <n v="1"/>
    <n v="130.44999999999999"/>
    <n v="0"/>
    <n v="0"/>
    <n v="130.44999999999999"/>
    <n v="130.44999999999999"/>
    <n v="0"/>
    <n v="0"/>
    <n v="130.44999999999999"/>
    <n v="0"/>
    <n v="0"/>
    <m/>
    <m/>
    <s v="ACTIVE"/>
  </r>
  <r>
    <s v="635424"/>
    <s v="SI-NL-001866"/>
    <s v="?"/>
    <s v="beginbalans"/>
    <m/>
    <s v="?"/>
    <m/>
    <m/>
    <m/>
    <x v="1"/>
    <m/>
    <n v="100292414"/>
    <s v="Alfa College"/>
    <x v="2"/>
    <s v="Cisco"/>
    <s v="1000BASE-T SFP"/>
    <d v="2016-07-01T00:00:00"/>
    <x v="1"/>
    <n v="1"/>
    <n v="130.44999999999999"/>
    <n v="0"/>
    <n v="0"/>
    <n v="130.44999999999999"/>
    <n v="130.44999999999999"/>
    <n v="0"/>
    <n v="0"/>
    <n v="130.44999999999999"/>
    <n v="0"/>
    <n v="0"/>
    <m/>
    <m/>
    <s v="ACTIVE"/>
  </r>
  <r>
    <s v="635425"/>
    <s v="SI-NL-001866"/>
    <s v="?"/>
    <s v="beginbalans"/>
    <m/>
    <s v="?"/>
    <m/>
    <m/>
    <m/>
    <x v="1"/>
    <m/>
    <n v="100292414"/>
    <s v="Alfa College"/>
    <x v="2"/>
    <s v="Cisco"/>
    <s v="1000BASE-T SFP"/>
    <d v="2016-07-01T00:00:00"/>
    <x v="1"/>
    <n v="1"/>
    <n v="130.44999999999999"/>
    <n v="0"/>
    <n v="0"/>
    <n v="130.44999999999999"/>
    <n v="130.44999999999999"/>
    <n v="0"/>
    <n v="0"/>
    <n v="130.44999999999999"/>
    <n v="0"/>
    <n v="0"/>
    <m/>
    <m/>
    <s v="ACTIVE"/>
  </r>
  <r>
    <s v="635426"/>
    <s v="SI-NL-001866"/>
    <s v="?"/>
    <s v="beginbalans"/>
    <m/>
    <s v="?"/>
    <m/>
    <m/>
    <m/>
    <x v="1"/>
    <m/>
    <n v="100292414"/>
    <s v="Alfa College"/>
    <x v="2"/>
    <s v="Cisco"/>
    <s v="1000BASE-T SFP"/>
    <d v="2016-07-01T00:00:00"/>
    <x v="1"/>
    <n v="1"/>
    <n v="130.44999999999999"/>
    <n v="0"/>
    <n v="0"/>
    <n v="130.44999999999999"/>
    <n v="130.44999999999999"/>
    <n v="0"/>
    <n v="0"/>
    <n v="130.44999999999999"/>
    <n v="0"/>
    <n v="0"/>
    <m/>
    <m/>
    <s v="ACTIVE"/>
  </r>
  <r>
    <s v="635427"/>
    <s v="SI-NL-001866"/>
    <s v="?"/>
    <s v="beginbalans"/>
    <m/>
    <s v="?"/>
    <m/>
    <m/>
    <m/>
    <x v="1"/>
    <m/>
    <n v="100292414"/>
    <s v="Alfa College"/>
    <x v="2"/>
    <s v="Cisco"/>
    <s v="1000BASE-T SFP"/>
    <d v="2016-07-01T00:00:00"/>
    <x v="1"/>
    <n v="1"/>
    <n v="130.44999999999999"/>
    <n v="0"/>
    <n v="0"/>
    <n v="130.44999999999999"/>
    <n v="130.44999999999999"/>
    <n v="0"/>
    <n v="0"/>
    <n v="130.44999999999999"/>
    <n v="0"/>
    <n v="0"/>
    <m/>
    <m/>
    <s v="ACTIVE"/>
  </r>
  <r>
    <s v="635428"/>
    <s v="SI-NL-001866"/>
    <s v="?"/>
    <s v="beginbalans"/>
    <m/>
    <s v="?"/>
    <m/>
    <m/>
    <m/>
    <x v="1"/>
    <m/>
    <n v="100292414"/>
    <s v="Alfa College"/>
    <x v="2"/>
    <s v="Cisco"/>
    <s v="1000BASE-T SFP"/>
    <d v="2016-07-01T00:00:00"/>
    <x v="1"/>
    <n v="1"/>
    <n v="130.44999999999999"/>
    <n v="0"/>
    <n v="0"/>
    <n v="130.44999999999999"/>
    <n v="130.44999999999999"/>
    <n v="0"/>
    <n v="0"/>
    <n v="130.44999999999999"/>
    <n v="0"/>
    <n v="0"/>
    <m/>
    <m/>
    <s v="ACTIVE"/>
  </r>
  <r>
    <s v="635429"/>
    <s v="SI-NL-001866"/>
    <s v="?"/>
    <s v="beginbalans"/>
    <m/>
    <s v="?"/>
    <m/>
    <m/>
    <m/>
    <x v="1"/>
    <m/>
    <n v="100292414"/>
    <s v="Alfa College"/>
    <x v="2"/>
    <s v="Cisco"/>
    <s v="1000BASE-T SFP"/>
    <d v="2016-07-01T00:00:00"/>
    <x v="1"/>
    <n v="1"/>
    <n v="130.44999999999999"/>
    <n v="0"/>
    <n v="0"/>
    <n v="130.44999999999999"/>
    <n v="130.44999999999999"/>
    <n v="0"/>
    <n v="0"/>
    <n v="130.44999999999999"/>
    <n v="0"/>
    <n v="0"/>
    <m/>
    <m/>
    <s v="ACTIVE"/>
  </r>
  <r>
    <s v="635430"/>
    <s v="SI-NL-001866"/>
    <s v="?"/>
    <s v="beginbalans"/>
    <m/>
    <s v="?"/>
    <m/>
    <m/>
    <m/>
    <x v="1"/>
    <m/>
    <n v="100292414"/>
    <s v="Alfa College"/>
    <x v="2"/>
    <s v="Cisco"/>
    <s v="1000BASE-T SFP"/>
    <d v="2016-07-01T00:00:00"/>
    <x v="1"/>
    <n v="1"/>
    <n v="130.44999999999999"/>
    <n v="0"/>
    <n v="0"/>
    <n v="130.44999999999999"/>
    <n v="130.44999999999999"/>
    <n v="0"/>
    <n v="0"/>
    <n v="130.44999999999999"/>
    <n v="0"/>
    <n v="0"/>
    <m/>
    <m/>
    <s v="ACTIVE"/>
  </r>
  <r>
    <s v="635431"/>
    <s v="SI-NL-001866"/>
    <s v="?"/>
    <s v="beginbalans"/>
    <m/>
    <s v="?"/>
    <m/>
    <m/>
    <m/>
    <x v="1"/>
    <m/>
    <n v="100292414"/>
    <s v="Alfa College"/>
    <x v="2"/>
    <s v="Cisco"/>
    <s v="1000BASE-T SFP"/>
    <d v="2016-07-01T00:00:00"/>
    <x v="1"/>
    <n v="1"/>
    <n v="130.44999999999999"/>
    <n v="0"/>
    <n v="0"/>
    <n v="130.44999999999999"/>
    <n v="130.44999999999999"/>
    <n v="0"/>
    <n v="0"/>
    <n v="130.44999999999999"/>
    <n v="0"/>
    <n v="0"/>
    <m/>
    <m/>
    <s v="ACTIVE"/>
  </r>
  <r>
    <s v="635432"/>
    <s v="SI-NL-001866"/>
    <s v="?"/>
    <s v="beginbalans"/>
    <m/>
    <s v="?"/>
    <m/>
    <m/>
    <m/>
    <x v="1"/>
    <m/>
    <n v="100292414"/>
    <s v="Alfa College"/>
    <x v="2"/>
    <s v="Cisco"/>
    <s v="1000BASE-T SFP"/>
    <d v="2016-07-01T00:00:00"/>
    <x v="1"/>
    <n v="1"/>
    <n v="130.43"/>
    <n v="0"/>
    <n v="0"/>
    <n v="130.43"/>
    <n v="130.43"/>
    <n v="0"/>
    <n v="0"/>
    <n v="130.43"/>
    <n v="0"/>
    <n v="0"/>
    <m/>
    <m/>
    <s v="ACTIVE"/>
  </r>
  <r>
    <s v="678667"/>
    <s v="SI-NL-001978"/>
    <s v="?"/>
    <s v="beginbalans"/>
    <m/>
    <s v="?"/>
    <m/>
    <m/>
    <m/>
    <x v="1"/>
    <m/>
    <n v="100292414"/>
    <s v="Alfa College"/>
    <x v="0"/>
    <s v="Cisco"/>
    <n v="3850"/>
    <d v="2016-09-01T00:00:00"/>
    <x v="1"/>
    <n v="1"/>
    <n v="4480.5200000000004"/>
    <n v="0"/>
    <n v="0"/>
    <n v="4480.5200000000004"/>
    <n v="4480.5200000000004"/>
    <n v="0"/>
    <n v="0"/>
    <n v="4480.5200000000004"/>
    <n v="0"/>
    <n v="0"/>
    <m/>
    <m/>
    <s v="ACTIVE"/>
  </r>
  <r>
    <s v="678668"/>
    <s v="SI-NL-001978"/>
    <s v="?"/>
    <s v="beginbalans"/>
    <m/>
    <s v="?"/>
    <m/>
    <m/>
    <m/>
    <x v="1"/>
    <m/>
    <n v="100292414"/>
    <s v="Alfa College"/>
    <x v="0"/>
    <s v="Cisco"/>
    <n v="3850"/>
    <d v="2016-09-01T00:00:00"/>
    <x v="1"/>
    <n v="2"/>
    <n v="5451.3"/>
    <n v="0"/>
    <n v="0"/>
    <n v="5451.3"/>
    <n v="5451.3"/>
    <n v="0"/>
    <n v="0"/>
    <n v="5451.3"/>
    <n v="0"/>
    <n v="0"/>
    <m/>
    <m/>
    <s v="ACTIVE"/>
  </r>
  <r>
    <s v="678669"/>
    <s v="SI-NL-001978"/>
    <s v="?"/>
    <s v="beginbalans"/>
    <m/>
    <s v="?"/>
    <m/>
    <m/>
    <m/>
    <x v="1"/>
    <m/>
    <n v="100292414"/>
    <s v="Alfa College"/>
    <x v="0"/>
    <s v="Cisco"/>
    <n v="3850"/>
    <d v="2016-09-01T00:00:00"/>
    <x v="1"/>
    <n v="2"/>
    <n v="373.38"/>
    <n v="0"/>
    <n v="0"/>
    <n v="373.38"/>
    <n v="373.38"/>
    <n v="0"/>
    <n v="0"/>
    <n v="373.38"/>
    <n v="0"/>
    <n v="0"/>
    <m/>
    <m/>
    <s v="ACTIVE"/>
  </r>
  <r>
    <s v="812070"/>
    <s v="SI-NL-002149"/>
    <s v="2001284220"/>
    <s v="beginbalans"/>
    <m/>
    <s v="?"/>
    <m/>
    <m/>
    <m/>
    <x v="1"/>
    <m/>
    <n v="100292414"/>
    <s v="Alfa College"/>
    <x v="2"/>
    <s v="Cisco"/>
    <s v="Cisco Catalyst 3850 48 Port PoE IP Base"/>
    <d v="2017-01-01T00:00:00"/>
    <x v="1"/>
    <n v="6"/>
    <n v="29936.400000000001"/>
    <n v="0"/>
    <n v="0"/>
    <n v="29936.400000000001"/>
    <n v="29936.400000000001"/>
    <n v="0"/>
    <n v="0"/>
    <n v="29936.400000000001"/>
    <n v="0"/>
    <n v="0"/>
    <m/>
    <m/>
    <s v="ACTIVE"/>
  </r>
  <r>
    <s v="812071"/>
    <s v="SI-NL-002149"/>
    <s v="2001284220"/>
    <s v="beginbalans"/>
    <m/>
    <s v="?"/>
    <m/>
    <m/>
    <m/>
    <x v="1"/>
    <m/>
    <n v="100292414"/>
    <s v="Alfa College"/>
    <x v="2"/>
    <s v="Cisco"/>
    <s v="Cisco Catalyst 3850 4 x 1GE Network"/>
    <d v="2017-01-01T00:00:00"/>
    <x v="1"/>
    <n v="4"/>
    <n v="767.6"/>
    <n v="0"/>
    <n v="0"/>
    <n v="767.6"/>
    <n v="767.6"/>
    <n v="0"/>
    <n v="0"/>
    <n v="767.6"/>
    <n v="0"/>
    <n v="0"/>
    <m/>
    <m/>
    <s v="ACTIVE"/>
  </r>
  <r>
    <s v="812072"/>
    <s v="SI-NL-002149"/>
    <s v="2001284220"/>
    <s v="beginbalans"/>
    <m/>
    <s v="?"/>
    <m/>
    <m/>
    <m/>
    <x v="1"/>
    <m/>
    <n v="100292414"/>
    <s v="Alfa College"/>
    <x v="2"/>
    <s v="Cisco"/>
    <s v="ASA 5585-X Spare AC Power Supply"/>
    <d v="2017-01-01T00:00:00"/>
    <x v="1"/>
    <n v="2"/>
    <n v="1919"/>
    <n v="0"/>
    <n v="0"/>
    <n v="1919"/>
    <n v="1919"/>
    <n v="0"/>
    <n v="0"/>
    <n v="1919"/>
    <n v="0"/>
    <n v="0"/>
    <m/>
    <m/>
    <s v="ACTIVE"/>
  </r>
  <r>
    <s v="887775"/>
    <s v="SI-NL-002312"/>
    <s v="2001312625"/>
    <s v="beginbalans"/>
    <m/>
    <s v="?"/>
    <m/>
    <m/>
    <m/>
    <x v="1"/>
    <m/>
    <n v="100292415"/>
    <s v="Alfa College"/>
    <x v="0"/>
    <s v="Cisco"/>
    <n v="3850"/>
    <d v="2017-04-01T00:00:00"/>
    <x v="1"/>
    <n v="1"/>
    <n v="872.88"/>
    <n v="0"/>
    <n v="0"/>
    <n v="872.88"/>
    <n v="872.88"/>
    <n v="0"/>
    <n v="0"/>
    <n v="872.88"/>
    <n v="0"/>
    <n v="0"/>
    <m/>
    <m/>
    <s v="ACTIVE"/>
  </r>
  <r>
    <s v="887776"/>
    <s v="SI-NL-002312"/>
    <s v="2001312625"/>
    <s v="beginbalans"/>
    <m/>
    <s v="?"/>
    <m/>
    <m/>
    <m/>
    <x v="1"/>
    <m/>
    <n v="100292415"/>
    <s v="Alfa College"/>
    <x v="0"/>
    <s v="Cisco"/>
    <n v="3850"/>
    <d v="2017-04-01T00:00:00"/>
    <x v="1"/>
    <n v="1"/>
    <n v="872.88"/>
    <n v="0"/>
    <n v="0"/>
    <n v="872.88"/>
    <n v="872.88"/>
    <n v="0"/>
    <n v="0"/>
    <n v="872.88"/>
    <n v="0"/>
    <n v="0"/>
    <m/>
    <m/>
    <s v="ACTIVE"/>
  </r>
  <r>
    <s v="887777"/>
    <s v="SI-NL-002312"/>
    <s v="2001312625"/>
    <s v="beginbalans"/>
    <m/>
    <s v="?"/>
    <m/>
    <m/>
    <m/>
    <x v="1"/>
    <m/>
    <n v="100292415"/>
    <s v="Alfa College"/>
    <x v="0"/>
    <s v="Cisco"/>
    <n v="3850"/>
    <d v="2017-04-01T00:00:00"/>
    <x v="1"/>
    <n v="1"/>
    <n v="872.88"/>
    <n v="0"/>
    <n v="0"/>
    <n v="872.88"/>
    <n v="872.88"/>
    <n v="0"/>
    <n v="0"/>
    <n v="872.88"/>
    <n v="0"/>
    <n v="0"/>
    <m/>
    <m/>
    <s v="ACTIVE"/>
  </r>
  <r>
    <s v="887778"/>
    <s v="SI-NL-002312"/>
    <s v="2001312625"/>
    <s v="beginbalans"/>
    <m/>
    <s v="?"/>
    <m/>
    <m/>
    <m/>
    <x v="1"/>
    <m/>
    <n v="100292415"/>
    <s v="Alfa College"/>
    <x v="0"/>
    <s v="Cisco"/>
    <n v="3850"/>
    <d v="2017-04-01T00:00:00"/>
    <x v="1"/>
    <n v="1"/>
    <n v="872.88"/>
    <n v="0"/>
    <n v="0"/>
    <n v="872.88"/>
    <n v="872.88"/>
    <n v="0"/>
    <n v="0"/>
    <n v="872.88"/>
    <n v="0"/>
    <n v="0"/>
    <m/>
    <m/>
    <s v="ACTIVE"/>
  </r>
  <r>
    <s v="887779"/>
    <s v="SI-NL-002312"/>
    <s v="2001312625"/>
    <s v="beginbalans"/>
    <m/>
    <s v="?"/>
    <m/>
    <m/>
    <m/>
    <x v="1"/>
    <m/>
    <n v="100292415"/>
    <s v="Alfa College"/>
    <x v="0"/>
    <s v="Cisco"/>
    <n v="3850"/>
    <d v="2017-04-01T00:00:00"/>
    <x v="1"/>
    <n v="1"/>
    <n v="872.88"/>
    <n v="0"/>
    <n v="0"/>
    <n v="872.88"/>
    <n v="872.88"/>
    <n v="0"/>
    <n v="0"/>
    <n v="872.88"/>
    <n v="0"/>
    <n v="0"/>
    <m/>
    <m/>
    <s v="ACTIVE"/>
  </r>
  <r>
    <s v="887780"/>
    <s v="SI-NL-002312"/>
    <s v="2001312625"/>
    <s v="beginbalans"/>
    <m/>
    <s v="?"/>
    <m/>
    <m/>
    <m/>
    <x v="1"/>
    <m/>
    <n v="100292415"/>
    <s v="Alfa College"/>
    <x v="0"/>
    <s v="Cisco"/>
    <n v="3850"/>
    <d v="2017-04-01T00:00:00"/>
    <x v="1"/>
    <n v="1"/>
    <n v="872.88"/>
    <n v="0"/>
    <n v="0"/>
    <n v="872.88"/>
    <n v="872.88"/>
    <n v="0"/>
    <n v="0"/>
    <n v="872.88"/>
    <n v="0"/>
    <n v="0"/>
    <m/>
    <m/>
    <s v="ACTIVE"/>
  </r>
  <r>
    <s v="887781"/>
    <s v="SI-NL-002312"/>
    <s v="2001312625"/>
    <s v="beginbalans"/>
    <m/>
    <s v="?"/>
    <m/>
    <m/>
    <m/>
    <x v="1"/>
    <m/>
    <n v="100292415"/>
    <s v="Alfa College"/>
    <x v="0"/>
    <s v="Cisco"/>
    <n v="3850"/>
    <d v="2017-04-01T00:00:00"/>
    <x v="1"/>
    <n v="1"/>
    <n v="872.88"/>
    <n v="0"/>
    <n v="0"/>
    <n v="872.88"/>
    <n v="872.88"/>
    <n v="0"/>
    <n v="0"/>
    <n v="872.88"/>
    <n v="0"/>
    <n v="0"/>
    <m/>
    <m/>
    <s v="ACTIVE"/>
  </r>
  <r>
    <s v="887782"/>
    <s v="SI-NL-002312"/>
    <s v="2001312625"/>
    <s v="beginbalans"/>
    <m/>
    <s v="?"/>
    <m/>
    <m/>
    <m/>
    <x v="1"/>
    <m/>
    <n v="100292415"/>
    <s v="Alfa College"/>
    <x v="0"/>
    <s v="Cisco"/>
    <n v="3850"/>
    <d v="2017-04-01T00:00:00"/>
    <x v="1"/>
    <n v="1"/>
    <n v="872.88"/>
    <n v="0"/>
    <n v="0"/>
    <n v="872.88"/>
    <n v="872.88"/>
    <n v="0"/>
    <n v="0"/>
    <n v="872.88"/>
    <n v="0"/>
    <n v="0"/>
    <m/>
    <m/>
    <s v="ACTIVE"/>
  </r>
  <r>
    <s v="887783"/>
    <s v="SI-NL-002312"/>
    <s v="2001312625"/>
    <s v="beginbalans"/>
    <m/>
    <s v="?"/>
    <m/>
    <m/>
    <m/>
    <x v="1"/>
    <m/>
    <n v="100292415"/>
    <s v="Alfa College"/>
    <x v="0"/>
    <s v="Cisco"/>
    <n v="3850"/>
    <d v="2017-04-01T00:00:00"/>
    <x v="1"/>
    <n v="1"/>
    <n v="872.88"/>
    <n v="0"/>
    <n v="0"/>
    <n v="872.88"/>
    <n v="872.88"/>
    <n v="0"/>
    <n v="0"/>
    <n v="872.88"/>
    <n v="0"/>
    <n v="0"/>
    <m/>
    <m/>
    <s v="ACTIVE"/>
  </r>
  <r>
    <s v="887784"/>
    <s v="SI-NL-002312"/>
    <s v="2001312625"/>
    <s v="beginbalans"/>
    <m/>
    <s v="?"/>
    <m/>
    <m/>
    <m/>
    <x v="1"/>
    <m/>
    <n v="100292415"/>
    <s v="Alfa College"/>
    <x v="0"/>
    <s v="Cisco"/>
    <n v="3850"/>
    <d v="2017-04-01T00:00:00"/>
    <x v="1"/>
    <n v="1"/>
    <n v="872.83"/>
    <n v="0"/>
    <n v="0"/>
    <n v="872.83"/>
    <n v="872.83"/>
    <n v="0"/>
    <n v="0"/>
    <n v="872.83"/>
    <n v="0"/>
    <n v="0"/>
    <m/>
    <m/>
    <s v="ACTIVE"/>
  </r>
  <r>
    <s v="887785"/>
    <s v="SI-NL-002312"/>
    <s v="2001312625"/>
    <s v="beginbalans"/>
    <m/>
    <s v="?"/>
    <m/>
    <m/>
    <m/>
    <x v="1"/>
    <m/>
    <n v="100292415"/>
    <s v="Alfa College"/>
    <x v="6"/>
    <s v="Cisco"/>
    <s v="ASA 5585-X Security Plus License (Enable"/>
    <d v="2017-04-01T00:00:00"/>
    <x v="1"/>
    <n v="1"/>
    <n v="6588.48"/>
    <n v="0"/>
    <n v="0"/>
    <n v="6588.48"/>
    <n v="6588.48"/>
    <n v="0"/>
    <n v="0"/>
    <n v="6588.48"/>
    <n v="0"/>
    <n v="0"/>
    <m/>
    <m/>
    <s v="ACTIVE"/>
  </r>
  <r>
    <s v="887786"/>
    <s v="SI-NL-002312"/>
    <s v="2001312625"/>
    <s v="beginbalans"/>
    <m/>
    <s v="?"/>
    <m/>
    <m/>
    <m/>
    <x v="1"/>
    <m/>
    <n v="100292415"/>
    <s v="Alfa College"/>
    <x v="6"/>
    <s v="Cisco"/>
    <s v="ASA 5585-X Security Plus License (Enable"/>
    <d v="2017-04-01T00:00:00"/>
    <x v="1"/>
    <n v="1"/>
    <n v="6588.49"/>
    <n v="0"/>
    <n v="0"/>
    <n v="6588.49"/>
    <n v="6588.49"/>
    <n v="0"/>
    <n v="0"/>
    <n v="6588.49"/>
    <n v="0"/>
    <n v="0"/>
    <m/>
    <m/>
    <s v="ACTIVE"/>
  </r>
  <r>
    <s v="887747"/>
    <s v="SI-NL-002331"/>
    <s v="2001312625"/>
    <s v="beginbalans"/>
    <m/>
    <s v="?"/>
    <m/>
    <m/>
    <m/>
    <x v="1"/>
    <m/>
    <n v="100292415"/>
    <s v="Alfa College"/>
    <x v="2"/>
    <s v="Cisco"/>
    <s v="10GBASE-LR SFP Module Enterprise-Class"/>
    <d v="2017-04-01T00:00:00"/>
    <x v="1"/>
    <n v="1"/>
    <n v="588.42999999999995"/>
    <n v="0"/>
    <n v="0"/>
    <n v="588.42999999999995"/>
    <n v="588.42999999999995"/>
    <n v="0"/>
    <n v="0"/>
    <n v="588.42999999999995"/>
    <n v="0"/>
    <n v="0"/>
    <m/>
    <m/>
    <s v="ACTIVE"/>
  </r>
  <r>
    <s v="887748"/>
    <s v="SI-NL-002331"/>
    <s v="2001312625"/>
    <s v="beginbalans"/>
    <m/>
    <s v="?"/>
    <m/>
    <m/>
    <m/>
    <x v="1"/>
    <m/>
    <n v="100292415"/>
    <s v="Alfa College"/>
    <x v="2"/>
    <s v="Cisco"/>
    <s v="10GBASE-LR SFP Module Enterprise-Class"/>
    <d v="2017-04-01T00:00:00"/>
    <x v="1"/>
    <n v="1"/>
    <n v="588.42999999999995"/>
    <n v="0"/>
    <n v="0"/>
    <n v="588.42999999999995"/>
    <n v="588.42999999999995"/>
    <n v="0"/>
    <n v="0"/>
    <n v="588.42999999999995"/>
    <n v="0"/>
    <n v="0"/>
    <m/>
    <m/>
    <s v="ACTIVE"/>
  </r>
  <r>
    <s v="887749"/>
    <s v="SI-NL-002331"/>
    <s v="2001312625"/>
    <s v="beginbalans"/>
    <m/>
    <s v="?"/>
    <m/>
    <m/>
    <m/>
    <x v="1"/>
    <m/>
    <n v="100292415"/>
    <s v="Alfa College"/>
    <x v="2"/>
    <s v="Cisco"/>
    <s v="10GBASE-LR SFP Module Enterprise-Class"/>
    <d v="2017-04-01T00:00:00"/>
    <x v="1"/>
    <n v="1"/>
    <n v="588.42999999999995"/>
    <n v="0"/>
    <n v="0"/>
    <n v="588.42999999999995"/>
    <n v="588.42999999999995"/>
    <n v="0"/>
    <n v="0"/>
    <n v="588.42999999999995"/>
    <n v="0"/>
    <n v="0"/>
    <m/>
    <m/>
    <s v="ACTIVE"/>
  </r>
  <r>
    <s v="887750"/>
    <s v="SI-NL-002331"/>
    <s v="2001312625"/>
    <s v="beginbalans"/>
    <m/>
    <s v="?"/>
    <m/>
    <m/>
    <m/>
    <x v="1"/>
    <m/>
    <n v="100292415"/>
    <s v="Alfa College"/>
    <x v="2"/>
    <s v="Cisco"/>
    <s v="10GBASE-LR SFP Module Enterprise-Class"/>
    <d v="2017-04-01T00:00:00"/>
    <x v="1"/>
    <n v="1"/>
    <n v="588.42999999999995"/>
    <n v="0"/>
    <n v="0"/>
    <n v="588.42999999999995"/>
    <n v="588.42999999999995"/>
    <n v="0"/>
    <n v="0"/>
    <n v="588.42999999999995"/>
    <n v="0"/>
    <n v="0"/>
    <m/>
    <m/>
    <s v="ACTIVE"/>
  </r>
  <r>
    <s v="887751"/>
    <s v="SI-NL-002331"/>
    <s v="2001312625"/>
    <s v="beginbalans"/>
    <m/>
    <s v="?"/>
    <m/>
    <m/>
    <m/>
    <x v="1"/>
    <m/>
    <n v="100292415"/>
    <s v="Alfa College"/>
    <x v="2"/>
    <s v="Cisco"/>
    <s v="10GBASE-LR SFP Module Enterprise-Class"/>
    <d v="2017-04-01T00:00:00"/>
    <x v="1"/>
    <n v="1"/>
    <n v="588.42999999999995"/>
    <n v="0"/>
    <n v="0"/>
    <n v="588.42999999999995"/>
    <n v="588.42999999999995"/>
    <n v="0"/>
    <n v="0"/>
    <n v="588.42999999999995"/>
    <n v="0"/>
    <n v="0"/>
    <m/>
    <m/>
    <s v="ACTIVE"/>
  </r>
  <r>
    <s v="887752"/>
    <s v="SI-NL-002331"/>
    <s v="2001312625"/>
    <s v="beginbalans"/>
    <m/>
    <s v="?"/>
    <m/>
    <m/>
    <m/>
    <x v="1"/>
    <m/>
    <n v="100292415"/>
    <s v="Alfa College"/>
    <x v="2"/>
    <s v="Cisco"/>
    <s v="10GBASE-LR SFP Module Enterprise-Class"/>
    <d v="2017-04-01T00:00:00"/>
    <x v="1"/>
    <n v="1"/>
    <n v="588.42999999999995"/>
    <n v="0"/>
    <n v="0"/>
    <n v="588.42999999999995"/>
    <n v="588.42999999999995"/>
    <n v="0"/>
    <n v="0"/>
    <n v="588.42999999999995"/>
    <n v="0"/>
    <n v="0"/>
    <m/>
    <m/>
    <s v="ACTIVE"/>
  </r>
  <r>
    <s v="887753"/>
    <s v="SI-NL-002331"/>
    <s v="2001312625"/>
    <s v="beginbalans"/>
    <m/>
    <s v="?"/>
    <m/>
    <m/>
    <m/>
    <x v="1"/>
    <m/>
    <n v="100292415"/>
    <s v="Alfa College"/>
    <x v="2"/>
    <s v="Cisco"/>
    <s v="10GBASE-LR SFP Module Enterprise-Class"/>
    <d v="2017-04-01T00:00:00"/>
    <x v="1"/>
    <n v="1"/>
    <n v="588.42999999999995"/>
    <n v="0"/>
    <n v="0"/>
    <n v="588.42999999999995"/>
    <n v="588.42999999999995"/>
    <n v="0"/>
    <n v="0"/>
    <n v="588.42999999999995"/>
    <n v="0"/>
    <n v="0"/>
    <m/>
    <m/>
    <s v="ACTIVE"/>
  </r>
  <r>
    <s v="887754"/>
    <s v="SI-NL-002331"/>
    <s v="2001312625"/>
    <s v="beginbalans"/>
    <m/>
    <s v="?"/>
    <m/>
    <m/>
    <m/>
    <x v="1"/>
    <m/>
    <n v="100292415"/>
    <s v="Alfa College"/>
    <x v="2"/>
    <s v="Cisco"/>
    <s v="10GBASE-LR SFP Module Enterprise-Class"/>
    <d v="2017-04-01T00:00:00"/>
    <x v="1"/>
    <n v="1"/>
    <n v="588.42999999999995"/>
    <n v="0"/>
    <n v="0"/>
    <n v="588.42999999999995"/>
    <n v="588.42999999999995"/>
    <n v="0"/>
    <n v="0"/>
    <n v="588.42999999999995"/>
    <n v="0"/>
    <n v="0"/>
    <m/>
    <m/>
    <s v="ACTIVE"/>
  </r>
  <r>
    <s v="887755"/>
    <s v="SI-NL-002331"/>
    <s v="2001312625"/>
    <s v="beginbalans"/>
    <m/>
    <s v="?"/>
    <m/>
    <m/>
    <m/>
    <x v="1"/>
    <m/>
    <n v="100292415"/>
    <s v="Alfa College"/>
    <x v="2"/>
    <s v="Cisco"/>
    <s v="10GBASE-LR SFP Module Enterprise-Class"/>
    <d v="2017-04-01T00:00:00"/>
    <x v="1"/>
    <n v="1"/>
    <n v="588.42999999999995"/>
    <n v="0"/>
    <n v="0"/>
    <n v="588.42999999999995"/>
    <n v="588.42999999999995"/>
    <n v="0"/>
    <n v="0"/>
    <n v="588.42999999999995"/>
    <n v="0"/>
    <n v="0"/>
    <m/>
    <m/>
    <s v="ACTIVE"/>
  </r>
  <r>
    <s v="887756"/>
    <s v="SI-NL-002331"/>
    <s v="2001312625"/>
    <s v="beginbalans"/>
    <m/>
    <s v="?"/>
    <m/>
    <m/>
    <m/>
    <x v="1"/>
    <m/>
    <n v="100292415"/>
    <s v="Alfa College"/>
    <x v="2"/>
    <s v="Cisco"/>
    <s v="10GBASE-LR SFP Module Enterprise-Class"/>
    <d v="2017-04-01T00:00:00"/>
    <x v="1"/>
    <n v="1"/>
    <n v="588.42999999999995"/>
    <n v="0"/>
    <n v="0"/>
    <n v="588.42999999999995"/>
    <n v="588.42999999999995"/>
    <n v="0"/>
    <n v="0"/>
    <n v="588.42999999999995"/>
    <n v="0"/>
    <n v="0"/>
    <m/>
    <m/>
    <s v="ACTIVE"/>
  </r>
  <r>
    <s v="887757"/>
    <s v="SI-NL-002331"/>
    <s v="2001312625"/>
    <s v="beginbalans"/>
    <m/>
    <s v="?"/>
    <m/>
    <m/>
    <m/>
    <x v="1"/>
    <m/>
    <n v="100292415"/>
    <s v="Alfa College"/>
    <x v="2"/>
    <s v="Cisco"/>
    <s v="10GBASE-LR SFP Module Enterprise-Class"/>
    <d v="2017-04-01T00:00:00"/>
    <x v="1"/>
    <n v="1"/>
    <n v="588.42999999999995"/>
    <n v="0"/>
    <n v="0"/>
    <n v="588.42999999999995"/>
    <n v="588.42999999999995"/>
    <n v="0"/>
    <n v="0"/>
    <n v="588.42999999999995"/>
    <n v="0"/>
    <n v="0"/>
    <m/>
    <m/>
    <s v="ACTIVE"/>
  </r>
  <r>
    <s v="887758"/>
    <s v="SI-NL-002331"/>
    <s v="2001312625"/>
    <s v="beginbalans"/>
    <m/>
    <s v="?"/>
    <m/>
    <m/>
    <m/>
    <x v="1"/>
    <m/>
    <n v="100292415"/>
    <s v="Alfa College"/>
    <x v="2"/>
    <s v="Cisco"/>
    <s v="10GBASE-LR SFP Module Enterprise-Class"/>
    <d v="2017-04-01T00:00:00"/>
    <x v="1"/>
    <n v="1"/>
    <n v="588.42999999999995"/>
    <n v="0"/>
    <n v="0"/>
    <n v="588.42999999999995"/>
    <n v="588.42999999999995"/>
    <n v="0"/>
    <n v="0"/>
    <n v="588.42999999999995"/>
    <n v="0"/>
    <n v="0"/>
    <m/>
    <m/>
    <s v="ACTIVE"/>
  </r>
  <r>
    <s v="887759"/>
    <s v="SI-NL-002331"/>
    <s v="2001312625"/>
    <s v="beginbalans"/>
    <m/>
    <s v="?"/>
    <m/>
    <m/>
    <m/>
    <x v="1"/>
    <m/>
    <n v="100292415"/>
    <s v="Alfa College"/>
    <x v="2"/>
    <s v="Cisco"/>
    <s v="10GBASE-LR SFP Module Enterprise-Class"/>
    <d v="2017-04-01T00:00:00"/>
    <x v="1"/>
    <n v="1"/>
    <n v="588.42999999999995"/>
    <n v="0"/>
    <n v="0"/>
    <n v="588.42999999999995"/>
    <n v="588.42999999999995"/>
    <n v="0"/>
    <n v="0"/>
    <n v="588.42999999999995"/>
    <n v="0"/>
    <n v="0"/>
    <m/>
    <m/>
    <s v="ACTIVE"/>
  </r>
  <r>
    <s v="887760"/>
    <s v="SI-NL-002331"/>
    <s v="2001312625"/>
    <s v="beginbalans"/>
    <m/>
    <s v="?"/>
    <m/>
    <m/>
    <m/>
    <x v="1"/>
    <m/>
    <n v="100292415"/>
    <s v="Alfa College"/>
    <x v="2"/>
    <s v="Cisco"/>
    <s v="10GBASE-LR SFP Module Enterprise-Class"/>
    <d v="2017-04-01T00:00:00"/>
    <x v="1"/>
    <n v="1"/>
    <n v="588.38"/>
    <n v="0"/>
    <n v="0"/>
    <n v="588.38"/>
    <n v="588.38"/>
    <n v="0"/>
    <n v="0"/>
    <n v="588.38"/>
    <n v="0"/>
    <n v="0"/>
    <m/>
    <m/>
    <s v="ACTIVE"/>
  </r>
  <r>
    <s v="887761"/>
    <s v="SI-NL-002331"/>
    <s v="2001312625"/>
    <s v="beginbalans"/>
    <m/>
    <s v="?"/>
    <m/>
    <m/>
    <m/>
    <x v="1"/>
    <m/>
    <n v="100292415"/>
    <s v="Alfa College"/>
    <x v="2"/>
    <s v="Cisco"/>
    <s v="S= 10GBASE-ER SFP Module, Enterprise-Cla"/>
    <d v="2017-04-01T00:00:00"/>
    <x v="1"/>
    <n v="1"/>
    <n v="2446.62"/>
    <n v="0"/>
    <n v="0"/>
    <n v="2446.62"/>
    <n v="2446.62"/>
    <n v="0"/>
    <n v="0"/>
    <n v="2446.62"/>
    <n v="0"/>
    <n v="0"/>
    <m/>
    <m/>
    <s v="ACTIVE"/>
  </r>
  <r>
    <s v="887762"/>
    <s v="SI-NL-002331"/>
    <s v="2001312625"/>
    <s v="beginbalans"/>
    <m/>
    <s v="?"/>
    <m/>
    <m/>
    <m/>
    <x v="1"/>
    <m/>
    <n v="100292415"/>
    <s v="Alfa College"/>
    <x v="2"/>
    <s v="Cisco"/>
    <s v="S= 10GBASE-ER SFP Module, Enterprise-Cla"/>
    <d v="2017-04-01T00:00:00"/>
    <x v="1"/>
    <n v="1"/>
    <n v="2446.61"/>
    <n v="0"/>
    <n v="0"/>
    <n v="2446.61"/>
    <n v="2446.61"/>
    <n v="0"/>
    <n v="0"/>
    <n v="2446.61"/>
    <n v="0"/>
    <n v="0"/>
    <m/>
    <m/>
    <s v="ACTIVE"/>
  </r>
  <r>
    <s v="887763"/>
    <s v="SI-NL-002331"/>
    <s v="2001312625"/>
    <s v="beginbalans"/>
    <m/>
    <s v="?"/>
    <m/>
    <m/>
    <m/>
    <x v="1"/>
    <m/>
    <n v="100292415"/>
    <s v="Alfa College"/>
    <x v="2"/>
    <s v="Cisco"/>
    <s v="10GBASE-SR SFP Module Enterprise-Class"/>
    <d v="2017-04-01T00:00:00"/>
    <x v="1"/>
    <n v="1"/>
    <n v="201.3"/>
    <n v="0"/>
    <n v="0"/>
    <n v="201.3"/>
    <n v="201.3"/>
    <n v="0"/>
    <n v="0"/>
    <n v="201.3"/>
    <n v="0"/>
    <n v="0"/>
    <m/>
    <m/>
    <s v="ACTIVE"/>
  </r>
  <r>
    <s v="887764"/>
    <s v="SI-NL-002331"/>
    <s v="2001312625"/>
    <s v="beginbalans"/>
    <m/>
    <s v="?"/>
    <m/>
    <m/>
    <m/>
    <x v="1"/>
    <m/>
    <n v="100292415"/>
    <s v="Alfa College"/>
    <x v="2"/>
    <s v="Cisco"/>
    <s v="10GBASE-SR SFP Module Enterprise-Class"/>
    <d v="2017-04-01T00:00:00"/>
    <x v="1"/>
    <n v="1"/>
    <n v="201.3"/>
    <n v="0"/>
    <n v="0"/>
    <n v="201.3"/>
    <n v="201.3"/>
    <n v="0"/>
    <n v="0"/>
    <n v="201.3"/>
    <n v="0"/>
    <n v="0"/>
    <m/>
    <m/>
    <s v="ACTIVE"/>
  </r>
  <r>
    <s v="887765"/>
    <s v="SI-NL-002331"/>
    <s v="2001312625"/>
    <s v="beginbalans"/>
    <m/>
    <s v="?"/>
    <m/>
    <m/>
    <m/>
    <x v="1"/>
    <m/>
    <n v="100292415"/>
    <s v="Alfa College"/>
    <x v="2"/>
    <s v="Cisco"/>
    <s v="10GBASE-SR SFP Module Enterprise-Class"/>
    <d v="2017-04-01T00:00:00"/>
    <x v="1"/>
    <n v="1"/>
    <n v="201.3"/>
    <n v="0"/>
    <n v="0"/>
    <n v="201.3"/>
    <n v="201.3"/>
    <n v="0"/>
    <n v="0"/>
    <n v="201.3"/>
    <n v="0"/>
    <n v="0"/>
    <m/>
    <m/>
    <s v="ACTIVE"/>
  </r>
  <r>
    <s v="887766"/>
    <s v="SI-NL-002331"/>
    <s v="2001312625"/>
    <s v="beginbalans"/>
    <m/>
    <s v="?"/>
    <m/>
    <m/>
    <m/>
    <x v="1"/>
    <m/>
    <n v="100292415"/>
    <s v="Alfa College"/>
    <x v="2"/>
    <s v="Cisco"/>
    <s v="10GBASE-SR SFP Module Enterprise-Class"/>
    <d v="2017-04-01T00:00:00"/>
    <x v="1"/>
    <n v="1"/>
    <n v="201.3"/>
    <n v="0"/>
    <n v="0"/>
    <n v="201.3"/>
    <n v="201.3"/>
    <n v="0"/>
    <n v="0"/>
    <n v="201.3"/>
    <n v="0"/>
    <n v="0"/>
    <m/>
    <m/>
    <s v="ACTIVE"/>
  </r>
  <r>
    <s v="887767"/>
    <s v="SI-NL-002331"/>
    <s v="2001312625"/>
    <s v="beginbalans"/>
    <m/>
    <s v="?"/>
    <m/>
    <m/>
    <m/>
    <x v="1"/>
    <m/>
    <n v="100292415"/>
    <s v="Alfa College"/>
    <x v="2"/>
    <s v="Cisco"/>
    <s v="10GBASE-SR SFP Module Enterprise-Class"/>
    <d v="2017-04-01T00:00:00"/>
    <x v="1"/>
    <n v="1"/>
    <n v="201.3"/>
    <n v="0"/>
    <n v="0"/>
    <n v="201.3"/>
    <n v="201.3"/>
    <n v="0"/>
    <n v="0"/>
    <n v="201.3"/>
    <n v="0"/>
    <n v="0"/>
    <m/>
    <m/>
    <s v="ACTIVE"/>
  </r>
  <r>
    <s v="887768"/>
    <s v="SI-NL-002331"/>
    <s v="2001312625"/>
    <s v="beginbalans"/>
    <m/>
    <s v="?"/>
    <m/>
    <m/>
    <m/>
    <x v="1"/>
    <m/>
    <n v="100292415"/>
    <s v="Alfa College"/>
    <x v="2"/>
    <s v="Cisco"/>
    <s v="10GBASE-SR SFP Module Enterprise-Class"/>
    <d v="2017-04-01T00:00:00"/>
    <x v="1"/>
    <n v="1"/>
    <n v="201.3"/>
    <n v="0"/>
    <n v="0"/>
    <n v="201.3"/>
    <n v="201.3"/>
    <n v="0"/>
    <n v="0"/>
    <n v="201.3"/>
    <n v="0"/>
    <n v="0"/>
    <m/>
    <m/>
    <s v="ACTIVE"/>
  </r>
  <r>
    <s v="887769"/>
    <s v="SI-NL-002331"/>
    <s v="2001312625"/>
    <s v="beginbalans"/>
    <m/>
    <s v="?"/>
    <m/>
    <m/>
    <m/>
    <x v="1"/>
    <m/>
    <n v="100292415"/>
    <s v="Alfa College"/>
    <x v="2"/>
    <s v="Cisco"/>
    <s v="10GBASE-SR SFP Module Enterprise-Class"/>
    <d v="2017-04-01T00:00:00"/>
    <x v="1"/>
    <n v="1"/>
    <n v="201.3"/>
    <n v="0"/>
    <n v="0"/>
    <n v="201.3"/>
    <n v="201.3"/>
    <n v="0"/>
    <n v="0"/>
    <n v="201.3"/>
    <n v="0"/>
    <n v="0"/>
    <m/>
    <m/>
    <s v="ACTIVE"/>
  </r>
  <r>
    <s v="887770"/>
    <s v="SI-NL-002331"/>
    <s v="2001312625"/>
    <s v="beginbalans"/>
    <m/>
    <s v="?"/>
    <m/>
    <m/>
    <m/>
    <x v="1"/>
    <m/>
    <n v="100292415"/>
    <s v="Alfa College"/>
    <x v="2"/>
    <s v="Cisco"/>
    <s v="10GBASE-SR SFP Module Enterprise-Class"/>
    <d v="2017-04-01T00:00:00"/>
    <x v="1"/>
    <n v="1"/>
    <n v="201.3"/>
    <n v="0"/>
    <n v="0"/>
    <n v="201.3"/>
    <n v="201.3"/>
    <n v="0"/>
    <n v="0"/>
    <n v="201.3"/>
    <n v="0"/>
    <n v="0"/>
    <m/>
    <m/>
    <s v="ACTIVE"/>
  </r>
  <r>
    <s v="887771"/>
    <s v="SI-NL-002331"/>
    <s v="2001312625"/>
    <s v="beginbalans"/>
    <m/>
    <s v="?"/>
    <m/>
    <m/>
    <m/>
    <x v="1"/>
    <m/>
    <n v="100292415"/>
    <s v="Alfa College"/>
    <x v="2"/>
    <s v="Cisco"/>
    <s v="10GBASE-SR SFP Module Enterprise-Class"/>
    <d v="2017-04-01T00:00:00"/>
    <x v="1"/>
    <n v="1"/>
    <n v="201.3"/>
    <n v="0"/>
    <n v="0"/>
    <n v="201.3"/>
    <n v="201.3"/>
    <n v="0"/>
    <n v="0"/>
    <n v="201.3"/>
    <n v="0"/>
    <n v="0"/>
    <m/>
    <m/>
    <s v="ACTIVE"/>
  </r>
  <r>
    <s v="887772"/>
    <s v="SI-NL-002331"/>
    <s v="2001312625"/>
    <s v="beginbalans"/>
    <m/>
    <s v="?"/>
    <m/>
    <m/>
    <m/>
    <x v="1"/>
    <m/>
    <n v="100292415"/>
    <s v="Alfa College"/>
    <x v="2"/>
    <s v="Cisco"/>
    <s v="10GBASE-SR SFP Module Enterprise-Class"/>
    <d v="2017-04-01T00:00:00"/>
    <x v="1"/>
    <n v="1"/>
    <n v="201.3"/>
    <n v="0"/>
    <n v="0"/>
    <n v="201.3"/>
    <n v="201.3"/>
    <n v="0"/>
    <n v="0"/>
    <n v="201.3"/>
    <n v="0"/>
    <n v="0"/>
    <m/>
    <m/>
    <s v="ACTIVE"/>
  </r>
  <r>
    <s v="887773"/>
    <s v="SI-NL-002331"/>
    <s v="2001312625"/>
    <s v="beginbalans"/>
    <m/>
    <s v="?"/>
    <m/>
    <m/>
    <m/>
    <x v="1"/>
    <m/>
    <n v="100292415"/>
    <s v="Alfa College"/>
    <x v="2"/>
    <s v="Cisco"/>
    <s v="10GBASE-SR SFP Module Enterprise-Class"/>
    <d v="2017-04-01T00:00:00"/>
    <x v="1"/>
    <n v="1"/>
    <n v="201.3"/>
    <n v="0"/>
    <n v="0"/>
    <n v="201.3"/>
    <n v="201.3"/>
    <n v="0"/>
    <n v="0"/>
    <n v="201.3"/>
    <n v="0"/>
    <n v="0"/>
    <m/>
    <m/>
    <s v="ACTIVE"/>
  </r>
  <r>
    <s v="887774"/>
    <s v="SI-NL-002331"/>
    <s v="2001312625"/>
    <s v="beginbalans"/>
    <m/>
    <s v="?"/>
    <m/>
    <m/>
    <m/>
    <x v="1"/>
    <m/>
    <n v="100292415"/>
    <s v="Alfa College"/>
    <x v="2"/>
    <s v="Cisco"/>
    <s v="10GBASE-SR SFP Module Enterprise-Class"/>
    <d v="2017-04-01T00:00:00"/>
    <x v="1"/>
    <n v="1"/>
    <n v="201.35"/>
    <n v="0"/>
    <n v="0"/>
    <n v="201.35"/>
    <n v="201.35"/>
    <n v="0"/>
    <n v="0"/>
    <n v="201.35"/>
    <n v="0"/>
    <n v="0"/>
    <m/>
    <m/>
    <s v="ACTIVE"/>
  </r>
  <r>
    <s v="976761"/>
    <s v="SI-NL-002528"/>
    <s v="2001345338"/>
    <s v="beginbalans"/>
    <m/>
    <s v="?"/>
    <m/>
    <m/>
    <m/>
    <x v="1"/>
    <m/>
    <n v="100292415"/>
    <s v="Alfa College"/>
    <x v="2"/>
    <s v="Cisco"/>
    <s v="10GBASE-LR SFP Module Enterprise-Class"/>
    <d v="2017-07-01T00:00:00"/>
    <x v="1"/>
    <n v="1"/>
    <n v="569.46"/>
    <n v="0"/>
    <n v="0"/>
    <n v="569.46"/>
    <n v="569.46"/>
    <n v="0"/>
    <n v="0"/>
    <n v="569.46"/>
    <n v="0"/>
    <n v="0"/>
    <m/>
    <m/>
    <s v="ACTIVE"/>
  </r>
  <r>
    <s v="976762"/>
    <s v="SI-NL-002528"/>
    <s v="2001345338"/>
    <s v="beginbalans"/>
    <m/>
    <s v="?"/>
    <m/>
    <m/>
    <m/>
    <x v="1"/>
    <m/>
    <n v="100292415"/>
    <s v="Alfa College"/>
    <x v="2"/>
    <s v="Cisco"/>
    <s v="10GBASE-LR SFP Module Enterprise-Class"/>
    <d v="2017-07-01T00:00:00"/>
    <x v="1"/>
    <n v="1"/>
    <n v="569.46"/>
    <n v="0"/>
    <n v="0"/>
    <n v="569.46"/>
    <n v="569.46"/>
    <n v="0"/>
    <n v="0"/>
    <n v="569.46"/>
    <n v="0"/>
    <n v="0"/>
    <m/>
    <m/>
    <s v="ACTIVE"/>
  </r>
  <r>
    <s v="976763"/>
    <s v="SI-NL-002528"/>
    <s v="2001345338"/>
    <s v="beginbalans"/>
    <m/>
    <s v="?"/>
    <m/>
    <m/>
    <m/>
    <x v="1"/>
    <m/>
    <n v="100292415"/>
    <s v="Alfa College"/>
    <x v="2"/>
    <s v="Cisco"/>
    <s v="10GBASE-LR SFP Module Enterprise-Class"/>
    <d v="2017-07-01T00:00:00"/>
    <x v="1"/>
    <n v="1"/>
    <n v="569.45000000000005"/>
    <n v="0"/>
    <n v="0"/>
    <n v="569.45000000000005"/>
    <n v="569.45000000000005"/>
    <n v="0"/>
    <n v="0"/>
    <n v="569.45000000000005"/>
    <n v="0"/>
    <n v="0"/>
    <m/>
    <m/>
    <s v="ACTIVE"/>
  </r>
  <r>
    <s v="976764"/>
    <s v="SI-NL-002528"/>
    <s v="2001345338"/>
    <s v="beginbalans"/>
    <m/>
    <s v="?"/>
    <m/>
    <m/>
    <m/>
    <x v="1"/>
    <m/>
    <n v="100292415"/>
    <s v="Alfa College"/>
    <x v="2"/>
    <s v="Cisco"/>
    <s v="10GBASE-LR SFP Module Enterprise-Class"/>
    <d v="2017-07-01T00:00:00"/>
    <x v="1"/>
    <n v="1"/>
    <n v="569.45000000000005"/>
    <n v="0"/>
    <n v="0"/>
    <n v="569.45000000000005"/>
    <n v="569.45000000000005"/>
    <n v="0"/>
    <n v="0"/>
    <n v="569.45000000000005"/>
    <n v="0"/>
    <n v="0"/>
    <m/>
    <m/>
    <s v="ACTIVE"/>
  </r>
  <r>
    <s v="976765"/>
    <s v="SI-NL-002528"/>
    <s v="2001345338"/>
    <s v="beginbalans"/>
    <m/>
    <s v="FOC2122L0CC"/>
    <m/>
    <m/>
    <m/>
    <x v="5"/>
    <m/>
    <n v="100292415"/>
    <s v="Alfa College"/>
    <x v="0"/>
    <s v="Cisco"/>
    <s v="WS-C3850-24P"/>
    <d v="2017-07-01T00:00:00"/>
    <x v="1"/>
    <n v="1"/>
    <n v="2466.62"/>
    <n v="0"/>
    <n v="0"/>
    <n v="2466.62"/>
    <n v="2466.62"/>
    <n v="0"/>
    <n v="0"/>
    <n v="2466.62"/>
    <n v="0"/>
    <n v="0"/>
    <m/>
    <m/>
    <s v="ACTIVE"/>
  </r>
  <r>
    <s v="976766"/>
    <s v="SI-NL-002528"/>
    <s v="2001345338"/>
    <s v="beginbalans"/>
    <m/>
    <s v="FOC2122L0CF"/>
    <m/>
    <m/>
    <m/>
    <x v="5"/>
    <m/>
    <n v="100292415"/>
    <s v="Alfa College"/>
    <x v="0"/>
    <s v="Cisco"/>
    <s v="WS-C3850-24P"/>
    <d v="2017-07-01T00:00:00"/>
    <x v="1"/>
    <n v="1"/>
    <n v="2466.62"/>
    <n v="0"/>
    <n v="0"/>
    <n v="2466.62"/>
    <n v="2466.62"/>
    <n v="0"/>
    <n v="0"/>
    <n v="2466.62"/>
    <n v="0"/>
    <n v="0"/>
    <m/>
    <m/>
    <s v="ACTIVE"/>
  </r>
  <r>
    <s v="976767"/>
    <s v="SI-NL-002528"/>
    <s v="2001345338"/>
    <s v="beginbalans"/>
    <m/>
    <s v="FOC2122U0GA"/>
    <m/>
    <m/>
    <m/>
    <x v="5"/>
    <m/>
    <n v="100292415"/>
    <s v="Alfa College"/>
    <x v="0"/>
    <s v="Cisco"/>
    <s v="WS-C3850-24P"/>
    <d v="2017-07-01T00:00:00"/>
    <x v="1"/>
    <n v="1"/>
    <n v="2466.62"/>
    <n v="0"/>
    <n v="0"/>
    <n v="2466.62"/>
    <n v="2466.62"/>
    <n v="0"/>
    <n v="0"/>
    <n v="2466.62"/>
    <n v="0"/>
    <n v="0"/>
    <m/>
    <m/>
    <s v="ACTIVE"/>
  </r>
  <r>
    <s v="976768"/>
    <s v="SI-NL-002528"/>
    <s v="2001345338"/>
    <s v="beginbalans"/>
    <m/>
    <s v="FOC2121L3D1"/>
    <m/>
    <m/>
    <m/>
    <x v="5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69"/>
    <s v="SI-NL-002528"/>
    <s v="2001345338"/>
    <s v="beginbalans"/>
    <m/>
    <s v="FOC2121L3EC"/>
    <m/>
    <m/>
    <m/>
    <x v="5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70"/>
    <s v="SI-NL-002528"/>
    <s v="2001345338"/>
    <s v="beginbalans"/>
    <m/>
    <s v="FOC2121L3DW"/>
    <m/>
    <m/>
    <m/>
    <x v="5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71"/>
    <s v="SI-NL-002528"/>
    <s v="2001345338"/>
    <s v="beginbalans"/>
    <m/>
    <s v="F0C2122U060"/>
    <m/>
    <m/>
    <m/>
    <x v="1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72"/>
    <s v="SI-NL-002528"/>
    <s v="2001345338"/>
    <s v="beginbalans"/>
    <m/>
    <s v="F0C2121L3E0"/>
    <m/>
    <m/>
    <m/>
    <x v="1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73"/>
    <s v="SI-NL-002528"/>
    <s v="2001345338"/>
    <s v="beginbalans"/>
    <m/>
    <s v="F0C2122U064"/>
    <m/>
    <m/>
    <m/>
    <x v="1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74"/>
    <s v="SI-NL-002528"/>
    <s v="2001345338"/>
    <s v="beginbalans"/>
    <m/>
    <s v="FCW2122C05J"/>
    <m/>
    <m/>
    <m/>
    <x v="5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75"/>
    <s v="SI-NL-002528"/>
    <s v="2001345338"/>
    <s v="beginbalans"/>
    <m/>
    <s v="FOC2121L3E8"/>
    <m/>
    <m/>
    <m/>
    <x v="5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76"/>
    <s v="SI-NL-002528"/>
    <s v="2001345338"/>
    <s v="beginbalans"/>
    <m/>
    <s v="FCW2122F04H"/>
    <m/>
    <m/>
    <m/>
    <x v="4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77"/>
    <s v="SI-NL-002528"/>
    <s v="2001345338"/>
    <s v="beginbalans"/>
    <m/>
    <s v="FOC2122U065"/>
    <m/>
    <m/>
    <m/>
    <x v="4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78"/>
    <s v="SI-NL-002528"/>
    <s v="2001345338"/>
    <s v="beginbalans"/>
    <m/>
    <s v="FOC2122U062"/>
    <m/>
    <m/>
    <m/>
    <x v="4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79"/>
    <s v="SI-NL-002528"/>
    <s v="2001345338"/>
    <s v="beginbalans"/>
    <m/>
    <s v="FOC2121L3DD"/>
    <m/>
    <m/>
    <m/>
    <x v="5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80"/>
    <s v="SI-NL-002528"/>
    <s v="2001345338"/>
    <s v="beginbalans"/>
    <m/>
    <s v="FCW2122F04D"/>
    <m/>
    <m/>
    <m/>
    <x v="5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81"/>
    <s v="SI-NL-002528"/>
    <s v="2001345338"/>
    <s v="beginbalans"/>
    <m/>
    <s v="FCW2122F04F"/>
    <m/>
    <m/>
    <m/>
    <x v="5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82"/>
    <s v="SI-NL-002528"/>
    <s v="2001345338"/>
    <s v="beginbalans"/>
    <m/>
    <s v="FOC2121L3DP"/>
    <m/>
    <m/>
    <m/>
    <x v="5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83"/>
    <s v="SI-NL-002528"/>
    <s v="2001345338"/>
    <s v="beginbalans"/>
    <m/>
    <s v="FOC2121L3CW"/>
    <m/>
    <m/>
    <m/>
    <x v="5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84"/>
    <s v="SI-NL-002528"/>
    <s v="2001345338"/>
    <s v="beginbalans"/>
    <m/>
    <s v="FCW2122C059"/>
    <m/>
    <m/>
    <m/>
    <x v="4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85"/>
    <s v="SI-NL-002528"/>
    <s v="2001345338"/>
    <s v="beginbalans"/>
    <m/>
    <s v="FOC2121L3DU"/>
    <m/>
    <m/>
    <m/>
    <x v="5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86"/>
    <s v="SI-NL-002528"/>
    <s v="2001345338"/>
    <s v="beginbalans"/>
    <m/>
    <s v="FOC2122U05V"/>
    <m/>
    <m/>
    <m/>
    <x v="4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87"/>
    <s v="SI-NL-002528"/>
    <s v="2001345338"/>
    <s v="beginbalans"/>
    <m/>
    <s v="FOC2121L3DK"/>
    <m/>
    <m/>
    <m/>
    <x v="5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88"/>
    <s v="SI-NL-002528"/>
    <s v="2001345338"/>
    <s v="beginbalans"/>
    <m/>
    <s v="FCW2122C05B"/>
    <m/>
    <m/>
    <m/>
    <x v="5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89"/>
    <s v="SI-NL-002528"/>
    <s v="2001345338"/>
    <s v="beginbalans"/>
    <m/>
    <s v="FOC2121L3D0"/>
    <m/>
    <m/>
    <m/>
    <x v="5"/>
    <m/>
    <n v="100292415"/>
    <s v="Alfa College"/>
    <x v="0"/>
    <s v="Cisco"/>
    <s v="WS-C3850-48P"/>
    <d v="2017-07-01T00:00:00"/>
    <x v="1"/>
    <n v="1"/>
    <n v="4392.6099999999997"/>
    <n v="0"/>
    <n v="0"/>
    <n v="4392.6099999999997"/>
    <n v="4392.6099999999997"/>
    <n v="0"/>
    <n v="0"/>
    <n v="4392.6099999999997"/>
    <n v="0"/>
    <n v="0"/>
    <m/>
    <m/>
    <s v="ACTIVE"/>
  </r>
  <r>
    <s v="976790"/>
    <s v="SI-NL-002528"/>
    <s v="2001345338"/>
    <s v="beginbalans"/>
    <m/>
    <s v="FOC2121L3DF"/>
    <m/>
    <m/>
    <m/>
    <x v="5"/>
    <m/>
    <n v="100292415"/>
    <s v="Alfa College"/>
    <x v="0"/>
    <s v="Cisco"/>
    <s v="WS-C3850-48P"/>
    <d v="2017-07-01T00:00:00"/>
    <x v="1"/>
    <n v="1"/>
    <n v="4392.6000000000004"/>
    <n v="0"/>
    <n v="0"/>
    <n v="4392.6000000000004"/>
    <n v="4392.6000000000004"/>
    <n v="0"/>
    <n v="0"/>
    <n v="4392.6000000000004"/>
    <n v="0"/>
    <n v="0"/>
    <m/>
    <m/>
    <s v="ACTIVE"/>
  </r>
  <r>
    <s v="976791"/>
    <s v="SI-NL-002528"/>
    <s v="2001345338"/>
    <s v="beginbalans"/>
    <m/>
    <s v="FCW2122C05C"/>
    <m/>
    <m/>
    <m/>
    <x v="4"/>
    <m/>
    <n v="100292415"/>
    <s v="Alfa College"/>
    <x v="0"/>
    <s v="Cisco"/>
    <s v="WS-C3850-48P"/>
    <d v="2017-07-01T00:00:00"/>
    <x v="1"/>
    <n v="1"/>
    <n v="4392.6000000000004"/>
    <n v="0"/>
    <n v="0"/>
    <n v="4392.6000000000004"/>
    <n v="4392.6000000000004"/>
    <n v="0"/>
    <n v="0"/>
    <n v="4392.6000000000004"/>
    <n v="0"/>
    <n v="0"/>
    <m/>
    <m/>
    <s v="ACTIVE"/>
  </r>
  <r>
    <s v="976792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793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794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795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796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797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798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799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800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801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802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803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804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805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806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807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808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809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810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811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95"/>
    <n v="0"/>
    <n v="0"/>
    <n v="168.95"/>
    <n v="168.95"/>
    <n v="0"/>
    <n v="0"/>
    <n v="168.95"/>
    <n v="0"/>
    <n v="0"/>
    <m/>
    <m/>
    <s v="ACTIVE"/>
  </r>
  <r>
    <s v="976812"/>
    <s v="SI-NL-002528"/>
    <s v="2001345338"/>
    <s v="beginbalans"/>
    <m/>
    <s v="?"/>
    <m/>
    <m/>
    <m/>
    <x v="1"/>
    <m/>
    <n v="100292415"/>
    <s v="Alfa College"/>
    <x v="2"/>
    <s v="Cisco"/>
    <s v="Cisco Catalyst 3850 4 x 1GE Network"/>
    <d v="2017-07-01T00:00:00"/>
    <x v="1"/>
    <n v="1"/>
    <n v="168.88"/>
    <n v="0"/>
    <n v="0"/>
    <n v="168.88"/>
    <n v="168.88"/>
    <n v="0"/>
    <n v="0"/>
    <n v="168.88"/>
    <n v="0"/>
    <n v="0"/>
    <m/>
    <m/>
    <s v="ACTIVE"/>
  </r>
  <r>
    <s v="976813"/>
    <s v="SI-NL-002528"/>
    <s v="2001345338"/>
    <s v="beginbalans"/>
    <m/>
    <s v="?"/>
    <m/>
    <m/>
    <m/>
    <x v="1"/>
    <m/>
    <n v="100292415"/>
    <s v="Alfa College"/>
    <x v="2"/>
    <s v="Cisco"/>
    <s v="10GBASE-CU SFP+ Cable 3 Meter"/>
    <d v="2017-07-01T00:00:00"/>
    <x v="1"/>
    <n v="1"/>
    <n v="29.97"/>
    <n v="0"/>
    <n v="0"/>
    <n v="29.97"/>
    <n v="29.97"/>
    <n v="0"/>
    <n v="0"/>
    <n v="29.97"/>
    <n v="0"/>
    <n v="0"/>
    <m/>
    <m/>
    <s v="ACTIVE"/>
  </r>
  <r>
    <s v="976814"/>
    <s v="SI-NL-002528"/>
    <s v="2001345338"/>
    <s v="beginbalans"/>
    <m/>
    <s v="FOC2014X0EP"/>
    <m/>
    <m/>
    <m/>
    <x v="5"/>
    <m/>
    <n v="100292415"/>
    <s v="Alfa College"/>
    <x v="0"/>
    <s v="Cisco"/>
    <s v="WS-C3850-24P"/>
    <d v="2017-07-01T00:00:00"/>
    <x v="1"/>
    <n v="1"/>
    <n v="8109.43"/>
    <n v="0"/>
    <n v="0"/>
    <n v="8109.43"/>
    <n v="8109.43"/>
    <n v="0"/>
    <n v="0"/>
    <n v="8109.43"/>
    <n v="0"/>
    <n v="0"/>
    <m/>
    <m/>
    <s v="ACTIVE"/>
  </r>
  <r>
    <s v="1071743"/>
    <s v="SI-NL-002628"/>
    <s v="2001357723"/>
    <s v="beginbalans"/>
    <m/>
    <s v="FOC2127L4SC"/>
    <m/>
    <m/>
    <m/>
    <x v="5"/>
    <m/>
    <n v="100292666"/>
    <s v="Alfa College"/>
    <x v="0"/>
    <s v="Cisco"/>
    <n v="3850"/>
    <d v="2017-09-01T00:00:00"/>
    <x v="1"/>
    <n v="1"/>
    <n v="4184.6000000000004"/>
    <n v="0"/>
    <n v="0"/>
    <n v="4184.6000000000004"/>
    <n v="4184.6000000000004"/>
    <n v="0"/>
    <n v="0"/>
    <n v="4184.6000000000004"/>
    <n v="0"/>
    <n v="0"/>
    <m/>
    <m/>
    <s v="ACTIVE"/>
  </r>
  <r>
    <s v="1071744"/>
    <s v="SI-NL-002628"/>
    <s v="2001357723"/>
    <s v="beginbalans"/>
    <m/>
    <s v="FOC2127L4NF"/>
    <m/>
    <m/>
    <m/>
    <x v="5"/>
    <m/>
    <n v="100292666"/>
    <s v="Alfa College"/>
    <x v="0"/>
    <s v="Cisco"/>
    <n v="3850"/>
    <d v="2017-09-01T00:00:00"/>
    <x v="1"/>
    <n v="1"/>
    <n v="4184.6000000000004"/>
    <n v="0"/>
    <n v="0"/>
    <n v="4184.6000000000004"/>
    <n v="4184.6000000000004"/>
    <n v="0"/>
    <n v="0"/>
    <n v="4184.6000000000004"/>
    <n v="0"/>
    <n v="0"/>
    <m/>
    <m/>
    <s v="ACTIVE"/>
  </r>
  <r>
    <s v="1071745"/>
    <s v="SI-NL-002628"/>
    <s v="2001357723"/>
    <s v="beginbalans"/>
    <m/>
    <s v="FOC2127L4N4"/>
    <m/>
    <m/>
    <m/>
    <x v="4"/>
    <m/>
    <n v="100292666"/>
    <s v="Alfa College"/>
    <x v="0"/>
    <s v="Cisco"/>
    <n v="3850"/>
    <d v="2017-09-01T00:00:00"/>
    <x v="1"/>
    <n v="1"/>
    <n v="4184.6000000000004"/>
    <n v="0"/>
    <n v="0"/>
    <n v="4184.6000000000004"/>
    <n v="4184.6000000000004"/>
    <n v="0"/>
    <n v="0"/>
    <n v="4184.6000000000004"/>
    <n v="0"/>
    <n v="0"/>
    <m/>
    <m/>
    <s v="ACTIVE"/>
  </r>
  <r>
    <s v="1071746"/>
    <s v="SI-NL-002628"/>
    <s v="2001357723"/>
    <s v="beginbalans"/>
    <m/>
    <s v="FOC2125L45S"/>
    <m/>
    <m/>
    <m/>
    <x v="4"/>
    <m/>
    <n v="100292666"/>
    <s v="Alfa College"/>
    <x v="0"/>
    <s v="Cisco"/>
    <n v="3850"/>
    <d v="2017-09-01T00:00:00"/>
    <x v="1"/>
    <n v="1"/>
    <n v="2349.8200000000002"/>
    <n v="0"/>
    <n v="0"/>
    <n v="2349.8200000000002"/>
    <n v="2349.8200000000002"/>
    <n v="0"/>
    <n v="0"/>
    <n v="2349.8200000000002"/>
    <n v="0"/>
    <n v="0"/>
    <m/>
    <m/>
    <s v="ACTIVE"/>
  </r>
  <r>
    <s v="1071747"/>
    <s v="SI-NL-002628"/>
    <s v="2001357723"/>
    <s v="beginbalans"/>
    <m/>
    <s v="FCW2125F1GN"/>
    <m/>
    <m/>
    <m/>
    <x v="5"/>
    <m/>
    <n v="100292666"/>
    <s v="Alfa College"/>
    <x v="0"/>
    <s v="Cisco"/>
    <n v="3850"/>
    <d v="2017-09-01T00:00:00"/>
    <x v="1"/>
    <n v="1"/>
    <n v="2349.81"/>
    <n v="0"/>
    <n v="0"/>
    <n v="2349.81"/>
    <n v="2349.81"/>
    <n v="0"/>
    <n v="0"/>
    <n v="2349.81"/>
    <n v="0"/>
    <n v="0"/>
    <m/>
    <m/>
    <s v="ACTIVE"/>
  </r>
  <r>
    <s v="1071748"/>
    <s v="SI-NL-002628"/>
    <s v="2001357723"/>
    <s v="beginbalans"/>
    <m/>
    <s v="?"/>
    <m/>
    <m/>
    <m/>
    <x v="1"/>
    <m/>
    <n v="100292666"/>
    <s v="Alfa College"/>
    <x v="2"/>
    <s v="Cisco"/>
    <s v="Cisco Catalyst 3850 2 x 10GE Network Mod"/>
    <d v="2017-09-01T00:00:00"/>
    <x v="1"/>
    <n v="1"/>
    <n v="804.73"/>
    <n v="0"/>
    <n v="0"/>
    <n v="804.73"/>
    <n v="804.73"/>
    <n v="0"/>
    <n v="0"/>
    <n v="804.73"/>
    <n v="0"/>
    <n v="0"/>
    <m/>
    <m/>
    <s v="ACTIVE"/>
  </r>
  <r>
    <s v="1071749"/>
    <s v="SI-NL-002628"/>
    <s v="2001357723"/>
    <s v="beginbalans"/>
    <m/>
    <s v="?"/>
    <m/>
    <m/>
    <m/>
    <x v="1"/>
    <m/>
    <n v="100292666"/>
    <s v="Alfa College"/>
    <x v="2"/>
    <s v="Cisco"/>
    <s v="Cisco Catalyst 3850 2 x 10GE Network Mod"/>
    <d v="2017-09-01T00:00:00"/>
    <x v="1"/>
    <n v="1"/>
    <n v="804.73"/>
    <n v="0"/>
    <n v="0"/>
    <n v="804.73"/>
    <n v="804.73"/>
    <n v="0"/>
    <n v="0"/>
    <n v="804.73"/>
    <n v="0"/>
    <n v="0"/>
    <m/>
    <m/>
    <s v="ACTIVE"/>
  </r>
  <r>
    <s v="1071750"/>
    <s v="SI-NL-002628"/>
    <s v="2001357723"/>
    <s v="beginbalans"/>
    <m/>
    <s v="?"/>
    <m/>
    <m/>
    <m/>
    <x v="1"/>
    <m/>
    <n v="100292666"/>
    <s v="Alfa College"/>
    <x v="2"/>
    <s v="Cisco"/>
    <s v="Cisco Catalyst 3850 2 x 10GE Network Mod"/>
    <d v="2017-09-01T00:00:00"/>
    <x v="1"/>
    <n v="1"/>
    <n v="804.73"/>
    <n v="0"/>
    <n v="0"/>
    <n v="804.73"/>
    <n v="804.73"/>
    <n v="0"/>
    <n v="0"/>
    <n v="804.73"/>
    <n v="0"/>
    <n v="0"/>
    <m/>
    <m/>
    <s v="ACTIVE"/>
  </r>
  <r>
    <s v="1071751"/>
    <s v="SI-NL-002628"/>
    <s v="2001357723"/>
    <s v="beginbalans"/>
    <m/>
    <s v="?"/>
    <m/>
    <m/>
    <m/>
    <x v="1"/>
    <m/>
    <n v="100292666"/>
    <s v="Alfa College"/>
    <x v="2"/>
    <s v="Cisco"/>
    <s v="Cisco Catalyst 3850 2 x 10GE Network Mod"/>
    <d v="2017-09-01T00:00:00"/>
    <x v="1"/>
    <n v="1"/>
    <n v="804.73"/>
    <n v="0"/>
    <n v="0"/>
    <n v="804.73"/>
    <n v="804.73"/>
    <n v="0"/>
    <n v="0"/>
    <n v="804.73"/>
    <n v="0"/>
    <n v="0"/>
    <m/>
    <m/>
    <s v="ACTIVE"/>
  </r>
  <r>
    <s v="1150734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735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736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737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738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739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740"/>
    <s v="SI-NL-002880"/>
    <s v="2001388598"/>
    <s v="beginbalans"/>
    <m/>
    <s v="FOC2148L1WE"/>
    <m/>
    <m/>
    <m/>
    <x v="5"/>
    <m/>
    <n v="100292666"/>
    <s v="Alfa College"/>
    <x v="0"/>
    <s v="Cisco"/>
    <s v="WS-C3850-48P-S"/>
    <d v="2018-01-01T00:00:00"/>
    <x v="1"/>
    <n v="1"/>
    <n v="4630.47"/>
    <n v="0"/>
    <n v="0"/>
    <n v="4630.47"/>
    <n v="4630.47"/>
    <n v="0"/>
    <n v="0"/>
    <n v="4630.47"/>
    <n v="0"/>
    <n v="0"/>
    <m/>
    <m/>
    <s v="ACTIVE"/>
  </r>
  <r>
    <s v="1150741"/>
    <s v="SI-NL-002880"/>
    <s v="2001388598"/>
    <s v="beginbalans"/>
    <m/>
    <s v="FOC2148L1T5"/>
    <m/>
    <m/>
    <m/>
    <x v="5"/>
    <m/>
    <n v="100292666"/>
    <s v="Alfa College"/>
    <x v="0"/>
    <s v="Cisco"/>
    <s v="WS-C3850-48P-S"/>
    <d v="2018-01-01T00:00:00"/>
    <x v="1"/>
    <n v="1"/>
    <n v="4630.47"/>
    <n v="0"/>
    <n v="0"/>
    <n v="4630.47"/>
    <n v="4630.47"/>
    <n v="0"/>
    <n v="0"/>
    <n v="4630.47"/>
    <n v="0"/>
    <n v="0"/>
    <m/>
    <m/>
    <s v="ACTIVE"/>
  </r>
  <r>
    <s v="1150742"/>
    <s v="SI-NL-002880"/>
    <s v="2001388598"/>
    <s v="beginbalans"/>
    <m/>
    <s v="FOC2148L1TF"/>
    <m/>
    <m/>
    <m/>
    <x v="5"/>
    <m/>
    <n v="100292666"/>
    <s v="Alfa College"/>
    <x v="0"/>
    <s v="Cisco"/>
    <s v="WS-C3850-48P-S"/>
    <d v="2018-01-01T00:00:00"/>
    <x v="1"/>
    <n v="1"/>
    <n v="4630.47"/>
    <n v="0"/>
    <n v="0"/>
    <n v="4630.47"/>
    <n v="4630.47"/>
    <n v="0"/>
    <n v="0"/>
    <n v="4630.47"/>
    <n v="0"/>
    <n v="0"/>
    <m/>
    <m/>
    <s v="ACTIVE"/>
  </r>
  <r>
    <s v="1150743"/>
    <s v="SI-NL-002880"/>
    <s v="2001388598"/>
    <s v="beginbalans"/>
    <m/>
    <s v="FOC2148L1WH"/>
    <m/>
    <m/>
    <m/>
    <x v="5"/>
    <m/>
    <n v="100292666"/>
    <s v="Alfa College"/>
    <x v="0"/>
    <s v="Cisco"/>
    <s v="WS-C3850-48P-S"/>
    <d v="2018-01-01T00:00:00"/>
    <x v="1"/>
    <n v="1"/>
    <n v="4630.47"/>
    <n v="0"/>
    <n v="0"/>
    <n v="4630.47"/>
    <n v="4630.47"/>
    <n v="0"/>
    <n v="0"/>
    <n v="4630.47"/>
    <n v="0"/>
    <n v="0"/>
    <m/>
    <m/>
    <s v="ACTIVE"/>
  </r>
  <r>
    <s v="1150744"/>
    <s v="SI-NL-002880"/>
    <s v="2001388598"/>
    <s v="beginbalans"/>
    <m/>
    <s v="FOC2148L1V2"/>
    <m/>
    <m/>
    <m/>
    <x v="5"/>
    <m/>
    <n v="100292666"/>
    <s v="Alfa College"/>
    <x v="0"/>
    <s v="Cisco"/>
    <s v="WS-C3850-48P-S"/>
    <d v="2018-01-01T00:00:00"/>
    <x v="1"/>
    <n v="1"/>
    <n v="4630.47"/>
    <n v="0"/>
    <n v="0"/>
    <n v="4630.47"/>
    <n v="4630.47"/>
    <n v="0"/>
    <n v="0"/>
    <n v="4630.47"/>
    <n v="0"/>
    <n v="0"/>
    <m/>
    <m/>
    <s v="ACTIVE"/>
  </r>
  <r>
    <s v="1150745"/>
    <s v="SI-NL-002880"/>
    <s v="2001388598"/>
    <s v="beginbalans"/>
    <m/>
    <s v="FOC2148L2J9"/>
    <m/>
    <m/>
    <m/>
    <x v="5"/>
    <m/>
    <n v="100292666"/>
    <s v="Alfa College"/>
    <x v="0"/>
    <s v="Cisco"/>
    <s v="WS-C3850-48P-S"/>
    <d v="2018-01-01T00:00:00"/>
    <x v="1"/>
    <n v="1"/>
    <n v="4630.47"/>
    <n v="0"/>
    <n v="0"/>
    <n v="4630.47"/>
    <n v="4630.47"/>
    <n v="0"/>
    <n v="0"/>
    <n v="4630.47"/>
    <n v="0"/>
    <n v="0"/>
    <m/>
    <m/>
    <s v="ACTIVE"/>
  </r>
  <r>
    <s v="1150746"/>
    <s v="SI-NL-002880"/>
    <s v="2001388598"/>
    <s v="beginbalans"/>
    <m/>
    <s v="FOC2148L1WJ"/>
    <m/>
    <m/>
    <m/>
    <x v="5"/>
    <m/>
    <n v="100292666"/>
    <s v="Alfa College"/>
    <x v="0"/>
    <s v="Cisco"/>
    <s v="WS-C3850-48P-S"/>
    <d v="2018-01-01T00:00:00"/>
    <x v="1"/>
    <n v="1"/>
    <n v="4630.47"/>
    <n v="0"/>
    <n v="0"/>
    <n v="4630.47"/>
    <n v="4630.47"/>
    <n v="0"/>
    <n v="0"/>
    <n v="4630.47"/>
    <n v="0"/>
    <n v="0"/>
    <m/>
    <m/>
    <s v="ACTIVE"/>
  </r>
  <r>
    <s v="1150747"/>
    <s v="SI-NL-002880"/>
    <s v="2001388598"/>
    <s v="beginbalans"/>
    <m/>
    <s v="FOC2148L1T2"/>
    <m/>
    <m/>
    <m/>
    <x v="5"/>
    <m/>
    <n v="100292666"/>
    <s v="Alfa College"/>
    <x v="0"/>
    <s v="Cisco"/>
    <s v="WS-C3850-48P-S"/>
    <d v="2018-01-01T00:00:00"/>
    <x v="1"/>
    <n v="1"/>
    <n v="4630.47"/>
    <n v="0"/>
    <n v="0"/>
    <n v="4630.47"/>
    <n v="4630.47"/>
    <n v="0"/>
    <n v="0"/>
    <n v="4630.47"/>
    <n v="0"/>
    <n v="0"/>
    <m/>
    <m/>
    <s v="ACTIVE"/>
  </r>
  <r>
    <s v="1150748"/>
    <s v="SI-NL-002880"/>
    <s v="2001388598"/>
    <s v="beginbalans"/>
    <m/>
    <s v="FOC2148L1SZ"/>
    <m/>
    <m/>
    <m/>
    <x v="5"/>
    <m/>
    <n v="100292666"/>
    <s v="Alfa College"/>
    <x v="0"/>
    <s v="Cisco"/>
    <s v="WS-C3850-48P-S"/>
    <d v="2018-01-01T00:00:00"/>
    <x v="1"/>
    <n v="1"/>
    <n v="4630.47"/>
    <n v="0"/>
    <n v="0"/>
    <n v="4630.47"/>
    <n v="4630.47"/>
    <n v="0"/>
    <n v="0"/>
    <n v="4630.47"/>
    <n v="0"/>
    <n v="0"/>
    <m/>
    <m/>
    <s v="ACTIVE"/>
  </r>
  <r>
    <s v="1150749"/>
    <s v="SI-NL-002880"/>
    <s v="2001388598"/>
    <s v="beginbalans"/>
    <m/>
    <s v="FOC2148L25F"/>
    <m/>
    <m/>
    <m/>
    <x v="5"/>
    <m/>
    <n v="100292666"/>
    <s v="Alfa College"/>
    <x v="0"/>
    <s v="Cisco"/>
    <s v="WS-C3850-48P-S"/>
    <d v="2018-01-01T00:00:00"/>
    <x v="1"/>
    <n v="1"/>
    <n v="4630.47"/>
    <n v="0"/>
    <n v="0"/>
    <n v="4630.47"/>
    <n v="4630.47"/>
    <n v="0"/>
    <n v="0"/>
    <n v="4630.47"/>
    <n v="0"/>
    <n v="0"/>
    <m/>
    <m/>
    <s v="ACTIVE"/>
  </r>
  <r>
    <s v="1150750"/>
    <s v="SI-NL-002880"/>
    <s v="2001388598"/>
    <s v="beginbalans"/>
    <m/>
    <s v="FOC2148L1WF"/>
    <m/>
    <m/>
    <m/>
    <x v="5"/>
    <m/>
    <n v="100292666"/>
    <s v="Alfa College"/>
    <x v="0"/>
    <s v="Cisco"/>
    <s v="WS-C3850-48P-S"/>
    <d v="2018-01-01T00:00:00"/>
    <x v="1"/>
    <n v="1"/>
    <n v="4630.47"/>
    <n v="0"/>
    <n v="0"/>
    <n v="4630.47"/>
    <n v="4630.47"/>
    <n v="0"/>
    <n v="0"/>
    <n v="4630.47"/>
    <n v="0"/>
    <n v="0"/>
    <m/>
    <m/>
    <s v="ACTIVE"/>
  </r>
  <r>
    <s v="1150751"/>
    <s v="SI-NL-002880"/>
    <s v="2001388598"/>
    <s v="beginbalans"/>
    <m/>
    <s v="FOC2148L1W1"/>
    <m/>
    <m/>
    <m/>
    <x v="5"/>
    <m/>
    <n v="100292666"/>
    <s v="Alfa College"/>
    <x v="0"/>
    <s v="Cisco"/>
    <s v="WS-C3850-48P-S"/>
    <d v="2018-01-01T00:00:00"/>
    <x v="1"/>
    <n v="1"/>
    <n v="4630.47"/>
    <n v="0"/>
    <n v="0"/>
    <n v="4630.47"/>
    <n v="4630.47"/>
    <n v="0"/>
    <n v="0"/>
    <n v="4630.47"/>
    <n v="0"/>
    <n v="0"/>
    <m/>
    <m/>
    <s v="ACTIVE"/>
  </r>
  <r>
    <s v="1150752"/>
    <s v="SI-NL-002880"/>
    <s v="2001388598"/>
    <s v="beginbalans"/>
    <m/>
    <s v="FOC2148L1UT"/>
    <m/>
    <m/>
    <m/>
    <x v="5"/>
    <m/>
    <n v="100292666"/>
    <s v="Alfa College"/>
    <x v="0"/>
    <s v="Cisco"/>
    <s v="WS-C3850-48P-S"/>
    <d v="2018-01-01T00:00:00"/>
    <x v="1"/>
    <n v="1"/>
    <n v="4630.47"/>
    <n v="0"/>
    <n v="0"/>
    <n v="4630.47"/>
    <n v="4630.47"/>
    <n v="0"/>
    <n v="0"/>
    <n v="4630.47"/>
    <n v="0"/>
    <n v="0"/>
    <m/>
    <m/>
    <s v="ACTIVE"/>
  </r>
  <r>
    <s v="1150753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54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55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56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57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58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59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60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61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62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63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64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65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66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67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68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69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70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71"/>
    <s v="SI-NL-002880"/>
    <s v="2001388598"/>
    <s v="beginbalans"/>
    <m/>
    <s v="?"/>
    <m/>
    <m/>
    <m/>
    <x v="1"/>
    <m/>
    <n v="100292666"/>
    <s v="Alfa College"/>
    <x v="2"/>
    <s v="NSC GLOBAL BV"/>
    <s v="Catalyst 3750X Stack Power Cable 30 CM Spare"/>
    <d v="2018-01-01T00:00:00"/>
    <x v="1"/>
    <n v="1"/>
    <n v="33.17"/>
    <n v="0"/>
    <n v="0"/>
    <n v="33.17"/>
    <n v="33.17"/>
    <n v="0"/>
    <n v="0"/>
    <n v="33.17"/>
    <n v="0"/>
    <n v="0"/>
    <m/>
    <m/>
    <s v="ACTIVE"/>
  </r>
  <r>
    <s v="1150772"/>
    <s v="SI-NL-002880"/>
    <s v="2001388598"/>
    <s v="beginbalans"/>
    <m/>
    <s v="FCW2148D10P"/>
    <m/>
    <m/>
    <m/>
    <x v="5"/>
    <m/>
    <n v="100292666"/>
    <s v="Alfa College"/>
    <x v="0"/>
    <s v="Cisco"/>
    <s v="WS-C3850-24P"/>
    <d v="2018-01-01T00:00:00"/>
    <x v="1"/>
    <n v="1"/>
    <n v="2601.58"/>
    <n v="0"/>
    <n v="0"/>
    <n v="2601.58"/>
    <n v="2601.58"/>
    <n v="0"/>
    <n v="0"/>
    <n v="2601.58"/>
    <n v="0"/>
    <n v="0"/>
    <m/>
    <m/>
    <s v="ACTIVE"/>
  </r>
  <r>
    <s v="1150773"/>
    <s v="SI-NL-002880"/>
    <s v="2001388598"/>
    <s v="beginbalans"/>
    <m/>
    <s v="FCW2148D16V"/>
    <m/>
    <m/>
    <m/>
    <x v="5"/>
    <m/>
    <n v="100292666"/>
    <s v="Alfa College"/>
    <x v="0"/>
    <s v="Cisco"/>
    <s v="WS-C3850-24P"/>
    <d v="2018-01-01T00:00:00"/>
    <x v="1"/>
    <n v="1"/>
    <n v="2601.58"/>
    <n v="0"/>
    <n v="0"/>
    <n v="2601.58"/>
    <n v="2601.58"/>
    <n v="0"/>
    <n v="0"/>
    <n v="2601.58"/>
    <n v="0"/>
    <n v="0"/>
    <m/>
    <m/>
    <s v="ACTIVE"/>
  </r>
  <r>
    <s v="1150774"/>
    <s v="SI-NL-002880"/>
    <s v="2001388598"/>
    <s v="beginbalans"/>
    <m/>
    <s v="FCW2148D141"/>
    <m/>
    <m/>
    <m/>
    <x v="5"/>
    <m/>
    <n v="100292666"/>
    <s v="Alfa College"/>
    <x v="0"/>
    <s v="Cisco"/>
    <s v="WS-C3850-24P"/>
    <d v="2018-01-01T00:00:00"/>
    <x v="1"/>
    <n v="1"/>
    <n v="2601.58"/>
    <n v="0"/>
    <n v="0"/>
    <n v="2601.58"/>
    <n v="2601.58"/>
    <n v="0"/>
    <n v="0"/>
    <n v="2601.58"/>
    <n v="0"/>
    <n v="0"/>
    <m/>
    <m/>
    <s v="ACTIVE"/>
  </r>
  <r>
    <s v="1150775"/>
    <s v="SI-NL-002880"/>
    <s v="2001388598"/>
    <s v="beginbalans"/>
    <m/>
    <s v="FOC2148U0XC"/>
    <m/>
    <m/>
    <m/>
    <x v="5"/>
    <m/>
    <n v="100292666"/>
    <s v="Alfa College"/>
    <x v="0"/>
    <s v="Cisco"/>
    <s v="WS-C3850-24P"/>
    <d v="2018-01-01T00:00:00"/>
    <x v="1"/>
    <n v="1"/>
    <n v="2601.58"/>
    <n v="0"/>
    <n v="0"/>
    <n v="2601.58"/>
    <n v="2601.58"/>
    <n v="0"/>
    <n v="0"/>
    <n v="2601.58"/>
    <n v="0"/>
    <n v="0"/>
    <m/>
    <m/>
    <s v="ACTIVE"/>
  </r>
  <r>
    <s v="1150776"/>
    <s v="SI-NL-002880"/>
    <s v="2001388598"/>
    <s v="beginbalans"/>
    <m/>
    <s v="FOC2148U0TN"/>
    <m/>
    <m/>
    <m/>
    <x v="5"/>
    <m/>
    <n v="100292666"/>
    <s v="Alfa College"/>
    <x v="0"/>
    <s v="Cisco"/>
    <s v="WS-C3850-24P"/>
    <d v="2018-01-01T00:00:00"/>
    <x v="1"/>
    <n v="1"/>
    <n v="2601.58"/>
    <n v="0"/>
    <n v="0"/>
    <n v="2601.58"/>
    <n v="2601.58"/>
    <n v="0"/>
    <n v="0"/>
    <n v="2601.58"/>
    <n v="0"/>
    <n v="0"/>
    <m/>
    <m/>
    <s v="ACTIVE"/>
  </r>
  <r>
    <s v="1150777"/>
    <s v="SI-NL-002880"/>
    <s v="2001388598"/>
    <s v="beginbalans"/>
    <m/>
    <s v="FCW2148D115"/>
    <m/>
    <m/>
    <m/>
    <x v="5"/>
    <m/>
    <n v="100292666"/>
    <s v="Alfa College"/>
    <x v="0"/>
    <s v="Cisco"/>
    <s v="WS-C3850-24P"/>
    <d v="2018-01-01T00:00:00"/>
    <x v="1"/>
    <n v="1"/>
    <n v="2601.58"/>
    <n v="0"/>
    <n v="0"/>
    <n v="2601.58"/>
    <n v="2601.58"/>
    <n v="0"/>
    <n v="0"/>
    <n v="2601.58"/>
    <n v="0"/>
    <n v="0"/>
    <m/>
    <m/>
    <s v="ACTIVE"/>
  </r>
  <r>
    <s v="1150778"/>
    <s v="SI-NL-002880"/>
    <s v="2001388598"/>
    <s v="beginbalans"/>
    <m/>
    <s v="?"/>
    <m/>
    <m/>
    <m/>
    <x v="1"/>
    <m/>
    <n v="100292666"/>
    <s v="Alfa College"/>
    <x v="2"/>
    <s v="NSC GLOBAL BV"/>
    <s v="Cisco Catalyst 3850 4 x 1GE Network"/>
    <d v="2018-01-01T00:00:00"/>
    <x v="1"/>
    <n v="1"/>
    <n v="178.1"/>
    <n v="0"/>
    <n v="0"/>
    <n v="178.1"/>
    <n v="178.1"/>
    <n v="0"/>
    <n v="0"/>
    <n v="178.1"/>
    <n v="0"/>
    <n v="0"/>
    <m/>
    <m/>
    <s v="ACTIVE"/>
  </r>
  <r>
    <s v="1150779"/>
    <s v="SI-NL-002880"/>
    <s v="2001388598"/>
    <s v="beginbalans"/>
    <m/>
    <s v="?"/>
    <m/>
    <m/>
    <m/>
    <x v="1"/>
    <m/>
    <n v="100292666"/>
    <s v="Alfa College"/>
    <x v="2"/>
    <s v="NSC GLOBAL BV"/>
    <s v="Cisco Catalyst 3850 4 x 1GE Network"/>
    <d v="2018-01-01T00:00:00"/>
    <x v="1"/>
    <n v="1"/>
    <n v="178.1"/>
    <n v="0"/>
    <n v="0"/>
    <n v="178.1"/>
    <n v="178.1"/>
    <n v="0"/>
    <n v="0"/>
    <n v="178.1"/>
    <n v="0"/>
    <n v="0"/>
    <m/>
    <m/>
    <s v="ACTIVE"/>
  </r>
  <r>
    <s v="1150780"/>
    <s v="SI-NL-002880"/>
    <s v="2001388598"/>
    <s v="beginbalans"/>
    <m/>
    <s v="?"/>
    <m/>
    <m/>
    <m/>
    <x v="1"/>
    <m/>
    <n v="100292666"/>
    <s v="Alfa College"/>
    <x v="2"/>
    <s v="NSC GLOBAL BV"/>
    <s v="Cisco Catalyst 3850 4 x 1GE Network"/>
    <d v="2018-01-01T00:00:00"/>
    <x v="1"/>
    <n v="1"/>
    <n v="178.1"/>
    <n v="0"/>
    <n v="0"/>
    <n v="178.1"/>
    <n v="178.1"/>
    <n v="0"/>
    <n v="0"/>
    <n v="178.1"/>
    <n v="0"/>
    <n v="0"/>
    <m/>
    <m/>
    <s v="ACTIVE"/>
  </r>
  <r>
    <s v="1150781"/>
    <s v="SI-NL-002880"/>
    <s v="2001388598"/>
    <s v="beginbalans"/>
    <m/>
    <s v="?"/>
    <m/>
    <m/>
    <m/>
    <x v="1"/>
    <m/>
    <n v="100292666"/>
    <s v="Alfa College"/>
    <x v="2"/>
    <s v="NSC GLOBAL BV"/>
    <s v="Cisco Catalyst 3850 4 x 1GE Network"/>
    <d v="2018-01-01T00:00:00"/>
    <x v="1"/>
    <n v="1"/>
    <n v="178.1"/>
    <n v="0"/>
    <n v="0"/>
    <n v="178.1"/>
    <n v="178.1"/>
    <n v="0"/>
    <n v="0"/>
    <n v="178.1"/>
    <n v="0"/>
    <n v="0"/>
    <m/>
    <m/>
    <s v="ACTIVE"/>
  </r>
  <r>
    <s v="1150782"/>
    <s v="SI-NL-002880"/>
    <s v="2001388598"/>
    <s v="beginbalans"/>
    <m/>
    <s v="?"/>
    <m/>
    <m/>
    <m/>
    <x v="1"/>
    <m/>
    <n v="100292666"/>
    <s v="Alfa College"/>
    <x v="2"/>
    <s v="NSC GLOBAL BV"/>
    <s v="Cisco Catalyst 3850 4 x 1GE Network"/>
    <d v="2018-01-01T00:00:00"/>
    <x v="1"/>
    <n v="1"/>
    <n v="178.1"/>
    <n v="0"/>
    <n v="0"/>
    <n v="178.1"/>
    <n v="178.1"/>
    <n v="0"/>
    <n v="0"/>
    <n v="178.1"/>
    <n v="0"/>
    <n v="0"/>
    <m/>
    <m/>
    <s v="ACTIVE"/>
  </r>
  <r>
    <s v="1150783"/>
    <s v="SI-NL-002880"/>
    <s v="2001388598"/>
    <s v="beginbalans"/>
    <m/>
    <s v="?"/>
    <m/>
    <m/>
    <m/>
    <x v="1"/>
    <m/>
    <n v="100292666"/>
    <s v="Alfa College"/>
    <x v="2"/>
    <s v="NSC GLOBAL BV"/>
    <s v="Cisco Catalyst 3850 4 x 1GE Network"/>
    <d v="2018-01-01T00:00:00"/>
    <x v="1"/>
    <n v="1"/>
    <n v="178.1"/>
    <n v="0"/>
    <n v="0"/>
    <n v="178.1"/>
    <n v="178.1"/>
    <n v="0"/>
    <n v="0"/>
    <n v="178.1"/>
    <n v="0"/>
    <n v="0"/>
    <m/>
    <m/>
    <s v="ACTIVE"/>
  </r>
  <r>
    <s v="1150784"/>
    <s v="SI-NL-002880"/>
    <s v="2001388598"/>
    <s v="beginbalans"/>
    <m/>
    <s v="?"/>
    <m/>
    <m/>
    <m/>
    <x v="1"/>
    <m/>
    <n v="100292666"/>
    <s v="Alfa College"/>
    <x v="2"/>
    <s v="NSC GLOBAL BV"/>
    <s v="Cisco Catalyst 3850 4 x 1GE Network"/>
    <d v="2018-01-01T00:00:00"/>
    <x v="1"/>
    <n v="1"/>
    <n v="178.1"/>
    <n v="0"/>
    <n v="0"/>
    <n v="178.1"/>
    <n v="178.1"/>
    <n v="0"/>
    <n v="0"/>
    <n v="178.1"/>
    <n v="0"/>
    <n v="0"/>
    <m/>
    <m/>
    <s v="ACTIVE"/>
  </r>
  <r>
    <s v="1150785"/>
    <s v="SI-NL-002880"/>
    <s v="2001388598"/>
    <s v="beginbalans"/>
    <m/>
    <s v="?"/>
    <m/>
    <m/>
    <m/>
    <x v="1"/>
    <m/>
    <n v="100292666"/>
    <s v="Alfa College"/>
    <x v="2"/>
    <s v="NSC GLOBAL BV"/>
    <s v="Cisco Catalyst 3850 4 x 1GE Network"/>
    <d v="2018-01-01T00:00:00"/>
    <x v="1"/>
    <n v="1"/>
    <n v="178.1"/>
    <n v="0"/>
    <n v="0"/>
    <n v="178.1"/>
    <n v="178.1"/>
    <n v="0"/>
    <n v="0"/>
    <n v="178.1"/>
    <n v="0"/>
    <n v="0"/>
    <m/>
    <m/>
    <s v="ACTIVE"/>
  </r>
  <r>
    <s v="1150786"/>
    <s v="SI-NL-002880"/>
    <s v="2001388598"/>
    <s v="beginbalans"/>
    <m/>
    <s v="?"/>
    <m/>
    <m/>
    <m/>
    <x v="1"/>
    <m/>
    <n v="100292666"/>
    <s v="Alfa College"/>
    <x v="2"/>
    <s v="NSC GLOBAL BV"/>
    <s v="Cisco Catalyst 3850 4 x 1GE Network"/>
    <d v="2018-01-01T00:00:00"/>
    <x v="1"/>
    <n v="1"/>
    <n v="178.1"/>
    <n v="0"/>
    <n v="0"/>
    <n v="178.1"/>
    <n v="178.1"/>
    <n v="0"/>
    <n v="0"/>
    <n v="178.1"/>
    <n v="0"/>
    <n v="0"/>
    <m/>
    <m/>
    <s v="ACTIVE"/>
  </r>
  <r>
    <s v="1150787"/>
    <s v="SI-NL-002880"/>
    <s v="2001388598"/>
    <s v="beginbalans"/>
    <m/>
    <s v="?"/>
    <m/>
    <m/>
    <m/>
    <x v="1"/>
    <m/>
    <n v="100292666"/>
    <s v="Alfa College"/>
    <x v="2"/>
    <s v="NSC GLOBAL BV"/>
    <s v="Cisco Catalyst 3850 4 x 1GE Network"/>
    <d v="2018-01-01T00:00:00"/>
    <x v="1"/>
    <n v="1"/>
    <n v="178.1"/>
    <n v="0"/>
    <n v="0"/>
    <n v="178.1"/>
    <n v="178.1"/>
    <n v="0"/>
    <n v="0"/>
    <n v="178.1"/>
    <n v="0"/>
    <n v="0"/>
    <m/>
    <m/>
    <s v="ACTIVE"/>
  </r>
  <r>
    <s v="1150788"/>
    <s v="SI-NL-002880"/>
    <s v="2001388598"/>
    <s v="beginbalans"/>
    <m/>
    <s v="?"/>
    <m/>
    <m/>
    <m/>
    <x v="1"/>
    <m/>
    <n v="100292666"/>
    <s v="Alfa College"/>
    <x v="2"/>
    <s v="NSC GLOBAL BV"/>
    <s v="Cisco Catalyst 3850 4 x 1GE Network"/>
    <d v="2018-01-01T00:00:00"/>
    <x v="1"/>
    <n v="1"/>
    <n v="178.1"/>
    <n v="0"/>
    <n v="0"/>
    <n v="178.1"/>
    <n v="178.1"/>
    <n v="0"/>
    <n v="0"/>
    <n v="178.1"/>
    <n v="0"/>
    <n v="0"/>
    <m/>
    <m/>
    <s v="ACTIVE"/>
  </r>
  <r>
    <s v="1150789"/>
    <s v="SI-NL-002880"/>
    <s v="2001388598"/>
    <s v="beginbalans"/>
    <m/>
    <s v="?"/>
    <m/>
    <m/>
    <m/>
    <x v="1"/>
    <m/>
    <n v="100292666"/>
    <s v="Alfa College"/>
    <x v="2"/>
    <s v="NSC GLOBAL BV"/>
    <s v="Cisco Catalyst 3850 4 x 1GE Network"/>
    <d v="2018-01-01T00:00:00"/>
    <x v="1"/>
    <n v="1"/>
    <n v="178.1"/>
    <n v="0"/>
    <n v="0"/>
    <n v="178.1"/>
    <n v="178.1"/>
    <n v="0"/>
    <n v="0"/>
    <n v="178.1"/>
    <n v="0"/>
    <n v="0"/>
    <m/>
    <m/>
    <s v="ACTIVE"/>
  </r>
  <r>
    <s v="1150790"/>
    <s v="SI-NL-002880"/>
    <s v="2001388598"/>
    <s v="beginbalans"/>
    <m/>
    <s v="?"/>
    <m/>
    <m/>
    <m/>
    <x v="1"/>
    <m/>
    <n v="100292666"/>
    <s v="Alfa College"/>
    <x v="2"/>
    <s v="NSC GLOBAL BV"/>
    <s v="Cisco Catalyst 3850 4 x 1GE Network"/>
    <d v="2018-01-01T00:00:00"/>
    <x v="1"/>
    <n v="1"/>
    <n v="178.1"/>
    <n v="0"/>
    <n v="0"/>
    <n v="178.1"/>
    <n v="178.1"/>
    <n v="0"/>
    <n v="0"/>
    <n v="178.1"/>
    <n v="0"/>
    <n v="0"/>
    <m/>
    <m/>
    <s v="ACTIVE"/>
  </r>
  <r>
    <s v="1150791"/>
    <s v="SI-NL-002880"/>
    <s v="2001388598"/>
    <s v="beginbalans"/>
    <m/>
    <s v="?"/>
    <m/>
    <m/>
    <m/>
    <x v="1"/>
    <m/>
    <n v="100292666"/>
    <s v="Alfa College"/>
    <x v="2"/>
    <s v="NSC GLOBAL BV"/>
    <s v="Cisco Catalyst 3850 4 x 1GE Network"/>
    <d v="2018-01-01T00:00:00"/>
    <x v="1"/>
    <n v="1"/>
    <n v="178.1"/>
    <n v="0"/>
    <n v="0"/>
    <n v="178.1"/>
    <n v="178.1"/>
    <n v="0"/>
    <n v="0"/>
    <n v="178.1"/>
    <n v="0"/>
    <n v="0"/>
    <m/>
    <m/>
    <s v="ACTIVE"/>
  </r>
  <r>
    <s v="1150792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793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794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795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796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797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798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799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800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801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802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803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150804"/>
    <s v="SI-NL-002880"/>
    <s v="2001388598"/>
    <s v="beginbalans"/>
    <m/>
    <s v="?"/>
    <m/>
    <m/>
    <m/>
    <x v="1"/>
    <m/>
    <n v="100292666"/>
    <s v="Alfa College"/>
    <x v="2"/>
    <s v="NSC GLOBAL BV"/>
    <s v="50CM Type 1 Stacking Cable"/>
    <d v="2018-01-01T00:00:00"/>
    <x v="1"/>
    <n v="1"/>
    <n v="34.92"/>
    <n v="0"/>
    <n v="0"/>
    <n v="34.92"/>
    <n v="34.92"/>
    <n v="0"/>
    <n v="0"/>
    <n v="34.92"/>
    <n v="0"/>
    <n v="0"/>
    <m/>
    <m/>
    <s v="ACTIVE"/>
  </r>
  <r>
    <s v="1211789"/>
    <s v="SI-NL-003118"/>
    <s v="2001425323"/>
    <s v="beginbalans"/>
    <m/>
    <s v="FOC22143LR6"/>
    <m/>
    <m/>
    <m/>
    <x v="1"/>
    <m/>
    <n v="100292415"/>
    <s v="Alfa College"/>
    <x v="0"/>
    <s v="Cisco"/>
    <s v="WS-C3850-24P"/>
    <d v="2018-05-01T00:00:00"/>
    <x v="1"/>
    <n v="1"/>
    <n v="2224.98"/>
    <n v="0"/>
    <n v="0"/>
    <n v="2224.98"/>
    <n v="2224.98"/>
    <n v="0"/>
    <n v="0"/>
    <n v="2224.98"/>
    <n v="0"/>
    <n v="0"/>
    <m/>
    <m/>
    <s v="ACTIVE"/>
  </r>
  <r>
    <s v="1231301"/>
    <s v="SI-NL-003256"/>
    <s v="2001440267"/>
    <s v="beginbalans"/>
    <m/>
    <s v="FCW2226D05R"/>
    <m/>
    <m/>
    <m/>
    <x v="5"/>
    <m/>
    <n v="100292415"/>
    <s v="Alfa College"/>
    <x v="0"/>
    <s v="Cisco"/>
    <n v="3850"/>
    <d v="2018-07-01T00:00:00"/>
    <x v="1"/>
    <n v="1"/>
    <n v="2326.41"/>
    <n v="0"/>
    <n v="0"/>
    <n v="2326.41"/>
    <n v="2326.41"/>
    <n v="0"/>
    <n v="0"/>
    <n v="2326.41"/>
    <n v="0"/>
    <n v="0"/>
    <m/>
    <m/>
    <s v="ACTIVE"/>
  </r>
  <r>
    <s v="1301702"/>
    <s v="SI-NL-003543"/>
    <s v="2001471798"/>
    <s v="beginbalans"/>
    <m/>
    <s v="?"/>
    <m/>
    <m/>
    <m/>
    <x v="1"/>
    <m/>
    <n v="100292666"/>
    <s v="Alfa College"/>
    <x v="0"/>
    <s v="Cisco"/>
    <n v="3850"/>
    <d v="2018-11-01T00:00:00"/>
    <x v="1"/>
    <n v="1"/>
    <n v="1957.2"/>
    <n v="0"/>
    <n v="0"/>
    <n v="1957.2"/>
    <n v="1957.2"/>
    <n v="0"/>
    <n v="0"/>
    <n v="1957.2"/>
    <n v="0"/>
    <n v="0"/>
    <m/>
    <m/>
    <s v="ACTIVE"/>
  </r>
  <r>
    <s v="157885"/>
    <s v="V11/10234499 V11/10235400 V21/10028940"/>
    <s v="?"/>
    <s v="beginbalans"/>
    <m/>
    <s v="1S9488W5FLMMTLX0"/>
    <m/>
    <m/>
    <m/>
    <x v="1"/>
    <m/>
    <n v="100292666"/>
    <s v="Alfa College"/>
    <x v="15"/>
    <m/>
    <s v="ThinkCentre M57e Tower Intel Core 2 Duo E4600 2.4Ghz / 2GB / 160GB HDD DVD-Rom"/>
    <d v="2008-11-01T00:00:00"/>
    <x v="6"/>
    <n v="1"/>
    <n v="434.13"/>
    <n v="0"/>
    <n v="0"/>
    <n v="434.13"/>
    <n v="434.13"/>
    <n v="0"/>
    <n v="0"/>
    <n v="434.13"/>
    <n v="0"/>
    <n v="0"/>
    <m/>
    <m/>
    <s v="ACTIVE"/>
  </r>
  <r>
    <s v="157889"/>
    <s v="V11/10234499 V11/10235400 V21/10028940"/>
    <s v="?"/>
    <s v="beginbalans"/>
    <m/>
    <s v="1S9488W5FLMMTLZ1"/>
    <m/>
    <m/>
    <m/>
    <x v="1"/>
    <m/>
    <n v="100292666"/>
    <s v="Alfa College"/>
    <x v="15"/>
    <m/>
    <s v="ThinkCentre M57e Tower Intel Core 2 Duo E4600 2.4Ghz / 2GB / 160GB HDD DVD-Rom"/>
    <d v="2008-11-01T00:00:00"/>
    <x v="6"/>
    <n v="1"/>
    <n v="434.13"/>
    <n v="0"/>
    <n v="0"/>
    <n v="434.13"/>
    <n v="434.13"/>
    <n v="0"/>
    <n v="0"/>
    <n v="434.13"/>
    <n v="0"/>
    <n v="0"/>
    <m/>
    <m/>
    <s v="ACTIVE"/>
  </r>
  <r>
    <s v="157904"/>
    <s v="V11/10234499 V11/10235400 V21/10028940"/>
    <s v="?"/>
    <s v="beginbalans"/>
    <m/>
    <s v="SLMMTMA9"/>
    <m/>
    <m/>
    <m/>
    <x v="1"/>
    <m/>
    <n v="100292666"/>
    <s v="Alfa College"/>
    <x v="15"/>
    <m/>
    <s v="ThinkCentre M57e Tower Intel Core 2 Duo E4600 2.4Ghz / 2GB / 160GB HDD DVD-Rom"/>
    <d v="2008-11-01T00:00:00"/>
    <x v="6"/>
    <n v="1"/>
    <n v="434.13"/>
    <n v="0"/>
    <n v="0"/>
    <n v="434.13"/>
    <n v="434.13"/>
    <n v="0"/>
    <n v="0"/>
    <n v="434.13"/>
    <n v="0"/>
    <n v="0"/>
    <m/>
    <m/>
    <s v="ACTIVE"/>
  </r>
  <r>
    <s v="157907"/>
    <s v="V11/10234499 V11/10235400 V21/10028940"/>
    <s v="?"/>
    <s v="beginbalans"/>
    <m/>
    <s v="1S9488W5FLMMTMA3"/>
    <m/>
    <m/>
    <m/>
    <x v="1"/>
    <m/>
    <n v="100292666"/>
    <s v="Alfa College"/>
    <x v="15"/>
    <m/>
    <s v="ThinkCentre M57e Tower Intel Core 2 Duo E4600 2.4Ghz / 2GB / 160GB HDD DVD-Rom"/>
    <d v="2008-11-01T00:00:00"/>
    <x v="6"/>
    <n v="1"/>
    <n v="434.13"/>
    <n v="0"/>
    <n v="0"/>
    <n v="434.13"/>
    <n v="434.13"/>
    <n v="0"/>
    <n v="0"/>
    <n v="434.13"/>
    <n v="0"/>
    <n v="0"/>
    <m/>
    <m/>
    <s v="ACTIVE"/>
  </r>
  <r>
    <s v="157908"/>
    <s v="V11/10234499 V11/10235400 V21/10028940"/>
    <s v="?"/>
    <s v="beginbalans"/>
    <m/>
    <s v="SLMMTLX8"/>
    <m/>
    <m/>
    <m/>
    <x v="0"/>
    <m/>
    <n v="100292666"/>
    <s v="Alfa College"/>
    <x v="15"/>
    <s v="Lenovo"/>
    <s v="M57e"/>
    <d v="2008-11-01T00:00:00"/>
    <x v="6"/>
    <n v="0"/>
    <n v="434.13"/>
    <n v="0"/>
    <n v="434.13"/>
    <n v="0"/>
    <n v="434.13"/>
    <n v="0"/>
    <n v="434.13"/>
    <n v="0"/>
    <n v="0"/>
    <n v="0"/>
    <m/>
    <m/>
    <s v="INACTIVE - Retired in 2024"/>
  </r>
  <r>
    <s v="157918"/>
    <s v="V11/10234499 V11/10235400 V21/10028940"/>
    <s v="?"/>
    <s v="beginbalans"/>
    <m/>
    <s v="1S9489W2TLMMTMA7"/>
    <m/>
    <m/>
    <m/>
    <x v="1"/>
    <m/>
    <n v="100292666"/>
    <s v="Alfa College"/>
    <x v="15"/>
    <m/>
    <s v="ThinkCentre M57e Tower Intel Core 2 Duo E4600 2.4Ghz / 2GB / 160GB HDD DVD-Rom"/>
    <d v="2008-11-01T00:00:00"/>
    <x v="6"/>
    <n v="1"/>
    <n v="434.13"/>
    <n v="0"/>
    <n v="0"/>
    <n v="434.13"/>
    <n v="434.13"/>
    <n v="0"/>
    <n v="0"/>
    <n v="434.13"/>
    <n v="0"/>
    <n v="0"/>
    <m/>
    <m/>
    <s v="ACTIVE"/>
  </r>
  <r>
    <s v="157920"/>
    <s v="V11/10234499 V11/10235400 V21/10028940"/>
    <s v="?"/>
    <s v="beginbalans"/>
    <m/>
    <s v="1S9488W5FLMMTLW6"/>
    <m/>
    <m/>
    <m/>
    <x v="1"/>
    <m/>
    <n v="100292666"/>
    <s v="Alfa College"/>
    <x v="15"/>
    <m/>
    <s v="ThinkCentre M57e Tower Intel Core 2 Duo E4600 2.4Ghz / 2GB / 160GB HDD DVD-Rom"/>
    <d v="2008-11-01T00:00:00"/>
    <x v="6"/>
    <n v="1"/>
    <n v="434.13"/>
    <n v="0"/>
    <n v="0"/>
    <n v="434.13"/>
    <n v="434.13"/>
    <n v="0"/>
    <n v="0"/>
    <n v="434.13"/>
    <n v="0"/>
    <n v="0"/>
    <m/>
    <m/>
    <s v="ACTIVE"/>
  </r>
  <r>
    <s v="157922"/>
    <s v="V11/10234499 V11/10235400 V21/10028940"/>
    <s v="?"/>
    <s v="beginbalans"/>
    <m/>
    <s v="SLMMTMB3"/>
    <m/>
    <m/>
    <m/>
    <x v="1"/>
    <m/>
    <n v="100292666"/>
    <s v="Alfa College"/>
    <x v="15"/>
    <m/>
    <s v="ThinkCentre M57e Tower Intel Core 2 Duo E4600 2.4Ghz / 2GB / 160GB HDD DVD-Rom"/>
    <d v="2008-11-01T00:00:00"/>
    <x v="6"/>
    <n v="1"/>
    <n v="434.13"/>
    <n v="0"/>
    <n v="0"/>
    <n v="434.13"/>
    <n v="434.13"/>
    <n v="0"/>
    <n v="0"/>
    <n v="434.13"/>
    <n v="0"/>
    <n v="0"/>
    <m/>
    <m/>
    <s v="ACTIVE"/>
  </r>
  <r>
    <s v="158061"/>
    <s v="V11/10234499 V11/10235400 V21/10028940"/>
    <s v="?"/>
    <s v="beginbalans"/>
    <m/>
    <s v="SLMMYHV2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069"/>
    <s v="V11/10234499 V11/10235400 V21/10028940"/>
    <s v="?"/>
    <s v="beginbalans"/>
    <m/>
    <s v="SLMMWKV1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070"/>
    <s v="V11/10234499 V11/10235400 V21/10028940"/>
    <s v="?"/>
    <s v="beginbalans"/>
    <m/>
    <s v="SLMMWZD1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090"/>
    <s v="V11/10234499 V11/10235400 V21/10028940"/>
    <s v="?"/>
    <s v="beginbalans"/>
    <m/>
    <s v="SLMMWLW0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107"/>
    <s v="V11/10234499 V11/10235400 V21/10028940"/>
    <s v="?"/>
    <s v="beginbalans"/>
    <m/>
    <s v="SLMMYHP5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113"/>
    <s v="V11/10234499 V11/10235400 V21/10028940"/>
    <s v="?"/>
    <s v="beginbalans"/>
    <m/>
    <s v="SLMMWYV1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123"/>
    <s v="V11/10234499 V11/10235400 V21/10028940"/>
    <s v="?"/>
    <s v="beginbalans"/>
    <m/>
    <s v="SLMGKZX8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127"/>
    <s v="V11/10234499 V11/10235400 V21/10028940"/>
    <s v="?"/>
    <s v="beginbalans"/>
    <m/>
    <s v="SLMMWZF4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137"/>
    <s v="V11/10234499 V11/10235400 V21/10028940"/>
    <s v="?"/>
    <s v="beginbalans"/>
    <m/>
    <s v="SLMMYHW4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202"/>
    <s v="V11/10234499 V11/10235400 V21/10028940"/>
    <s v="?"/>
    <s v="beginbalans"/>
    <m/>
    <s v="SLMGGNW7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516"/>
    <s v="V11/10234499 V11/10235400 V21/10028940"/>
    <s v="?"/>
    <s v="beginbalans"/>
    <m/>
    <s v="1S9489W2TLMMWZF8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629"/>
    <s v="V11/10234499 V11/10235400 V21/10028940"/>
    <s v="?"/>
    <s v="beginbalans"/>
    <m/>
    <s v="SLMMWZG2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633"/>
    <s v="V11/10234499 V11/10235400 V21/10028940"/>
    <s v="?"/>
    <s v="beginbalans"/>
    <m/>
    <s v="SLMMWZG3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650"/>
    <s v="V11/10234499 V11/10235400 V21/10028940"/>
    <s v="?"/>
    <s v="beginbalans"/>
    <m/>
    <s v="SLMMWYM1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714"/>
    <s v="V11/10234499 V11/10235400 V21/10028940"/>
    <s v="?"/>
    <s v="beginbalans"/>
    <m/>
    <s v="1S9489W2TLMMWKL4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405.42"/>
    <n v="0"/>
    <n v="0"/>
    <n v="405.42"/>
    <n v="405.42"/>
    <n v="0"/>
    <n v="0"/>
    <n v="405.42"/>
    <n v="0"/>
    <n v="0"/>
    <m/>
    <m/>
    <s v="ACTIVE"/>
  </r>
  <r>
    <s v="158796"/>
    <s v="V11/10234499 V11/10235400 V21/10028940"/>
    <s v="?"/>
    <s v="beginbalans"/>
    <m/>
    <s v="SLMMWZA0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797"/>
    <s v="V11/10234499 V11/10235400 V21/10028940"/>
    <s v="?"/>
    <s v="beginbalans"/>
    <m/>
    <s v="SLMMWZW7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802"/>
    <s v="V11/10234499 V11/10235400 V21/10028940"/>
    <s v="?"/>
    <s v="beginbalans"/>
    <m/>
    <s v="SLMMWZV7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805"/>
    <s v="V11/10234499 V11/10235400 V21/10028940"/>
    <s v="?"/>
    <s v="beginbalans"/>
    <m/>
    <s v="SLMMWZF0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807"/>
    <s v="V11/10234499 V11/10235400 V21/10028940"/>
    <s v="?"/>
    <s v="beginbalans"/>
    <m/>
    <s v="SLMMWZM5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816"/>
    <s v="V11/10234499 V11/10235400 V21/10028940"/>
    <s v="?"/>
    <s v="beginbalans"/>
    <m/>
    <s v="SLMGGRF1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817"/>
    <s v="V11/10234499 V11/10235400 V21/10028940"/>
    <s v="?"/>
    <s v="beginbalans"/>
    <m/>
    <s v="SLMGGXG5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818"/>
    <s v="V11/10234499 V11/10235400 V21/10028940"/>
    <s v="?"/>
    <s v="beginbalans"/>
    <m/>
    <s v="SLMGGRB7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820"/>
    <s v="V11/10234499 V11/10235400 V21/10028940"/>
    <s v="?"/>
    <s v="beginbalans"/>
    <m/>
    <s v="SLMGGRP7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822"/>
    <s v="V11/10234499 V11/10235400 V21/10028940"/>
    <s v="?"/>
    <s v="beginbalans"/>
    <m/>
    <s v="SLMGLAL4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828"/>
    <s v="V11/10234499 V11/10235400 V21/10028940"/>
    <s v="?"/>
    <s v="beginbalans"/>
    <m/>
    <s v="SLMMWYZ1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879"/>
    <s v="V11/10234499 V11/10235400 V21/10028940"/>
    <s v="?"/>
    <s v="beginbalans"/>
    <m/>
    <s v="SLMMYHY9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885"/>
    <s v="V11/10234499 V11/10235400 V21/10028940"/>
    <s v="?"/>
    <s v="beginbalans"/>
    <m/>
    <s v="SLMMYHV6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889"/>
    <s v="V11/10234499 V11/10235400 V21/10028940"/>
    <s v="?"/>
    <s v="beginbalans"/>
    <m/>
    <s v="SLMMYHT3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895"/>
    <s v="V11/10234499 V11/10235400 V21/10028940"/>
    <s v="?"/>
    <s v="beginbalans"/>
    <m/>
    <s v="SLMGGXP9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926"/>
    <s v="V11/10234499 V11/10235400 V21/10028940"/>
    <s v="?"/>
    <s v="beginbalans"/>
    <m/>
    <s v="SLMGLAK5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930"/>
    <s v="V11/10234499 V11/10235400 V21/10028940"/>
    <s v="?"/>
    <s v="beginbalans"/>
    <m/>
    <s v="SLMGLAA9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936"/>
    <s v="V11/10234499 V11/10235400 V21/10028940"/>
    <s v="?"/>
    <s v="beginbalans"/>
    <m/>
    <s v="SLMMWZD6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58938"/>
    <s v="V11/10234499 V11/10235400 V21/10028940"/>
    <s v="?"/>
    <s v="beginbalans"/>
    <m/>
    <s v="SLMMWYT3"/>
    <m/>
    <m/>
    <m/>
    <x v="1"/>
    <m/>
    <n v="100292666"/>
    <s v="Alfa College"/>
    <x v="15"/>
    <m/>
    <s v="ThinkCentre M57e Desktop Intel Core 2 Duo E4600 2.4Ghz / 2GB / 160GB HDD DVD-Rom"/>
    <d v="2008-11-01T00:00:00"/>
    <x v="6"/>
    <n v="1"/>
    <n v="303.45999999999998"/>
    <n v="0"/>
    <n v="0"/>
    <n v="303.45999999999998"/>
    <n v="303.45999999999998"/>
    <n v="0"/>
    <n v="0"/>
    <n v="303.45999999999998"/>
    <n v="0"/>
    <n v="0"/>
    <m/>
    <m/>
    <s v="ACTIVE"/>
  </r>
  <r>
    <s v="160609"/>
    <s v="V11/10242455"/>
    <s v="?"/>
    <s v="beginbalans"/>
    <m/>
    <s v="L3AGR5C"/>
    <m/>
    <m/>
    <m/>
    <x v="0"/>
    <m/>
    <n v="100292666"/>
    <s v="Alfa College"/>
    <x v="12"/>
    <s v="Lenovo"/>
    <s v="R500"/>
    <d v="2009-02-01T00:00:00"/>
    <x v="1"/>
    <n v="0"/>
    <n v="849.37"/>
    <n v="0"/>
    <n v="849.37"/>
    <n v="0"/>
    <n v="849.37"/>
    <n v="0"/>
    <n v="849.37"/>
    <n v="0"/>
    <n v="0"/>
    <n v="0"/>
    <m/>
    <m/>
    <s v="INACTIVE - Retired in 2024"/>
  </r>
  <r>
    <s v="160610"/>
    <s v="V11/10242455"/>
    <s v="?"/>
    <s v="beginbalans"/>
    <m/>
    <s v="L3AGR5L"/>
    <m/>
    <m/>
    <m/>
    <x v="0"/>
    <m/>
    <n v="100292666"/>
    <s v="Alfa College"/>
    <x v="12"/>
    <s v="Lenovo"/>
    <s v="R500"/>
    <d v="2009-02-01T00:00:00"/>
    <x v="1"/>
    <n v="0"/>
    <n v="849.37"/>
    <n v="0"/>
    <n v="849.37"/>
    <n v="0"/>
    <n v="849.37"/>
    <n v="0"/>
    <n v="849.37"/>
    <n v="0"/>
    <n v="0"/>
    <n v="0"/>
    <m/>
    <m/>
    <s v="INACTIVE - Retired in 2024"/>
  </r>
  <r>
    <s v="160611"/>
    <s v="V11/10242455"/>
    <s v="?"/>
    <s v="beginbalans"/>
    <m/>
    <s v="L3AGR4Y"/>
    <m/>
    <m/>
    <m/>
    <x v="0"/>
    <m/>
    <n v="100292666"/>
    <s v="Alfa College"/>
    <x v="12"/>
    <s v="Lenovo"/>
    <s v="R500"/>
    <d v="2009-02-01T00:00:00"/>
    <x v="1"/>
    <n v="0"/>
    <n v="849.37"/>
    <n v="0"/>
    <n v="849.37"/>
    <n v="0"/>
    <n v="849.37"/>
    <n v="0"/>
    <n v="849.37"/>
    <n v="0"/>
    <n v="0"/>
    <n v="0"/>
    <m/>
    <m/>
    <s v="INACTIVE - Retired in 2024"/>
  </r>
  <r>
    <s v="160612"/>
    <s v="V11/10242455"/>
    <s v="?"/>
    <s v="beginbalans"/>
    <m/>
    <s v="L3AGR4F"/>
    <m/>
    <m/>
    <m/>
    <x v="2"/>
    <m/>
    <n v="100292666"/>
    <s v="Alfa College"/>
    <x v="12"/>
    <m/>
    <s v="R500 Centrino Pro/IntelCore2DuoP8400 2,26Ghz/2GB/160GB/15.4inchWSXGA+/6cell bat"/>
    <d v="2009-02-01T00:00:00"/>
    <x v="1"/>
    <n v="0"/>
    <n v="849.37"/>
    <n v="0"/>
    <n v="849.37"/>
    <n v="0"/>
    <n v="849.37"/>
    <n v="0"/>
    <n v="849.37"/>
    <n v="0"/>
    <n v="0"/>
    <n v="0"/>
    <m/>
    <m/>
    <s v="INACTIVE - Retired in 2024"/>
  </r>
  <r>
    <s v="160613"/>
    <s v="V11/10242455"/>
    <s v="?"/>
    <s v="beginbalans"/>
    <m/>
    <s v="L3AGR6T"/>
    <m/>
    <m/>
    <m/>
    <x v="0"/>
    <m/>
    <n v="100292666"/>
    <s v="Alfa College"/>
    <x v="12"/>
    <s v="Lenovo"/>
    <s v="R500"/>
    <d v="2009-02-01T00:00:00"/>
    <x v="1"/>
    <n v="0"/>
    <n v="849.37"/>
    <n v="0"/>
    <n v="849.37"/>
    <n v="0"/>
    <n v="849.37"/>
    <n v="0"/>
    <n v="849.37"/>
    <n v="0"/>
    <n v="0"/>
    <n v="0"/>
    <m/>
    <m/>
    <s v="INACTIVE - Retired in 2024"/>
  </r>
  <r>
    <s v="160614"/>
    <s v="V11/10242455"/>
    <s v="?"/>
    <s v="beginbalans"/>
    <m/>
    <s v="L3AGR6E"/>
    <m/>
    <m/>
    <m/>
    <x v="0"/>
    <m/>
    <n v="100292666"/>
    <s v="Alfa College"/>
    <x v="12"/>
    <s v="Lenovo"/>
    <s v="R500"/>
    <d v="2009-02-01T00:00:00"/>
    <x v="1"/>
    <n v="0"/>
    <n v="849.37"/>
    <n v="0"/>
    <n v="849.37"/>
    <n v="0"/>
    <n v="849.37"/>
    <n v="0"/>
    <n v="849.37"/>
    <n v="0"/>
    <n v="0"/>
    <n v="0"/>
    <m/>
    <m/>
    <s v="INACTIVE - Retired in 2024"/>
  </r>
  <r>
    <s v="160615"/>
    <s v="V11/10242455"/>
    <s v="?"/>
    <s v="beginbalans"/>
    <m/>
    <s v="L3AGR5Z"/>
    <m/>
    <m/>
    <m/>
    <x v="0"/>
    <m/>
    <n v="100292666"/>
    <s v="Alfa College"/>
    <x v="12"/>
    <s v="Lenovo"/>
    <s v="R500"/>
    <d v="2009-02-01T00:00:00"/>
    <x v="1"/>
    <n v="0"/>
    <n v="849.37"/>
    <n v="0"/>
    <n v="849.37"/>
    <n v="0"/>
    <n v="849.37"/>
    <n v="0"/>
    <n v="849.37"/>
    <n v="0"/>
    <n v="0"/>
    <n v="0"/>
    <m/>
    <m/>
    <s v="INACTIVE - Retired in 2024"/>
  </r>
  <r>
    <s v="160616"/>
    <s v="V11/10242455"/>
    <s v="?"/>
    <s v="beginbalans"/>
    <m/>
    <s v="L3AGR6C"/>
    <m/>
    <m/>
    <m/>
    <x v="0"/>
    <m/>
    <n v="100292666"/>
    <s v="Alfa College"/>
    <x v="12"/>
    <s v="Lenovo"/>
    <s v="R500"/>
    <d v="2009-02-01T00:00:00"/>
    <x v="1"/>
    <n v="0"/>
    <n v="849.37"/>
    <n v="0"/>
    <n v="849.37"/>
    <n v="0"/>
    <n v="849.37"/>
    <n v="0"/>
    <n v="849.37"/>
    <n v="0"/>
    <n v="0"/>
    <n v="0"/>
    <m/>
    <m/>
    <s v="INACTIVE - Retired in 2024"/>
  </r>
  <r>
    <s v="160617"/>
    <s v="V11/10242455"/>
    <s v="?"/>
    <s v="beginbalans"/>
    <m/>
    <s v="L3AGR5V"/>
    <m/>
    <m/>
    <m/>
    <x v="2"/>
    <m/>
    <n v="100292666"/>
    <s v="Alfa College"/>
    <x v="12"/>
    <m/>
    <s v="R500 Centrino Pro/IntelCore2DuoP8400 2,26Ghz/2GB/160GB/15.4inchWSXGA+/6cell bat"/>
    <d v="2009-02-01T00:00:00"/>
    <x v="1"/>
    <n v="0"/>
    <n v="849.37"/>
    <n v="0"/>
    <n v="849.37"/>
    <n v="0"/>
    <n v="849.37"/>
    <n v="0"/>
    <n v="849.37"/>
    <n v="0"/>
    <n v="0"/>
    <n v="0"/>
    <m/>
    <m/>
    <s v="INACTIVE - Retired in 2024"/>
  </r>
  <r>
    <s v="160618"/>
    <s v="V11/10242455"/>
    <s v="?"/>
    <s v="beginbalans"/>
    <m/>
    <s v="L3AGR5W"/>
    <m/>
    <m/>
    <m/>
    <x v="2"/>
    <m/>
    <n v="100292666"/>
    <s v="Alfa College"/>
    <x v="12"/>
    <m/>
    <s v="R500 Centrino Pro/IntelCore2DuoP8400 2,26Ghz/2GB/160GB/15.4inchWSXGA+/6cell bat"/>
    <d v="2009-02-01T00:00:00"/>
    <x v="1"/>
    <n v="0"/>
    <n v="849.37"/>
    <n v="0"/>
    <n v="849.37"/>
    <n v="0"/>
    <n v="849.37"/>
    <n v="0"/>
    <n v="849.37"/>
    <n v="0"/>
    <n v="0"/>
    <n v="0"/>
    <m/>
    <m/>
    <s v="INACTIVE - Retired in 2024"/>
  </r>
  <r>
    <s v="160619"/>
    <s v="V11/10242455"/>
    <s v="?"/>
    <s v="beginbalans"/>
    <m/>
    <s v="L3AGR4V"/>
    <m/>
    <m/>
    <m/>
    <x v="0"/>
    <m/>
    <n v="100292666"/>
    <s v="Alfa College"/>
    <x v="12"/>
    <s v="Lenovo"/>
    <s v="R500"/>
    <d v="2009-02-01T00:00:00"/>
    <x v="1"/>
    <n v="0"/>
    <n v="849.37"/>
    <n v="0"/>
    <n v="849.37"/>
    <n v="0"/>
    <n v="849.37"/>
    <n v="0"/>
    <n v="849.37"/>
    <n v="0"/>
    <n v="0"/>
    <n v="0"/>
    <m/>
    <m/>
    <s v="INACTIVE - Retired in 2024"/>
  </r>
  <r>
    <s v="160620"/>
    <s v="V11/10242455"/>
    <s v="?"/>
    <s v="beginbalans"/>
    <m/>
    <s v="L3AGR5D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21"/>
    <s v="V11/10242455"/>
    <s v="?"/>
    <s v="beginbalans"/>
    <m/>
    <s v="L3AGR5M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22"/>
    <s v="V11/10242455"/>
    <s v="?"/>
    <s v="beginbalans"/>
    <m/>
    <s v="L3AGR5F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23"/>
    <s v="V11/10242455"/>
    <s v="?"/>
    <s v="beginbalans"/>
    <m/>
    <s v="L3AGR5N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24"/>
    <s v="V11/10242455"/>
    <s v="?"/>
    <s v="beginbalans"/>
    <m/>
    <s v="L3AGR5K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25"/>
    <s v="V11/10242455"/>
    <s v="?"/>
    <s v="beginbalans"/>
    <m/>
    <s v="L3AGR6A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26"/>
    <s v="V11/10242455"/>
    <s v="?"/>
    <s v="beginbalans"/>
    <m/>
    <s v="L3AGR6G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27"/>
    <s v="V11/10242455"/>
    <s v="?"/>
    <s v="beginbalans"/>
    <m/>
    <s v="L3AGR5A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28"/>
    <s v="V11/10242455"/>
    <s v="?"/>
    <s v="beginbalans"/>
    <m/>
    <s v="L3AGR6B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29"/>
    <s v="V11/10242455"/>
    <s v="?"/>
    <s v="beginbalans"/>
    <m/>
    <s v="L3AGR3W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30"/>
    <s v="V11/10242455"/>
    <s v="?"/>
    <s v="beginbalans"/>
    <m/>
    <s v="L3AGR4E"/>
    <m/>
    <m/>
    <m/>
    <x v="2"/>
    <m/>
    <n v="100292666"/>
    <s v="Alfa College"/>
    <x v="12"/>
    <m/>
    <s v="R500 Centrino Pro/IntelCore2DuoP8400 2,26Ghz/2GB/160GB/15.4inchWSXGA+/6cell bat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31"/>
    <s v="V11/10242455"/>
    <s v="?"/>
    <s v="beginbalans"/>
    <m/>
    <s v="L3AGR4A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32"/>
    <s v="V11/10242455"/>
    <s v="?"/>
    <s v="beginbalans"/>
    <m/>
    <s v="L3AGR4D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33"/>
    <s v="V11/10242455"/>
    <s v="?"/>
    <s v="beginbalans"/>
    <m/>
    <s v="L3AGR3Y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34"/>
    <s v="V11/10242455"/>
    <s v="?"/>
    <s v="beginbalans"/>
    <m/>
    <s v="L3AGR4R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35"/>
    <s v="V11/10242455"/>
    <s v="?"/>
    <s v="beginbalans"/>
    <m/>
    <s v="L3AGR3V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36"/>
    <s v="V11/10242455"/>
    <s v="?"/>
    <s v="beginbalans"/>
    <m/>
    <s v="L3AGR4T"/>
    <m/>
    <m/>
    <m/>
    <x v="2"/>
    <m/>
    <n v="100292666"/>
    <s v="Alfa College"/>
    <x v="12"/>
    <m/>
    <s v="R500 Centrino Pro/IntelCore2DuoP8400 2,26Ghz/2GB/160GB/15.4inchWSXGA+/6cell bat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37"/>
    <s v="V11/10242455"/>
    <s v="?"/>
    <s v="beginbalans"/>
    <m/>
    <s v="L3AGR3X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38"/>
    <s v="V11/10242455"/>
    <s v="?"/>
    <s v="beginbalans"/>
    <m/>
    <s v="L3AGR4N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39"/>
    <s v="V11/10242455"/>
    <s v="?"/>
    <s v="beginbalans"/>
    <m/>
    <s v="L3AGR5T"/>
    <m/>
    <m/>
    <m/>
    <x v="2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40"/>
    <s v="V11/10242455"/>
    <s v="?"/>
    <s v="beginbalans"/>
    <m/>
    <s v="L3AGR4M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41"/>
    <s v="V11/10242455"/>
    <s v="?"/>
    <s v="beginbalans"/>
    <m/>
    <s v="L3AGR4H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42"/>
    <s v="V11/10242455"/>
    <s v="?"/>
    <s v="beginbalans"/>
    <m/>
    <s v="L3AGR5E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43"/>
    <s v="V11/10242455"/>
    <s v="?"/>
    <s v="beginbalans"/>
    <m/>
    <s v="L3AGR6L"/>
    <m/>
    <m/>
    <m/>
    <x v="2"/>
    <m/>
    <n v="100292666"/>
    <s v="Alfa College"/>
    <x v="12"/>
    <m/>
    <s v="R500 Centrino Pro/IntelCore2DuoP8400 2,26Ghz/2GB/160GB/15.4inchWSXGA+/6cell bat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44"/>
    <s v="V11/10242455"/>
    <s v="?"/>
    <s v="beginbalans"/>
    <m/>
    <s v="L3AGR6N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45"/>
    <s v="V11/10242455"/>
    <s v="?"/>
    <s v="beginbalans"/>
    <m/>
    <s v="L3AGR4Z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46"/>
    <s v="V11/10242455"/>
    <s v="?"/>
    <s v="beginbalans"/>
    <m/>
    <s v="L3AGR6D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47"/>
    <s v="V11/10242455"/>
    <s v="?"/>
    <s v="beginbalans"/>
    <m/>
    <s v="L3AGR6K"/>
    <m/>
    <m/>
    <m/>
    <x v="2"/>
    <m/>
    <n v="100292666"/>
    <s v="Alfa College"/>
    <x v="12"/>
    <m/>
    <s v="R500 Centrino Pro/IntelCore2DuoP8400 2,26Ghz/2GB/160GB/15.4inchWSXGA+/6cell bat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48"/>
    <s v="V11/10242455"/>
    <s v="?"/>
    <s v="beginbalans"/>
    <m/>
    <s v="L3AGR6F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49"/>
    <s v="V11/10242455"/>
    <s v="?"/>
    <s v="beginbalans"/>
    <m/>
    <s v="L3AGR5G"/>
    <m/>
    <m/>
    <m/>
    <x v="2"/>
    <m/>
    <n v="100292666"/>
    <s v="Alfa College"/>
    <x v="12"/>
    <m/>
    <s v="R500 Centrino Pro/IntelCore2DuoP8400 2,26Ghz/2GB/160GB/15.4inchWSXGA+/6cell bat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50"/>
    <s v="V11/10242455"/>
    <s v="?"/>
    <s v="beginbalans"/>
    <m/>
    <s v="L3AGR5B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51"/>
    <s v="V11/10242455"/>
    <s v="?"/>
    <s v="beginbalans"/>
    <m/>
    <s v="L3AGR5R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52"/>
    <s v="V11/10242455"/>
    <s v="?"/>
    <s v="beginbalans"/>
    <m/>
    <s v="L3AGR4P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53"/>
    <s v="V11/10242455"/>
    <s v="?"/>
    <s v="beginbalans"/>
    <m/>
    <s v="L3AGR4X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54"/>
    <s v="V11/10242455"/>
    <s v="?"/>
    <s v="beginbalans"/>
    <m/>
    <s v="L3AGR4G"/>
    <m/>
    <m/>
    <m/>
    <x v="2"/>
    <m/>
    <n v="100292666"/>
    <s v="Alfa College"/>
    <x v="12"/>
    <m/>
    <s v="R500 Centrino Pro/IntelCore2DuoP8400 2,26Ghz/2GB/160GB/15.4inchWSXGA+/6cell bat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55"/>
    <s v="V11/10242455"/>
    <s v="?"/>
    <s v="beginbalans"/>
    <m/>
    <s v="L3AGR6H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56"/>
    <s v="V11/10242455"/>
    <s v="?"/>
    <s v="beginbalans"/>
    <m/>
    <s v="L3AGR6M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57"/>
    <s v="V11/10242455"/>
    <s v="?"/>
    <s v="beginbalans"/>
    <m/>
    <s v="L3AGR6R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58"/>
    <s v="V11/10242455"/>
    <s v="?"/>
    <s v="beginbalans"/>
    <m/>
    <s v="L3AGR3Z"/>
    <m/>
    <m/>
    <m/>
    <x v="2"/>
    <m/>
    <n v="100292666"/>
    <s v="Alfa College"/>
    <x v="12"/>
    <m/>
    <s v="R500 Centrino Pro/IntelCore2DuoP8400 2,26Ghz/2GB/160GB/15.4inchWSXGA+/6cell bat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59"/>
    <s v="V11/10242455"/>
    <s v="?"/>
    <s v="beginbalans"/>
    <m/>
    <s v="L3AGR5P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60"/>
    <s v="V11/10242455"/>
    <s v="?"/>
    <s v="beginbalans"/>
    <m/>
    <s v="L3AGR4K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61"/>
    <s v="V11/10242455"/>
    <s v="?"/>
    <s v="beginbalans"/>
    <m/>
    <s v="L3AGR4L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62"/>
    <s v="V11/10242455"/>
    <s v="?"/>
    <s v="beginbalans"/>
    <m/>
    <s v="L3AGR5Y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0663"/>
    <s v="V11/10242455"/>
    <s v="?"/>
    <s v="beginbalans"/>
    <m/>
    <s v="L3AGR4W"/>
    <m/>
    <m/>
    <m/>
    <x v="0"/>
    <m/>
    <n v="100292666"/>
    <s v="Alfa College"/>
    <x v="12"/>
    <s v="Lenovo"/>
    <s v="R500"/>
    <d v="2009-02-01T00:00:00"/>
    <x v="1"/>
    <n v="0"/>
    <n v="695.36"/>
    <n v="0"/>
    <n v="695.36"/>
    <n v="0"/>
    <n v="695.36"/>
    <n v="0"/>
    <n v="695.36"/>
    <n v="0"/>
    <n v="0"/>
    <n v="0"/>
    <m/>
    <m/>
    <s v="INACTIVE - Retired in 2024"/>
  </r>
  <r>
    <s v="162453"/>
    <s v="V11/10251002"/>
    <s v="?"/>
    <s v="beginbalans"/>
    <m/>
    <s v="1S2716WH9L3ARK5L"/>
    <m/>
    <m/>
    <m/>
    <x v="0"/>
    <m/>
    <n v="100292666"/>
    <s v="Alfa College"/>
    <x v="12"/>
    <s v="Lenovo"/>
    <s v="R500"/>
    <d v="2009-07-01T00:00:00"/>
    <x v="6"/>
    <n v="0"/>
    <n v="671.15"/>
    <n v="0"/>
    <n v="671.15"/>
    <n v="0"/>
    <n v="671.15"/>
    <n v="0"/>
    <n v="671.15"/>
    <n v="0"/>
    <n v="0"/>
    <n v="0"/>
    <m/>
    <m/>
    <s v="INACTIVE - Retired in 2024"/>
  </r>
  <r>
    <s v="162454"/>
    <s v="V11/10251002"/>
    <s v="?"/>
    <s v="beginbalans"/>
    <m/>
    <s v="1S2716WH9L3ARK5P"/>
    <m/>
    <m/>
    <m/>
    <x v="0"/>
    <m/>
    <n v="100292666"/>
    <s v="Alfa College"/>
    <x v="12"/>
    <s v="Lenovo"/>
    <s v="R500"/>
    <d v="2009-07-01T00:00:00"/>
    <x v="6"/>
    <n v="0"/>
    <n v="671.15"/>
    <n v="0"/>
    <n v="671.15"/>
    <n v="0"/>
    <n v="671.15"/>
    <n v="0"/>
    <n v="671.15"/>
    <n v="0"/>
    <n v="0"/>
    <n v="0"/>
    <m/>
    <m/>
    <s v="INACTIVE - Retired in 2024"/>
  </r>
  <r>
    <s v="162455"/>
    <s v="V11/10251002"/>
    <s v="?"/>
    <s v="beginbalans"/>
    <m/>
    <s v="1S2716WH9L3ARK5F"/>
    <m/>
    <m/>
    <m/>
    <x v="1"/>
    <m/>
    <n v="100292666"/>
    <s v="Alfa College"/>
    <x v="12"/>
    <m/>
    <s v="ALFA R500 IntelCore2DuoP8400 2,26Ghz/2GB/160GB/15.4inchWSXGA+/6cell bat"/>
    <d v="2009-07-01T00:00:00"/>
    <x v="6"/>
    <n v="1"/>
    <n v="671.15"/>
    <n v="0"/>
    <n v="0"/>
    <n v="671.15"/>
    <n v="671.15"/>
    <n v="0"/>
    <n v="0"/>
    <n v="671.15"/>
    <n v="0"/>
    <n v="0"/>
    <m/>
    <m/>
    <s v="ACTIVE"/>
  </r>
  <r>
    <s v="162456"/>
    <s v="V11/10251002"/>
    <s v="?"/>
    <s v="beginbalans"/>
    <m/>
    <s v="1S2716WH9L3ARK5G"/>
    <m/>
    <m/>
    <m/>
    <x v="0"/>
    <m/>
    <n v="100292666"/>
    <s v="Alfa College"/>
    <x v="12"/>
    <s v="Lenovo"/>
    <s v="R500"/>
    <d v="2009-07-01T00:00:00"/>
    <x v="6"/>
    <n v="0"/>
    <n v="671.15"/>
    <n v="0"/>
    <n v="671.15"/>
    <n v="0"/>
    <n v="671.15"/>
    <n v="0"/>
    <n v="671.15"/>
    <n v="0"/>
    <n v="0"/>
    <n v="0"/>
    <m/>
    <m/>
    <s v="INACTIVE - Retired in 2024"/>
  </r>
  <r>
    <s v="162457"/>
    <s v="V11/10251002"/>
    <s v="?"/>
    <s v="beginbalans"/>
    <m/>
    <s v="1S2716WH9L3ARK5H"/>
    <m/>
    <m/>
    <m/>
    <x v="0"/>
    <m/>
    <n v="100292666"/>
    <s v="Alfa College"/>
    <x v="12"/>
    <s v="Lenovo"/>
    <s v="R500"/>
    <d v="2009-07-01T00:00:00"/>
    <x v="6"/>
    <n v="0"/>
    <n v="671.15"/>
    <n v="0"/>
    <n v="671.15"/>
    <n v="0"/>
    <n v="671.15"/>
    <n v="0"/>
    <n v="671.15"/>
    <n v="0"/>
    <n v="0"/>
    <n v="0"/>
    <m/>
    <m/>
    <s v="INACTIVE - Retired in 2024"/>
  </r>
  <r>
    <s v="162458"/>
    <s v="V11/10251002"/>
    <s v="?"/>
    <s v="beginbalans"/>
    <m/>
    <s v="1S2716WH9L3ARK5N"/>
    <m/>
    <m/>
    <m/>
    <x v="2"/>
    <m/>
    <n v="100292666"/>
    <s v="Alfa College"/>
    <x v="12"/>
    <s v="Lenovo"/>
    <s v="R500"/>
    <d v="2009-07-01T00:00:00"/>
    <x v="6"/>
    <n v="0"/>
    <n v="671.15"/>
    <n v="0"/>
    <n v="671.15"/>
    <n v="0"/>
    <n v="671.15"/>
    <n v="0"/>
    <n v="671.15"/>
    <n v="0"/>
    <n v="0"/>
    <n v="0"/>
    <m/>
    <m/>
    <s v="INACTIVE - Retired in 2024"/>
  </r>
  <r>
    <s v="162459"/>
    <s v="V11/10251002"/>
    <s v="?"/>
    <s v="beginbalans"/>
    <m/>
    <s v="1S2716WH9L3ARK5M"/>
    <m/>
    <m/>
    <m/>
    <x v="0"/>
    <m/>
    <n v="100292666"/>
    <s v="Alfa College"/>
    <x v="12"/>
    <s v="Lenovo"/>
    <s v="R500"/>
    <d v="2009-07-01T00:00:00"/>
    <x v="6"/>
    <n v="0"/>
    <n v="671.15"/>
    <n v="0"/>
    <n v="671.15"/>
    <n v="0"/>
    <n v="671.15"/>
    <n v="0"/>
    <n v="671.15"/>
    <n v="0"/>
    <n v="0"/>
    <n v="0"/>
    <m/>
    <m/>
    <s v="INACTIVE - Retired in 2024"/>
  </r>
  <r>
    <s v="162460"/>
    <s v="V11/10251002"/>
    <s v="?"/>
    <s v="beginbalans"/>
    <m/>
    <s v="1S2716WH9L3ARK5D"/>
    <m/>
    <m/>
    <m/>
    <x v="0"/>
    <m/>
    <n v="100292666"/>
    <s v="Alfa College"/>
    <x v="12"/>
    <s v="Lenovo"/>
    <s v="R500"/>
    <d v="2009-07-01T00:00:00"/>
    <x v="6"/>
    <n v="0"/>
    <n v="671.15"/>
    <n v="0"/>
    <n v="671.15"/>
    <n v="0"/>
    <n v="671.15"/>
    <n v="0"/>
    <n v="671.15"/>
    <n v="0"/>
    <n v="0"/>
    <n v="0"/>
    <m/>
    <m/>
    <s v="INACTIVE - Retired in 2024"/>
  </r>
  <r>
    <s v="162461"/>
    <s v="V11/10251002"/>
    <s v="?"/>
    <s v="beginbalans"/>
    <m/>
    <s v="1S2716WH9L3ARK5K"/>
    <m/>
    <m/>
    <m/>
    <x v="0"/>
    <m/>
    <n v="100292666"/>
    <s v="Alfa College"/>
    <x v="12"/>
    <s v="Lenovo"/>
    <s v="R500"/>
    <d v="2009-07-01T00:00:00"/>
    <x v="6"/>
    <n v="0"/>
    <n v="671.15"/>
    <n v="0"/>
    <n v="671.15"/>
    <n v="0"/>
    <n v="671.15"/>
    <n v="0"/>
    <n v="671.15"/>
    <n v="0"/>
    <n v="0"/>
    <n v="0"/>
    <m/>
    <m/>
    <s v="INACTIVE - Retired in 2024"/>
  </r>
  <r>
    <s v="162462"/>
    <s v="V11/10251002"/>
    <s v="?"/>
    <s v="beginbalans"/>
    <m/>
    <s v="1S7304W1XLMCPCAA"/>
    <m/>
    <m/>
    <m/>
    <x v="0"/>
    <m/>
    <n v="100292666"/>
    <s v="Alfa College"/>
    <x v="15"/>
    <s v="Lenovo"/>
    <s v="M58e"/>
    <d v="2009-07-01T00:00:00"/>
    <x v="1"/>
    <n v="0"/>
    <n v="367.69"/>
    <n v="0"/>
    <n v="367.69"/>
    <n v="0"/>
    <n v="367.69"/>
    <n v="0"/>
    <n v="367.69"/>
    <n v="0"/>
    <n v="0"/>
    <n v="0"/>
    <m/>
    <m/>
    <s v="INACTIVE - Retired in 2024"/>
  </r>
  <r>
    <s v="162467"/>
    <s v="V11/10251002"/>
    <s v="?"/>
    <s v="beginbalans"/>
    <m/>
    <s v="1S7306W1QLMCNDDM"/>
    <m/>
    <m/>
    <m/>
    <x v="1"/>
    <m/>
    <n v="100292666"/>
    <s v="Alfa College"/>
    <x v="15"/>
    <m/>
    <s v="ALFA (light sff) Think Centre M58e SFF Intel C2D E7300 (2,66GHz), 2GBmem 160GBHD"/>
    <d v="2009-07-01T00:00:00"/>
    <x v="1"/>
    <n v="1"/>
    <n v="298.29000000000002"/>
    <n v="0"/>
    <n v="0"/>
    <n v="298.29000000000002"/>
    <n v="298.29000000000002"/>
    <n v="0"/>
    <n v="0"/>
    <n v="298.29000000000002"/>
    <n v="0"/>
    <n v="0"/>
    <m/>
    <m/>
    <s v="ACTIVE"/>
  </r>
  <r>
    <s v="162468"/>
    <s v="V11/10251002"/>
    <s v="?"/>
    <s v="beginbalans"/>
    <m/>
    <s v="1S7306W1QLMCNDDG"/>
    <m/>
    <m/>
    <m/>
    <x v="1"/>
    <m/>
    <n v="100292666"/>
    <s v="Alfa College"/>
    <x v="15"/>
    <m/>
    <s v="ALFA (light sff) Think Centre M58e SFF Intel C2D E7300 (2,66GHz), 2GBmem 160GBHD"/>
    <d v="2009-07-01T00:00:00"/>
    <x v="1"/>
    <n v="1"/>
    <n v="298.29000000000002"/>
    <n v="0"/>
    <n v="0"/>
    <n v="298.29000000000002"/>
    <n v="298.29000000000002"/>
    <n v="0"/>
    <n v="0"/>
    <n v="298.29000000000002"/>
    <n v="0"/>
    <n v="0"/>
    <m/>
    <m/>
    <s v="ACTIVE"/>
  </r>
  <r>
    <s v="162469"/>
    <s v="V11/10251002"/>
    <s v="?"/>
    <s v="beginbalans"/>
    <m/>
    <s v="1S7306W1QLMCNDDH"/>
    <m/>
    <m/>
    <m/>
    <x v="1"/>
    <m/>
    <n v="100292666"/>
    <s v="Alfa College"/>
    <x v="15"/>
    <m/>
    <s v="ALFA (light sff) Think Centre M58e SFF Intel C2D E7300 (2,66GHz), 2GBmem 160GBHD"/>
    <d v="2009-07-01T00:00:00"/>
    <x v="1"/>
    <n v="1"/>
    <n v="298.29000000000002"/>
    <n v="0"/>
    <n v="0"/>
    <n v="298.29000000000002"/>
    <n v="298.29000000000002"/>
    <n v="0"/>
    <n v="0"/>
    <n v="298.29000000000002"/>
    <n v="0"/>
    <n v="0"/>
    <m/>
    <m/>
    <s v="ACTIVE"/>
  </r>
  <r>
    <s v="162470"/>
    <s v="V11/10251002"/>
    <s v="?"/>
    <s v="beginbalans"/>
    <m/>
    <s v="1S7306W1QLMCNDDL"/>
    <m/>
    <m/>
    <m/>
    <x v="0"/>
    <m/>
    <n v="100292666"/>
    <s v="Alfa College"/>
    <x v="15"/>
    <s v="Lenovo"/>
    <s v="M58e"/>
    <d v="2009-07-01T00:00:00"/>
    <x v="1"/>
    <n v="0"/>
    <n v="298.29000000000002"/>
    <n v="0"/>
    <n v="298.29000000000002"/>
    <n v="0"/>
    <n v="298.29000000000002"/>
    <n v="0"/>
    <n v="298.29000000000002"/>
    <n v="0"/>
    <n v="0"/>
    <n v="0"/>
    <m/>
    <m/>
    <s v="INACTIVE - Retired in 2024"/>
  </r>
  <r>
    <s v="162471"/>
    <s v="V11/10251002"/>
    <s v="?"/>
    <s v="beginbalans"/>
    <m/>
    <s v="1S7306W1QLMCNDDK"/>
    <m/>
    <m/>
    <m/>
    <x v="1"/>
    <m/>
    <n v="100292666"/>
    <s v="Alfa College"/>
    <x v="15"/>
    <m/>
    <s v="ALFA (light sff) Think Centre M58e SFF Intel C2D E7300 (2,66GHz), 2GBmem 160GBHD"/>
    <d v="2009-07-01T00:00:00"/>
    <x v="1"/>
    <n v="1"/>
    <n v="298.29000000000002"/>
    <n v="0"/>
    <n v="0"/>
    <n v="298.29000000000002"/>
    <n v="298.29000000000002"/>
    <n v="0"/>
    <n v="0"/>
    <n v="298.29000000000002"/>
    <n v="0"/>
    <n v="0"/>
    <m/>
    <m/>
    <s v="ACTIVE"/>
  </r>
  <r>
    <s v="163911"/>
    <s v="V11/10253921"/>
    <s v="?"/>
    <s v="beginbalans"/>
    <m/>
    <s v="1S4061WARR8T7238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12"/>
    <s v="V11/10253921"/>
    <s v="?"/>
    <s v="beginbalans"/>
    <m/>
    <s v="1S4061WARR8T7225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13"/>
    <s v="V11/10253921"/>
    <s v="?"/>
    <s v="beginbalans"/>
    <m/>
    <s v="1S4061WARR8T7222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14"/>
    <s v="V11/10253921"/>
    <s v="?"/>
    <s v="beginbalans"/>
    <m/>
    <s v="1S4061WARR8T7239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15"/>
    <s v="V11/10253921"/>
    <s v="?"/>
    <s v="beginbalans"/>
    <m/>
    <s v="1S4061WARR8T7228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16"/>
    <s v="V11/10253921"/>
    <s v="?"/>
    <s v="beginbalans"/>
    <m/>
    <s v="1S4061WARR8T7212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17"/>
    <s v="V11/10253921"/>
    <s v="?"/>
    <s v="beginbalans"/>
    <m/>
    <s v="1S4061WARR8T7237"/>
    <m/>
    <m/>
    <m/>
    <x v="1"/>
    <m/>
    <n v="100292666"/>
    <s v="Alfa College"/>
    <x v="12"/>
    <m/>
    <s v="ALFA W500 IntelCore2DuoP8400 2,26Ghz/4GB/250GB/15.4inchWSXGA+/9cell bat + mouse"/>
    <d v="2009-11-01T00:00:00"/>
    <x v="1"/>
    <n v="1"/>
    <n v="812.52"/>
    <n v="0"/>
    <n v="0"/>
    <n v="812.52"/>
    <n v="812.52"/>
    <n v="0"/>
    <n v="0"/>
    <n v="812.52"/>
    <n v="0"/>
    <n v="0"/>
    <m/>
    <m/>
    <s v="ACTIVE"/>
  </r>
  <r>
    <s v="163918"/>
    <s v="V11/10253921"/>
    <s v="?"/>
    <s v="beginbalans"/>
    <m/>
    <s v="1S4061WARR8T7213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19"/>
    <s v="V11/10253921"/>
    <s v="?"/>
    <s v="beginbalans"/>
    <m/>
    <s v="1S4061WARR8T7223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20"/>
    <s v="V11/10253921"/>
    <s v="?"/>
    <s v="beginbalans"/>
    <m/>
    <s v="1S4061WARR8T7235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21"/>
    <s v="V11/10253921"/>
    <s v="?"/>
    <s v="beginbalans"/>
    <m/>
    <s v="1S4061WARR8T7233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22"/>
    <s v="V11/10253921"/>
    <s v="?"/>
    <s v="beginbalans"/>
    <m/>
    <s v="1S4061WARR8T7214"/>
    <m/>
    <m/>
    <m/>
    <x v="2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23"/>
    <s v="V11/10253921"/>
    <s v="?"/>
    <s v="beginbalans"/>
    <m/>
    <s v="1S4061WARR8T7219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24"/>
    <s v="V11/10253921"/>
    <s v="?"/>
    <s v="beginbalans"/>
    <m/>
    <s v="1S4061WARR8T7232"/>
    <m/>
    <m/>
    <m/>
    <x v="1"/>
    <m/>
    <n v="100292666"/>
    <s v="Alfa College"/>
    <x v="12"/>
    <m/>
    <s v="ALFA W500 IntelCore2DuoP8400 2,26Ghz/4GB/250GB/15.4inchWSXGA+/9cell bat + mouse"/>
    <d v="2009-11-01T00:00:00"/>
    <x v="1"/>
    <n v="1"/>
    <n v="812.52"/>
    <n v="0"/>
    <n v="0"/>
    <n v="812.52"/>
    <n v="812.52"/>
    <n v="0"/>
    <n v="0"/>
    <n v="812.52"/>
    <n v="0"/>
    <n v="0"/>
    <m/>
    <m/>
    <s v="ACTIVE"/>
  </r>
  <r>
    <s v="163925"/>
    <s v="V11/10253921"/>
    <s v="?"/>
    <s v="beginbalans"/>
    <m/>
    <s v="1S4061WARR8T7234"/>
    <m/>
    <m/>
    <m/>
    <x v="1"/>
    <m/>
    <n v="100292666"/>
    <s v="Alfa College"/>
    <x v="12"/>
    <m/>
    <s v="ALFA W500 IntelCore2DuoP8400 2,26Ghz/4GB/250GB/15.4inchWSXGA+/9cell bat + mouse"/>
    <d v="2009-11-01T00:00:00"/>
    <x v="1"/>
    <n v="1"/>
    <n v="812.52"/>
    <n v="0"/>
    <n v="0"/>
    <n v="812.52"/>
    <n v="812.52"/>
    <n v="0"/>
    <n v="0"/>
    <n v="812.52"/>
    <n v="0"/>
    <n v="0"/>
    <m/>
    <m/>
    <s v="ACTIVE"/>
  </r>
  <r>
    <s v="163926"/>
    <s v="V11/10253921"/>
    <s v="?"/>
    <s v="beginbalans"/>
    <m/>
    <s v="1S4061WARR8T7210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27"/>
    <s v="V11/10253921"/>
    <s v="?"/>
    <s v="beginbalans"/>
    <m/>
    <s v="1S4061WARR8T7231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28"/>
    <s v="V11/10253921"/>
    <s v="?"/>
    <s v="beginbalans"/>
    <m/>
    <s v="1S4061WARR8T7218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29"/>
    <s v="V11/10253921"/>
    <s v="?"/>
    <s v="beginbalans"/>
    <m/>
    <s v="1S4061WARR8T7236"/>
    <m/>
    <m/>
    <m/>
    <x v="1"/>
    <m/>
    <n v="100292666"/>
    <s v="Alfa College"/>
    <x v="12"/>
    <m/>
    <s v="ALFA W500 IntelCore2DuoP8400 2,26Ghz/4GB/250GB/15.4inchWSXGA+/9cell bat + mouse"/>
    <d v="2009-11-01T00:00:00"/>
    <x v="1"/>
    <n v="1"/>
    <n v="812.52"/>
    <n v="0"/>
    <n v="0"/>
    <n v="812.52"/>
    <n v="812.52"/>
    <n v="0"/>
    <n v="0"/>
    <n v="812.52"/>
    <n v="0"/>
    <n v="0"/>
    <m/>
    <m/>
    <s v="ACTIVE"/>
  </r>
  <r>
    <s v="163930"/>
    <s v="V11/10253921"/>
    <s v="?"/>
    <s v="beginbalans"/>
    <m/>
    <s v="1S4061WARR8T7209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31"/>
    <s v="V11/10253921"/>
    <s v="?"/>
    <s v="beginbalans"/>
    <m/>
    <s v="1S4061WARR8T7227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32"/>
    <s v="V11/10253921"/>
    <s v="?"/>
    <s v="beginbalans"/>
    <m/>
    <s v="1S4061WARR8T7229"/>
    <m/>
    <m/>
    <m/>
    <x v="1"/>
    <m/>
    <n v="100292666"/>
    <s v="Alfa College"/>
    <x v="12"/>
    <m/>
    <s v="ALFA W500 IntelCore2DuoP8400 2,26Ghz/4GB/250GB/15.4inchWSXGA+/9cell bat + mouse"/>
    <d v="2009-11-01T00:00:00"/>
    <x v="1"/>
    <n v="1"/>
    <n v="812.52"/>
    <n v="0"/>
    <n v="0"/>
    <n v="812.52"/>
    <n v="812.52"/>
    <n v="0"/>
    <n v="0"/>
    <n v="812.52"/>
    <n v="0"/>
    <n v="0"/>
    <m/>
    <m/>
    <s v="ACTIVE"/>
  </r>
  <r>
    <s v="163933"/>
    <s v="V11/10253921"/>
    <s v="?"/>
    <s v="beginbalans"/>
    <m/>
    <s v="1S4061WARR8T7226"/>
    <m/>
    <m/>
    <m/>
    <x v="1"/>
    <m/>
    <n v="100292666"/>
    <s v="Alfa College"/>
    <x v="12"/>
    <m/>
    <s v="ALFA W500 IntelCore2DuoP8400 2,26Ghz/4GB/250GB/15.4inchWSXGA+/9cell bat + mouse"/>
    <d v="2009-11-01T00:00:00"/>
    <x v="1"/>
    <n v="1"/>
    <n v="812.52"/>
    <n v="0"/>
    <n v="0"/>
    <n v="812.52"/>
    <n v="812.52"/>
    <n v="0"/>
    <n v="0"/>
    <n v="812.52"/>
    <n v="0"/>
    <n v="0"/>
    <m/>
    <m/>
    <s v="ACTIVE"/>
  </r>
  <r>
    <s v="163934"/>
    <s v="V11/10253921"/>
    <s v="?"/>
    <s v="beginbalans"/>
    <m/>
    <s v="1S4061WARR8T7230"/>
    <m/>
    <m/>
    <m/>
    <x v="1"/>
    <m/>
    <n v="100292666"/>
    <s v="Alfa College"/>
    <x v="12"/>
    <m/>
    <s v="ALFA W500 IntelCore2DuoP8400 2,26Ghz/4GB/250GB/15.4inchWSXGA+/9cell bat + mouse"/>
    <d v="2009-11-01T00:00:00"/>
    <x v="1"/>
    <n v="1"/>
    <n v="812.52"/>
    <n v="0"/>
    <n v="0"/>
    <n v="812.52"/>
    <n v="812.52"/>
    <n v="0"/>
    <n v="0"/>
    <n v="812.52"/>
    <n v="0"/>
    <n v="0"/>
    <m/>
    <m/>
    <s v="ACTIVE"/>
  </r>
  <r>
    <s v="163935"/>
    <s v="V11/10253921"/>
    <s v="?"/>
    <s v="beginbalans"/>
    <m/>
    <s v="1S4061WARR8T7220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36"/>
    <s v="V11/10253921"/>
    <s v="?"/>
    <s v="beginbalans"/>
    <m/>
    <s v="1S4061WARR8T7215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37"/>
    <s v="V11/10253921"/>
    <s v="?"/>
    <s v="beginbalans"/>
    <m/>
    <s v="1S4061WARR8T7217"/>
    <m/>
    <m/>
    <m/>
    <x v="0"/>
    <m/>
    <n v="100292666"/>
    <s v="Alfa College"/>
    <x v="12"/>
    <s v="Lenovo"/>
    <s v="W500"/>
    <d v="2009-11-01T00:00:00"/>
    <x v="1"/>
    <n v="0"/>
    <n v="812.52"/>
    <n v="0"/>
    <n v="812.52"/>
    <n v="0"/>
    <n v="812.52"/>
    <n v="0"/>
    <n v="812.52"/>
    <n v="0"/>
    <n v="0"/>
    <n v="0"/>
    <m/>
    <m/>
    <s v="INACTIVE - Retired in 2024"/>
  </r>
  <r>
    <s v="163938"/>
    <s v="V11/10253921"/>
    <s v="?"/>
    <s v="beginbalans"/>
    <m/>
    <s v="1S4061WARR8T7224"/>
    <m/>
    <m/>
    <m/>
    <x v="1"/>
    <m/>
    <n v="100292666"/>
    <s v="Alfa College"/>
    <x v="12"/>
    <m/>
    <s v="ALFA W500 IntelCore2DuoP8400 2,26Ghz/4GB/250GB/15.4inchWSXGA+/9cell bat + mouse"/>
    <d v="2009-11-01T00:00:00"/>
    <x v="1"/>
    <n v="1"/>
    <n v="812.52"/>
    <n v="0"/>
    <n v="0"/>
    <n v="812.52"/>
    <n v="812.52"/>
    <n v="0"/>
    <n v="0"/>
    <n v="812.52"/>
    <n v="0"/>
    <n v="0"/>
    <m/>
    <m/>
    <s v="ACTIVE"/>
  </r>
  <r>
    <s v="163939"/>
    <s v="V11/10254883"/>
    <s v="?"/>
    <s v="beginbalans"/>
    <m/>
    <s v="?"/>
    <m/>
    <m/>
    <m/>
    <x v="1"/>
    <m/>
    <n v="100292666"/>
    <s v="Alfa College"/>
    <x v="9"/>
    <s v="Vmware"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40"/>
    <s v="V11/10254883"/>
    <s v="?"/>
    <s v="beginbalans"/>
    <m/>
    <s v="1S7306W1QLMCXHV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41"/>
    <s v="V11/10254883"/>
    <s v="?"/>
    <s v="beginbalans"/>
    <m/>
    <s v="1S7306W1QLMCXRPL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3942"/>
    <s v="V11/10254883"/>
    <s v="?"/>
    <s v="beginbalans"/>
    <m/>
    <s v="1S7306W1QLMCXHLL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3943"/>
    <s v="V11/10254883"/>
    <s v="?"/>
    <s v="beginbalans"/>
    <m/>
    <s v="1S7306W1QLMCXHVV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3944"/>
    <s v="V11/10254883"/>
    <s v="?"/>
    <s v="beginbalans"/>
    <m/>
    <s v="1S7306W1QLMCXKBW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3945"/>
    <s v="V11/10254883"/>
    <s v="?"/>
    <s v="beginbalans"/>
    <m/>
    <s v="1S7306W1QLMCXTGH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3946"/>
    <s v="V11/10254883"/>
    <s v="?"/>
    <s v="beginbalans"/>
    <m/>
    <s v="1S7306W1QLMCXKFC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47"/>
    <s v="V11/10254883"/>
    <s v="?"/>
    <s v="beginbalans"/>
    <m/>
    <s v="1S7306W1QLMCXRYZ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48"/>
    <s v="V11/10254883"/>
    <s v="?"/>
    <s v="beginbalans"/>
    <m/>
    <s v="1S7306W1QLMCXKBZ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3949"/>
    <s v="V11/10254883"/>
    <s v="?"/>
    <s v="beginbalans"/>
    <m/>
    <s v="1S7306W1QLMCXKFA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50"/>
    <s v="V11/10254883"/>
    <s v="?"/>
    <s v="beginbalans"/>
    <m/>
    <s v="1S7306W1QLMCXRYT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3951"/>
    <s v="V11/10254883"/>
    <s v="?"/>
    <s v="beginbalans"/>
    <m/>
    <s v="1S7306W1QLMCYXZR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3952"/>
    <s v="V11/10254883"/>
    <s v="?"/>
    <s v="beginbalans"/>
    <m/>
    <s v="1S7306W1QLMCXHT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53"/>
    <s v="V11/10254883"/>
    <s v="?"/>
    <s v="beginbalans"/>
    <m/>
    <s v="1S7306W1QLMCXHR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54"/>
    <s v="V11/10254883"/>
    <s v="?"/>
    <s v="beginbalans"/>
    <m/>
    <s v="1S7306W1QLMCXRY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55"/>
    <s v="V11/10254883"/>
    <s v="?"/>
    <s v="beginbalans"/>
    <m/>
    <s v="1S7306W1QLMCXTG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56"/>
    <s v="V11/10254883"/>
    <s v="?"/>
    <s v="beginbalans"/>
    <m/>
    <s v="1S7306W1QLMCXTB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57"/>
    <s v="V11/10254883"/>
    <s v="?"/>
    <s v="beginbalans"/>
    <m/>
    <s v="1S7306W1QLMCXHN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58"/>
    <s v="V11/10254883"/>
    <s v="?"/>
    <s v="beginbalans"/>
    <m/>
    <s v="1S7306W1QLMCXHV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59"/>
    <s v="V11/10254883"/>
    <s v="?"/>
    <s v="beginbalans"/>
    <m/>
    <s v="1S7306W1QLMCXHW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60"/>
    <s v="V11/10254883"/>
    <s v="?"/>
    <s v="beginbalans"/>
    <m/>
    <s v="1S7306W1QLMCXABM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3961"/>
    <s v="V11/10254883"/>
    <s v="?"/>
    <s v="beginbalans"/>
    <m/>
    <s v="1S7306W1QLMCXHW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62"/>
    <s v="V11/10254883"/>
    <s v="?"/>
    <s v="beginbalans"/>
    <m/>
    <s v="1S7306W1QLMCXTCG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3963"/>
    <s v="V11/10254883"/>
    <s v="?"/>
    <s v="beginbalans"/>
    <m/>
    <s v="1S7306W1QLMCXHWC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3964"/>
    <s v="V11/10254883"/>
    <s v="?"/>
    <s v="beginbalans"/>
    <m/>
    <s v="1S7306W1QLMCXKMT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65"/>
    <s v="V11/10254883"/>
    <s v="?"/>
    <s v="beginbalans"/>
    <m/>
    <s v="1S7306W1QLMCXHYC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66"/>
    <s v="V11/10254883"/>
    <s v="?"/>
    <s v="beginbalans"/>
    <m/>
    <s v="1S7306W1QLMCXKCN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3967"/>
    <s v="V11/10254883"/>
    <s v="?"/>
    <s v="beginbalans"/>
    <m/>
    <s v="1S7306W1QLMCXHMY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68"/>
    <s v="V11/10254883"/>
    <s v="?"/>
    <s v="beginbalans"/>
    <m/>
    <s v="1S7306W1QLMCXHRY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69"/>
    <s v="V11/10254883"/>
    <s v="?"/>
    <s v="beginbalans"/>
    <m/>
    <s v="1S7306W1QLMCXRPD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70"/>
    <s v="V11/10254883"/>
    <s v="?"/>
    <s v="beginbalans"/>
    <m/>
    <s v="1S7306W1QLMCXKBY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71"/>
    <s v="V11/10254883"/>
    <s v="?"/>
    <s v="beginbalans"/>
    <m/>
    <s v="1S7306W1QLMCXHRC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3972"/>
    <s v="V11/10254883"/>
    <s v="?"/>
    <s v="beginbalans"/>
    <m/>
    <s v="1S7306W1QLMCXHMF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73"/>
    <s v="V11/10254883"/>
    <s v="?"/>
    <s v="beginbalans"/>
    <m/>
    <s v="1S7306W1QLMCXRTD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74"/>
    <s v="V11/10254883"/>
    <s v="?"/>
    <s v="beginbalans"/>
    <m/>
    <s v="1S7306W1QLMCXBTY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3975"/>
    <s v="V11/10254883"/>
    <s v="?"/>
    <s v="beginbalans"/>
    <m/>
    <s v="1S7306W1QLMCXTKK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76"/>
    <s v="V11/10254883"/>
    <s v="?"/>
    <s v="beginbalans"/>
    <m/>
    <s v="1S7306W1QLMCXKDX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77"/>
    <s v="V11/10254883"/>
    <s v="?"/>
    <s v="beginbalans"/>
    <m/>
    <s v="1S7306W1QLMCXRVA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78"/>
    <s v="V11/10254883"/>
    <s v="?"/>
    <s v="beginbalans"/>
    <m/>
    <s v="1S7306W1QLMCXHWV"/>
    <m/>
    <m/>
    <m/>
    <x v="0"/>
    <m/>
    <n v="100292666"/>
    <s v="Alfa College"/>
    <x v="15"/>
    <s v="Lenovo"/>
    <s v="M57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79"/>
    <s v="V11/10254883"/>
    <s v="?"/>
    <s v="beginbalans"/>
    <m/>
    <s v="1S7306W1QLMCYYAA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3980"/>
    <s v="V11/10254883"/>
    <s v="?"/>
    <s v="beginbalans"/>
    <m/>
    <s v="1S7306W1QLMCYXZN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81"/>
    <s v="V11/10254883"/>
    <s v="?"/>
    <s v="beginbalans"/>
    <m/>
    <s v="1S7306W1QLMCYXZL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82"/>
    <s v="V11/10254883"/>
    <s v="?"/>
    <s v="beginbalans"/>
    <m/>
    <s v="1S7306W1QLMCYXZZ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83"/>
    <s v="V11/10254883"/>
    <s v="?"/>
    <s v="beginbalans"/>
    <m/>
    <s v="1S7306W1QLMCXBZM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84"/>
    <s v="V11/10254883"/>
    <s v="?"/>
    <s v="beginbalans"/>
    <m/>
    <s v="1S7306W1QLMCXHTZ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3985"/>
    <s v="V11/10254883"/>
    <s v="?"/>
    <s v="beginbalans"/>
    <m/>
    <s v="1S7306W1QLMCYXZW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3986"/>
    <s v="V11/10254883"/>
    <s v="?"/>
    <s v="beginbalans"/>
    <m/>
    <s v="?"/>
    <m/>
    <m/>
    <m/>
    <x v="1"/>
    <m/>
    <n v="100292666"/>
    <s v="Alfa College"/>
    <x v="9"/>
    <s v="Vmware"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87"/>
    <s v="V11/10254883"/>
    <s v="?"/>
    <s v="beginbalans"/>
    <m/>
    <s v="1S7306W1QLMCXHLX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3988"/>
    <s v="V11/10254883"/>
    <s v="?"/>
    <s v="beginbalans"/>
    <m/>
    <s v="1S7306W1QLMCXATK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3989"/>
    <s v="V11/10254883"/>
    <s v="?"/>
    <s v="beginbalans"/>
    <m/>
    <s v="1S7306W1QLMCXCAD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3990"/>
    <s v="V11/10254883"/>
    <s v="?"/>
    <s v="beginbalans"/>
    <m/>
    <s v="1S7306W1QLMCXBK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91"/>
    <s v="V11/10254883"/>
    <s v="?"/>
    <s v="beginbalans"/>
    <m/>
    <s v="1S7304X1SLMCWVP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92"/>
    <s v="V11/10254883"/>
    <s v="?"/>
    <s v="beginbalans"/>
    <m/>
    <s v="1S7304X1SLMCWVN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93"/>
    <s v="V11/10254883"/>
    <s v="?"/>
    <s v="beginbalans"/>
    <m/>
    <s v="1S7304X1SLMCWVR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94"/>
    <s v="V11/10254883"/>
    <s v="?"/>
    <s v="beginbalans"/>
    <m/>
    <s v="1S7304X1SLMCWVR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95"/>
    <s v="V11/10254883"/>
    <s v="?"/>
    <s v="beginbalans"/>
    <m/>
    <s v="1S7304X1SLMCWVN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96"/>
    <s v="V11/10254883"/>
    <s v="?"/>
    <s v="beginbalans"/>
    <m/>
    <s v="1S7306W1QLMCYXXH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3997"/>
    <s v="V11/10254883"/>
    <s v="?"/>
    <s v="beginbalans"/>
    <m/>
    <s v="1S7304X1SLMCWVR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3998"/>
    <s v="V11/10254883"/>
    <s v="?"/>
    <s v="beginbalans"/>
    <m/>
    <s v="1S7306W1QLMCXCBV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3999"/>
    <s v="V11/10254883"/>
    <s v="?"/>
    <s v="beginbalans"/>
    <m/>
    <s v="1S7306W1QLMCXLAC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00"/>
    <s v="V11/10254883"/>
    <s v="?"/>
    <s v="beginbalans"/>
    <m/>
    <s v="1S7306W1QLMCXCDB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01"/>
    <s v="V11/10254883"/>
    <s v="?"/>
    <s v="beginbalans"/>
    <m/>
    <s v="1S7306W1QLMCXRXT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02"/>
    <s v="V11/10254883"/>
    <s v="?"/>
    <s v="beginbalans"/>
    <m/>
    <s v="1S7306W1QLMCXLGM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03"/>
    <s v="V11/10254883"/>
    <s v="?"/>
    <s v="beginbalans"/>
    <m/>
    <s v="1S7306W1QLMCXLGK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04"/>
    <s v="V11/10254883"/>
    <s v="?"/>
    <s v="beginbalans"/>
    <m/>
    <s v="1S7306W1QLMCXRWB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4005"/>
    <s v="V11/10254883"/>
    <s v="?"/>
    <s v="beginbalans"/>
    <m/>
    <s v="1S7306W1QLMCXCFM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06"/>
    <s v="V11/10254883"/>
    <s v="?"/>
    <s v="beginbalans"/>
    <m/>
    <s v="1S7306W1QLMCXKVX"/>
    <m/>
    <m/>
    <m/>
    <x v="0"/>
    <m/>
    <n v="100292666"/>
    <s v="Alfa College"/>
    <x v="15"/>
    <s v="Lenovo"/>
    <s v="M58e"/>
    <d v="2009-11-01T00:00:00"/>
    <x v="1"/>
    <n v="0"/>
    <n v="355.56"/>
    <n v="0"/>
    <n v="355.56"/>
    <n v="0"/>
    <n v="355.56"/>
    <n v="0"/>
    <n v="355.56"/>
    <n v="0"/>
    <n v="0"/>
    <n v="0"/>
    <m/>
    <m/>
    <s v="INACTIVE - Retired in 2024"/>
  </r>
  <r>
    <s v="164007"/>
    <s v="V11/10254883"/>
    <s v="?"/>
    <s v="beginbalans"/>
    <m/>
    <s v="1S7306W1QLMCXTBR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08"/>
    <s v="V11/10254883"/>
    <s v="?"/>
    <s v="beginbalans"/>
    <m/>
    <s v="1S7306W1QLMCXLGB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09"/>
    <s v="V11/10254883"/>
    <s v="?"/>
    <s v="beginbalans"/>
    <m/>
    <s v="1S7306W1QLMCXBNX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10"/>
    <s v="V11/10254883"/>
    <s v="?"/>
    <s v="beginbalans"/>
    <m/>
    <s v="1S7306W1QLMCXAMK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11"/>
    <s v="V11/10254883"/>
    <s v="?"/>
    <s v="beginbalans"/>
    <m/>
    <s v="1S7306W1QLMCXAYD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12"/>
    <s v="V11/10254883"/>
    <s v="?"/>
    <s v="beginbalans"/>
    <m/>
    <s v="1S7306W1QLMCYXY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13"/>
    <s v="V11/10254883"/>
    <s v="?"/>
    <s v="beginbalans"/>
    <m/>
    <s v="1S7306W1QLMCYXWW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14"/>
    <s v="V11/10254883"/>
    <s v="?"/>
    <s v="beginbalans"/>
    <m/>
    <s v="1S7306W1QLMCXBRL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15"/>
    <s v="V11/10254883"/>
    <s v="?"/>
    <s v="beginbalans"/>
    <m/>
    <s v="1S7306W1QLMCXAYF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16"/>
    <s v="V11/10254883"/>
    <s v="?"/>
    <s v="beginbalans"/>
    <m/>
    <s v="1S7306W1QLMCYYAG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17"/>
    <s v="V11/10254883"/>
    <s v="?"/>
    <s v="beginbalans"/>
    <m/>
    <s v="1S7306W1QLMCYYA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18"/>
    <s v="V11/10254883"/>
    <s v="?"/>
    <s v="beginbalans"/>
    <m/>
    <s v="1S7306W1QLMCXBPK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19"/>
    <s v="V11/10254883"/>
    <s v="?"/>
    <s v="beginbalans"/>
    <m/>
    <s v="1S7306W1QLMCXCF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20"/>
    <s v="V11/10254883"/>
    <s v="?"/>
    <s v="beginbalans"/>
    <m/>
    <s v="1S7306W1QLMCXAHW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21"/>
    <s v="V11/10254883"/>
    <s v="?"/>
    <s v="beginbalans"/>
    <m/>
    <s v="1S7306W1QLMCYXY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22"/>
    <s v="V11/10254883"/>
    <s v="?"/>
    <s v="beginbalans"/>
    <m/>
    <s v="1S7306W1QLMCYXXP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23"/>
    <s v="V11/10254883"/>
    <s v="?"/>
    <s v="beginbalans"/>
    <m/>
    <s v="1S7306W1QLMCYXXW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24"/>
    <s v="V11/10254883"/>
    <s v="?"/>
    <s v="beginbalans"/>
    <m/>
    <s v="1S7306W1QLMCYXWZ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25"/>
    <s v="V11/10254883"/>
    <s v="?"/>
    <s v="beginbalans"/>
    <m/>
    <s v="1S7306W1QLMCYXYM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26"/>
    <s v="V11/10254883"/>
    <s v="?"/>
    <s v="beginbalans"/>
    <m/>
    <s v="1S7306W1QLMCYXXX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27"/>
    <s v="V11/10254883"/>
    <s v="?"/>
    <s v="beginbalans"/>
    <m/>
    <s v="1S7306W1QLMCYYG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28"/>
    <s v="V11/10254883"/>
    <s v="?"/>
    <s v="beginbalans"/>
    <m/>
    <s v="1S7306W1QLMCXBM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29"/>
    <s v="V11/10254883"/>
    <s v="?"/>
    <s v="beginbalans"/>
    <m/>
    <s v="1S7306W1QLMCXBP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30"/>
    <s v="V11/10254883"/>
    <s v="?"/>
    <s v="beginbalans"/>
    <m/>
    <s v="1S7306W1QLMCXCA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31"/>
    <s v="V11/10254883"/>
    <s v="?"/>
    <s v="beginbalans"/>
    <m/>
    <s v="1S7306W1QLMCYXZK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32"/>
    <s v="V11/10254883"/>
    <s v="?"/>
    <s v="beginbalans"/>
    <m/>
    <s v="1S7306W1QLMCXBZ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33"/>
    <s v="V11/10254883"/>
    <s v="?"/>
    <s v="beginbalans"/>
    <m/>
    <s v="1S7306W1QLMCYXZP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34"/>
    <s v="V11/10254883"/>
    <s v="?"/>
    <s v="beginbalans"/>
    <m/>
    <s v="1S7306W1QLMCYXTC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35"/>
    <s v="V11/10254883"/>
    <s v="?"/>
    <s v="beginbalans"/>
    <m/>
    <s v="1S7306W1QLMCYXZ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36"/>
    <s v="V11/10254883"/>
    <s v="?"/>
    <s v="beginbalans"/>
    <m/>
    <s v="1S7306W1QLMCXAL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37"/>
    <s v="V11/10254883"/>
    <s v="?"/>
    <s v="beginbalans"/>
    <m/>
    <s v="1S7306W1QLMCYYC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38"/>
    <s v="V11/10254883"/>
    <s v="?"/>
    <s v="beginbalans"/>
    <m/>
    <s v="1S7306W1QLMCYXZ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39"/>
    <s v="V11/10254883"/>
    <s v="?"/>
    <s v="beginbalans"/>
    <m/>
    <s v="1S7306W1QLMCYXZ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40"/>
    <s v="V11/10254883"/>
    <s v="?"/>
    <s v="beginbalans"/>
    <m/>
    <s v="1S7306W1QLMCYXZ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41"/>
    <s v="V11/10254883"/>
    <s v="?"/>
    <s v="beginbalans"/>
    <m/>
    <s v="1S7306W1QLMCYYA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42"/>
    <s v="V11/10254883"/>
    <s v="?"/>
    <s v="beginbalans"/>
    <m/>
    <s v="1S7306W1QLMCYXZ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43"/>
    <s v="V11/10254883"/>
    <s v="?"/>
    <s v="beginbalans"/>
    <m/>
    <s v="1S7306W1QLMCYYD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44"/>
    <s v="V11/10254883"/>
    <s v="?"/>
    <s v="beginbalans"/>
    <m/>
    <s v="1S7306W1QLMCXBTB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45"/>
    <s v="V11/10254883"/>
    <s v="?"/>
    <s v="beginbalans"/>
    <m/>
    <s v="1S7306W1QLMCXBZD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46"/>
    <s v="V11/10254883"/>
    <s v="?"/>
    <s v="beginbalans"/>
    <m/>
    <s v="1S7306W1QLMCYYMN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47"/>
    <s v="V11/10254883"/>
    <s v="?"/>
    <s v="beginbalans"/>
    <m/>
    <s v="1S7306W1QLMCYXV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48"/>
    <s v="V11/10254883"/>
    <s v="?"/>
    <s v="beginbalans"/>
    <m/>
    <s v="1S7306W1QLMCYYLX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49"/>
    <s v="V11/10254883"/>
    <s v="?"/>
    <s v="beginbalans"/>
    <m/>
    <s v="1S7306W1QLMCYYMM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50"/>
    <s v="V11/10254883"/>
    <s v="?"/>
    <s v="beginbalans"/>
    <m/>
    <s v="1S7306W1QLMCYYMB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51"/>
    <s v="V11/10254883"/>
    <s v="?"/>
    <s v="beginbalans"/>
    <m/>
    <s v="1S7306W1QLMCYXV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52"/>
    <s v="V11/10254883"/>
    <s v="?"/>
    <s v="beginbalans"/>
    <m/>
    <s v="1S7306W1QLMCYYLV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53"/>
    <s v="V11/10254883"/>
    <s v="?"/>
    <s v="beginbalans"/>
    <m/>
    <s v="1S7306W1QLMCYYMF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54"/>
    <s v="V11/10254883"/>
    <s v="?"/>
    <s v="beginbalans"/>
    <m/>
    <s v="1S7306W1QLMCYXWH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55"/>
    <s v="V11/10254883"/>
    <s v="?"/>
    <s v="beginbalans"/>
    <m/>
    <s v="1S7306W1QLMCYYFA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56"/>
    <s v="V11/10254883"/>
    <s v="?"/>
    <s v="beginbalans"/>
    <m/>
    <s v="1S7306W1QLMCYYMP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57"/>
    <s v="V11/10254883"/>
    <s v="?"/>
    <s v="beginbalans"/>
    <m/>
    <s v="1S7306W1QLMCXCB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58"/>
    <s v="V11/10254883"/>
    <s v="?"/>
    <s v="beginbalans"/>
    <m/>
    <s v="1S7306W1QLMCYYGP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59"/>
    <s v="V11/10254883"/>
    <s v="?"/>
    <s v="beginbalans"/>
    <m/>
    <s v="1S7306W1QLMCXACH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60"/>
    <s v="V11/10254883"/>
    <s v="?"/>
    <s v="beginbalans"/>
    <m/>
    <s v="1S7306W1QLMCXBCZ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61"/>
    <s v="V11/10254883"/>
    <s v="?"/>
    <s v="beginbalans"/>
    <m/>
    <s v="1S7306W1QLMCXAG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62"/>
    <s v="V11/10254883"/>
    <s v="?"/>
    <s v="beginbalans"/>
    <m/>
    <s v="1S7306W1QLMCXANG"/>
    <m/>
    <m/>
    <m/>
    <x v="1"/>
    <m/>
    <n v="100292666"/>
    <s v="Alfa College"/>
    <x v="15"/>
    <s v="Lenovo"/>
    <s v="M58e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63"/>
    <s v="V11/10254883"/>
    <s v="?"/>
    <s v="beginbalans"/>
    <m/>
    <s v="1S7306W1QLMCXCB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64"/>
    <s v="V11/10254883"/>
    <s v="?"/>
    <s v="beginbalans"/>
    <m/>
    <s v="1S7306W1QLMCXBF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65"/>
    <s v="V11/10254883"/>
    <s v="?"/>
    <s v="beginbalans"/>
    <m/>
    <s v="1S7306W1QLMCXBT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66"/>
    <s v="V11/10254883"/>
    <s v="?"/>
    <s v="beginbalans"/>
    <m/>
    <s v="1S7306W1QLMCXBBX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67"/>
    <s v="V11/10254883"/>
    <s v="?"/>
    <s v="beginbalans"/>
    <m/>
    <s v="1S7306W1QLMCXAYR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68"/>
    <s v="V11/10254883"/>
    <s v="?"/>
    <s v="beginbalans"/>
    <m/>
    <s v="1S7306W1QLMCXCH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69"/>
    <s v="V11/10254883"/>
    <s v="?"/>
    <s v="beginbalans"/>
    <m/>
    <s v="1S7306W1QLMCXBK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70"/>
    <s v="V11/10254883"/>
    <s v="?"/>
    <s v="beginbalans"/>
    <m/>
    <s v="1S7306W1QLMCYXTM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71"/>
    <s v="V11/10254883"/>
    <s v="?"/>
    <s v="beginbalans"/>
    <m/>
    <s v="1S7306W1QLMCYXVC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72"/>
    <s v="V11/10254883"/>
    <s v="?"/>
    <s v="beginbalans"/>
    <m/>
    <s v="1S7306W1QLMCXAZZ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73"/>
    <s v="V11/10254883"/>
    <s v="?"/>
    <s v="beginbalans"/>
    <m/>
    <s v="1S7306W1QLMCYYA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074"/>
    <s v="V11/10254883"/>
    <s v="?"/>
    <s v="beginbalans"/>
    <m/>
    <s v="1S7306W1QLMCXAWY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75"/>
    <s v="V11/10254883"/>
    <s v="?"/>
    <s v="beginbalans"/>
    <m/>
    <s v="1S7306W1QLMCYXVW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76"/>
    <s v="V11/10254883"/>
    <s v="?"/>
    <s v="beginbalans"/>
    <m/>
    <s v="1S7306W1QLMFGHGM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077"/>
    <s v="V11/10254883"/>
    <s v="?"/>
    <s v="beginbalans"/>
    <m/>
    <s v="1S7304W1LMZFGAYC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292.73"/>
    <n v="0"/>
    <n v="0"/>
    <n v="292.73"/>
    <n v="292.73"/>
    <n v="0"/>
    <n v="0"/>
    <n v="292.73"/>
    <n v="0"/>
    <n v="0"/>
    <m/>
    <m/>
    <s v="ACTIVE"/>
  </r>
  <r>
    <s v="164078"/>
    <s v="V11/10254883"/>
    <s v="?"/>
    <s v="beginbalans"/>
    <m/>
    <s v="1S7304W1LMZCYNLD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292.73"/>
    <n v="0"/>
    <n v="0"/>
    <n v="292.73"/>
    <n v="292.73"/>
    <n v="0"/>
    <n v="0"/>
    <n v="292.73"/>
    <n v="0"/>
    <n v="0"/>
    <m/>
    <m/>
    <s v="ACTIVE"/>
  </r>
  <r>
    <s v="164079"/>
    <s v="V11/10254883"/>
    <s v="?"/>
    <s v="beginbalans"/>
    <m/>
    <s v="1S7306W1QLMCWVPK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292.73"/>
    <n v="0"/>
    <n v="0"/>
    <n v="292.73"/>
    <n v="292.73"/>
    <n v="0"/>
    <n v="0"/>
    <n v="292.73"/>
    <n v="0"/>
    <n v="0"/>
    <m/>
    <m/>
    <s v="ACTIVE"/>
  </r>
  <r>
    <s v="164080"/>
    <s v="V11/10254883"/>
    <s v="?"/>
    <s v="beginbalans"/>
    <m/>
    <s v="1S7304W1LMZFGAYK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292.73"/>
    <n v="0"/>
    <n v="0"/>
    <n v="292.73"/>
    <n v="292.73"/>
    <n v="0"/>
    <n v="0"/>
    <n v="292.73"/>
    <n v="0"/>
    <n v="0"/>
    <m/>
    <m/>
    <s v="ACTIVE"/>
  </r>
  <r>
    <s v="164081"/>
    <s v="V11/10254883"/>
    <s v="?"/>
    <s v="beginbalans"/>
    <m/>
    <s v="1S7306W1QLMCXRPZ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82"/>
    <s v="V11/10254883"/>
    <s v="?"/>
    <s v="beginbalans"/>
    <m/>
    <s v="1S7304W1LMZFGAXX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292.73"/>
    <n v="0"/>
    <n v="0"/>
    <n v="292.73"/>
    <n v="292.73"/>
    <n v="0"/>
    <n v="0"/>
    <n v="292.73"/>
    <n v="0"/>
    <n v="0"/>
    <m/>
    <m/>
    <s v="ACTIVE"/>
  </r>
  <r>
    <s v="164083"/>
    <s v="V11/10254883"/>
    <s v="?"/>
    <s v="beginbalans"/>
    <m/>
    <s v="1S7306W1QLMCXKCX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84"/>
    <s v="V11/10254883"/>
    <s v="?"/>
    <s v="beginbalans"/>
    <m/>
    <s v="1S7306W1QLMCYYFX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85"/>
    <s v="V11/10254883"/>
    <s v="?"/>
    <s v="beginbalans"/>
    <m/>
    <s v="1S7306W1QLMCYYCX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86"/>
    <s v="V11/10254883"/>
    <s v="?"/>
    <s v="beginbalans"/>
    <m/>
    <s v="1S7306W1QLMCYYCL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87"/>
    <s v="V11/10254883"/>
    <s v="?"/>
    <s v="beginbalans"/>
    <m/>
    <s v="1S7306W1QLMCXRTY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88"/>
    <s v="V11/10254883"/>
    <s v="?"/>
    <s v="beginbalans"/>
    <m/>
    <s v="1S7306W1QLMCXRXR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89"/>
    <s v="V11/10254883"/>
    <s v="?"/>
    <s v="beginbalans"/>
    <m/>
    <s v="1S7306W1QLMCYXVT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90"/>
    <s v="V11/10254883"/>
    <s v="?"/>
    <s v="beginbalans"/>
    <m/>
    <s v="1S7304W1LMZCYNGF"/>
    <m/>
    <m/>
    <m/>
    <x v="0"/>
    <m/>
    <n v="100292666"/>
    <s v="Alfa College"/>
    <x v="15"/>
    <s v="Lenovo"/>
    <s v="M58e"/>
    <d v="2009-11-01T00:00:00"/>
    <x v="1"/>
    <n v="0"/>
    <n v="292.73"/>
    <n v="0"/>
    <n v="292.73"/>
    <n v="0"/>
    <n v="292.73"/>
    <n v="0"/>
    <n v="292.73"/>
    <n v="0"/>
    <n v="0"/>
    <n v="0"/>
    <m/>
    <m/>
    <s v="INACTIVE - Retired in 2024"/>
  </r>
  <r>
    <s v="164091"/>
    <s v="V11/10254883"/>
    <s v="?"/>
    <s v="beginbalans"/>
    <m/>
    <s v="1S7304W1LMZFGAYB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292.73"/>
    <n v="0"/>
    <n v="0"/>
    <n v="292.73"/>
    <n v="292.73"/>
    <n v="0"/>
    <n v="0"/>
    <n v="292.73"/>
    <n v="0"/>
    <n v="0"/>
    <m/>
    <m/>
    <s v="ACTIVE"/>
  </r>
  <r>
    <s v="164092"/>
    <s v="V11/10254883"/>
    <s v="?"/>
    <s v="beginbalans"/>
    <m/>
    <s v="1S7306W1QLMCYYBV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093"/>
    <s v="V11/10254883"/>
    <s v="?"/>
    <s v="beginbalans"/>
    <m/>
    <s v="1S7304W1LMZCYNGG"/>
    <m/>
    <m/>
    <m/>
    <x v="0"/>
    <m/>
    <n v="100292666"/>
    <s v="Alfa College"/>
    <x v="15"/>
    <s v="Lenovo"/>
    <s v="M58e"/>
    <d v="2009-11-01T00:00:00"/>
    <x v="1"/>
    <n v="0"/>
    <n v="292.73"/>
    <n v="0"/>
    <n v="292.73"/>
    <n v="0"/>
    <n v="292.73"/>
    <n v="0"/>
    <n v="292.73"/>
    <n v="0"/>
    <n v="0"/>
    <n v="0"/>
    <m/>
    <m/>
    <s v="INACTIVE - Retired in 2024"/>
  </r>
  <r>
    <s v="164094"/>
    <s v="V11/10254883"/>
    <s v="?"/>
    <s v="beginbalans"/>
    <m/>
    <s v="1S7304W1LMZCYNGX"/>
    <m/>
    <m/>
    <m/>
    <x v="0"/>
    <m/>
    <n v="100292666"/>
    <s v="Alfa College"/>
    <x v="15"/>
    <s v="Lenovo"/>
    <s v="M58e"/>
    <d v="2009-11-01T00:00:00"/>
    <x v="1"/>
    <n v="0"/>
    <n v="292.73"/>
    <n v="0"/>
    <n v="292.73"/>
    <n v="0"/>
    <n v="292.73"/>
    <n v="0"/>
    <n v="292.73"/>
    <n v="0"/>
    <n v="0"/>
    <n v="0"/>
    <m/>
    <m/>
    <s v="INACTIVE - Retired in 2024"/>
  </r>
  <r>
    <s v="164095"/>
    <s v="V11/10254883"/>
    <s v="?"/>
    <s v="beginbalans"/>
    <m/>
    <s v="1S7304W1LMZCYNHN"/>
    <m/>
    <m/>
    <m/>
    <x v="0"/>
    <m/>
    <n v="100292666"/>
    <s v="Alfa College"/>
    <x v="15"/>
    <s v="Lenovo"/>
    <s v="M58e"/>
    <d v="2009-11-01T00:00:00"/>
    <x v="1"/>
    <n v="0"/>
    <n v="292.73"/>
    <n v="0"/>
    <n v="292.73"/>
    <n v="0"/>
    <n v="292.73"/>
    <n v="0"/>
    <n v="292.73"/>
    <n v="0"/>
    <n v="0"/>
    <n v="0"/>
    <m/>
    <m/>
    <s v="INACTIVE - Retired in 2024"/>
  </r>
  <r>
    <s v="164096"/>
    <s v="V11/10254883"/>
    <s v="?"/>
    <s v="beginbalans"/>
    <m/>
    <s v="1S7304W1LMZFGAXT"/>
    <m/>
    <m/>
    <m/>
    <x v="0"/>
    <m/>
    <n v="100292666"/>
    <s v="Alfa College"/>
    <x v="15"/>
    <s v="Lenovo"/>
    <s v="M58e"/>
    <d v="2009-11-01T00:00:00"/>
    <x v="1"/>
    <n v="0"/>
    <n v="292.73"/>
    <n v="0"/>
    <n v="292.73"/>
    <n v="0"/>
    <n v="292.73"/>
    <n v="0"/>
    <n v="292.73"/>
    <n v="0"/>
    <n v="0"/>
    <n v="0"/>
    <m/>
    <m/>
    <s v="INACTIVE - Retired in 2024"/>
  </r>
  <r>
    <s v="164097"/>
    <s v="V11/10254883"/>
    <s v="?"/>
    <s v="beginbalans"/>
    <m/>
    <s v="1S7304W1LMZFGAYD"/>
    <m/>
    <m/>
    <m/>
    <x v="0"/>
    <m/>
    <n v="100292666"/>
    <s v="Alfa College"/>
    <x v="15"/>
    <s v="Lenovo"/>
    <s v="M58e"/>
    <d v="2009-11-01T00:00:00"/>
    <x v="1"/>
    <n v="0"/>
    <n v="292.73"/>
    <n v="0"/>
    <n v="292.73"/>
    <n v="0"/>
    <n v="292.73"/>
    <n v="0"/>
    <n v="292.73"/>
    <n v="0"/>
    <n v="0"/>
    <n v="0"/>
    <m/>
    <m/>
    <s v="INACTIVE - Retired in 2024"/>
  </r>
  <r>
    <s v="164098"/>
    <s v="V11/10254883"/>
    <s v="?"/>
    <s v="beginbalans"/>
    <m/>
    <s v="1S7304W1LMZFGAYH"/>
    <m/>
    <m/>
    <m/>
    <x v="0"/>
    <m/>
    <n v="100292666"/>
    <s v="Alfa College"/>
    <x v="15"/>
    <s v="Lenovo"/>
    <s v="M58e"/>
    <d v="2009-11-01T00:00:00"/>
    <x v="1"/>
    <n v="0"/>
    <n v="292.73"/>
    <n v="0"/>
    <n v="292.73"/>
    <n v="0"/>
    <n v="292.73"/>
    <n v="0"/>
    <n v="292.73"/>
    <n v="0"/>
    <n v="0"/>
    <n v="0"/>
    <m/>
    <m/>
    <s v="INACTIVE - Retired in 2024"/>
  </r>
  <r>
    <s v="164099"/>
    <s v="V11/10254883"/>
    <s v="?"/>
    <s v="beginbalans"/>
    <m/>
    <s v="1S7306W1QLMCYXX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00"/>
    <s v="V11/10254883"/>
    <s v="?"/>
    <s v="beginbalans"/>
    <m/>
    <s v="1S7306W1QLMCXHV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01"/>
    <s v="V11/10254883"/>
    <s v="?"/>
    <s v="beginbalans"/>
    <m/>
    <s v="1S7306W1QLMCYXZT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02"/>
    <s v="V11/10254883"/>
    <s v="?"/>
    <s v="beginbalans"/>
    <m/>
    <s v="1S7306W1QLMCYYF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03"/>
    <s v="V11/10254883"/>
    <s v="?"/>
    <s v="beginbalans"/>
    <m/>
    <s v="1S7306W1QLMFGHM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04"/>
    <s v="V11/10254883"/>
    <s v="?"/>
    <s v="beginbalans"/>
    <m/>
    <s v="1S7306W1QLMFGHK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05"/>
    <s v="V11/10254883"/>
    <s v="?"/>
    <s v="beginbalans"/>
    <m/>
    <s v="1S7306W1QLMCXCF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06"/>
    <s v="V11/10254883"/>
    <s v="?"/>
    <s v="beginbalans"/>
    <m/>
    <s v="1S7306W1QLMCYXTW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07"/>
    <s v="V11/10254883"/>
    <s v="?"/>
    <s v="beginbalans"/>
    <m/>
    <s v="1S7306W1QLMCYXYD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08"/>
    <s v="V11/10254883"/>
    <s v="?"/>
    <s v="beginbalans"/>
    <m/>
    <s v="1S7306W1QLMCXBRF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09"/>
    <s v="V11/10254883"/>
    <s v="?"/>
    <s v="beginbalans"/>
    <m/>
    <s v="1S7306W1QLMCYXX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10"/>
    <s v="V11/10254883"/>
    <s v="?"/>
    <s v="beginbalans"/>
    <m/>
    <s v="1S7306W1QLMCYXYX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11"/>
    <s v="V11/10254883"/>
    <s v="?"/>
    <s v="beginbalans"/>
    <m/>
    <s v="1S7306W1QLMFGHMA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12"/>
    <s v="V11/10254883"/>
    <s v="?"/>
    <s v="beginbalans"/>
    <m/>
    <s v="1S7306W1QLMFGHBN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13"/>
    <s v="V11/10254883"/>
    <s v="?"/>
    <s v="beginbalans"/>
    <m/>
    <s v="1S7306W1QLMCXBTN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14"/>
    <s v="V11/10254883"/>
    <s v="?"/>
    <s v="beginbalans"/>
    <m/>
    <s v="1S7306W1QLMCYXX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15"/>
    <s v="V11/10254883"/>
    <s v="?"/>
    <s v="beginbalans"/>
    <m/>
    <s v="1S7306W1QLMFGHLB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16"/>
    <s v="V11/10254883"/>
    <s v="?"/>
    <s v="beginbalans"/>
    <m/>
    <s v="1S7306W1QLMCYXTZ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17"/>
    <s v="V11/10254883"/>
    <s v="?"/>
    <s v="beginbalans"/>
    <m/>
    <s v="1S7306W1QLMCXAV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18"/>
    <s v="V11/10254883"/>
    <s v="?"/>
    <s v="beginbalans"/>
    <m/>
    <s v="1S7306W1QLMCYXVX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19"/>
    <s v="V11/10254883"/>
    <s v="?"/>
    <s v="beginbalans"/>
    <m/>
    <s v="1S7306W1QLMCXRVH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20"/>
    <s v="V11/10254883"/>
    <s v="?"/>
    <s v="beginbalans"/>
    <m/>
    <s v="1S7306W1QLMCXHPY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21"/>
    <s v="V11/10254883"/>
    <s v="?"/>
    <s v="beginbalans"/>
    <m/>
    <s v="1S7306W1QLMCXHVT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22"/>
    <s v="V11/10254883"/>
    <s v="?"/>
    <s v="beginbalans"/>
    <m/>
    <s v="1S7306W1QLMCYYDB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23"/>
    <s v="V11/10254883"/>
    <s v="?"/>
    <s v="beginbalans"/>
    <m/>
    <s v="1S7306W1QLMCYXZM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24"/>
    <s v="V11/10254883"/>
    <s v="?"/>
    <s v="beginbalans"/>
    <m/>
    <s v="1S7306W1QLMCYYBZ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25"/>
    <s v="V11/10254883"/>
    <s v="?"/>
    <s v="beginbalans"/>
    <m/>
    <s v="1S7306W1QLMCYXRY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26"/>
    <s v="V11/10254883"/>
    <s v="?"/>
    <s v="beginbalans"/>
    <m/>
    <s v="1S7306W1QLMCYYCT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27"/>
    <s v="V11/10254883"/>
    <s v="?"/>
    <s v="beginbalans"/>
    <m/>
    <s v="1S7306W1QLMCXCDL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28"/>
    <s v="V11/10254883"/>
    <s v="?"/>
    <s v="beginbalans"/>
    <m/>
    <s v="1S7306W1QLMCXCFC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29"/>
    <s v="V11/10254883"/>
    <s v="?"/>
    <s v="beginbalans"/>
    <m/>
    <s v="1S7306W1QLMCXCFR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30"/>
    <s v="V11/10254883"/>
    <s v="?"/>
    <s v="beginbalans"/>
    <m/>
    <s v="1S7306W1QLMCXKVF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31"/>
    <s v="V11/10254883"/>
    <s v="?"/>
    <s v="beginbalans"/>
    <m/>
    <s v="1S7306W1QLMCYXYY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32"/>
    <s v="V11/10254883"/>
    <s v="?"/>
    <s v="beginbalans"/>
    <m/>
    <s v="1S7306W1QLMCXHRH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33"/>
    <s v="V11/10254883"/>
    <s v="?"/>
    <s v="beginbalans"/>
    <m/>
    <s v="1S7306W1QLMCXHML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355.56"/>
    <n v="0"/>
    <n v="0"/>
    <n v="355.56"/>
    <n v="355.56"/>
    <n v="0"/>
    <n v="0"/>
    <n v="355.56"/>
    <n v="0"/>
    <n v="0"/>
    <m/>
    <m/>
    <s v="ACTIVE"/>
  </r>
  <r>
    <s v="164134"/>
    <s v="V11/10254883"/>
    <s v="?"/>
    <s v="beginbalans"/>
    <m/>
    <s v="1S7306W1QLMCYXZ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35"/>
    <s v="V11/10254883"/>
    <s v="?"/>
    <s v="beginbalans"/>
    <m/>
    <s v="?"/>
    <m/>
    <m/>
    <m/>
    <x v="1"/>
    <m/>
    <n v="100292666"/>
    <s v="Alfa College"/>
    <x v="9"/>
    <s v="Vmware"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36"/>
    <s v="V11/10254883"/>
    <s v="?"/>
    <s v="beginbalans"/>
    <m/>
    <s v="1S7304X1SLMCWVVX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37"/>
    <s v="V11/10254883"/>
    <s v="?"/>
    <s v="beginbalans"/>
    <m/>
    <s v="1S7304X1SLMCWVN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38"/>
    <s v="V11/10254883"/>
    <s v="?"/>
    <s v="beginbalans"/>
    <m/>
    <s v="1S7304X1SLMCWVM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39"/>
    <s v="V11/10254883"/>
    <s v="?"/>
    <s v="beginbalans"/>
    <m/>
    <s v="1S7304X1SLMCWVN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40"/>
    <s v="V11/10254883"/>
    <s v="?"/>
    <s v="beginbalans"/>
    <m/>
    <s v="1S7304W1XLMFGFT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41"/>
    <s v="V11/10254883"/>
    <s v="?"/>
    <s v="beginbalans"/>
    <m/>
    <s v="1S7304W1XLMFGFR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42"/>
    <s v="V11/10254883"/>
    <s v="?"/>
    <s v="beginbalans"/>
    <m/>
    <s v="?"/>
    <m/>
    <m/>
    <m/>
    <x v="1"/>
    <m/>
    <n v="100292666"/>
    <s v="Alfa College"/>
    <x v="9"/>
    <s v="Vmware"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43"/>
    <s v="V11/10254883"/>
    <s v="?"/>
    <s v="beginbalans"/>
    <m/>
    <s v="?"/>
    <m/>
    <m/>
    <m/>
    <x v="1"/>
    <m/>
    <n v="100292666"/>
    <s v="Alfa College"/>
    <x v="9"/>
    <s v="Vmware"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44"/>
    <s v="V11/10254883"/>
    <s v="?"/>
    <s v="beginbalans"/>
    <m/>
    <s v="1S7306W1QLMCXCFX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45"/>
    <s v="V11/10254883"/>
    <s v="?"/>
    <s v="beginbalans"/>
    <m/>
    <s v="1S7304X1SLMCWVNB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46"/>
    <s v="V11/10254883"/>
    <s v="?"/>
    <s v="beginbalans"/>
    <m/>
    <s v="1S7304X1SLMCWVT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47"/>
    <s v="V11/10254883"/>
    <s v="?"/>
    <s v="beginbalans"/>
    <m/>
    <s v="1S7304X1SLMCWVND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48"/>
    <s v="V11/10254883"/>
    <s v="?"/>
    <s v="beginbalans"/>
    <m/>
    <s v="1S7304X1SLMFGFN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49"/>
    <s v="V11/10254883"/>
    <s v="?"/>
    <s v="beginbalans"/>
    <m/>
    <s v="1S7304X1SLMFGFP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50"/>
    <s v="V11/10254883"/>
    <s v="?"/>
    <s v="beginbalans"/>
    <m/>
    <s v="1S7304X1SLMCWVP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51"/>
    <s v="V11/10254883"/>
    <s v="?"/>
    <s v="beginbalans"/>
    <m/>
    <s v="1S7304X1SLMCWVR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52"/>
    <s v="V11/10254883"/>
    <s v="?"/>
    <s v="beginbalans"/>
    <m/>
    <s v="1S7304X1SLMCWVPL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53"/>
    <s v="V11/10254883"/>
    <s v="?"/>
    <s v="beginbalans"/>
    <m/>
    <s v="1S7304X1SLMFGFN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54"/>
    <s v="V11/10254883"/>
    <s v="?"/>
    <s v="beginbalans"/>
    <m/>
    <s v="1S7304X1SLMCWVP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55"/>
    <s v="V11/10254883"/>
    <s v="?"/>
    <s v="beginbalans"/>
    <m/>
    <s v="1S7304X1SLMFGFN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56"/>
    <s v="V11/10254883"/>
    <s v="?"/>
    <s v="beginbalans"/>
    <m/>
    <s v="1S7304X1SLMCWVT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57"/>
    <s v="V11/10254883"/>
    <s v="?"/>
    <s v="beginbalans"/>
    <m/>
    <s v="1S7304X1SLMCWW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58"/>
    <s v="V11/10254883"/>
    <s v="?"/>
    <s v="beginbalans"/>
    <m/>
    <s v="1S7304X1SLMCWVN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59"/>
    <s v="V11/10254883"/>
    <s v="?"/>
    <s v="beginbalans"/>
    <m/>
    <s v="1S7304X1SLMCWVP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60"/>
    <s v="V11/10254883"/>
    <s v="?"/>
    <s v="beginbalans"/>
    <m/>
    <s v="1S7304X1SLMCWVRY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61"/>
    <s v="V11/10254883"/>
    <s v="?"/>
    <s v="beginbalans"/>
    <m/>
    <s v="1S7304X1SLMCWVR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62"/>
    <s v="V11/10254883"/>
    <s v="?"/>
    <s v="beginbalans"/>
    <m/>
    <s v="1S7306W1QLMCXBZ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63"/>
    <s v="V11/10254883"/>
    <s v="?"/>
    <s v="beginbalans"/>
    <m/>
    <s v="1S7306W1QLMCYXX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64"/>
    <s v="V11/10254883"/>
    <s v="?"/>
    <s v="beginbalans"/>
    <m/>
    <s v="1S7306W1QLMCXBV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65"/>
    <s v="V11/10254883"/>
    <s v="?"/>
    <s v="beginbalans"/>
    <m/>
    <s v="1S7306W1QLMCXCA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66"/>
    <s v="V11/10254883"/>
    <s v="?"/>
    <s v="beginbalans"/>
    <m/>
    <s v="1S7306W1QLMCYXWX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67"/>
    <s v="V11/10254883"/>
    <s v="?"/>
    <s v="beginbalans"/>
    <m/>
    <s v="1S7306W1QLMCXCB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68"/>
    <s v="V11/10254883"/>
    <s v="?"/>
    <s v="beginbalans"/>
    <m/>
    <s v="1S7306W1QLMCXBZG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69"/>
    <s v="V11/10254883"/>
    <s v="?"/>
    <s v="beginbalans"/>
    <m/>
    <s v="1S7304X1SLMFGFR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70"/>
    <s v="V11/10254883"/>
    <s v="?"/>
    <s v="beginbalans"/>
    <m/>
    <s v="1S7306W1QLMCYXZ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71"/>
    <s v="V11/10254883"/>
    <s v="?"/>
    <s v="beginbalans"/>
    <m/>
    <s v="1S7304X1SLMCWVRW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72"/>
    <s v="V11/10254883"/>
    <s v="?"/>
    <s v="beginbalans"/>
    <m/>
    <s v="1S7306W1QLMCYXY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73"/>
    <s v="V11/10254883"/>
    <s v="?"/>
    <s v="beginbalans"/>
    <m/>
    <s v="1S7306W1QLMCYXYT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74"/>
    <s v="V11/10254883"/>
    <s v="?"/>
    <s v="beginbalans"/>
    <m/>
    <s v="1S7306W1QLMCXCDX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75"/>
    <s v="V11/10254883"/>
    <s v="?"/>
    <s v="beginbalans"/>
    <m/>
    <s v="1S7306W1QLMCYXZG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76"/>
    <s v="V11/10254883"/>
    <s v="?"/>
    <s v="beginbalans"/>
    <m/>
    <s v="1S7306W1QLMCYYA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77"/>
    <s v="V11/10254883"/>
    <s v="?"/>
    <s v="beginbalans"/>
    <m/>
    <s v="1S7304X1SLMFGFR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78"/>
    <s v="V11/10254883"/>
    <s v="?"/>
    <s v="beginbalans"/>
    <m/>
    <s v="1S7306W1QLMCXCDK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79"/>
    <s v="V11/10254883"/>
    <s v="?"/>
    <s v="beginbalans"/>
    <m/>
    <s v="1S7304X1SLMCWVL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80"/>
    <s v="V11/10254883"/>
    <s v="?"/>
    <s v="beginbalans"/>
    <m/>
    <s v="1S7304X1SLMCWVHZ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81"/>
    <s v="V11/10254883"/>
    <s v="?"/>
    <s v="beginbalans"/>
    <m/>
    <s v="1S7304X1SLMCWVLC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82"/>
    <s v="V11/10254883"/>
    <s v="?"/>
    <s v="beginbalans"/>
    <m/>
    <s v="1S7304X1SLMCWVKX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83"/>
    <s v="V11/10254883"/>
    <s v="?"/>
    <s v="beginbalans"/>
    <m/>
    <s v="1S7304X1SLMCWVL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84"/>
    <s v="V11/10254883"/>
    <s v="?"/>
    <s v="beginbalans"/>
    <m/>
    <s v="1S7304X1SLMCWVLX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85"/>
    <s v="V11/10254883"/>
    <s v="?"/>
    <s v="beginbalans"/>
    <m/>
    <s v="1S7304X1SLMCWVN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86"/>
    <s v="V11/10254883"/>
    <s v="?"/>
    <s v="beginbalans"/>
    <m/>
    <s v="1S7304X1SLMCWVVM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87"/>
    <s v="V11/10254883"/>
    <s v="?"/>
    <s v="beginbalans"/>
    <m/>
    <s v="1S7304X1SLMCWVMB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88"/>
    <s v="V11/10254883"/>
    <s v="?"/>
    <s v="beginbalans"/>
    <m/>
    <s v="1S7304X1SLMCWVVH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89"/>
    <s v="V11/10254883"/>
    <s v="?"/>
    <s v="beginbalans"/>
    <m/>
    <s v="1S7304X1SLMCWVM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90"/>
    <s v="V11/10254883"/>
    <s v="?"/>
    <s v="beginbalans"/>
    <m/>
    <s v="1S7304X1SLMCWVMD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91"/>
    <s v="V11/10254883"/>
    <s v="?"/>
    <s v="beginbalans"/>
    <m/>
    <s v="1S7304X1SLMCWVMY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92"/>
    <s v="V11/10254883"/>
    <s v="?"/>
    <s v="beginbalans"/>
    <m/>
    <s v="1S7304X1SLMCWVVG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93"/>
    <s v="V11/10254883"/>
    <s v="?"/>
    <s v="beginbalans"/>
    <m/>
    <s v="1S7304X1SLMCWVLY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94"/>
    <s v="V11/10254883"/>
    <s v="?"/>
    <s v="beginbalans"/>
    <m/>
    <s v="1S7304X1SLMCWVK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95"/>
    <s v="V11/10254883"/>
    <s v="?"/>
    <s v="beginbalans"/>
    <m/>
    <s v="1S7304X1SLMCWVR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196"/>
    <s v="V11/10254883"/>
    <s v="?"/>
    <s v="beginbalans"/>
    <m/>
    <s v="1S7304X1SLMCWVVL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97"/>
    <s v="V11/10254883"/>
    <s v="?"/>
    <s v="beginbalans"/>
    <m/>
    <s v="1S7304X1SLMCWVNW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98"/>
    <s v="V11/10254883"/>
    <s v="?"/>
    <s v="beginbalans"/>
    <m/>
    <s v="1S7304X1SLMCWVLN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199"/>
    <s v="V11/10254883"/>
    <s v="?"/>
    <s v="beginbalans"/>
    <m/>
    <s v="1S7304X1SLMCWVLV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200"/>
    <s v="V11/10254883"/>
    <s v="?"/>
    <s v="beginbalans"/>
    <m/>
    <s v="1S7304X1SLMCWVNX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201"/>
    <s v="V11/10254883"/>
    <s v="?"/>
    <s v="beginbalans"/>
    <m/>
    <s v="1S7304X1SLMCWVNC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202"/>
    <s v="V11/10254883"/>
    <s v="?"/>
    <s v="beginbalans"/>
    <m/>
    <s v="1S7304X1SLMCWVK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203"/>
    <s v="V11/10254883"/>
    <s v="?"/>
    <s v="beginbalans"/>
    <m/>
    <s v="1S7304X1SLMCWVK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204"/>
    <s v="V11/10254883"/>
    <s v="?"/>
    <s v="beginbalans"/>
    <m/>
    <s v="1S7304X1SLMCWVK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205"/>
    <s v="V11/10254883"/>
    <s v="?"/>
    <s v="beginbalans"/>
    <m/>
    <s v="1S7304X1SLMCWVL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206"/>
    <s v="V11/10254883"/>
    <s v="?"/>
    <s v="beginbalans"/>
    <m/>
    <s v="1S7304X1SLMCWVLT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207"/>
    <s v="V11/10254883"/>
    <s v="?"/>
    <s v="beginbalans"/>
    <m/>
    <s v="1S7304X1SLMCWVL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208"/>
    <s v="V11/10254883"/>
    <s v="?"/>
    <s v="beginbalans"/>
    <m/>
    <s v="1S7304X1SLMCWVKK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209"/>
    <s v="V11/10254883"/>
    <s v="?"/>
    <s v="beginbalans"/>
    <m/>
    <s v="1S7304X1SLMCWVLM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210"/>
    <s v="V11/10254883"/>
    <s v="?"/>
    <s v="beginbalans"/>
    <m/>
    <s v="1S7304X1SLMCWVPM"/>
    <m/>
    <m/>
    <m/>
    <x v="0"/>
    <m/>
    <n v="100292666"/>
    <s v="Alfa College"/>
    <x v="15"/>
    <s v="Lenovo"/>
    <s v="M58e"/>
    <d v="2009-11-01T00:00:00"/>
    <x v="1"/>
    <n v="0"/>
    <n v="288.45"/>
    <n v="0"/>
    <n v="288.45"/>
    <n v="0"/>
    <n v="288.45"/>
    <n v="0"/>
    <n v="288.45"/>
    <n v="0"/>
    <n v="0"/>
    <n v="0"/>
    <m/>
    <m/>
    <s v="INACTIVE - Retired in 2024"/>
  </r>
  <r>
    <s v="164211"/>
    <s v="V11/10254883"/>
    <s v="?"/>
    <s v="beginbalans"/>
    <m/>
    <s v="1S7304X1SLMCWVM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288.45"/>
    <n v="0"/>
    <n v="0"/>
    <n v="288.45"/>
    <n v="288.45"/>
    <n v="0"/>
    <n v="0"/>
    <n v="288.45"/>
    <n v="0"/>
    <n v="0"/>
    <m/>
    <m/>
    <s v="ACTIVE"/>
  </r>
  <r>
    <s v="164212"/>
    <s v="V11/10254883"/>
    <s v="?"/>
    <s v="beginbalans"/>
    <m/>
    <s v="1S2716WH9L3AYC9N"/>
    <m/>
    <m/>
    <m/>
    <x v="0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13"/>
    <s v="V11/10254883"/>
    <s v="?"/>
    <s v="beginbalans"/>
    <m/>
    <s v="1S2716WH9L3AYC9D"/>
    <m/>
    <m/>
    <m/>
    <x v="0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14"/>
    <s v="V11/10254883"/>
    <s v="?"/>
    <s v="beginbalans"/>
    <m/>
    <s v="1S2716WH9L3AYC6X"/>
    <m/>
    <m/>
    <m/>
    <x v="0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15"/>
    <s v="V11/10254883"/>
    <s v="?"/>
    <s v="beginbalans"/>
    <m/>
    <s v="1S2716WH9L3AYF4M"/>
    <m/>
    <m/>
    <m/>
    <x v="0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16"/>
    <s v="V11/10254883"/>
    <s v="?"/>
    <s v="beginbalans"/>
    <m/>
    <s v="1S2716WH9L3AYD0H"/>
    <m/>
    <m/>
    <m/>
    <x v="0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17"/>
    <s v="V11/10254883"/>
    <s v="?"/>
    <s v="beginbalans"/>
    <m/>
    <s v="1S2716WH9L3AYC9T"/>
    <m/>
    <m/>
    <m/>
    <x v="0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18"/>
    <s v="V11/10254883"/>
    <s v="?"/>
    <s v="beginbalans"/>
    <m/>
    <s v="1S2716WH9L3AYF1W"/>
    <m/>
    <m/>
    <m/>
    <x v="1"/>
    <m/>
    <n v="100292666"/>
    <s v="Alfa College"/>
    <x v="12"/>
    <m/>
    <s v="ALFA R500 IntelCore2DuoP8400 2,26Ghz/2GB/160GB/15.4inchWSXGA+/6cell bat+mouse"/>
    <d v="2009-11-01T00:00:00"/>
    <x v="1"/>
    <n v="1"/>
    <n v="619.77"/>
    <n v="0"/>
    <n v="0"/>
    <n v="619.77"/>
    <n v="619.77"/>
    <n v="0"/>
    <n v="0"/>
    <n v="619.77"/>
    <n v="0"/>
    <n v="0"/>
    <m/>
    <m/>
    <s v="ACTIVE"/>
  </r>
  <r>
    <s v="164219"/>
    <s v="V11/10254883"/>
    <s v="?"/>
    <s v="beginbalans"/>
    <m/>
    <s v="1S2716WH9L3AYF2V"/>
    <m/>
    <m/>
    <m/>
    <x v="0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20"/>
    <s v="V11/10254883"/>
    <s v="?"/>
    <s v="beginbalans"/>
    <m/>
    <s v="1S2716WH9L3AYF3E"/>
    <m/>
    <m/>
    <m/>
    <x v="0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21"/>
    <s v="V11/10254883"/>
    <s v="?"/>
    <s v="beginbalans"/>
    <m/>
    <s v="1S2716WH9L3AYC8P"/>
    <m/>
    <m/>
    <m/>
    <x v="1"/>
    <m/>
    <n v="100292666"/>
    <s v="Alfa College"/>
    <x v="12"/>
    <m/>
    <s v="ALFA R500 IntelCore2DuoP8400 2,26Ghz/2GB/160GB/15.4inchWSXGA+/6cell bat+mouse"/>
    <d v="2009-11-01T00:00:00"/>
    <x v="1"/>
    <n v="1"/>
    <n v="619.77"/>
    <n v="0"/>
    <n v="0"/>
    <n v="619.77"/>
    <n v="619.77"/>
    <n v="0"/>
    <n v="0"/>
    <n v="619.77"/>
    <n v="0"/>
    <n v="0"/>
    <m/>
    <m/>
    <s v="ACTIVE"/>
  </r>
  <r>
    <s v="164222"/>
    <s v="V11/10254883"/>
    <s v="?"/>
    <s v="beginbalans"/>
    <m/>
    <s v="1S2716WH9L3AYC9M"/>
    <m/>
    <m/>
    <m/>
    <x v="2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23"/>
    <s v="V11/10254883"/>
    <s v="?"/>
    <s v="beginbalans"/>
    <m/>
    <s v="1S2716WH9L3AYF4F"/>
    <m/>
    <m/>
    <m/>
    <x v="0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24"/>
    <s v="V11/10254883"/>
    <s v="?"/>
    <s v="beginbalans"/>
    <m/>
    <s v="1S2716WH9L3AYF2C"/>
    <m/>
    <m/>
    <m/>
    <x v="0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25"/>
    <s v="V11/10254883"/>
    <s v="?"/>
    <s v="beginbalans"/>
    <m/>
    <s v="1S2716WH9L3AYD0D"/>
    <m/>
    <m/>
    <m/>
    <x v="2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26"/>
    <s v="V11/10254883"/>
    <s v="?"/>
    <s v="beginbalans"/>
    <m/>
    <s v="1S2716WH9L3AYF3L"/>
    <m/>
    <m/>
    <m/>
    <x v="0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27"/>
    <s v="V11/10254883"/>
    <s v="?"/>
    <s v="beginbalans"/>
    <m/>
    <s v="1S2716WH9L3AYE2G"/>
    <m/>
    <m/>
    <m/>
    <x v="0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28"/>
    <s v="V11/10254883"/>
    <s v="?"/>
    <s v="beginbalans"/>
    <m/>
    <s v="1S2716WH9L3AYE1M"/>
    <m/>
    <m/>
    <m/>
    <x v="0"/>
    <m/>
    <n v="100292666"/>
    <s v="Alfa College"/>
    <x v="12"/>
    <s v="Lenovo"/>
    <s v="R500"/>
    <d v="2009-11-01T00:00:00"/>
    <x v="1"/>
    <n v="0"/>
    <n v="619.77"/>
    <n v="0"/>
    <n v="619.77"/>
    <n v="0"/>
    <n v="619.77"/>
    <n v="0"/>
    <n v="619.77"/>
    <n v="0"/>
    <n v="0"/>
    <n v="0"/>
    <m/>
    <m/>
    <s v="INACTIVE - Retired in 2024"/>
  </r>
  <r>
    <s v="164229"/>
    <s v="V11/10254884"/>
    <s v="?"/>
    <s v="beginbalans"/>
    <m/>
    <s v="1S2716WH9L3AYC6W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30"/>
    <s v="V11/10254884"/>
    <s v="?"/>
    <s v="beginbalans"/>
    <m/>
    <s v="1S2716WH9L3AYE4V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31"/>
    <s v="V11/10254884"/>
    <s v="?"/>
    <s v="beginbalans"/>
    <m/>
    <s v="1S2716WH9L3AYE1H"/>
    <m/>
    <m/>
    <m/>
    <x v="1"/>
    <m/>
    <n v="100292666"/>
    <s v="Alfa College"/>
    <x v="12"/>
    <m/>
    <s v="ALFA R500 IntelCore2DuoP8400 2,26Ghz/2GB/160GB/15.4inchWSXGA+/6cell bat+mouse"/>
    <d v="2009-11-01T00:00:00"/>
    <x v="1"/>
    <n v="1"/>
    <n v="624.23"/>
    <n v="0"/>
    <n v="0"/>
    <n v="624.23"/>
    <n v="624.23"/>
    <n v="0"/>
    <n v="0"/>
    <n v="624.23"/>
    <n v="0"/>
    <n v="0"/>
    <m/>
    <m/>
    <s v="ACTIVE"/>
  </r>
  <r>
    <s v="164232"/>
    <s v="V11/10254884"/>
    <s v="?"/>
    <s v="beginbalans"/>
    <m/>
    <s v="1S2716WH9L3AYE2W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33"/>
    <s v="V11/10254884"/>
    <s v="?"/>
    <s v="beginbalans"/>
    <m/>
    <s v="1S2716WH9L3AYM9G"/>
    <m/>
    <m/>
    <m/>
    <x v="2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34"/>
    <s v="V11/10254884"/>
    <s v="?"/>
    <s v="beginbalans"/>
    <m/>
    <s v="1S2716WH9L3AYE7F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35"/>
    <s v="V11/10254884"/>
    <s v="?"/>
    <s v="beginbalans"/>
    <m/>
    <s v="1S2716WH9L3AYE1A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36"/>
    <s v="V11/10254884"/>
    <s v="?"/>
    <s v="beginbalans"/>
    <m/>
    <s v="1S2716WH9L3AYE4L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37"/>
    <s v="V11/10254884"/>
    <s v="?"/>
    <s v="beginbalans"/>
    <m/>
    <s v="1S2716WH9L3AYE7D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38"/>
    <s v="V11/10254884"/>
    <s v="?"/>
    <s v="beginbalans"/>
    <m/>
    <s v="1S2716WH9L3AYF1X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39"/>
    <s v="V11/10254884"/>
    <s v="?"/>
    <s v="beginbalans"/>
    <m/>
    <s v="1S2716WH9L3AYC8R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40"/>
    <s v="V11/10254884"/>
    <s v="?"/>
    <s v="beginbalans"/>
    <m/>
    <s v="1S2716WH9L3AYN2W"/>
    <m/>
    <m/>
    <m/>
    <x v="1"/>
    <m/>
    <n v="100292666"/>
    <s v="Alfa College"/>
    <x v="12"/>
    <m/>
    <s v="ALFA R500 IntelCore2DuoP8400 2,26Ghz/2GB/160GB/15.4inchWSXGA+/6cell bat+mouse"/>
    <d v="2009-11-01T00:00:00"/>
    <x v="1"/>
    <n v="1"/>
    <n v="624.23"/>
    <n v="0"/>
    <n v="0"/>
    <n v="624.23"/>
    <n v="624.23"/>
    <n v="0"/>
    <n v="0"/>
    <n v="624.23"/>
    <n v="0"/>
    <n v="0"/>
    <m/>
    <m/>
    <s v="ACTIVE"/>
  </r>
  <r>
    <s v="164241"/>
    <s v="V11/10254884"/>
    <s v="?"/>
    <s v="beginbalans"/>
    <m/>
    <s v="1S2716WH9L3AYE2B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42"/>
    <s v="V11/10254884"/>
    <s v="?"/>
    <s v="beginbalans"/>
    <m/>
    <s v="1S2716WH9L3AYE2Y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43"/>
    <s v="V11/10254884"/>
    <s v="?"/>
    <s v="beginbalans"/>
    <m/>
    <s v="1S2716WH9L3AYE0T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44"/>
    <s v="V11/10254884"/>
    <s v="?"/>
    <s v="beginbalans"/>
    <m/>
    <s v="1S2716WH9L3AYE5F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45"/>
    <s v="V11/10254884"/>
    <s v="?"/>
    <s v="beginbalans"/>
    <m/>
    <s v="1S2716WH9L3AYE3Y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46"/>
    <s v="V11/10254884"/>
    <s v="?"/>
    <s v="beginbalans"/>
    <m/>
    <s v="1S2716WH9L3AYE0W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47"/>
    <s v="V11/10254884"/>
    <s v="?"/>
    <s v="beginbalans"/>
    <m/>
    <s v="1S2716WH9L3AYE6L"/>
    <m/>
    <m/>
    <m/>
    <x v="1"/>
    <m/>
    <n v="100292666"/>
    <s v="Alfa College"/>
    <x v="12"/>
    <m/>
    <s v="ALFA R500 IntelCore2DuoP8400 2,26Ghz/2GB/160GB/15.4inchWSXGA+/6cell bat+mouse"/>
    <d v="2009-11-01T00:00:00"/>
    <x v="1"/>
    <n v="1"/>
    <n v="624.23"/>
    <n v="0"/>
    <n v="0"/>
    <n v="624.23"/>
    <n v="624.23"/>
    <n v="0"/>
    <n v="0"/>
    <n v="624.23"/>
    <n v="0"/>
    <n v="0"/>
    <m/>
    <m/>
    <s v="ACTIVE"/>
  </r>
  <r>
    <s v="164248"/>
    <s v="V11/10254884"/>
    <s v="?"/>
    <s v="beginbalans"/>
    <m/>
    <s v="1S2716WH9L3AYE3B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49"/>
    <s v="V11/10254884"/>
    <s v="?"/>
    <s v="beginbalans"/>
    <m/>
    <s v="1S2716WH9L3AYN2K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50"/>
    <s v="V11/10254884"/>
    <s v="?"/>
    <s v="beginbalans"/>
    <m/>
    <s v="1S2716WH9L3AYM9E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51"/>
    <s v="V11/10254884"/>
    <s v="?"/>
    <s v="beginbalans"/>
    <m/>
    <s v="1S2716WH9L3AYN4C"/>
    <m/>
    <m/>
    <m/>
    <x v="1"/>
    <m/>
    <n v="100292666"/>
    <s v="Alfa College"/>
    <x v="12"/>
    <m/>
    <s v="ALFA R500 IntelCore2DuoP8400 2,26Ghz/2GB/160GB/15.4inchWSXGA+/6cell bat+mouse"/>
    <d v="2009-11-01T00:00:00"/>
    <x v="1"/>
    <n v="1"/>
    <n v="624.23"/>
    <n v="0"/>
    <n v="0"/>
    <n v="624.23"/>
    <n v="624.23"/>
    <n v="0"/>
    <n v="0"/>
    <n v="624.23"/>
    <n v="0"/>
    <n v="0"/>
    <m/>
    <m/>
    <s v="ACTIVE"/>
  </r>
  <r>
    <s v="164252"/>
    <s v="V11/10254884"/>
    <s v="?"/>
    <s v="beginbalans"/>
    <m/>
    <s v="1S2716WH9L3AYN1K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53"/>
    <s v="V11/10254884"/>
    <s v="?"/>
    <s v="beginbalans"/>
    <m/>
    <s v="1S2716WH9L3AYE3K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54"/>
    <s v="V11/10254884"/>
    <s v="?"/>
    <s v="beginbalans"/>
    <m/>
    <s v="1S2716WH9L3AYM8X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55"/>
    <s v="V11/10254884"/>
    <s v="?"/>
    <s v="beginbalans"/>
    <m/>
    <s v="1S2716WH9L3AYE2F"/>
    <m/>
    <m/>
    <m/>
    <x v="2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56"/>
    <s v="V11/10254884"/>
    <s v="?"/>
    <s v="beginbalans"/>
    <m/>
    <s v="1S2716WH9L3AYN1X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57"/>
    <s v="V11/10254884"/>
    <s v="?"/>
    <s v="beginbalans"/>
    <m/>
    <s v="1S2716WH9L3AYN3T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58"/>
    <s v="V11/10254884"/>
    <s v="?"/>
    <s v="beginbalans"/>
    <m/>
    <s v="1S2716WH9L3AYE1E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59"/>
    <s v="V11/10254884"/>
    <s v="?"/>
    <s v="beginbalans"/>
    <m/>
    <s v="1S2716WH9L3AYN1W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60"/>
    <s v="V11/10254884"/>
    <s v="?"/>
    <s v="beginbalans"/>
    <m/>
    <s v="1S2716WH9L3AYE2C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61"/>
    <s v="V11/10254884"/>
    <s v="?"/>
    <s v="beginbalans"/>
    <m/>
    <s v="1S2716WH9L3AYE5C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62"/>
    <s v="V11/10254884"/>
    <s v="?"/>
    <s v="beginbalans"/>
    <m/>
    <s v="1S2716WH9L3AYE4A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63"/>
    <s v="V11/10254884"/>
    <s v="?"/>
    <s v="beginbalans"/>
    <m/>
    <s v="1S2716WH9L3AYN2X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64"/>
    <s v="V11/10254884"/>
    <s v="?"/>
    <s v="beginbalans"/>
    <m/>
    <s v="1S2716WH9L3AYE5L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65"/>
    <s v="V11/10254884"/>
    <s v="?"/>
    <s v="beginbalans"/>
    <m/>
    <s v="1S2716WH9L3AYM9T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66"/>
    <s v="V11/10254884"/>
    <s v="?"/>
    <s v="beginbalans"/>
    <m/>
    <s v="1S2716WH9L3AYM7Y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67"/>
    <s v="V11/10254884"/>
    <s v="?"/>
    <s v="beginbalans"/>
    <m/>
    <s v="1S2716WH9L3AYN8B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68"/>
    <s v="V11/10254884"/>
    <s v="?"/>
    <s v="beginbalans"/>
    <m/>
    <s v="1S2716WH9L3AYE2N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69"/>
    <s v="V11/10254884"/>
    <s v="?"/>
    <s v="beginbalans"/>
    <m/>
    <s v="1S2716WH9L3AYE1B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70"/>
    <s v="V11/10254884"/>
    <s v="?"/>
    <s v="beginbalans"/>
    <m/>
    <s v="1S2716WH9L3AYN7P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71"/>
    <s v="V11/10254884"/>
    <s v="?"/>
    <s v="beginbalans"/>
    <m/>
    <s v="1S2716WH9L3AYL0P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72"/>
    <s v="V11/10254884"/>
    <s v="?"/>
    <s v="beginbalans"/>
    <m/>
    <s v="1S2716WH9L3AYN8V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73"/>
    <s v="V11/10254884"/>
    <s v="?"/>
    <s v="beginbalans"/>
    <m/>
    <s v="1S2716WH9L3AYN8C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74"/>
    <s v="V11/10254884"/>
    <s v="?"/>
    <s v="beginbalans"/>
    <m/>
    <s v="1S2716WH9L3AYN7W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75"/>
    <s v="V11/10254884"/>
    <s v="?"/>
    <s v="beginbalans"/>
    <m/>
    <s v="1S2716WH9L3AYN8X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76"/>
    <s v="V11/10254884"/>
    <s v="?"/>
    <s v="beginbalans"/>
    <m/>
    <s v="1S2716WH9L3AYN8Y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77"/>
    <s v="V11/10254884"/>
    <s v="?"/>
    <s v="beginbalans"/>
    <m/>
    <s v="1S2716WH9L3AYN8F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78"/>
    <s v="V11/10254884"/>
    <s v="?"/>
    <s v="beginbalans"/>
    <m/>
    <s v="1S2716WH9L3AYN7H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79"/>
    <s v="V11/10254884"/>
    <s v="?"/>
    <s v="beginbalans"/>
    <m/>
    <s v="1S2716WH9L3AYK6N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80"/>
    <s v="V11/10254884"/>
    <s v="?"/>
    <s v="beginbalans"/>
    <m/>
    <s v="1S2716WH9L3AYN7D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81"/>
    <s v="V11/10254884"/>
    <s v="?"/>
    <s v="beginbalans"/>
    <m/>
    <s v="1S2716WH9L3AYN8K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82"/>
    <s v="V11/10254884"/>
    <s v="?"/>
    <s v="beginbalans"/>
    <m/>
    <s v="1S2716WH9L3AYE7M"/>
    <m/>
    <m/>
    <m/>
    <x v="1"/>
    <m/>
    <n v="100292666"/>
    <s v="Alfa College"/>
    <x v="12"/>
    <m/>
    <s v="ALFA R500 IntelCore2DuoP8400 2,26Ghz/2GB/160GB/15.4inchWSXGA+/6cell bat+mouse"/>
    <d v="2009-11-01T00:00:00"/>
    <x v="1"/>
    <n v="1"/>
    <n v="624.23"/>
    <n v="0"/>
    <n v="0"/>
    <n v="624.23"/>
    <n v="624.23"/>
    <n v="0"/>
    <n v="0"/>
    <n v="624.23"/>
    <n v="0"/>
    <n v="0"/>
    <m/>
    <m/>
    <s v="ACTIVE"/>
  </r>
  <r>
    <s v="164283"/>
    <s v="V11/10254884"/>
    <s v="?"/>
    <s v="beginbalans"/>
    <m/>
    <s v="1S2716WH9L3AYN7R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84"/>
    <s v="V11/10254884"/>
    <s v="?"/>
    <s v="beginbalans"/>
    <m/>
    <s v="1S2716WH9L3AYE5M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85"/>
    <s v="V11/10254884"/>
    <s v="?"/>
    <s v="beginbalans"/>
    <m/>
    <s v="1S2716WH9L3AYN8Z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86"/>
    <s v="V11/10254884"/>
    <s v="?"/>
    <s v="beginbalans"/>
    <m/>
    <s v="1S2716WH9L3AYN9A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87"/>
    <s v="V11/10254884"/>
    <s v="?"/>
    <s v="beginbalans"/>
    <m/>
    <s v="1S2716WH9L3AYE3R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88"/>
    <s v="V11/10254884"/>
    <s v="?"/>
    <s v="beginbalans"/>
    <m/>
    <s v="1S2716WH9L3AYN8E"/>
    <m/>
    <m/>
    <m/>
    <x v="1"/>
    <m/>
    <n v="100292666"/>
    <s v="Alfa College"/>
    <x v="12"/>
    <m/>
    <s v="ALFA R500 IntelCore2DuoP8400 2,26Ghz/2GB/160GB/15.4inchWSXGA+/6cell bat+mouse"/>
    <d v="2009-11-01T00:00:00"/>
    <x v="1"/>
    <n v="1"/>
    <n v="624.23"/>
    <n v="0"/>
    <n v="0"/>
    <n v="624.23"/>
    <n v="624.23"/>
    <n v="0"/>
    <n v="0"/>
    <n v="624.23"/>
    <n v="0"/>
    <n v="0"/>
    <m/>
    <m/>
    <s v="ACTIVE"/>
  </r>
  <r>
    <s v="164289"/>
    <s v="V11/10254884"/>
    <s v="?"/>
    <s v="beginbalans"/>
    <m/>
    <s v="1S2716WH9L3AYN9C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90"/>
    <s v="V11/10254884"/>
    <s v="?"/>
    <s v="beginbalans"/>
    <m/>
    <s v="1S2716WH9L3AYN7K"/>
    <m/>
    <m/>
    <m/>
    <x v="1"/>
    <m/>
    <n v="100292666"/>
    <s v="Alfa College"/>
    <x v="12"/>
    <m/>
    <s v="ALFA R500 IntelCore2DuoP8400 2,26Ghz/2GB/160GB/15.4inchWSXGA+/6cell bat+mouse"/>
    <d v="2009-11-01T00:00:00"/>
    <x v="1"/>
    <n v="1"/>
    <n v="624.23"/>
    <n v="0"/>
    <n v="0"/>
    <n v="624.23"/>
    <n v="624.23"/>
    <n v="0"/>
    <n v="0"/>
    <n v="624.23"/>
    <n v="0"/>
    <n v="0"/>
    <m/>
    <m/>
    <s v="ACTIVE"/>
  </r>
  <r>
    <s v="164291"/>
    <s v="V11/10254884"/>
    <s v="?"/>
    <s v="beginbalans"/>
    <m/>
    <s v="1S2716WH9L3AYN7L"/>
    <m/>
    <m/>
    <m/>
    <x v="1"/>
    <m/>
    <n v="100292666"/>
    <s v="Alfa College"/>
    <x v="12"/>
    <m/>
    <s v="ALFA R500 IntelCore2DuoP8400 2,26Ghz/2GB/160GB/15.4inchWSXGA+/6cell bat+mouse"/>
    <d v="2009-11-01T00:00:00"/>
    <x v="1"/>
    <n v="1"/>
    <n v="624.23"/>
    <n v="0"/>
    <n v="0"/>
    <n v="624.23"/>
    <n v="624.23"/>
    <n v="0"/>
    <n v="0"/>
    <n v="624.23"/>
    <n v="0"/>
    <n v="0"/>
    <m/>
    <m/>
    <s v="ACTIVE"/>
  </r>
  <r>
    <s v="164292"/>
    <s v="V11/10254884"/>
    <s v="?"/>
    <s v="beginbalans"/>
    <m/>
    <s v="1S2716WH9L3AYN7G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93"/>
    <s v="V11/10254884"/>
    <s v="?"/>
    <s v="beginbalans"/>
    <m/>
    <s v="1S2716WH9L3AYN7F"/>
    <m/>
    <m/>
    <m/>
    <x v="1"/>
    <m/>
    <n v="100292666"/>
    <s v="Alfa College"/>
    <x v="12"/>
    <m/>
    <s v="ALFA R500 IntelCore2DuoP8400 2,26Ghz/2GB/160GB/15.4inchWSXGA+/6cell bat+mouse"/>
    <d v="2009-11-01T00:00:00"/>
    <x v="1"/>
    <n v="1"/>
    <n v="624.23"/>
    <n v="0"/>
    <n v="0"/>
    <n v="624.23"/>
    <n v="624.23"/>
    <n v="0"/>
    <n v="0"/>
    <n v="624.23"/>
    <n v="0"/>
    <n v="0"/>
    <m/>
    <m/>
    <s v="ACTIVE"/>
  </r>
  <r>
    <s v="164294"/>
    <s v="V11/10254884"/>
    <s v="?"/>
    <s v="beginbalans"/>
    <m/>
    <s v="1S2716WH9L3AYN8R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95"/>
    <s v="V11/10254884"/>
    <s v="?"/>
    <s v="beginbalans"/>
    <m/>
    <s v="1S2716WH9L3AYN9B"/>
    <m/>
    <m/>
    <m/>
    <x v="1"/>
    <m/>
    <n v="100292666"/>
    <s v="Alfa College"/>
    <x v="12"/>
    <m/>
    <s v="ALFA R500 IntelCore2DuoP8400 2,26Ghz/2GB/160GB/15.4inchWSXGA+/6cell bat+mouse"/>
    <d v="2009-11-01T00:00:00"/>
    <x v="1"/>
    <n v="1"/>
    <n v="624.23"/>
    <n v="0"/>
    <n v="0"/>
    <n v="624.23"/>
    <n v="624.23"/>
    <n v="0"/>
    <n v="0"/>
    <n v="624.23"/>
    <n v="0"/>
    <n v="0"/>
    <m/>
    <m/>
    <s v="ACTIVE"/>
  </r>
  <r>
    <s v="164296"/>
    <s v="V11/10254884"/>
    <s v="?"/>
    <s v="beginbalans"/>
    <m/>
    <s v="1S2716WH9L3AYN7Y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97"/>
    <s v="V11/10254884"/>
    <s v="?"/>
    <s v="beginbalans"/>
    <m/>
    <s v="1S2716WH9L3AYE7N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98"/>
    <s v="V11/10254884"/>
    <s v="?"/>
    <s v="beginbalans"/>
    <m/>
    <s v="1S2716WH9L3AYE5K"/>
    <m/>
    <m/>
    <m/>
    <x v="0"/>
    <m/>
    <n v="100292666"/>
    <s v="Alfa College"/>
    <x v="12"/>
    <s v="Lenovo"/>
    <s v="R500"/>
    <d v="2009-11-01T00:00:00"/>
    <x v="1"/>
    <n v="0"/>
    <n v="624.23"/>
    <n v="0"/>
    <n v="624.23"/>
    <n v="0"/>
    <n v="624.23"/>
    <n v="0"/>
    <n v="624.23"/>
    <n v="0"/>
    <n v="0"/>
    <n v="0"/>
    <m/>
    <m/>
    <s v="INACTIVE - Retired in 2024"/>
  </r>
  <r>
    <s v="164299"/>
    <s v="V11/10255436"/>
    <s v="?"/>
    <s v="beginbalans"/>
    <m/>
    <s v="SR8LKR35"/>
    <m/>
    <m/>
    <m/>
    <x v="0"/>
    <m/>
    <n v="100292666"/>
    <s v="Alfa College"/>
    <x v="12"/>
    <s v="Lenovo"/>
    <s v="X310 Tablet"/>
    <d v="2009-11-01T00:00:00"/>
    <x v="1"/>
    <n v="0"/>
    <n v="840.03"/>
    <n v="0"/>
    <n v="840.03"/>
    <n v="0"/>
    <n v="840.03"/>
    <n v="0"/>
    <n v="840.03"/>
    <n v="0"/>
    <n v="0"/>
    <n v="0"/>
    <m/>
    <m/>
    <s v="INACTIVE - Retired in 2024"/>
  </r>
  <r>
    <s v="167909"/>
    <s v="V11/10259771"/>
    <s v="?"/>
    <s v="beginbalans"/>
    <m/>
    <s v="1S2716WH9R8AZBEE"/>
    <m/>
    <m/>
    <m/>
    <x v="0"/>
    <m/>
    <n v="100292666"/>
    <s v="Alfa College"/>
    <x v="12"/>
    <s v="Lenovo"/>
    <s v="R500"/>
    <d v="2009-12-01T00:00:00"/>
    <x v="1"/>
    <n v="0"/>
    <n v="585.41"/>
    <n v="0"/>
    <n v="585.41"/>
    <n v="0"/>
    <n v="585.41"/>
    <n v="0"/>
    <n v="585.41"/>
    <n v="0"/>
    <n v="0"/>
    <n v="0"/>
    <m/>
    <m/>
    <s v="INACTIVE - Retired in 2024"/>
  </r>
  <r>
    <s v="167910"/>
    <s v="V11/10259771"/>
    <s v="?"/>
    <s v="beginbalans"/>
    <m/>
    <s v="1S2716WH9R8AXKDW"/>
    <m/>
    <m/>
    <m/>
    <x v="0"/>
    <m/>
    <n v="100292666"/>
    <s v="Alfa College"/>
    <x v="12"/>
    <s v="Lenovo"/>
    <s v="R500"/>
    <d v="2009-12-01T00:00:00"/>
    <x v="1"/>
    <n v="0"/>
    <n v="585.41"/>
    <n v="0"/>
    <n v="585.41"/>
    <n v="0"/>
    <n v="585.41"/>
    <n v="0"/>
    <n v="585.41"/>
    <n v="0"/>
    <n v="0"/>
    <n v="0"/>
    <m/>
    <m/>
    <s v="INACTIVE - Retired in 2024"/>
  </r>
  <r>
    <s v="167911"/>
    <s v="V11/10259771"/>
    <s v="?"/>
    <s v="beginbalans"/>
    <m/>
    <s v="1S2716WH9R8AZBED"/>
    <m/>
    <m/>
    <m/>
    <x v="0"/>
    <m/>
    <n v="100292666"/>
    <s v="Alfa College"/>
    <x v="12"/>
    <s v="Lenovo"/>
    <s v="R500"/>
    <d v="2009-12-01T00:00:00"/>
    <x v="1"/>
    <n v="0"/>
    <n v="585.41"/>
    <n v="0"/>
    <n v="585.41"/>
    <n v="0"/>
    <n v="585.41"/>
    <n v="0"/>
    <n v="585.41"/>
    <n v="0"/>
    <n v="0"/>
    <n v="0"/>
    <m/>
    <m/>
    <s v="INACTIVE - Retired in 2024"/>
  </r>
  <r>
    <s v="167912"/>
    <s v="V11/10259771"/>
    <s v="?"/>
    <s v="beginbalans"/>
    <m/>
    <s v="1S2716WH9R8AZBEF"/>
    <m/>
    <m/>
    <m/>
    <x v="0"/>
    <m/>
    <n v="100292666"/>
    <s v="Alfa College"/>
    <x v="12"/>
    <s v="Lenovo"/>
    <s v="R500"/>
    <d v="2009-12-01T00:00:00"/>
    <x v="1"/>
    <n v="0"/>
    <n v="585.41"/>
    <n v="0"/>
    <n v="585.41"/>
    <n v="0"/>
    <n v="585.41"/>
    <n v="0"/>
    <n v="585.41"/>
    <n v="0"/>
    <n v="0"/>
    <n v="0"/>
    <m/>
    <m/>
    <s v="INACTIVE - Retired in 2024"/>
  </r>
  <r>
    <s v="167913"/>
    <s v="V11/10259771"/>
    <s v="?"/>
    <s v="beginbalans"/>
    <m/>
    <s v="1S2716WH9R8AZBEC"/>
    <m/>
    <m/>
    <m/>
    <x v="2"/>
    <m/>
    <n v="100292666"/>
    <s v="Alfa College"/>
    <x v="12"/>
    <m/>
    <s v="ALFA R500 IntelCore2DuoP8400 2,26Ghz/2GB/160GB/15.4inchWSXGA+/6cell bat"/>
    <d v="2009-12-01T00:00:00"/>
    <x v="1"/>
    <n v="0"/>
    <n v="585.41"/>
    <n v="0"/>
    <n v="585.41"/>
    <n v="0"/>
    <n v="585.41"/>
    <n v="0"/>
    <n v="585.41"/>
    <n v="0"/>
    <n v="0"/>
    <n v="0"/>
    <m/>
    <m/>
    <s v="INACTIVE - Retired in 2024"/>
  </r>
  <r>
    <s v="167914"/>
    <s v="V11/10259771"/>
    <s v="?"/>
    <s v="beginbalans"/>
    <m/>
    <s v="1S2716WH9R8AZBEB"/>
    <m/>
    <m/>
    <m/>
    <x v="0"/>
    <m/>
    <n v="100292666"/>
    <s v="Alfa College"/>
    <x v="12"/>
    <s v="Lenovo"/>
    <s v="R500"/>
    <d v="2009-12-01T00:00:00"/>
    <x v="1"/>
    <n v="0"/>
    <n v="585.41"/>
    <n v="0"/>
    <n v="585.41"/>
    <n v="0"/>
    <n v="585.41"/>
    <n v="0"/>
    <n v="585.41"/>
    <n v="0"/>
    <n v="0"/>
    <n v="0"/>
    <m/>
    <m/>
    <s v="INACTIVE - Retired in 2024"/>
  </r>
  <r>
    <s v="167915"/>
    <s v="V11/10259771"/>
    <s v="?"/>
    <s v="beginbalans"/>
    <m/>
    <s v="1S2716WH9R8AZBDZ"/>
    <m/>
    <m/>
    <m/>
    <x v="0"/>
    <m/>
    <n v="100292666"/>
    <s v="Alfa College"/>
    <x v="12"/>
    <s v="Lenovo"/>
    <s v="R500"/>
    <d v="2009-12-01T00:00:00"/>
    <x v="1"/>
    <n v="0"/>
    <n v="585.41"/>
    <n v="0"/>
    <n v="585.41"/>
    <n v="0"/>
    <n v="585.41"/>
    <n v="0"/>
    <n v="585.41"/>
    <n v="0"/>
    <n v="0"/>
    <n v="0"/>
    <m/>
    <m/>
    <s v="INACTIVE - Retired in 2024"/>
  </r>
  <r>
    <s v="168012"/>
    <s v="V11/10260929"/>
    <s v="?"/>
    <s v="beginbalans"/>
    <m/>
    <s v="1S7306W1QS415724"/>
    <m/>
    <m/>
    <m/>
    <x v="0"/>
    <m/>
    <n v="100292666"/>
    <s v="Alfa College"/>
    <x v="15"/>
    <s v="Lenovo"/>
    <s v="M58e"/>
    <d v="2009-12-01T00:00:00"/>
    <x v="1"/>
    <n v="0"/>
    <n v="269.02999999999997"/>
    <n v="0"/>
    <n v="269.02999999999997"/>
    <n v="0"/>
    <n v="269.02999999999997"/>
    <n v="0"/>
    <n v="269.02999999999997"/>
    <n v="0"/>
    <n v="0"/>
    <n v="0"/>
    <m/>
    <m/>
    <s v="INACTIVE - Retired in 2024"/>
  </r>
  <r>
    <s v="168013"/>
    <s v="V11/10260929"/>
    <s v="?"/>
    <s v="beginbalans"/>
    <m/>
    <s v="1S7306W1QS415683"/>
    <m/>
    <m/>
    <m/>
    <x v="0"/>
    <m/>
    <n v="100292666"/>
    <s v="Alfa College"/>
    <x v="15"/>
    <s v="Lenovo"/>
    <s v="M58e"/>
    <d v="2009-12-01T00:00:00"/>
    <x v="1"/>
    <n v="0"/>
    <n v="269.02999999999997"/>
    <n v="0"/>
    <n v="269.02999999999997"/>
    <n v="0"/>
    <n v="269.02999999999997"/>
    <n v="0"/>
    <n v="269.02999999999997"/>
    <n v="0"/>
    <n v="0"/>
    <n v="0"/>
    <m/>
    <m/>
    <s v="INACTIVE - Retired in 2024"/>
  </r>
  <r>
    <s v="168014"/>
    <s v="V11/10260929"/>
    <s v="?"/>
    <s v="beginbalans"/>
    <m/>
    <s v="1S7306W1QS415689"/>
    <m/>
    <m/>
    <m/>
    <x v="0"/>
    <m/>
    <n v="100292666"/>
    <s v="Alfa College"/>
    <x v="15"/>
    <s v="Lenovo"/>
    <s v="M58e"/>
    <d v="2009-12-01T00:00:00"/>
    <x v="1"/>
    <n v="0"/>
    <n v="269.02999999999997"/>
    <n v="0"/>
    <n v="269.02999999999997"/>
    <n v="0"/>
    <n v="269.02999999999997"/>
    <n v="0"/>
    <n v="269.02999999999997"/>
    <n v="0"/>
    <n v="0"/>
    <n v="0"/>
    <m/>
    <m/>
    <s v="INACTIVE - Retired in 2024"/>
  </r>
  <r>
    <s v="168015"/>
    <s v="V11/10260929"/>
    <s v="?"/>
    <s v="beginbalans"/>
    <m/>
    <s v="1S7306W1QS415693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16"/>
    <s v="V11/10260929"/>
    <s v="?"/>
    <s v="beginbalans"/>
    <m/>
    <s v="1S7306W1QS415698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17"/>
    <s v="V11/10260929"/>
    <s v="?"/>
    <s v="beginbalans"/>
    <m/>
    <s v="1S7306W1QS415703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18"/>
    <s v="V11/10260929"/>
    <s v="?"/>
    <s v="beginbalans"/>
    <m/>
    <s v="1S7306W1QS415707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19"/>
    <s v="V11/10260929"/>
    <s v="?"/>
    <s v="beginbalans"/>
    <m/>
    <s v="1S7306W1QS415711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20"/>
    <s v="V11/10260929"/>
    <s v="?"/>
    <s v="beginbalans"/>
    <m/>
    <s v="1S7306W1QS415715"/>
    <m/>
    <m/>
    <m/>
    <x v="0"/>
    <m/>
    <n v="100292666"/>
    <s v="Alfa College"/>
    <x v="15"/>
    <s v="Lenovo"/>
    <s v="M58e"/>
    <d v="2009-12-01T00:00:00"/>
    <x v="1"/>
    <n v="0"/>
    <n v="269.02999999999997"/>
    <n v="0"/>
    <n v="269.02999999999997"/>
    <n v="0"/>
    <n v="269.02999999999997"/>
    <n v="0"/>
    <n v="269.02999999999997"/>
    <n v="0"/>
    <n v="0"/>
    <n v="0"/>
    <m/>
    <m/>
    <s v="INACTIVE - Retired in 2024"/>
  </r>
  <r>
    <s v="168021"/>
    <s v="V11/10260929"/>
    <s v="?"/>
    <s v="beginbalans"/>
    <m/>
    <s v="1S7306W1QS415721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22"/>
    <s v="V11/10260929"/>
    <s v="?"/>
    <s v="beginbalans"/>
    <m/>
    <s v="1S7306W1QS415729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23"/>
    <s v="V11/10260929"/>
    <s v="?"/>
    <s v="beginbalans"/>
    <m/>
    <s v="1S7306W1QS415731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24"/>
    <s v="V11/10260929"/>
    <s v="?"/>
    <s v="beginbalans"/>
    <m/>
    <s v="1S7306W1QS415737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25"/>
    <s v="V11/10260929"/>
    <s v="?"/>
    <s v="beginbalans"/>
    <m/>
    <s v="1S7306W1QS415740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26"/>
    <s v="V11/10260929"/>
    <s v="?"/>
    <s v="beginbalans"/>
    <m/>
    <s v="1S7306W1QS415744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27"/>
    <s v="V11/10260929"/>
    <s v="?"/>
    <s v="beginbalans"/>
    <m/>
    <s v="1S7306W1QS415747"/>
    <m/>
    <m/>
    <m/>
    <x v="0"/>
    <m/>
    <n v="100292666"/>
    <s v="Alfa College"/>
    <x v="15"/>
    <s v="Lenovo"/>
    <s v="M58e"/>
    <d v="2009-12-01T00:00:00"/>
    <x v="1"/>
    <n v="0"/>
    <n v="269.02999999999997"/>
    <n v="0"/>
    <n v="269.02999999999997"/>
    <n v="0"/>
    <n v="269.02999999999997"/>
    <n v="0"/>
    <n v="269.02999999999997"/>
    <n v="0"/>
    <n v="0"/>
    <n v="0"/>
    <m/>
    <m/>
    <s v="INACTIVE - Retired in 2024"/>
  </r>
  <r>
    <s v="168028"/>
    <s v="V11/10260929"/>
    <s v="?"/>
    <s v="beginbalans"/>
    <m/>
    <s v="1S7306W1QS415749"/>
    <m/>
    <m/>
    <m/>
    <x v="0"/>
    <m/>
    <n v="100292666"/>
    <s v="Alfa College"/>
    <x v="15"/>
    <s v="Lenovo"/>
    <s v="M58e"/>
    <d v="2009-12-01T00:00:00"/>
    <x v="1"/>
    <n v="0"/>
    <n v="269.02999999999997"/>
    <n v="0"/>
    <n v="269.02999999999997"/>
    <n v="0"/>
    <n v="269.02999999999997"/>
    <n v="0"/>
    <n v="269.02999999999997"/>
    <n v="0"/>
    <n v="0"/>
    <n v="0"/>
    <m/>
    <m/>
    <s v="INACTIVE - Retired in 2024"/>
  </r>
  <r>
    <s v="168029"/>
    <s v="V11/10260929"/>
    <s v="?"/>
    <s v="beginbalans"/>
    <m/>
    <s v="1S7306W1QS415678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30"/>
    <s v="V11/10260929"/>
    <s v="?"/>
    <s v="beginbalans"/>
    <m/>
    <s v="1S7304W1XS415205"/>
    <m/>
    <m/>
    <m/>
    <x v="0"/>
    <m/>
    <n v="100292666"/>
    <s v="Alfa College"/>
    <x v="15"/>
    <s v="Lenovo"/>
    <s v="M58e"/>
    <d v="2009-12-01T00:00:00"/>
    <x v="1"/>
    <n v="0"/>
    <n v="331.62"/>
    <n v="0"/>
    <n v="331.62"/>
    <n v="0"/>
    <n v="331.62"/>
    <n v="0"/>
    <n v="331.62"/>
    <n v="0"/>
    <n v="0"/>
    <n v="0"/>
    <m/>
    <m/>
    <s v="INACTIVE - Retired in 2024"/>
  </r>
  <r>
    <s v="168031"/>
    <s v="V11/10260929"/>
    <s v="?"/>
    <s v="beginbalans"/>
    <m/>
    <s v="1S7306W1QS415718"/>
    <m/>
    <m/>
    <m/>
    <x v="0"/>
    <m/>
    <n v="100292666"/>
    <s v="Alfa College"/>
    <x v="15"/>
    <s v="Lenovo"/>
    <s v="M58e"/>
    <d v="2009-12-01T00:00:00"/>
    <x v="1"/>
    <n v="0"/>
    <n v="269.02999999999997"/>
    <n v="0"/>
    <n v="269.02999999999997"/>
    <n v="0"/>
    <n v="269.02999999999997"/>
    <n v="0"/>
    <n v="269.02999999999997"/>
    <n v="0"/>
    <n v="0"/>
    <n v="0"/>
    <m/>
    <m/>
    <s v="INACTIVE - Retired in 2024"/>
  </r>
  <r>
    <s v="168032"/>
    <s v="V11/10260929"/>
    <s v="?"/>
    <s v="beginbalans"/>
    <m/>
    <s v="1S7304W1XS415204"/>
    <m/>
    <m/>
    <m/>
    <x v="0"/>
    <m/>
    <n v="100292666"/>
    <s v="Alfa College"/>
    <x v="15"/>
    <s v="Lenovo"/>
    <s v="M58e"/>
    <d v="2009-12-01T00:00:00"/>
    <x v="1"/>
    <n v="0"/>
    <n v="331.62"/>
    <n v="0"/>
    <n v="331.62"/>
    <n v="0"/>
    <n v="331.62"/>
    <n v="0"/>
    <n v="331.62"/>
    <n v="0"/>
    <n v="0"/>
    <n v="0"/>
    <m/>
    <m/>
    <s v="INACTIVE - Retired in 2024"/>
  </r>
  <r>
    <s v="168033"/>
    <s v="V11/10260929"/>
    <s v="?"/>
    <s v="beginbalans"/>
    <m/>
    <s v="1S7304W1ZS414508"/>
    <m/>
    <m/>
    <m/>
    <x v="0"/>
    <m/>
    <n v="100292666"/>
    <s v="Alfa College"/>
    <x v="15"/>
    <s v="Lenovo"/>
    <s v="M58e"/>
    <d v="2009-12-01T00:00:00"/>
    <x v="1"/>
    <n v="0"/>
    <n v="273.02"/>
    <n v="0"/>
    <n v="273.02"/>
    <n v="0"/>
    <n v="273.02"/>
    <n v="0"/>
    <n v="273.02"/>
    <n v="0"/>
    <n v="0"/>
    <n v="0"/>
    <m/>
    <m/>
    <s v="INACTIVE - Retired in 2024"/>
  </r>
  <r>
    <s v="168034"/>
    <s v="V11/10260929"/>
    <s v="?"/>
    <s v="beginbalans"/>
    <m/>
    <s v="1S7304W1ZS414509"/>
    <m/>
    <m/>
    <m/>
    <x v="0"/>
    <m/>
    <n v="100292666"/>
    <s v="Alfa College"/>
    <x v="15"/>
    <s v="Lenovo"/>
    <s v="M58e"/>
    <d v="2009-12-01T00:00:00"/>
    <x v="1"/>
    <n v="0"/>
    <n v="273.02"/>
    <n v="0"/>
    <n v="273.02"/>
    <n v="0"/>
    <n v="273.02"/>
    <n v="0"/>
    <n v="273.02"/>
    <n v="0"/>
    <n v="0"/>
    <n v="0"/>
    <m/>
    <m/>
    <s v="INACTIVE - Retired in 2024"/>
  </r>
  <r>
    <s v="168035"/>
    <s v="V11/10260929"/>
    <s v="?"/>
    <s v="beginbalans"/>
    <m/>
    <s v="1S7304W1ZS414510"/>
    <m/>
    <m/>
    <m/>
    <x v="0"/>
    <m/>
    <n v="100292666"/>
    <s v="Alfa College"/>
    <x v="15"/>
    <s v="Lenovo"/>
    <s v="M58e"/>
    <d v="2009-12-01T00:00:00"/>
    <x v="1"/>
    <n v="0"/>
    <n v="273.02"/>
    <n v="0"/>
    <n v="273.02"/>
    <n v="0"/>
    <n v="273.02"/>
    <n v="0"/>
    <n v="273.02"/>
    <n v="0"/>
    <n v="0"/>
    <n v="0"/>
    <m/>
    <m/>
    <s v="INACTIVE - Retired in 2024"/>
  </r>
  <r>
    <s v="168036"/>
    <s v="V11/10260929"/>
    <s v="?"/>
    <s v="beginbalans"/>
    <m/>
    <s v="1S7304W1ZS414512"/>
    <m/>
    <m/>
    <m/>
    <x v="2"/>
    <m/>
    <n v="100292666"/>
    <s v="Alfa College"/>
    <x v="15"/>
    <m/>
    <s v="Think Centre M58e Tower Intel C2D E7300 (2,66GHz), 2GBmem 160GB HDD"/>
    <d v="2009-12-01T00:00:00"/>
    <x v="1"/>
    <n v="0"/>
    <n v="273.02"/>
    <n v="0"/>
    <n v="273.02"/>
    <n v="0"/>
    <n v="273.02"/>
    <n v="0"/>
    <n v="273.02"/>
    <n v="0"/>
    <n v="0"/>
    <n v="0"/>
    <m/>
    <m/>
    <s v="INACTIVE - Retired in 2024"/>
  </r>
  <r>
    <s v="168037"/>
    <s v="V11/10260929"/>
    <s v="?"/>
    <s v="beginbalans"/>
    <m/>
    <s v="1S7304W1XS415193"/>
    <m/>
    <m/>
    <m/>
    <x v="0"/>
    <m/>
    <n v="100292666"/>
    <s v="Alfa College"/>
    <x v="15"/>
    <s v="Lenovo"/>
    <s v="M58e"/>
    <d v="2009-12-01T00:00:00"/>
    <x v="1"/>
    <n v="0"/>
    <n v="331.62"/>
    <n v="0"/>
    <n v="331.62"/>
    <n v="0"/>
    <n v="331.62"/>
    <n v="0"/>
    <n v="331.62"/>
    <n v="0"/>
    <n v="0"/>
    <n v="0"/>
    <m/>
    <m/>
    <s v="INACTIVE - Retired in 2024"/>
  </r>
  <r>
    <s v="168038"/>
    <s v="V11/10260929"/>
    <s v="?"/>
    <s v="beginbalans"/>
    <m/>
    <s v="1S7304W1XS415195"/>
    <m/>
    <m/>
    <m/>
    <x v="1"/>
    <m/>
    <n v="100292666"/>
    <s v="Alfa College"/>
    <x v="15"/>
    <m/>
    <s v="ALFA (heavy) T.Centre M58e Tow IntelC2DE7300 (2,66GHz), 2GBmem 160GB HDD ATI VGA"/>
    <d v="2009-12-01T00:00:00"/>
    <x v="1"/>
    <n v="1"/>
    <n v="331.62"/>
    <n v="0"/>
    <n v="0"/>
    <n v="331.62"/>
    <n v="331.62"/>
    <n v="0"/>
    <n v="0"/>
    <n v="331.62"/>
    <n v="0"/>
    <n v="0"/>
    <m/>
    <m/>
    <s v="ACTIVE"/>
  </r>
  <r>
    <s v="168039"/>
    <s v="V11/10260929"/>
    <s v="?"/>
    <s v="beginbalans"/>
    <m/>
    <s v="1S7304W1XS415196"/>
    <m/>
    <m/>
    <m/>
    <x v="0"/>
    <m/>
    <n v="100292666"/>
    <s v="Alfa College"/>
    <x v="15"/>
    <s v="Lenovo"/>
    <s v="M58e"/>
    <d v="2009-12-01T00:00:00"/>
    <x v="1"/>
    <n v="0"/>
    <n v="331.62"/>
    <n v="0"/>
    <n v="331.62"/>
    <n v="0"/>
    <n v="331.62"/>
    <n v="0"/>
    <n v="331.62"/>
    <n v="0"/>
    <n v="0"/>
    <n v="0"/>
    <m/>
    <m/>
    <s v="INACTIVE - Retired in 2024"/>
  </r>
  <r>
    <s v="168040"/>
    <s v="V11/10260929"/>
    <s v="?"/>
    <s v="beginbalans"/>
    <m/>
    <s v="1S7304W1XS415198"/>
    <m/>
    <m/>
    <m/>
    <x v="0"/>
    <m/>
    <n v="100292666"/>
    <s v="Alfa College"/>
    <x v="15"/>
    <s v="Lenovo"/>
    <s v="M58e"/>
    <d v="2009-12-01T00:00:00"/>
    <x v="1"/>
    <n v="0"/>
    <n v="331.62"/>
    <n v="0"/>
    <n v="331.62"/>
    <n v="0"/>
    <n v="331.62"/>
    <n v="0"/>
    <n v="331.62"/>
    <n v="0"/>
    <n v="0"/>
    <n v="0"/>
    <m/>
    <m/>
    <s v="INACTIVE - Retired in 2024"/>
  </r>
  <r>
    <s v="168041"/>
    <s v="V11/10260929"/>
    <s v="?"/>
    <s v="beginbalans"/>
    <m/>
    <s v="1S7304W1XS415209"/>
    <m/>
    <m/>
    <m/>
    <x v="0"/>
    <m/>
    <n v="100292666"/>
    <s v="Alfa College"/>
    <x v="15"/>
    <s v="Lenovo"/>
    <s v="M58e"/>
    <d v="2009-12-01T00:00:00"/>
    <x v="1"/>
    <n v="0"/>
    <n v="331.62"/>
    <n v="0"/>
    <n v="331.62"/>
    <n v="0"/>
    <n v="331.62"/>
    <n v="0"/>
    <n v="331.62"/>
    <n v="0"/>
    <n v="0"/>
    <n v="0"/>
    <m/>
    <m/>
    <s v="INACTIVE - Retired in 2024"/>
  </r>
  <r>
    <s v="168042"/>
    <s v="V11/10260929"/>
    <s v="?"/>
    <s v="beginbalans"/>
    <m/>
    <s v="1S7304W1XS415202"/>
    <m/>
    <m/>
    <m/>
    <x v="0"/>
    <m/>
    <n v="100292666"/>
    <s v="Alfa College"/>
    <x v="15"/>
    <s v="Lenovo"/>
    <s v="M58e"/>
    <d v="2009-12-01T00:00:00"/>
    <x v="1"/>
    <n v="0"/>
    <n v="331.62"/>
    <n v="0"/>
    <n v="331.62"/>
    <n v="0"/>
    <n v="331.62"/>
    <n v="0"/>
    <n v="331.62"/>
    <n v="0"/>
    <n v="0"/>
    <n v="0"/>
    <m/>
    <m/>
    <s v="INACTIVE - Retired in 2024"/>
  </r>
  <r>
    <s v="168043"/>
    <s v="V11/10260929"/>
    <s v="?"/>
    <s v="beginbalans"/>
    <m/>
    <s v="1S7306W1QS415674"/>
    <m/>
    <m/>
    <m/>
    <x v="0"/>
    <m/>
    <n v="100292666"/>
    <s v="Alfa College"/>
    <x v="15"/>
    <s v="Lenovo"/>
    <s v="M58e"/>
    <d v="2009-12-01T00:00:00"/>
    <x v="1"/>
    <n v="0"/>
    <n v="269.02999999999997"/>
    <n v="0"/>
    <n v="269.02999999999997"/>
    <n v="0"/>
    <n v="269.02999999999997"/>
    <n v="0"/>
    <n v="269.02999999999997"/>
    <n v="0"/>
    <n v="0"/>
    <n v="0"/>
    <m/>
    <m/>
    <s v="INACTIVE - Retired in 2024"/>
  </r>
  <r>
    <s v="168044"/>
    <s v="V11/10260929"/>
    <s v="?"/>
    <s v="beginbalans"/>
    <m/>
    <s v="1S7306W1QS415686"/>
    <m/>
    <m/>
    <m/>
    <x v="1"/>
    <m/>
    <n v="100292666"/>
    <s v="Alfa College"/>
    <x v="15"/>
    <s v="Lenovo"/>
    <s v="M58e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45"/>
    <s v="V11/10260929"/>
    <s v="?"/>
    <s v="beginbalans"/>
    <m/>
    <s v="1S7304W1XS415206"/>
    <m/>
    <m/>
    <m/>
    <x v="1"/>
    <m/>
    <n v="100292666"/>
    <s v="Alfa College"/>
    <x v="15"/>
    <m/>
    <s v="ALFA (heavy) T.Centre M58e Tow IntelC2DE7300 (2,66GHz), 2GBmem 160GB HDD ATI VGA"/>
    <d v="2009-12-01T00:00:00"/>
    <x v="1"/>
    <n v="1"/>
    <n v="331.62"/>
    <n v="0"/>
    <n v="0"/>
    <n v="331.62"/>
    <n v="331.62"/>
    <n v="0"/>
    <n v="0"/>
    <n v="331.62"/>
    <n v="0"/>
    <n v="0"/>
    <m/>
    <m/>
    <s v="ACTIVE"/>
  </r>
  <r>
    <s v="168046"/>
    <s v="V11/10260929"/>
    <s v="?"/>
    <s v="beginbalans"/>
    <m/>
    <s v="1S7306W1QS415648"/>
    <m/>
    <m/>
    <m/>
    <x v="0"/>
    <m/>
    <n v="100292666"/>
    <s v="Alfa College"/>
    <x v="15"/>
    <s v="Lenovo"/>
    <s v="M58e"/>
    <d v="2009-12-01T00:00:00"/>
    <x v="1"/>
    <n v="0"/>
    <n v="269.02999999999997"/>
    <n v="0"/>
    <n v="269.02999999999997"/>
    <n v="0"/>
    <n v="269.02999999999997"/>
    <n v="0"/>
    <n v="269.02999999999997"/>
    <n v="0"/>
    <n v="0"/>
    <n v="0"/>
    <m/>
    <m/>
    <s v="INACTIVE - Retired in 2024"/>
  </r>
  <r>
    <s v="168047"/>
    <s v="V11/10260929"/>
    <s v="?"/>
    <s v="beginbalans"/>
    <m/>
    <s v="1S7306W1QS415651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48"/>
    <s v="V11/10260929"/>
    <s v="?"/>
    <s v="beginbalans"/>
    <m/>
    <s v="1S7306W1QS415655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49"/>
    <s v="V11/10260929"/>
    <s v="?"/>
    <s v="beginbalans"/>
    <m/>
    <s v="1S7306W1QS415659"/>
    <m/>
    <m/>
    <m/>
    <x v="0"/>
    <m/>
    <n v="100292666"/>
    <s v="Alfa College"/>
    <x v="15"/>
    <s v="Lenovo"/>
    <s v="M58e"/>
    <d v="2009-12-01T00:00:00"/>
    <x v="1"/>
    <n v="0"/>
    <n v="269.02999999999997"/>
    <n v="0"/>
    <n v="269.02999999999997"/>
    <n v="0"/>
    <n v="269.02999999999997"/>
    <n v="0"/>
    <n v="269.02999999999997"/>
    <n v="0"/>
    <n v="0"/>
    <n v="0"/>
    <m/>
    <m/>
    <s v="INACTIVE - Retired in 2024"/>
  </r>
  <r>
    <s v="168050"/>
    <s v="V11/10260929"/>
    <s v="?"/>
    <s v="beginbalans"/>
    <m/>
    <s v="1S7306W1QS415662"/>
    <m/>
    <m/>
    <m/>
    <x v="0"/>
    <m/>
    <n v="100292666"/>
    <s v="Alfa College"/>
    <x v="15"/>
    <s v="Lenovo"/>
    <s v="M58e"/>
    <d v="2009-12-01T00:00:00"/>
    <x v="1"/>
    <n v="0"/>
    <n v="269.02999999999997"/>
    <n v="0"/>
    <n v="269.02999999999997"/>
    <n v="0"/>
    <n v="269.02999999999997"/>
    <n v="0"/>
    <n v="269.02999999999997"/>
    <n v="0"/>
    <n v="0"/>
    <n v="0"/>
    <m/>
    <m/>
    <s v="INACTIVE - Retired in 2024"/>
  </r>
  <r>
    <s v="168051"/>
    <s v="V11/10260929"/>
    <s v="?"/>
    <s v="beginbalans"/>
    <m/>
    <s v="1S7306W1QS415665"/>
    <m/>
    <m/>
    <m/>
    <x v="0"/>
    <m/>
    <n v="100292666"/>
    <s v="Alfa College"/>
    <x v="15"/>
    <s v="Lenovo"/>
    <s v="M58e"/>
    <d v="2009-12-01T00:00:00"/>
    <x v="1"/>
    <n v="0"/>
    <n v="269.02999999999997"/>
    <n v="0"/>
    <n v="269.02999999999997"/>
    <n v="0"/>
    <n v="269.02999999999997"/>
    <n v="0"/>
    <n v="269.02999999999997"/>
    <n v="0"/>
    <n v="0"/>
    <n v="0"/>
    <m/>
    <m/>
    <s v="INACTIVE - Retired in 2024"/>
  </r>
  <r>
    <s v="168052"/>
    <s v="V11/10260929"/>
    <s v="?"/>
    <s v="beginbalans"/>
    <m/>
    <s v="1S7306W1QS415667"/>
    <m/>
    <m/>
    <m/>
    <x v="0"/>
    <m/>
    <n v="100292666"/>
    <s v="Alfa College"/>
    <x v="15"/>
    <s v="Lenovo"/>
    <s v="M58e"/>
    <d v="2009-12-01T00:00:00"/>
    <x v="1"/>
    <n v="0"/>
    <n v="269.02999999999997"/>
    <n v="0"/>
    <n v="269.02999999999997"/>
    <n v="0"/>
    <n v="269.02999999999997"/>
    <n v="0"/>
    <n v="269.02999999999997"/>
    <n v="0"/>
    <n v="0"/>
    <n v="0"/>
    <m/>
    <m/>
    <s v="INACTIVE - Retired in 2024"/>
  </r>
  <r>
    <s v="168053"/>
    <s v="V11/10260929"/>
    <s v="?"/>
    <s v="beginbalans"/>
    <m/>
    <s v="1S7306W1QS415672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54"/>
    <s v="V11/10260929"/>
    <s v="?"/>
    <s v="beginbalans"/>
    <m/>
    <s v="1S7304W1XS415199"/>
    <m/>
    <m/>
    <m/>
    <x v="1"/>
    <m/>
    <n v="100292666"/>
    <s v="Alfa College"/>
    <x v="15"/>
    <m/>
    <s v="ALFA (heavy) T.Centre M58e Tow IntelC2DE7300 (2,66GHz), 2GBmem 160GB HDD ATI VGA"/>
    <d v="2009-12-01T00:00:00"/>
    <x v="1"/>
    <n v="1"/>
    <n v="331.62"/>
    <n v="0"/>
    <n v="0"/>
    <n v="331.62"/>
    <n v="331.62"/>
    <n v="0"/>
    <n v="0"/>
    <n v="331.62"/>
    <n v="0"/>
    <n v="0"/>
    <m/>
    <m/>
    <s v="ACTIVE"/>
  </r>
  <r>
    <s v="168055"/>
    <s v="V11/10260929"/>
    <s v="?"/>
    <s v="beginbalans"/>
    <m/>
    <s v="1S7306W1QS415681"/>
    <m/>
    <m/>
    <m/>
    <x v="1"/>
    <m/>
    <n v="100292666"/>
    <s v="Alfa College"/>
    <x v="15"/>
    <m/>
    <s v="ALFA (light sff) Think Centre M58e SFF Intel C2D E7300 (2,66GHz), 2GBmem 160GBHD"/>
    <d v="2009-12-01T00:00:00"/>
    <x v="1"/>
    <n v="1"/>
    <n v="269.02999999999997"/>
    <n v="0"/>
    <n v="0"/>
    <n v="269.02999999999997"/>
    <n v="269.02999999999997"/>
    <n v="0"/>
    <n v="0"/>
    <n v="269.02999999999997"/>
    <n v="0"/>
    <n v="0"/>
    <m/>
    <m/>
    <s v="ACTIVE"/>
  </r>
  <r>
    <s v="168056"/>
    <s v="V11/10262865"/>
    <s v="?"/>
    <s v="beginbalans"/>
    <m/>
    <s v="1S7306W1QS445526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57"/>
    <s v="V11/10262865"/>
    <s v="?"/>
    <s v="beginbalans"/>
    <m/>
    <s v="1S7306W1QS445514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58"/>
    <s v="V11/10262865"/>
    <s v="?"/>
    <s v="beginbalans"/>
    <m/>
    <s v="1S7306W1QS445523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59"/>
    <s v="V11/10262865"/>
    <s v="?"/>
    <s v="beginbalans"/>
    <m/>
    <s v="1S7306W1QS445520"/>
    <m/>
    <m/>
    <m/>
    <x v="1"/>
    <m/>
    <n v="100292666"/>
    <s v="Alfa College"/>
    <x v="15"/>
    <m/>
    <s v="ALFA (light sff) Think Centre M58e SFF Intel C2D E7300 (2,66GHz), 2GBmem 160GBHD"/>
    <d v="2010-01-01T00:00:00"/>
    <x v="1"/>
    <n v="1"/>
    <n v="268.37"/>
    <n v="0"/>
    <n v="0"/>
    <n v="268.37"/>
    <n v="268.37"/>
    <n v="0"/>
    <n v="0"/>
    <n v="268.37"/>
    <n v="0"/>
    <n v="0"/>
    <m/>
    <m/>
    <s v="ACTIVE"/>
  </r>
  <r>
    <s v="168060"/>
    <s v="V11/10262865"/>
    <s v="?"/>
    <s v="beginbalans"/>
    <m/>
    <s v="1S7306W1QS445513"/>
    <m/>
    <m/>
    <m/>
    <x v="1"/>
    <m/>
    <n v="100292666"/>
    <s v="Alfa College"/>
    <x v="15"/>
    <m/>
    <s v="ALFA (light sff) Think Centre M58e SFF Intel C2D E7300 (2,66GHz), 2GBmem 160GBHD"/>
    <d v="2010-01-01T00:00:00"/>
    <x v="1"/>
    <n v="1"/>
    <n v="268.37"/>
    <n v="0"/>
    <n v="0"/>
    <n v="268.37"/>
    <n v="268.37"/>
    <n v="0"/>
    <n v="0"/>
    <n v="268.37"/>
    <n v="0"/>
    <n v="0"/>
    <m/>
    <m/>
    <s v="ACTIVE"/>
  </r>
  <r>
    <s v="168061"/>
    <s v="V11/10262865"/>
    <s v="?"/>
    <s v="beginbalans"/>
    <m/>
    <s v="1S7306W1QS445511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62"/>
    <s v="V11/10262865"/>
    <s v="?"/>
    <s v="beginbalans"/>
    <m/>
    <s v="1S7306W1QS445508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63"/>
    <s v="V11/10262865"/>
    <s v="?"/>
    <s v="beginbalans"/>
    <m/>
    <s v="1S7306W1QS445507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64"/>
    <s v="V11/10262865"/>
    <s v="?"/>
    <s v="beginbalans"/>
    <m/>
    <s v="1S7306W1QS445505"/>
    <m/>
    <m/>
    <m/>
    <x v="1"/>
    <m/>
    <n v="100292666"/>
    <s v="Alfa College"/>
    <x v="15"/>
    <m/>
    <s v="ALFA (light sff) Think Centre M58e SFF Intel C2D E7300 (2,66GHz), 2GBmem 160GBHD"/>
    <d v="2010-01-01T00:00:00"/>
    <x v="1"/>
    <n v="1"/>
    <n v="268.37"/>
    <n v="0"/>
    <n v="0"/>
    <n v="268.37"/>
    <n v="268.37"/>
    <n v="0"/>
    <n v="0"/>
    <n v="268.37"/>
    <n v="0"/>
    <n v="0"/>
    <m/>
    <m/>
    <s v="ACTIVE"/>
  </r>
  <r>
    <s v="168065"/>
    <s v="V11/10262865"/>
    <s v="?"/>
    <s v="beginbalans"/>
    <m/>
    <s v="1S7306W1QS445502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66"/>
    <s v="V11/10262865"/>
    <s v="?"/>
    <s v="beginbalans"/>
    <m/>
    <s v="1S7306W1QS445497"/>
    <m/>
    <m/>
    <m/>
    <x v="1"/>
    <m/>
    <n v="100292666"/>
    <s v="Alfa College"/>
    <x v="15"/>
    <s v="Lenovo"/>
    <s v="M58e"/>
    <d v="2010-01-01T00:00:00"/>
    <x v="1"/>
    <n v="1"/>
    <n v="268.37"/>
    <n v="0"/>
    <n v="0"/>
    <n v="268.37"/>
    <n v="268.37"/>
    <n v="0"/>
    <n v="0"/>
    <n v="268.37"/>
    <n v="0"/>
    <n v="0"/>
    <m/>
    <m/>
    <s v="ACTIVE"/>
  </r>
  <r>
    <s v="168067"/>
    <s v="V11/10262865"/>
    <s v="?"/>
    <s v="beginbalans"/>
    <m/>
    <s v="1S7306W1QS445495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68"/>
    <s v="V11/10262865"/>
    <s v="?"/>
    <s v="beginbalans"/>
    <m/>
    <s v="1S7306W1QS445529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69"/>
    <s v="V11/10262865"/>
    <s v="?"/>
    <s v="beginbalans"/>
    <m/>
    <s v="1S7306W1QS445568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70"/>
    <s v="V11/10262865"/>
    <s v="?"/>
    <s v="beginbalans"/>
    <m/>
    <s v="1S7306W1QS445499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71"/>
    <s v="V11/10262865"/>
    <s v="?"/>
    <s v="beginbalans"/>
    <m/>
    <s v="1S7306W1QS445564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72"/>
    <s v="V11/10262865"/>
    <s v="?"/>
    <s v="beginbalans"/>
    <m/>
    <s v="1S7306W1QS445578"/>
    <m/>
    <m/>
    <m/>
    <x v="1"/>
    <m/>
    <n v="100292666"/>
    <s v="Alfa College"/>
    <x v="15"/>
    <m/>
    <s v="ALFA (light sff) Think Centre M58e SFF Intel C2D E7300 (2,66GHz), 2GBmem 160GBHD"/>
    <d v="2010-01-01T00:00:00"/>
    <x v="1"/>
    <n v="1"/>
    <n v="268.37"/>
    <n v="0"/>
    <n v="0"/>
    <n v="268.37"/>
    <n v="268.37"/>
    <n v="0"/>
    <n v="0"/>
    <n v="268.37"/>
    <n v="0"/>
    <n v="0"/>
    <m/>
    <m/>
    <s v="ACTIVE"/>
  </r>
  <r>
    <s v="168073"/>
    <s v="V11/10262865"/>
    <s v="?"/>
    <s v="beginbalans"/>
    <m/>
    <s v="1S7306W1QS445562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74"/>
    <s v="V11/10262865"/>
    <s v="?"/>
    <s v="beginbalans"/>
    <m/>
    <s v="1S7306W1QS445571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75"/>
    <s v="V11/10262865"/>
    <s v="?"/>
    <s v="beginbalans"/>
    <m/>
    <s v="1S7306W1QS445531"/>
    <m/>
    <m/>
    <m/>
    <x v="1"/>
    <m/>
    <n v="100292666"/>
    <s v="Alfa College"/>
    <x v="15"/>
    <m/>
    <s v="ALFA (light sff) Think Centre M58e SFF Intel C2D E7300 (2,66GHz), 2GBmem 160GBHD"/>
    <d v="2010-01-01T00:00:00"/>
    <x v="1"/>
    <n v="1"/>
    <n v="268.37"/>
    <n v="0"/>
    <n v="0"/>
    <n v="268.37"/>
    <n v="268.37"/>
    <n v="0"/>
    <n v="0"/>
    <n v="268.37"/>
    <n v="0"/>
    <n v="0"/>
    <m/>
    <m/>
    <s v="ACTIVE"/>
  </r>
  <r>
    <s v="168076"/>
    <s v="V11/10262865"/>
    <s v="?"/>
    <s v="beginbalans"/>
    <m/>
    <s v="1S7306W1QS445558"/>
    <m/>
    <m/>
    <m/>
    <x v="1"/>
    <m/>
    <n v="100292666"/>
    <s v="Alfa College"/>
    <x v="15"/>
    <m/>
    <s v="ALFA (light sff) Think Centre M58e SFF Intel C2D E7300 (2,66GHz), 2GBmem 160GBHD"/>
    <d v="2010-01-01T00:00:00"/>
    <x v="1"/>
    <n v="1"/>
    <n v="268.37"/>
    <n v="0"/>
    <n v="0"/>
    <n v="268.37"/>
    <n v="268.37"/>
    <n v="0"/>
    <n v="0"/>
    <n v="268.37"/>
    <n v="0"/>
    <n v="0"/>
    <m/>
    <m/>
    <s v="ACTIVE"/>
  </r>
  <r>
    <s v="168077"/>
    <s v="V11/10262865"/>
    <s v="?"/>
    <s v="beginbalans"/>
    <m/>
    <s v="1S7306W1QS445555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78"/>
    <s v="V11/10262865"/>
    <s v="?"/>
    <s v="beginbalans"/>
    <m/>
    <s v="1S7306W1QS445553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79"/>
    <s v="V11/10262865"/>
    <s v="?"/>
    <s v="beginbalans"/>
    <m/>
    <s v="1S7306W1QS445551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80"/>
    <s v="V11/10262865"/>
    <s v="?"/>
    <s v="beginbalans"/>
    <m/>
    <s v="1S7306W1QS445546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81"/>
    <s v="V11/10262865"/>
    <s v="?"/>
    <s v="beginbalans"/>
    <m/>
    <s v="1S7306W1QS445544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82"/>
    <s v="V11/10262865"/>
    <s v="?"/>
    <s v="beginbalans"/>
    <m/>
    <s v="1S7306W1QS445539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83"/>
    <s v="V11/10262865"/>
    <s v="?"/>
    <s v="beginbalans"/>
    <m/>
    <s v="1S7306W1QS445535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84"/>
    <s v="V11/10262865"/>
    <s v="?"/>
    <s v="beginbalans"/>
    <m/>
    <s v="1S7306W1QS445533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85"/>
    <s v="V11/10262865"/>
    <s v="?"/>
    <s v="beginbalans"/>
    <m/>
    <s v="1S7306W1QS445573"/>
    <m/>
    <m/>
    <m/>
    <x v="0"/>
    <m/>
    <n v="100292666"/>
    <s v="Alfa College"/>
    <x v="15"/>
    <s v="Lenovo"/>
    <s v="M58e"/>
    <d v="2010-01-01T00:00:00"/>
    <x v="1"/>
    <n v="0"/>
    <n v="268.37"/>
    <n v="0"/>
    <n v="268.37"/>
    <n v="0"/>
    <n v="268.37"/>
    <n v="0"/>
    <n v="268.37"/>
    <n v="0"/>
    <n v="0"/>
    <n v="0"/>
    <m/>
    <m/>
    <s v="INACTIVE - Retired in 2024"/>
  </r>
  <r>
    <s v="168086"/>
    <s v="V11/10263198"/>
    <s v="?"/>
    <s v="beginbalans"/>
    <m/>
    <s v="1S4061WARR8NYGFE"/>
    <m/>
    <m/>
    <m/>
    <x v="0"/>
    <m/>
    <n v="100292666"/>
    <s v="Alfa College"/>
    <x v="12"/>
    <s v="Lenovo"/>
    <s v="W500"/>
    <d v="2010-01-01T00:00:00"/>
    <x v="1"/>
    <n v="0"/>
    <n v="756.36"/>
    <n v="0"/>
    <n v="756.36"/>
    <n v="0"/>
    <n v="756.36"/>
    <n v="0"/>
    <n v="756.36"/>
    <n v="0"/>
    <n v="0"/>
    <n v="0"/>
    <m/>
    <m/>
    <s v="INACTIVE - Retired in 2024"/>
  </r>
  <r>
    <s v="168087"/>
    <s v="V11/10263198"/>
    <s v="?"/>
    <s v="beginbalans"/>
    <m/>
    <s v="1S4061WARR8NYGFK"/>
    <m/>
    <m/>
    <m/>
    <x v="0"/>
    <m/>
    <n v="100292666"/>
    <s v="Alfa College"/>
    <x v="12"/>
    <s v="Lenovo"/>
    <s v="W500"/>
    <d v="2010-01-01T00:00:00"/>
    <x v="1"/>
    <n v="0"/>
    <n v="756.36"/>
    <n v="0"/>
    <n v="756.36"/>
    <n v="0"/>
    <n v="756.36"/>
    <n v="0"/>
    <n v="756.36"/>
    <n v="0"/>
    <n v="0"/>
    <n v="0"/>
    <m/>
    <m/>
    <s v="INACTIVE - Retired in 2024"/>
  </r>
  <r>
    <s v="168088"/>
    <s v="V11/10263198"/>
    <s v="?"/>
    <s v="beginbalans"/>
    <m/>
    <s v="1S4061WARR8NYGFG"/>
    <m/>
    <m/>
    <m/>
    <x v="1"/>
    <m/>
    <n v="100292666"/>
    <s v="Alfa College"/>
    <x v="12"/>
    <m/>
    <s v="ALFA W500 IntelCore2DuoP8400 2,26Ghz/4GB/250GB/15.4inchWSXGA+/9cell bat"/>
    <d v="2010-01-01T00:00:00"/>
    <x v="1"/>
    <n v="1"/>
    <n v="756.36"/>
    <n v="0"/>
    <n v="0"/>
    <n v="756.36"/>
    <n v="756.36"/>
    <n v="0"/>
    <n v="0"/>
    <n v="756.36"/>
    <n v="0"/>
    <n v="0"/>
    <m/>
    <m/>
    <s v="ACTIVE"/>
  </r>
  <r>
    <s v="168089"/>
    <s v="V11/10263198"/>
    <s v="?"/>
    <s v="beginbalans"/>
    <m/>
    <s v="1S4061WARR8NYGFH"/>
    <m/>
    <m/>
    <m/>
    <x v="1"/>
    <m/>
    <n v="100292666"/>
    <s v="Alfa College"/>
    <x v="12"/>
    <m/>
    <s v="ALFA W500 IntelCore2DuoP8400 2,26Ghz/4GB/250GB/15.4inchWSXGA+/9cell bat"/>
    <d v="2010-01-01T00:00:00"/>
    <x v="1"/>
    <n v="1"/>
    <n v="756.36"/>
    <n v="0"/>
    <n v="0"/>
    <n v="756.36"/>
    <n v="756.36"/>
    <n v="0"/>
    <n v="0"/>
    <n v="756.36"/>
    <n v="0"/>
    <n v="0"/>
    <m/>
    <m/>
    <s v="ACTIVE"/>
  </r>
  <r>
    <s v="168363"/>
    <s v="V11/10266718"/>
    <s v="?"/>
    <s v="beginbalans"/>
    <m/>
    <s v="1S2716WH9R8645L3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364"/>
    <s v="V11/10266718"/>
    <s v="?"/>
    <s v="beginbalans"/>
    <m/>
    <s v="1S2716WH9R8645L4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365"/>
    <s v="V11/10266718"/>
    <s v="?"/>
    <s v="beginbalans"/>
    <m/>
    <s v="1S2716WH9R8645M0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366"/>
    <s v="V11/10266718"/>
    <s v="?"/>
    <s v="beginbalans"/>
    <m/>
    <s v="1S2716WH9R8645M5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367"/>
    <s v="V11/10266718"/>
    <s v="?"/>
    <s v="beginbalans"/>
    <m/>
    <s v="1S2716WH9R8645M3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368"/>
    <s v="V11/10266718"/>
    <s v="?"/>
    <s v="beginbalans"/>
    <m/>
    <s v="1S2716WH9R8645M2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369"/>
    <s v="V11/10266718"/>
    <s v="?"/>
    <s v="beginbalans"/>
    <m/>
    <s v="1S2716WH9R8645L7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370"/>
    <s v="V11/10266718"/>
    <s v="?"/>
    <s v="beginbalans"/>
    <m/>
    <s v="1S2716WH9R8645M4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371"/>
    <s v="V11/10266718"/>
    <s v="?"/>
    <s v="beginbalans"/>
    <m/>
    <s v="1S2716WH9R8645M6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372"/>
    <s v="V11/10266718"/>
    <s v="?"/>
    <s v="beginbalans"/>
    <m/>
    <s v="1S2716WH9R8645M1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373"/>
    <s v="V11/10266718"/>
    <s v="?"/>
    <s v="beginbalans"/>
    <m/>
    <s v="1S2716WH9R8645L8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374"/>
    <s v="V11/10266718"/>
    <s v="?"/>
    <s v="beginbalans"/>
    <m/>
    <s v="1S2716WH9R8645M7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375"/>
    <s v="V11/10266718"/>
    <s v="?"/>
    <s v="beginbalans"/>
    <m/>
    <s v="1S2716WH9R8645L9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376"/>
    <s v="V11/10266718"/>
    <s v="?"/>
    <s v="beginbalans"/>
    <m/>
    <s v="1S2716WH9R8645L6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377"/>
    <s v="V11/10266718"/>
    <s v="?"/>
    <s v="beginbalans"/>
    <m/>
    <s v="1S2716WH9R8645L5"/>
    <m/>
    <m/>
    <m/>
    <x v="0"/>
    <m/>
    <n v="100292666"/>
    <s v="Alfa College"/>
    <x v="12"/>
    <s v="Lenovo"/>
    <s v="R500"/>
    <d v="2010-04-01T00:00:00"/>
    <x v="1"/>
    <n v="0"/>
    <n v="613.17999999999995"/>
    <n v="0"/>
    <n v="613.17999999999995"/>
    <n v="0"/>
    <n v="613.17999999999995"/>
    <n v="0"/>
    <n v="613.17999999999995"/>
    <n v="0"/>
    <n v="0"/>
    <n v="0"/>
    <m/>
    <m/>
    <s v="INACTIVE - Retired in 2024"/>
  </r>
  <r>
    <s v="168534"/>
    <s v="V11/10268749"/>
    <s v="?"/>
    <s v="beginbalans"/>
    <m/>
    <s v="1S2716WH9R802MCK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35"/>
    <s v="V11/10268749"/>
    <s v="?"/>
    <s v="beginbalans"/>
    <m/>
    <s v="1S2716WH9R802MDK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36"/>
    <s v="V11/10268749"/>
    <s v="?"/>
    <s v="beginbalans"/>
    <m/>
    <s v="1S2716WH9R810ZWK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37"/>
    <s v="V11/10268749"/>
    <s v="?"/>
    <s v="beginbalans"/>
    <m/>
    <s v="1S2716WH9R802MDF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38"/>
    <s v="V11/10268749"/>
    <s v="?"/>
    <s v="beginbalans"/>
    <m/>
    <s v="1S2716WH9R810ZWL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39"/>
    <s v="V11/10268749"/>
    <s v="?"/>
    <s v="beginbalans"/>
    <m/>
    <s v="1S2716WH9R802MCM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40"/>
    <s v="V11/10268749"/>
    <s v="?"/>
    <s v="beginbalans"/>
    <m/>
    <s v="1S2716WH9R810ZWE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41"/>
    <s v="V11/10268749"/>
    <s v="?"/>
    <s v="beginbalans"/>
    <m/>
    <s v="1S2716WH9R802MDL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42"/>
    <s v="V11/10268749"/>
    <s v="?"/>
    <s v="beginbalans"/>
    <m/>
    <s v="1S2716WH9R810ZWD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43"/>
    <s v="V11/10268749"/>
    <s v="?"/>
    <s v="beginbalans"/>
    <m/>
    <s v="1S2716WH9R802MDC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44"/>
    <s v="V11/10268749"/>
    <s v="?"/>
    <s v="beginbalans"/>
    <m/>
    <s v="1S2716WH9R802MCX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45"/>
    <s v="V11/10268749"/>
    <s v="?"/>
    <s v="beginbalans"/>
    <m/>
    <s v="1S2716WH9R802MCP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46"/>
    <s v="V11/10268749"/>
    <s v="?"/>
    <s v="beginbalans"/>
    <m/>
    <s v="1S2716WH9R802MDG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47"/>
    <s v="V11/10268749"/>
    <s v="?"/>
    <s v="beginbalans"/>
    <m/>
    <s v="1S2716WH9R810ZWF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48"/>
    <s v="V11/10268749"/>
    <s v="?"/>
    <s v="beginbalans"/>
    <m/>
    <s v="1S2716WH9R810ZWH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49"/>
    <s v="V11/10268749"/>
    <s v="?"/>
    <s v="beginbalans"/>
    <m/>
    <s v="1S2716WH9R810ZWG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50"/>
    <s v="V11/10268749"/>
    <s v="?"/>
    <s v="beginbalans"/>
    <m/>
    <s v="1S2716WH9R802MCR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51"/>
    <s v="V11/10268749"/>
    <s v="?"/>
    <s v="beginbalans"/>
    <m/>
    <s v="1S2716WH9R802MDH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52"/>
    <s v="V11/10268749"/>
    <s v="?"/>
    <s v="beginbalans"/>
    <m/>
    <s v="1S2716WH9R810ZWM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53"/>
    <s v="V11/10268749"/>
    <s v="?"/>
    <s v="beginbalans"/>
    <m/>
    <s v="1S2716WH9R802MCY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54"/>
    <s v="V11/10268749"/>
    <s v="?"/>
    <s v="beginbalans"/>
    <m/>
    <s v="1S2716WH9R802MCV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55"/>
    <s v="V11/10268749"/>
    <s v="?"/>
    <s v="beginbalans"/>
    <m/>
    <s v="1S2716WH9R802MCN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56"/>
    <s v="V11/10268749"/>
    <s v="?"/>
    <s v="beginbalans"/>
    <m/>
    <s v="1S2716WH9R802MCW"/>
    <m/>
    <m/>
    <m/>
    <x v="2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57"/>
    <s v="V11/10268749"/>
    <s v="?"/>
    <s v="beginbalans"/>
    <m/>
    <s v="1S2716WH9R802MDA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58"/>
    <s v="V11/10268749"/>
    <s v="?"/>
    <s v="beginbalans"/>
    <m/>
    <s v="1S2716WH9R802MCL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59"/>
    <s v="V11/10268749"/>
    <s v="?"/>
    <s v="beginbalans"/>
    <m/>
    <s v="1S2716WH9R802MCZ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60"/>
    <s v="V11/10268749"/>
    <s v="?"/>
    <s v="beginbalans"/>
    <m/>
    <s v="1S2716WH9R802MDD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8561"/>
    <s v="V11/10268749"/>
    <s v="?"/>
    <s v="beginbalans"/>
    <m/>
    <s v="1S2716WH9R802MCT"/>
    <m/>
    <m/>
    <m/>
    <x v="0"/>
    <m/>
    <n v="100292666"/>
    <s v="Alfa College"/>
    <x v="12"/>
    <s v="Lenovo"/>
    <s v="R500"/>
    <d v="2010-06-01T00:00:00"/>
    <x v="1"/>
    <n v="0"/>
    <n v="642.79"/>
    <n v="0"/>
    <n v="642.79"/>
    <n v="0"/>
    <n v="642.79"/>
    <n v="0"/>
    <n v="642.79"/>
    <n v="0"/>
    <n v="0"/>
    <n v="0"/>
    <m/>
    <m/>
    <s v="INACTIVE - Retired in 2024"/>
  </r>
  <r>
    <s v="169028"/>
    <s v="V11/10273009"/>
    <s v="?"/>
    <s v="beginbalans"/>
    <m/>
    <s v="R8-7E0GR"/>
    <m/>
    <m/>
    <m/>
    <x v="0"/>
    <m/>
    <n v="100292666"/>
    <s v="Alfa College"/>
    <x v="12"/>
    <s v="Lenovo"/>
    <s v="X310 Tablet"/>
    <d v="2010-07-01T00:00:00"/>
    <x v="1"/>
    <n v="0"/>
    <n v="1429.52"/>
    <n v="0"/>
    <n v="1429.52"/>
    <n v="0"/>
    <n v="1429.52"/>
    <n v="0"/>
    <n v="1429.52"/>
    <n v="0"/>
    <n v="0"/>
    <n v="0"/>
    <m/>
    <m/>
    <s v="INACTIVE - Retired in 2024"/>
  </r>
  <r>
    <s v="168895"/>
    <s v="V11/10274214"/>
    <s v="?"/>
    <s v="beginbalans"/>
    <m/>
    <s v="1S7304W1XS4PL255"/>
    <m/>
    <m/>
    <m/>
    <x v="1"/>
    <m/>
    <n v="100292666"/>
    <s v="Alfa College"/>
    <x v="15"/>
    <m/>
    <s v="Desktop M58 Heavy TWR"/>
    <d v="2010-08-01T00:00:00"/>
    <x v="1"/>
    <n v="1"/>
    <n v="388.23"/>
    <n v="0"/>
    <n v="0"/>
    <n v="388.23"/>
    <n v="388.23"/>
    <n v="0"/>
    <n v="0"/>
    <n v="388.23"/>
    <n v="0"/>
    <n v="0"/>
    <m/>
    <m/>
    <s v="ACTIVE"/>
  </r>
  <r>
    <s v="168896"/>
    <s v="V11/10274214"/>
    <s v="?"/>
    <s v="beginbalans"/>
    <m/>
    <s v="1S7304W1XS4PL257"/>
    <m/>
    <m/>
    <m/>
    <x v="1"/>
    <m/>
    <n v="100292666"/>
    <s v="Alfa College"/>
    <x v="15"/>
    <m/>
    <s v="Desktop M58 Heavy TWR"/>
    <d v="2010-08-01T00:00:00"/>
    <x v="1"/>
    <n v="1"/>
    <n v="388.23"/>
    <n v="0"/>
    <n v="0"/>
    <n v="388.23"/>
    <n v="388.23"/>
    <n v="0"/>
    <n v="0"/>
    <n v="388.23"/>
    <n v="0"/>
    <n v="0"/>
    <m/>
    <m/>
    <s v="ACTIVE"/>
  </r>
  <r>
    <s v="168897"/>
    <s v="V11/10274214"/>
    <s v="?"/>
    <s v="beginbalans"/>
    <m/>
    <s v="1S7304W1XS4PL251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898"/>
    <s v="V11/10274214"/>
    <s v="?"/>
    <s v="beginbalans"/>
    <m/>
    <s v="1S7304W1XS4PL253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899"/>
    <s v="V11/10274214"/>
    <s v="?"/>
    <s v="beginbalans"/>
    <m/>
    <s v="1S7304W1XS4PL250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00"/>
    <s v="V11/10274215"/>
    <s v="?"/>
    <s v="beginbalans"/>
    <m/>
    <s v="1S7304W1XS4PL040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01"/>
    <s v="V11/10274215"/>
    <s v="?"/>
    <s v="beginbalans"/>
    <m/>
    <s v="1S7304W1XS4PL035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02"/>
    <s v="V11/10274215"/>
    <s v="?"/>
    <s v="beginbalans"/>
    <m/>
    <s v="1S7304W1XS4PL043"/>
    <m/>
    <m/>
    <m/>
    <x v="1"/>
    <m/>
    <n v="100292666"/>
    <s v="Alfa College"/>
    <x v="15"/>
    <m/>
    <s v="lenovo m58e Heavy TWR, 7304-W1X"/>
    <d v="2010-08-01T00:00:00"/>
    <x v="1"/>
    <n v="1"/>
    <n v="388.23"/>
    <n v="0"/>
    <n v="0"/>
    <n v="388.23"/>
    <n v="388.23"/>
    <n v="0"/>
    <n v="0"/>
    <n v="388.23"/>
    <n v="0"/>
    <n v="0"/>
    <m/>
    <m/>
    <s v="ACTIVE"/>
  </r>
  <r>
    <s v="168903"/>
    <s v="V11/10274215"/>
    <s v="?"/>
    <s v="beginbalans"/>
    <m/>
    <s v="1S7304W1XS4PL061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04"/>
    <s v="V11/10274215"/>
    <s v="?"/>
    <s v="beginbalans"/>
    <m/>
    <s v="1S7304W1XS4PL028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05"/>
    <s v="V11/10274215"/>
    <s v="?"/>
    <s v="beginbalans"/>
    <m/>
    <s v="1S7304W1XS4PL011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06"/>
    <s v="V11/10274215"/>
    <s v="?"/>
    <s v="beginbalans"/>
    <m/>
    <s v="1S7304W1XS4PL007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07"/>
    <s v="V11/10274215"/>
    <s v="?"/>
    <s v="beginbalans"/>
    <m/>
    <s v="1S7304W1XS4PL015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08"/>
    <s v="V11/10274215"/>
    <s v="?"/>
    <s v="beginbalans"/>
    <m/>
    <s v="1S7304W1XS4PL039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09"/>
    <s v="V11/10274215"/>
    <s v="?"/>
    <s v="beginbalans"/>
    <m/>
    <s v="1S7304W1XS4PL033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10"/>
    <s v="V11/10274215"/>
    <s v="?"/>
    <s v="beginbalans"/>
    <m/>
    <s v="1S7304W1XS4PL009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11"/>
    <s v="V11/10274215"/>
    <s v="?"/>
    <s v="beginbalans"/>
    <m/>
    <s v="1S7304W1XS4PL029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12"/>
    <s v="V11/10274215"/>
    <s v="?"/>
    <s v="beginbalans"/>
    <m/>
    <s v="1S7306W1QS4PL207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13"/>
    <s v="V11/10274215"/>
    <s v="?"/>
    <s v="beginbalans"/>
    <m/>
    <s v="1S7306W1QS4PL189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14"/>
    <s v="V11/10274215"/>
    <s v="?"/>
    <s v="beginbalans"/>
    <m/>
    <s v="1S7306W1QS4PL187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15"/>
    <s v="V11/10274215"/>
    <s v="?"/>
    <s v="beginbalans"/>
    <m/>
    <s v="1S7306W1QS4PL206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16"/>
    <s v="V11/10274215"/>
    <s v="?"/>
    <s v="beginbalans"/>
    <m/>
    <s v="1S7306W1QS4PL185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17"/>
    <s v="V11/10274215"/>
    <s v="?"/>
    <s v="beginbalans"/>
    <m/>
    <s v="1S7306W1QS4PL196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18"/>
    <s v="V11/10274215"/>
    <s v="?"/>
    <s v="beginbalans"/>
    <m/>
    <s v="1S7306W1QS4PL205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19"/>
    <s v="V11/10274215"/>
    <s v="?"/>
    <s v="beginbalans"/>
    <m/>
    <s v="1S7306W1QS4PL194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20"/>
    <s v="V11/10274215"/>
    <s v="?"/>
    <s v="beginbalans"/>
    <m/>
    <s v="1S7306W1QS4PL191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21"/>
    <s v="V11/10274215"/>
    <s v="?"/>
    <s v="beginbalans"/>
    <m/>
    <s v="1S7306W1QS4PL198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22"/>
    <s v="V11/10274215"/>
    <s v="?"/>
    <s v="beginbalans"/>
    <m/>
    <s v="1S7306W1QS4PL171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23"/>
    <s v="V11/10274215"/>
    <s v="?"/>
    <s v="beginbalans"/>
    <m/>
    <s v="1S7306W1QS4PL203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24"/>
    <s v="V11/10274215"/>
    <s v="?"/>
    <s v="beginbalans"/>
    <m/>
    <s v="1S7306W1QS4PL178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25"/>
    <s v="V11/10274215"/>
    <s v="?"/>
    <s v="beginbalans"/>
    <m/>
    <s v="1S7306W1QS4PL202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26"/>
    <s v="V11/10274215"/>
    <s v="?"/>
    <s v="beginbalans"/>
    <m/>
    <s v="1S7306W1QS4PL174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27"/>
    <s v="V11/10274215"/>
    <s v="?"/>
    <s v="beginbalans"/>
    <m/>
    <s v="1S7306W1QS4PL208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28"/>
    <s v="V11/10274215"/>
    <s v="?"/>
    <s v="beginbalans"/>
    <m/>
    <s v="1S7306W1QS4PL173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29"/>
    <s v="V11/10274215"/>
    <s v="?"/>
    <s v="beginbalans"/>
    <m/>
    <s v="1S7306W1QS4PL209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30"/>
    <s v="V11/10274215"/>
    <s v="?"/>
    <s v="beginbalans"/>
    <m/>
    <s v="1S7306W1QS4PL181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31"/>
    <s v="V11/10274215"/>
    <s v="?"/>
    <s v="beginbalans"/>
    <m/>
    <s v="1S7306W1QS4PL180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32"/>
    <s v="V11/10274215"/>
    <s v="?"/>
    <s v="beginbalans"/>
    <m/>
    <s v="1S7306W1QS4PL184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33"/>
    <s v="V11/10274215"/>
    <s v="?"/>
    <s v="beginbalans"/>
    <m/>
    <s v="1S7306W1QS4PL182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34"/>
    <s v="V11/10274215"/>
    <s v="?"/>
    <s v="beginbalans"/>
    <m/>
    <s v="1S7306W1QS4PL179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35"/>
    <s v="V11/10274215"/>
    <s v="?"/>
    <s v="beginbalans"/>
    <m/>
    <s v="1S7306W1QS4PL176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36"/>
    <s v="V11/10274215"/>
    <s v="?"/>
    <s v="beginbalans"/>
    <m/>
    <s v="1S7306W1QS4PL168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37"/>
    <s v="V11/10274215"/>
    <s v="?"/>
    <s v="beginbalans"/>
    <m/>
    <s v="1S7306W1QS4PL127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38"/>
    <s v="V11/10274215"/>
    <s v="?"/>
    <s v="beginbalans"/>
    <m/>
    <s v="1S7306W1QS4PL131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39"/>
    <s v="V11/10274215"/>
    <s v="?"/>
    <s v="beginbalans"/>
    <m/>
    <s v="1S7306W1QS4PL166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40"/>
    <s v="V11/10274215"/>
    <s v="?"/>
    <s v="beginbalans"/>
    <m/>
    <s v="1S7306W1QS4PL158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41"/>
    <s v="V11/10274215"/>
    <s v="?"/>
    <s v="beginbalans"/>
    <m/>
    <s v="1S7306W1QS4PL130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42"/>
    <s v="V11/10274215"/>
    <s v="?"/>
    <s v="beginbalans"/>
    <m/>
    <s v="1S7306W1QS4PL161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43"/>
    <s v="V11/10274215"/>
    <s v="?"/>
    <s v="beginbalans"/>
    <m/>
    <s v="1S7306W1QS4PL128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44"/>
    <s v="V11/10274215"/>
    <s v="?"/>
    <s v="beginbalans"/>
    <m/>
    <s v="1S7306W1QS4PL163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45"/>
    <s v="V11/10274215"/>
    <s v="?"/>
    <s v="beginbalans"/>
    <m/>
    <s v="1S7306W1QS4PL090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46"/>
    <s v="V11/10274215"/>
    <s v="?"/>
    <s v="beginbalans"/>
    <m/>
    <s v="1S7306W1QS4PL129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47"/>
    <s v="V11/10274215"/>
    <s v="?"/>
    <s v="beginbalans"/>
    <m/>
    <s v="1S7306W1QS4PL159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48"/>
    <s v="V11/10274215"/>
    <s v="?"/>
    <s v="beginbalans"/>
    <m/>
    <s v="1S7306W1QS4PL132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49"/>
    <s v="V11/10274215"/>
    <s v="?"/>
    <s v="beginbalans"/>
    <m/>
    <s v="1S7306W1QS4PL150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50"/>
    <s v="V11/10274215"/>
    <s v="?"/>
    <s v="beginbalans"/>
    <m/>
    <s v="1S7306W1QS4PL145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51"/>
    <s v="V11/10274215"/>
    <s v="?"/>
    <s v="beginbalans"/>
    <m/>
    <s v="1S7306W1QS4PL143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52"/>
    <s v="V11/10274215"/>
    <s v="?"/>
    <s v="beginbalans"/>
    <m/>
    <s v="1S7306W1QS4PL153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53"/>
    <s v="V11/10274215"/>
    <s v="?"/>
    <s v="beginbalans"/>
    <m/>
    <s v="1S7306W1QS4PL151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54"/>
    <s v="V11/10274215"/>
    <s v="?"/>
    <s v="beginbalans"/>
    <m/>
    <s v="1S7306W1QS4PL134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55"/>
    <s v="V11/10274215"/>
    <s v="?"/>
    <s v="beginbalans"/>
    <m/>
    <s v="1S7306W1QS4PL155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56"/>
    <s v="V11/10274215"/>
    <s v="?"/>
    <s v="beginbalans"/>
    <m/>
    <s v="1S7306W1QS4PL147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57"/>
    <s v="V11/10274215"/>
    <s v="?"/>
    <s v="beginbalans"/>
    <m/>
    <s v="1S7304W1XS4PL006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58"/>
    <s v="V11/10274215"/>
    <s v="?"/>
    <s v="beginbalans"/>
    <m/>
    <s v="1S7304W1XS4PL002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59"/>
    <s v="V11/10274215"/>
    <s v="?"/>
    <s v="beginbalans"/>
    <m/>
    <s v="1S7304W1XS4PL003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60"/>
    <s v="V11/10274215"/>
    <s v="?"/>
    <s v="beginbalans"/>
    <m/>
    <s v="1S7304W1XS4PL000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61"/>
    <s v="V11/10274215"/>
    <s v="?"/>
    <s v="beginbalans"/>
    <m/>
    <s v="1S7304W1XS4PL005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62"/>
    <s v="V11/10274215"/>
    <s v="?"/>
    <s v="beginbalans"/>
    <m/>
    <s v="1S7304W1XS4PL026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63"/>
    <s v="V11/10274215"/>
    <s v="?"/>
    <s v="beginbalans"/>
    <m/>
    <s v="1S7304W1XS4PL066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64"/>
    <s v="V11/10274215"/>
    <s v="?"/>
    <s v="beginbalans"/>
    <m/>
    <s v="1S7304W1XS4PL067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65"/>
    <s v="V11/10274215"/>
    <s v="?"/>
    <s v="beginbalans"/>
    <m/>
    <s v="1S7304W1XS4PL071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66"/>
    <s v="V11/10274215"/>
    <s v="?"/>
    <s v="beginbalans"/>
    <m/>
    <s v="1S7304W1XS4PL032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67"/>
    <s v="V11/10274215"/>
    <s v="?"/>
    <s v="beginbalans"/>
    <m/>
    <s v="1S7304W1XS4PL049"/>
    <m/>
    <m/>
    <m/>
    <x v="1"/>
    <m/>
    <n v="100292666"/>
    <s v="Alfa College"/>
    <x v="15"/>
    <m/>
    <s v="lenovo m58e Heavy TWR, 7304-W1X"/>
    <d v="2010-08-01T00:00:00"/>
    <x v="1"/>
    <n v="1"/>
    <n v="388.23"/>
    <n v="0"/>
    <n v="0"/>
    <n v="388.23"/>
    <n v="388.23"/>
    <n v="0"/>
    <n v="0"/>
    <n v="388.23"/>
    <n v="0"/>
    <n v="0"/>
    <m/>
    <m/>
    <s v="ACTIVE"/>
  </r>
  <r>
    <s v="168968"/>
    <s v="V11/10274215"/>
    <s v="?"/>
    <s v="beginbalans"/>
    <m/>
    <s v="1S7304W1XS4PK997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69"/>
    <s v="V11/10274215"/>
    <s v="?"/>
    <s v="beginbalans"/>
    <m/>
    <s v="1S7304W1XS4PL063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70"/>
    <s v="V11/10274215"/>
    <s v="?"/>
    <s v="beginbalans"/>
    <m/>
    <s v="1S7304W1XS4PL012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71"/>
    <s v="V11/10274215"/>
    <s v="?"/>
    <s v="beginbalans"/>
    <m/>
    <s v="1S7304W1XS4PL031"/>
    <m/>
    <m/>
    <m/>
    <x v="1"/>
    <m/>
    <n v="100292666"/>
    <s v="Alfa College"/>
    <x v="15"/>
    <m/>
    <s v="lenovo m58e Heavy TWR, 7304-W1X"/>
    <d v="2010-08-01T00:00:00"/>
    <x v="1"/>
    <n v="1"/>
    <n v="388.23"/>
    <n v="0"/>
    <n v="0"/>
    <n v="388.23"/>
    <n v="388.23"/>
    <n v="0"/>
    <n v="0"/>
    <n v="388.23"/>
    <n v="0"/>
    <n v="0"/>
    <m/>
    <m/>
    <s v="ACTIVE"/>
  </r>
  <r>
    <s v="168972"/>
    <s v="V11/10274215"/>
    <s v="?"/>
    <s v="beginbalans"/>
    <m/>
    <s v="1S7304W1XS4PL004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73"/>
    <s v="V11/10274215"/>
    <s v="?"/>
    <s v="beginbalans"/>
    <m/>
    <s v="1S7304W1XS4PL047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74"/>
    <s v="V11/10274215"/>
    <s v="?"/>
    <s v="beginbalans"/>
    <m/>
    <s v="1S7304W1XS4PL051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75"/>
    <s v="V11/10274215"/>
    <s v="?"/>
    <s v="beginbalans"/>
    <m/>
    <s v="1S7304W1XS4PL037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76"/>
    <s v="V11/10274215"/>
    <s v="?"/>
    <s v="beginbalans"/>
    <m/>
    <s v="1S7304W1XS4PL074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77"/>
    <s v="V11/10274215"/>
    <s v="?"/>
    <s v="beginbalans"/>
    <m/>
    <s v="1S7304W1XS4PL076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78"/>
    <s v="V11/10274215"/>
    <s v="?"/>
    <s v="beginbalans"/>
    <m/>
    <s v="1S7304W1XS4PL069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79"/>
    <s v="V11/10274215"/>
    <s v="?"/>
    <s v="beginbalans"/>
    <m/>
    <s v="1S7304W1XS4PK998"/>
    <m/>
    <m/>
    <m/>
    <x v="0"/>
    <m/>
    <n v="100292666"/>
    <s v="Alfa College"/>
    <x v="15"/>
    <s v="Lenovo"/>
    <s v="M58e"/>
    <d v="2010-08-01T00:00:00"/>
    <x v="1"/>
    <n v="0"/>
    <n v="388.23"/>
    <n v="0"/>
    <n v="388.23"/>
    <n v="0"/>
    <n v="388.23"/>
    <n v="0"/>
    <n v="388.23"/>
    <n v="0"/>
    <n v="0"/>
    <n v="0"/>
    <m/>
    <m/>
    <s v="INACTIVE - Retired in 2024"/>
  </r>
  <r>
    <s v="168980"/>
    <s v="V11/10274215"/>
    <s v="?"/>
    <s v="beginbalans"/>
    <m/>
    <s v="1S7304W1XS4PL045"/>
    <m/>
    <m/>
    <m/>
    <x v="1"/>
    <m/>
    <n v="100292666"/>
    <s v="Alfa College"/>
    <x v="15"/>
    <m/>
    <s v="lenovo m58e Heavy TWR, 7304-W1X"/>
    <d v="2010-08-01T00:00:00"/>
    <x v="1"/>
    <n v="1"/>
    <n v="388.23"/>
    <n v="0"/>
    <n v="0"/>
    <n v="388.23"/>
    <n v="388.23"/>
    <n v="0"/>
    <n v="0"/>
    <n v="388.23"/>
    <n v="0"/>
    <n v="0"/>
    <m/>
    <m/>
    <s v="ACTIVE"/>
  </r>
  <r>
    <s v="168981"/>
    <s v="V11/10274215"/>
    <s v="?"/>
    <s v="beginbalans"/>
    <m/>
    <s v="1S7306W1QS4PL141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82"/>
    <s v="V11/10274215"/>
    <s v="?"/>
    <s v="beginbalans"/>
    <m/>
    <s v="1S7306W1QS4PL146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83"/>
    <s v="V11/10274215"/>
    <s v="?"/>
    <s v="beginbalans"/>
    <m/>
    <s v="1S7306W1QS4PL136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84"/>
    <s v="V11/10274215"/>
    <s v="?"/>
    <s v="beginbalans"/>
    <m/>
    <s v="1S7306W1QS4PL204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85"/>
    <s v="V11/10274215"/>
    <s v="?"/>
    <s v="beginbalans"/>
    <m/>
    <s v="1S7306W1QS4PL200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86"/>
    <s v="V11/10274215"/>
    <s v="?"/>
    <s v="beginbalans"/>
    <m/>
    <s v="1S7306W1QS4PL117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87"/>
    <s v="V11/10274215"/>
    <s v="?"/>
    <s v="beginbalans"/>
    <m/>
    <s v="1S7306W1QS4PL120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88"/>
    <s v="V11/10274215"/>
    <s v="?"/>
    <s v="beginbalans"/>
    <m/>
    <s v="1S7306W1QS4PL192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89"/>
    <s v="V11/10274215"/>
    <s v="?"/>
    <s v="beginbalans"/>
    <m/>
    <s v="1S7306W1QS4PL114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90"/>
    <s v="V11/10274215"/>
    <s v="?"/>
    <s v="beginbalans"/>
    <m/>
    <s v="1S7306W1QS4PL123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91"/>
    <s v="V11/10274215"/>
    <s v="?"/>
    <s v="beginbalans"/>
    <m/>
    <s v="1S7306W1QS4PL107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92"/>
    <s v="V11/10274215"/>
    <s v="?"/>
    <s v="beginbalans"/>
    <m/>
    <s v="1S7306W1QS4PL116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93"/>
    <s v="V11/10274215"/>
    <s v="?"/>
    <s v="beginbalans"/>
    <m/>
    <s v="1S7306W1QS4PL121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94"/>
    <s v="V11/10274215"/>
    <s v="?"/>
    <s v="beginbalans"/>
    <m/>
    <s v="1S7306W1QS4PL106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95"/>
    <s v="V11/10274215"/>
    <s v="?"/>
    <s v="beginbalans"/>
    <m/>
    <s v="1S7306W1QS4PL122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96"/>
    <s v="V11/10274215"/>
    <s v="?"/>
    <s v="beginbalans"/>
    <m/>
    <s v="1S7306W1QS4PL109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97"/>
    <s v="V11/10274215"/>
    <s v="?"/>
    <s v="beginbalans"/>
    <m/>
    <s v="1S7306W1QS4PL103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8998"/>
    <s v="V11/10274215"/>
    <s v="?"/>
    <s v="beginbalans"/>
    <m/>
    <s v="1S7306W1QS4PL138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8999"/>
    <s v="V11/10274215"/>
    <s v="?"/>
    <s v="beginbalans"/>
    <m/>
    <s v="1S7306W1QS4PL140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9000"/>
    <s v="V11/10274215"/>
    <s v="?"/>
    <s v="beginbalans"/>
    <m/>
    <s v="1S7306W1QS4PL102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9001"/>
    <s v="V11/10274215"/>
    <s v="?"/>
    <s v="beginbalans"/>
    <m/>
    <s v="1S7306W1QS4PL148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9002"/>
    <s v="V11/10274215"/>
    <s v="?"/>
    <s v="beginbalans"/>
    <m/>
    <s v="1S7306W1QS4PL094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9003"/>
    <s v="V11/10274215"/>
    <s v="?"/>
    <s v="beginbalans"/>
    <m/>
    <s v="1S7306W1QS4PL084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9004"/>
    <s v="V11/10274215"/>
    <s v="?"/>
    <s v="beginbalans"/>
    <m/>
    <s v="1S7306W1QS4PL099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9005"/>
    <s v="V11/10274215"/>
    <s v="?"/>
    <s v="beginbalans"/>
    <m/>
    <s v="1S7306W1QS4PL087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9006"/>
    <s v="V11/10274215"/>
    <s v="?"/>
    <s v="beginbalans"/>
    <m/>
    <s v="1S7306W1QS4PL111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9007"/>
    <s v="V11/10274215"/>
    <s v="?"/>
    <s v="beginbalans"/>
    <m/>
    <s v="1S7306W1QS4PL092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9008"/>
    <s v="V11/10274215"/>
    <s v="?"/>
    <s v="beginbalans"/>
    <m/>
    <s v="1S7306W1QS4PL089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9009"/>
    <s v="V11/10274215"/>
    <s v="?"/>
    <s v="beginbalans"/>
    <m/>
    <s v="1S7306W1QS4PL101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69010"/>
    <s v="V11/10274215"/>
    <s v="?"/>
    <s v="beginbalans"/>
    <m/>
    <s v="1S7306W1QS4PL081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9011"/>
    <s v="V11/10274215"/>
    <s v="?"/>
    <s v="beginbalans"/>
    <m/>
    <s v="1S7306W1QS4PL095"/>
    <m/>
    <m/>
    <m/>
    <x v="1"/>
    <m/>
    <n v="100292666"/>
    <s v="Alfa College"/>
    <x v="15"/>
    <m/>
    <s v="Lenovo m58e light SFF, 7306-W1Q"/>
    <d v="2010-08-01T00:00:00"/>
    <x v="1"/>
    <n v="1"/>
    <n v="314.95"/>
    <n v="0"/>
    <n v="0"/>
    <n v="314.95"/>
    <n v="314.95"/>
    <n v="0"/>
    <n v="0"/>
    <n v="314.95"/>
    <n v="0"/>
    <n v="0"/>
    <m/>
    <m/>
    <s v="ACTIVE"/>
  </r>
  <r>
    <s v="169012"/>
    <s v="V11/10274215"/>
    <s v="?"/>
    <s v="beginbalans"/>
    <m/>
    <s v="1S7306W1QS4PL085"/>
    <m/>
    <m/>
    <m/>
    <x v="0"/>
    <m/>
    <n v="100292666"/>
    <s v="Alfa College"/>
    <x v="15"/>
    <s v="Lenovo"/>
    <s v="M58e"/>
    <d v="2010-08-01T00:00:00"/>
    <x v="1"/>
    <n v="0"/>
    <n v="314.95"/>
    <n v="0"/>
    <n v="314.95"/>
    <n v="0"/>
    <n v="314.95"/>
    <n v="0"/>
    <n v="314.95"/>
    <n v="0"/>
    <n v="0"/>
    <n v="0"/>
    <m/>
    <m/>
    <s v="INACTIVE - Retired in 2024"/>
  </r>
  <r>
    <s v="170182"/>
    <s v="V11/10274216"/>
    <s v="?"/>
    <s v="beginbalans"/>
    <m/>
    <s v="1S7306W1QS4PR641"/>
    <m/>
    <m/>
    <m/>
    <x v="1"/>
    <m/>
    <n v="100292666"/>
    <s v="Alfa College"/>
    <x v="15"/>
    <m/>
    <s v="Lenovo m58e light SFF"/>
    <d v="2010-09-01T00:00:00"/>
    <x v="1"/>
    <n v="1"/>
    <n v="327"/>
    <n v="0"/>
    <n v="0"/>
    <n v="327"/>
    <n v="327"/>
    <n v="0"/>
    <n v="0"/>
    <n v="327"/>
    <n v="0"/>
    <n v="0"/>
    <m/>
    <m/>
    <s v="ACTIVE"/>
  </r>
  <r>
    <s v="170183"/>
    <s v="V11/10274216"/>
    <s v="?"/>
    <s v="beginbalans"/>
    <m/>
    <s v="1S7306W1QS4PR629"/>
    <m/>
    <m/>
    <m/>
    <x v="1"/>
    <m/>
    <n v="100292666"/>
    <s v="Alfa College"/>
    <x v="15"/>
    <m/>
    <s v="Lenovo m58e light SFF"/>
    <d v="2010-09-01T00:00:00"/>
    <x v="1"/>
    <n v="1"/>
    <n v="327"/>
    <n v="0"/>
    <n v="0"/>
    <n v="327"/>
    <n v="327"/>
    <n v="0"/>
    <n v="0"/>
    <n v="327"/>
    <n v="0"/>
    <n v="0"/>
    <m/>
    <m/>
    <s v="ACTIVE"/>
  </r>
  <r>
    <s v="170184"/>
    <s v="V11/10274216"/>
    <s v="?"/>
    <s v="beginbalans"/>
    <m/>
    <s v="1S7306W1QS4PR648"/>
    <m/>
    <m/>
    <m/>
    <x v="0"/>
    <m/>
    <n v="100292666"/>
    <s v="Alfa College"/>
    <x v="15"/>
    <s v="Lenovo"/>
    <s v="M58e"/>
    <d v="2010-09-01T00:00:00"/>
    <x v="1"/>
    <n v="0"/>
    <n v="327"/>
    <n v="0"/>
    <n v="327"/>
    <n v="0"/>
    <n v="327"/>
    <n v="0"/>
    <n v="327"/>
    <n v="0"/>
    <n v="0"/>
    <n v="0"/>
    <m/>
    <m/>
    <s v="INACTIVE - Retired in 2024"/>
  </r>
  <r>
    <s v="170185"/>
    <s v="V11/10274216"/>
    <s v="?"/>
    <s v="beginbalans"/>
    <m/>
    <s v="1S7306W1QS4PR642"/>
    <m/>
    <m/>
    <m/>
    <x v="0"/>
    <m/>
    <n v="100292666"/>
    <s v="Alfa College"/>
    <x v="15"/>
    <s v="Lenovo"/>
    <s v="M58e"/>
    <d v="2010-09-01T00:00:00"/>
    <x v="1"/>
    <n v="0"/>
    <n v="327"/>
    <n v="0"/>
    <n v="327"/>
    <n v="0"/>
    <n v="327"/>
    <n v="0"/>
    <n v="327"/>
    <n v="0"/>
    <n v="0"/>
    <n v="0"/>
    <m/>
    <m/>
    <s v="INACTIVE - Retired in 2024"/>
  </r>
  <r>
    <s v="170186"/>
    <s v="V11/10274216"/>
    <s v="?"/>
    <s v="beginbalans"/>
    <m/>
    <s v="1S7306W1QS4PR630"/>
    <m/>
    <m/>
    <m/>
    <x v="1"/>
    <m/>
    <n v="100292666"/>
    <s v="Alfa College"/>
    <x v="15"/>
    <m/>
    <s v="Lenovo m58e light SFF"/>
    <d v="2010-09-01T00:00:00"/>
    <x v="1"/>
    <n v="1"/>
    <n v="327"/>
    <n v="0"/>
    <n v="0"/>
    <n v="327"/>
    <n v="327"/>
    <n v="0"/>
    <n v="0"/>
    <n v="327"/>
    <n v="0"/>
    <n v="0"/>
    <m/>
    <m/>
    <s v="ACTIVE"/>
  </r>
  <r>
    <s v="170187"/>
    <s v="V11/10274216"/>
    <s v="?"/>
    <s v="beginbalans"/>
    <m/>
    <s v="1S7306W1QS4PR637"/>
    <m/>
    <m/>
    <m/>
    <x v="1"/>
    <m/>
    <n v="100292666"/>
    <s v="Alfa College"/>
    <x v="15"/>
    <m/>
    <s v="Lenovo m58e light SFF"/>
    <d v="2010-09-01T00:00:00"/>
    <x v="1"/>
    <n v="1"/>
    <n v="327"/>
    <n v="0"/>
    <n v="0"/>
    <n v="327"/>
    <n v="327"/>
    <n v="0"/>
    <n v="0"/>
    <n v="327"/>
    <n v="0"/>
    <n v="0"/>
    <m/>
    <m/>
    <s v="ACTIVE"/>
  </r>
  <r>
    <s v="170188"/>
    <s v="V11/10274216"/>
    <s v="?"/>
    <s v="beginbalans"/>
    <m/>
    <s v="1S7306W1QS4PR639"/>
    <m/>
    <m/>
    <m/>
    <x v="1"/>
    <m/>
    <n v="100292666"/>
    <s v="Alfa College"/>
    <x v="15"/>
    <m/>
    <s v="Lenovo m58e light SFF"/>
    <d v="2010-09-01T00:00:00"/>
    <x v="1"/>
    <n v="1"/>
    <n v="327"/>
    <n v="0"/>
    <n v="0"/>
    <n v="327"/>
    <n v="327"/>
    <n v="0"/>
    <n v="0"/>
    <n v="327"/>
    <n v="0"/>
    <n v="0"/>
    <m/>
    <m/>
    <s v="ACTIVE"/>
  </r>
  <r>
    <s v="170189"/>
    <s v="V11/10274216"/>
    <s v="?"/>
    <s v="beginbalans"/>
    <m/>
    <s v="1S7306W1QS4PR635"/>
    <m/>
    <m/>
    <m/>
    <x v="1"/>
    <m/>
    <n v="100292666"/>
    <s v="Alfa College"/>
    <x v="15"/>
    <m/>
    <s v="Lenovo m58e light SFF"/>
    <d v="2010-09-01T00:00:00"/>
    <x v="1"/>
    <n v="1"/>
    <n v="327"/>
    <n v="0"/>
    <n v="0"/>
    <n v="327"/>
    <n v="327"/>
    <n v="0"/>
    <n v="0"/>
    <n v="327"/>
    <n v="0"/>
    <n v="0"/>
    <m/>
    <m/>
    <s v="ACTIVE"/>
  </r>
  <r>
    <s v="170190"/>
    <s v="V11/10274216"/>
    <s v="?"/>
    <s v="beginbalans"/>
    <m/>
    <s v="1S7306W1QS4PR644"/>
    <m/>
    <m/>
    <m/>
    <x v="0"/>
    <m/>
    <n v="100292666"/>
    <s v="Alfa College"/>
    <x v="15"/>
    <s v="Lenovo"/>
    <s v="M58e"/>
    <d v="2010-09-01T00:00:00"/>
    <x v="1"/>
    <n v="0"/>
    <n v="327"/>
    <n v="0"/>
    <n v="327"/>
    <n v="0"/>
    <n v="327"/>
    <n v="0"/>
    <n v="327"/>
    <n v="0"/>
    <n v="0"/>
    <n v="0"/>
    <m/>
    <m/>
    <s v="INACTIVE - Retired in 2024"/>
  </r>
  <r>
    <s v="170191"/>
    <s v="V11/10274216"/>
    <s v="?"/>
    <s v="beginbalans"/>
    <m/>
    <s v="1S7306W1QS4PR625"/>
    <m/>
    <m/>
    <m/>
    <x v="0"/>
    <m/>
    <n v="100292666"/>
    <s v="Alfa College"/>
    <x v="15"/>
    <s v="Lenovo"/>
    <s v="M58e"/>
    <d v="2010-09-01T00:00:00"/>
    <x v="1"/>
    <n v="0"/>
    <n v="327"/>
    <n v="0"/>
    <n v="327"/>
    <n v="0"/>
    <n v="327"/>
    <n v="0"/>
    <n v="327"/>
    <n v="0"/>
    <n v="0"/>
    <n v="0"/>
    <m/>
    <m/>
    <s v="INACTIVE - Retired in 2024"/>
  </r>
  <r>
    <s v="170192"/>
    <s v="V11/10274216"/>
    <s v="?"/>
    <s v="beginbalans"/>
    <m/>
    <s v="1S7306W1QS4PR627"/>
    <m/>
    <m/>
    <m/>
    <x v="0"/>
    <m/>
    <n v="100292666"/>
    <s v="Alfa College"/>
    <x v="15"/>
    <s v="Lenovo"/>
    <s v="M58e"/>
    <d v="2010-09-01T00:00:00"/>
    <x v="1"/>
    <n v="0"/>
    <n v="327"/>
    <n v="0"/>
    <n v="327"/>
    <n v="0"/>
    <n v="327"/>
    <n v="0"/>
    <n v="327"/>
    <n v="0"/>
    <n v="0"/>
    <n v="0"/>
    <m/>
    <m/>
    <s v="INACTIVE - Retired in 2024"/>
  </r>
  <r>
    <s v="170193"/>
    <s v="V11/10274216"/>
    <s v="?"/>
    <s v="beginbalans"/>
    <m/>
    <s v="1S7306W1QS4PR650"/>
    <m/>
    <m/>
    <m/>
    <x v="1"/>
    <m/>
    <n v="100292666"/>
    <s v="Alfa College"/>
    <x v="15"/>
    <m/>
    <s v="Lenovo m58e light SFF"/>
    <d v="2010-09-01T00:00:00"/>
    <x v="1"/>
    <n v="1"/>
    <n v="327"/>
    <n v="0"/>
    <n v="0"/>
    <n v="327"/>
    <n v="327"/>
    <n v="0"/>
    <n v="0"/>
    <n v="327"/>
    <n v="0"/>
    <n v="0"/>
    <m/>
    <m/>
    <s v="ACTIVE"/>
  </r>
  <r>
    <s v="170194"/>
    <s v="V11/10274216"/>
    <s v="?"/>
    <s v="beginbalans"/>
    <m/>
    <s v="1S7306W1QS4PR633"/>
    <m/>
    <m/>
    <m/>
    <x v="1"/>
    <m/>
    <n v="100292666"/>
    <s v="Alfa College"/>
    <x v="15"/>
    <m/>
    <s v="Lenovo m58e light SFF"/>
    <d v="2010-09-01T00:00:00"/>
    <x v="1"/>
    <n v="1"/>
    <n v="327"/>
    <n v="0"/>
    <n v="0"/>
    <n v="327"/>
    <n v="327"/>
    <n v="0"/>
    <n v="0"/>
    <n v="327"/>
    <n v="0"/>
    <n v="0"/>
    <m/>
    <m/>
    <s v="ACTIVE"/>
  </r>
  <r>
    <s v="170195"/>
    <s v="V11/10274216"/>
    <s v="?"/>
    <s v="beginbalans"/>
    <m/>
    <s v="1S7306W1QS4PR632"/>
    <m/>
    <m/>
    <m/>
    <x v="1"/>
    <m/>
    <n v="100292666"/>
    <s v="Alfa College"/>
    <x v="15"/>
    <m/>
    <s v="Lenovo m58e light SFF"/>
    <d v="2010-09-01T00:00:00"/>
    <x v="1"/>
    <n v="1"/>
    <n v="327"/>
    <n v="0"/>
    <n v="0"/>
    <n v="327"/>
    <n v="327"/>
    <n v="0"/>
    <n v="0"/>
    <n v="327"/>
    <n v="0"/>
    <n v="0"/>
    <m/>
    <m/>
    <s v="ACTIVE"/>
  </r>
  <r>
    <s v="170196"/>
    <s v="V11/10274216"/>
    <s v="?"/>
    <s v="beginbalans"/>
    <m/>
    <s v="1S7306W1QS4PR647"/>
    <m/>
    <m/>
    <m/>
    <x v="0"/>
    <m/>
    <n v="100292666"/>
    <s v="Alfa College"/>
    <x v="15"/>
    <s v="Lenovo"/>
    <s v="M58e"/>
    <d v="2010-09-01T00:00:00"/>
    <x v="1"/>
    <n v="0"/>
    <n v="327"/>
    <n v="0"/>
    <n v="327"/>
    <n v="0"/>
    <n v="327"/>
    <n v="0"/>
    <n v="327"/>
    <n v="0"/>
    <n v="0"/>
    <n v="0"/>
    <m/>
    <m/>
    <s v="INACTIVE - Retired in 2024"/>
  </r>
  <r>
    <s v="170279"/>
    <s v="V11/10276418"/>
    <s v="?"/>
    <s v="beginbalans"/>
    <m/>
    <s v="1S4384VLDR97LKLP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80"/>
    <s v="V11/10276418"/>
    <s v="?"/>
    <s v="beginbalans"/>
    <m/>
    <s v="1S4384VLDR97LKLG"/>
    <m/>
    <m/>
    <m/>
    <x v="1"/>
    <m/>
    <n v="100292666"/>
    <s v="Alfa College"/>
    <x v="12"/>
    <m/>
    <s v="Lenovo T510 Alfa-College"/>
    <d v="2010-11-01T00:00:00"/>
    <x v="1"/>
    <n v="1"/>
    <n v="697.46"/>
    <n v="0"/>
    <n v="0"/>
    <n v="697.46"/>
    <n v="697.46"/>
    <n v="0"/>
    <n v="0"/>
    <n v="697.46"/>
    <n v="0"/>
    <n v="0"/>
    <m/>
    <m/>
    <s v="ACTIVE"/>
  </r>
  <r>
    <s v="170281"/>
    <s v="V11/10276418"/>
    <s v="?"/>
    <s v="beginbalans"/>
    <m/>
    <s v="1S4384VLDR97LKLM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82"/>
    <s v="V11/10276418"/>
    <s v="?"/>
    <s v="beginbalans"/>
    <m/>
    <s v="1S4384VLDR97LKM0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83"/>
    <s v="V11/10276418"/>
    <s v="?"/>
    <s v="beginbalans"/>
    <m/>
    <s v="1S4384VLDR97LKLY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84"/>
    <s v="V11/10276418"/>
    <s v="?"/>
    <s v="beginbalans"/>
    <m/>
    <s v="1S4384VLDR97LKLK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85"/>
    <s v="V11/10276418"/>
    <s v="?"/>
    <s v="beginbalans"/>
    <m/>
    <s v="1S4384VLDR97LKLR"/>
    <m/>
    <m/>
    <m/>
    <x v="1"/>
    <m/>
    <n v="100292666"/>
    <s v="Alfa College"/>
    <x v="12"/>
    <m/>
    <s v="Lenovo T510 Alfa-College"/>
    <d v="2010-11-01T00:00:00"/>
    <x v="1"/>
    <n v="1"/>
    <n v="697.46"/>
    <n v="0"/>
    <n v="0"/>
    <n v="697.46"/>
    <n v="697.46"/>
    <n v="0"/>
    <n v="0"/>
    <n v="697.46"/>
    <n v="0"/>
    <n v="0"/>
    <m/>
    <m/>
    <s v="ACTIVE"/>
  </r>
  <r>
    <s v="170286"/>
    <s v="V11/10276418"/>
    <s v="?"/>
    <s v="beginbalans"/>
    <m/>
    <s v="1S4384VLDR97LKLE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87"/>
    <s v="V11/10276418"/>
    <s v="?"/>
    <s v="beginbalans"/>
    <m/>
    <s v="1S4384VLDR97LKM4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88"/>
    <s v="V11/10276418"/>
    <s v="?"/>
    <s v="beginbalans"/>
    <m/>
    <s v="1S4384VLDR97LKLL"/>
    <m/>
    <m/>
    <m/>
    <x v="1"/>
    <m/>
    <n v="100292666"/>
    <s v="Alfa College"/>
    <x v="12"/>
    <m/>
    <s v="Lenovo T510 Alfa-College"/>
    <d v="2010-11-01T00:00:00"/>
    <x v="1"/>
    <n v="1"/>
    <n v="697.46"/>
    <n v="0"/>
    <n v="0"/>
    <n v="697.46"/>
    <n v="697.46"/>
    <n v="0"/>
    <n v="0"/>
    <n v="697.46"/>
    <n v="0"/>
    <n v="0"/>
    <m/>
    <m/>
    <s v="ACTIVE"/>
  </r>
  <r>
    <s v="170289"/>
    <s v="V11/10276418"/>
    <s v="?"/>
    <s v="beginbalans"/>
    <m/>
    <s v="1S4384VLDR97LKLV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90"/>
    <s v="V11/10276418"/>
    <s v="?"/>
    <s v="beginbalans"/>
    <m/>
    <s v="1S4384VLDR97LKM9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91"/>
    <s v="V11/10276418"/>
    <s v="?"/>
    <s v="beginbalans"/>
    <m/>
    <s v="1S4384VLDR97LKLH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92"/>
    <s v="V11/10276418"/>
    <s v="?"/>
    <s v="beginbalans"/>
    <m/>
    <s v="1S4384VLDR97LKMA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93"/>
    <s v="V11/10276418"/>
    <s v="?"/>
    <s v="beginbalans"/>
    <m/>
    <s v="1S4384VLDR97LKLN"/>
    <m/>
    <m/>
    <m/>
    <x v="1"/>
    <m/>
    <n v="100292666"/>
    <s v="Alfa College"/>
    <x v="12"/>
    <m/>
    <s v="Lenovo T510 Alfa-College"/>
    <d v="2010-11-01T00:00:00"/>
    <x v="1"/>
    <n v="1"/>
    <n v="697.46"/>
    <n v="0"/>
    <n v="0"/>
    <n v="697.46"/>
    <n v="697.46"/>
    <n v="0"/>
    <n v="0"/>
    <n v="697.46"/>
    <n v="0"/>
    <n v="0"/>
    <m/>
    <m/>
    <s v="ACTIVE"/>
  </r>
  <r>
    <s v="170294"/>
    <s v="V11/10276418"/>
    <s v="?"/>
    <s v="beginbalans"/>
    <m/>
    <s v="1S4384VLDR97LKM2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95"/>
    <s v="V11/10276418"/>
    <s v="?"/>
    <s v="beginbalans"/>
    <m/>
    <s v="1S4384VLDR97LKL2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96"/>
    <s v="V11/10276418"/>
    <s v="?"/>
    <s v="beginbalans"/>
    <m/>
    <s v="1S4384VLDR97LKMC"/>
    <m/>
    <m/>
    <m/>
    <x v="1"/>
    <m/>
    <n v="100292666"/>
    <s v="Alfa College"/>
    <x v="12"/>
    <m/>
    <s v="Lenovo T510 Alfa-College"/>
    <d v="2010-11-01T00:00:00"/>
    <x v="1"/>
    <n v="1"/>
    <n v="697.46"/>
    <n v="0"/>
    <n v="0"/>
    <n v="697.46"/>
    <n v="697.46"/>
    <n v="0"/>
    <n v="0"/>
    <n v="697.46"/>
    <n v="0"/>
    <n v="0"/>
    <m/>
    <m/>
    <s v="ACTIVE"/>
  </r>
  <r>
    <s v="170297"/>
    <s v="V11/10276418"/>
    <s v="?"/>
    <s v="beginbalans"/>
    <m/>
    <s v="1S4384VLDR97LKLT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98"/>
    <s v="V11/10276418"/>
    <s v="?"/>
    <s v="beginbalans"/>
    <m/>
    <s v="1S4384VLDR97LKKY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299"/>
    <s v="V11/10276418"/>
    <s v="?"/>
    <s v="beginbalans"/>
    <m/>
    <s v="1S4384VLDR97LKLD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00"/>
    <s v="V11/10276418"/>
    <s v="?"/>
    <s v="beginbalans"/>
    <m/>
    <s v="1S4384VLDR97LKLW"/>
    <m/>
    <m/>
    <m/>
    <x v="2"/>
    <m/>
    <n v="100292666"/>
    <s v="Alfa College"/>
    <x v="12"/>
    <s v="Lenovo"/>
    <s v="W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01"/>
    <s v="V11/10276418"/>
    <s v="?"/>
    <s v="beginbalans"/>
    <m/>
    <s v="1S4384VLDR97LKM7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02"/>
    <s v="V11/10276418"/>
    <s v="?"/>
    <s v="beginbalans"/>
    <m/>
    <s v="1S4384VLDR97LKM6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03"/>
    <s v="V11/10276418"/>
    <s v="?"/>
    <s v="beginbalans"/>
    <m/>
    <s v="1S4384VLDR97LKM3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04"/>
    <s v="V11/10276418"/>
    <s v="?"/>
    <s v="beginbalans"/>
    <m/>
    <s v="1S4384VLDR97LKLX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05"/>
    <s v="V11/10276418"/>
    <s v="?"/>
    <s v="beginbalans"/>
    <m/>
    <s v="1S4384VLDR97LKL3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06"/>
    <s v="V11/10276418"/>
    <s v="?"/>
    <s v="beginbalans"/>
    <m/>
    <s v="1S4384VLDR97LKLC"/>
    <m/>
    <m/>
    <m/>
    <x v="2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07"/>
    <s v="V11/10276418"/>
    <s v="?"/>
    <s v="beginbalans"/>
    <m/>
    <s v="1S4384VLDR97LKL1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08"/>
    <s v="V11/10276418"/>
    <s v="?"/>
    <s v="beginbalans"/>
    <m/>
    <s v="1S4384VLDR97LKM5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09"/>
    <s v="V11/10276418"/>
    <s v="?"/>
    <s v="beginbalans"/>
    <m/>
    <s v="1S4384VLDR97LKLZ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10"/>
    <s v="V11/10276418"/>
    <s v="?"/>
    <s v="beginbalans"/>
    <m/>
    <s v="1S4384VLDR97LKLF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11"/>
    <s v="V11/10276418"/>
    <s v="?"/>
    <s v="beginbalans"/>
    <m/>
    <s v="1S4384VLDR97LKL6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12"/>
    <s v="V11/10276418"/>
    <s v="?"/>
    <s v="beginbalans"/>
    <m/>
    <s v="1S4384VLDR97LKL0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13"/>
    <s v="V11/10276418"/>
    <s v="?"/>
    <s v="beginbalans"/>
    <m/>
    <s v="1S4384VLDR97LKL9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14"/>
    <s v="V11/10276418"/>
    <s v="?"/>
    <s v="beginbalans"/>
    <m/>
    <s v="1S4384VLDR97LKLB"/>
    <m/>
    <m/>
    <m/>
    <x v="2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15"/>
    <s v="V11/10276418"/>
    <s v="?"/>
    <s v="beginbalans"/>
    <m/>
    <s v="1S4384VLDR97LKKZ"/>
    <m/>
    <m/>
    <m/>
    <x v="1"/>
    <m/>
    <n v="100292666"/>
    <s v="Alfa College"/>
    <x v="12"/>
    <m/>
    <s v="Lenovo T510 Alfa-College"/>
    <d v="2010-11-01T00:00:00"/>
    <x v="1"/>
    <n v="1"/>
    <n v="697.46"/>
    <n v="0"/>
    <n v="0"/>
    <n v="697.46"/>
    <n v="697.46"/>
    <n v="0"/>
    <n v="0"/>
    <n v="697.46"/>
    <n v="0"/>
    <n v="0"/>
    <m/>
    <m/>
    <s v="ACTIVE"/>
  </r>
  <r>
    <s v="170316"/>
    <s v="V11/10276418"/>
    <s v="?"/>
    <s v="beginbalans"/>
    <m/>
    <s v="1S4384VLDR97LKM8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17"/>
    <s v="V11/10276418"/>
    <s v="?"/>
    <s v="beginbalans"/>
    <m/>
    <s v="1S4384VLDR97LKMB"/>
    <m/>
    <m/>
    <m/>
    <x v="0"/>
    <m/>
    <n v="100292666"/>
    <s v="Alfa College"/>
    <x v="12"/>
    <s v="Lenovo"/>
    <s v="T510"/>
    <d v="2010-11-01T00:00:00"/>
    <x v="1"/>
    <n v="0"/>
    <n v="697.46"/>
    <n v="0"/>
    <n v="697.46"/>
    <n v="0"/>
    <n v="697.46"/>
    <n v="0"/>
    <n v="697.46"/>
    <n v="0"/>
    <n v="0"/>
    <n v="0"/>
    <m/>
    <m/>
    <s v="INACTIVE - Retired in 2024"/>
  </r>
  <r>
    <s v="170318"/>
    <s v="V11/10276418"/>
    <s v="?"/>
    <s v="beginbalans"/>
    <m/>
    <s v="1S4391WPYR97GFZC"/>
    <m/>
    <m/>
    <m/>
    <x v="0"/>
    <m/>
    <n v="100292666"/>
    <s v="Alfa College"/>
    <x v="12"/>
    <s v="Lenovo"/>
    <s v="W510"/>
    <d v="2010-11-01T00:00:00"/>
    <x v="1"/>
    <n v="0"/>
    <n v="1021.26"/>
    <n v="0"/>
    <n v="1021.26"/>
    <n v="0"/>
    <n v="1021.26"/>
    <n v="0"/>
    <n v="1021.26"/>
    <n v="0"/>
    <n v="0"/>
    <n v="0"/>
    <m/>
    <m/>
    <s v="INACTIVE - Retired in 2024"/>
  </r>
  <r>
    <s v="170319"/>
    <s v="V11/10276418"/>
    <s v="?"/>
    <s v="beginbalans"/>
    <m/>
    <s v="1S4391WPYR97GFZD"/>
    <m/>
    <m/>
    <m/>
    <x v="0"/>
    <m/>
    <n v="100292666"/>
    <s v="Alfa College"/>
    <x v="12"/>
    <s v="Lenovo"/>
    <s v="W510"/>
    <d v="2010-11-01T00:00:00"/>
    <x v="1"/>
    <n v="0"/>
    <n v="1021.26"/>
    <n v="0"/>
    <n v="1021.26"/>
    <n v="0"/>
    <n v="1021.26"/>
    <n v="0"/>
    <n v="1021.26"/>
    <n v="0"/>
    <n v="0"/>
    <n v="0"/>
    <m/>
    <m/>
    <s v="INACTIVE - Retired in 2024"/>
  </r>
  <r>
    <s v="170320"/>
    <s v="V11/10276418"/>
    <s v="?"/>
    <s v="beginbalans"/>
    <m/>
    <s v="1S4391WPYR97GFZE"/>
    <m/>
    <m/>
    <m/>
    <x v="0"/>
    <m/>
    <n v="100292666"/>
    <s v="Alfa College"/>
    <x v="12"/>
    <s v="Lenovo"/>
    <s v="W510"/>
    <d v="2010-11-01T00:00:00"/>
    <x v="1"/>
    <n v="0"/>
    <n v="1021.26"/>
    <n v="0"/>
    <n v="1021.26"/>
    <n v="0"/>
    <n v="1021.26"/>
    <n v="0"/>
    <n v="1021.26"/>
    <n v="0"/>
    <n v="0"/>
    <n v="0"/>
    <m/>
    <m/>
    <s v="INACTIVE - Retired in 2024"/>
  </r>
  <r>
    <s v="170321"/>
    <s v="V11/10276418"/>
    <s v="?"/>
    <s v="beginbalans"/>
    <m/>
    <s v="1S4391WPYR97GFZ9"/>
    <m/>
    <m/>
    <m/>
    <x v="0"/>
    <m/>
    <n v="100292666"/>
    <s v="Alfa College"/>
    <x v="12"/>
    <s v="Lenovo"/>
    <s v="W510"/>
    <d v="2010-11-01T00:00:00"/>
    <x v="1"/>
    <n v="0"/>
    <n v="1021.26"/>
    <n v="0"/>
    <n v="1021.26"/>
    <n v="0"/>
    <n v="1021.26"/>
    <n v="0"/>
    <n v="1021.26"/>
    <n v="0"/>
    <n v="0"/>
    <n v="0"/>
    <m/>
    <m/>
    <s v="INACTIVE - Retired in 2024"/>
  </r>
  <r>
    <s v="170322"/>
    <s v="V11/10276418"/>
    <s v="?"/>
    <s v="beginbalans"/>
    <m/>
    <s v="1S4391WPYR97GFZB"/>
    <m/>
    <m/>
    <m/>
    <x v="0"/>
    <m/>
    <n v="100292666"/>
    <s v="Alfa College"/>
    <x v="12"/>
    <s v="Lenovo"/>
    <s v="W510"/>
    <d v="2010-11-01T00:00:00"/>
    <x v="1"/>
    <n v="0"/>
    <n v="1021.26"/>
    <n v="0"/>
    <n v="1021.26"/>
    <n v="0"/>
    <n v="1021.26"/>
    <n v="0"/>
    <n v="1021.26"/>
    <n v="0"/>
    <n v="0"/>
    <n v="0"/>
    <m/>
    <m/>
    <s v="INACTIVE - Retired in 2024"/>
  </r>
  <r>
    <s v="170323"/>
    <s v="V11/10276418"/>
    <s v="?"/>
    <s v="beginbalans"/>
    <m/>
    <s v="1S4391WPYR97GFZA"/>
    <m/>
    <m/>
    <m/>
    <x v="0"/>
    <m/>
    <n v="100292666"/>
    <s v="Alfa College"/>
    <x v="12"/>
    <s v="Lenovo"/>
    <s v="W510"/>
    <d v="2010-11-01T00:00:00"/>
    <x v="1"/>
    <n v="0"/>
    <n v="1021.26"/>
    <n v="0"/>
    <n v="1021.26"/>
    <n v="0"/>
    <n v="1021.26"/>
    <n v="0"/>
    <n v="1021.26"/>
    <n v="0"/>
    <n v="0"/>
    <n v="0"/>
    <m/>
    <m/>
    <s v="INACTIVE - Retired in 2024"/>
  </r>
  <r>
    <s v="170743"/>
    <s v="V11/10279165"/>
    <s v="?"/>
    <s v="beginbalans"/>
    <m/>
    <s v="1S4384VLDR996WN4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44"/>
    <s v="V11/10279165"/>
    <s v="?"/>
    <s v="beginbalans"/>
    <m/>
    <s v="1S4384VLDR996WN6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45"/>
    <s v="V11/10279165"/>
    <s v="?"/>
    <s v="beginbalans"/>
    <m/>
    <s v="1S4384VLDR996WMG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46"/>
    <s v="V11/10279165"/>
    <s v="?"/>
    <s v="beginbalans"/>
    <m/>
    <s v="1S4384VLDR996WMW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47"/>
    <s v="V11/10279165"/>
    <s v="?"/>
    <s v="beginbalans"/>
    <m/>
    <s v="1S4384VLDR996WMX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48"/>
    <s v="V11/10279165"/>
    <s v="?"/>
    <s v="beginbalans"/>
    <m/>
    <s v="1S4384VLDR996WMH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49"/>
    <s v="V11/10279165"/>
    <s v="?"/>
    <s v="beginbalans"/>
    <m/>
    <s v="1S4384VLDR996WMM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50"/>
    <s v="V11/10279165"/>
    <s v="?"/>
    <s v="beginbalans"/>
    <m/>
    <s v="1S4384VLDR996WND"/>
    <m/>
    <m/>
    <m/>
    <x v="1"/>
    <m/>
    <n v="100292666"/>
    <s v="Alfa College"/>
    <x v="12"/>
    <m/>
    <s v="Lenovo T510 Alfa-College"/>
    <d v="2011-02-01T00:00:00"/>
    <x v="1"/>
    <n v="1"/>
    <n v="630.84"/>
    <n v="0"/>
    <n v="0"/>
    <n v="630.84"/>
    <n v="630.84"/>
    <n v="0"/>
    <n v="0"/>
    <n v="630.84"/>
    <n v="0"/>
    <n v="0"/>
    <m/>
    <m/>
    <s v="ACTIVE"/>
  </r>
  <r>
    <s v="170751"/>
    <s v="V11/10279165"/>
    <s v="?"/>
    <s v="beginbalans"/>
    <m/>
    <s v="1S4384VLDR996WNC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52"/>
    <s v="V11/10279165"/>
    <s v="?"/>
    <s v="beginbalans"/>
    <m/>
    <s v="1S4384VLDR996WN5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53"/>
    <s v="V11/10279165"/>
    <s v="?"/>
    <s v="beginbalans"/>
    <m/>
    <s v="1S4384VLDR996WN0"/>
    <m/>
    <m/>
    <m/>
    <x v="7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54"/>
    <s v="V11/10279165"/>
    <s v="?"/>
    <s v="beginbalans"/>
    <m/>
    <s v="1S4384VLDR996WN8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55"/>
    <s v="V11/10279165"/>
    <s v="?"/>
    <s v="beginbalans"/>
    <m/>
    <s v="1S4384VLDR996WML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56"/>
    <s v="V11/10279165"/>
    <s v="?"/>
    <s v="beginbalans"/>
    <m/>
    <s v="1S4384VLDR996WNB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57"/>
    <s v="V11/10279165"/>
    <s v="?"/>
    <s v="beginbalans"/>
    <m/>
    <s v="1S4384VLDR996WMN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58"/>
    <s v="V11/10279165"/>
    <s v="?"/>
    <s v="beginbalans"/>
    <m/>
    <s v="1S4384VLDR996WN7"/>
    <m/>
    <m/>
    <m/>
    <x v="1"/>
    <m/>
    <n v="100292666"/>
    <s v="Alfa College"/>
    <x v="12"/>
    <s v="Lenovo"/>
    <s v="T510"/>
    <d v="2011-02-01T00:00:00"/>
    <x v="1"/>
    <n v="1"/>
    <n v="630.84"/>
    <n v="0"/>
    <n v="0"/>
    <n v="630.84"/>
    <n v="630.84"/>
    <n v="0"/>
    <n v="0"/>
    <n v="630.84"/>
    <n v="0"/>
    <n v="0"/>
    <m/>
    <m/>
    <s v="ACTIVE"/>
  </r>
  <r>
    <s v="170759"/>
    <s v="V11/10279165"/>
    <s v="?"/>
    <s v="beginbalans"/>
    <m/>
    <s v="1S4384VLDR996WNE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60"/>
    <s v="V11/10279165"/>
    <s v="?"/>
    <s v="beginbalans"/>
    <m/>
    <s v="1S4384VLDR996WN1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61"/>
    <s v="V11/10279165"/>
    <s v="?"/>
    <s v="beginbalans"/>
    <m/>
    <s v="1S4384VLDR996WMZ"/>
    <m/>
    <m/>
    <m/>
    <x v="2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62"/>
    <s v="V11/10279165"/>
    <s v="?"/>
    <s v="beginbalans"/>
    <m/>
    <s v="1S4384VLDR996WNA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63"/>
    <s v="V11/10279165"/>
    <s v="?"/>
    <s v="beginbalans"/>
    <m/>
    <s v="1S4384VLDR996WMP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64"/>
    <s v="V11/10279165"/>
    <s v="?"/>
    <s v="beginbalans"/>
    <m/>
    <s v="1S4384VLDR996WN2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65"/>
    <s v="V11/10279165"/>
    <s v="?"/>
    <s v="beginbalans"/>
    <m/>
    <s v="1S4384VLDR996WMF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66"/>
    <s v="V11/10279165"/>
    <s v="?"/>
    <s v="beginbalans"/>
    <m/>
    <s v="1S4384VLDR996WMK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67"/>
    <s v="V11/10279165"/>
    <s v="?"/>
    <s v="beginbalans"/>
    <m/>
    <s v="1S4384VLDR996WN9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68"/>
    <s v="V11/10279165"/>
    <s v="?"/>
    <s v="beginbalans"/>
    <m/>
    <s v="1S4384VLDR996WN3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69"/>
    <s v="V11/10279165"/>
    <s v="?"/>
    <s v="beginbalans"/>
    <m/>
    <s v="1S4384VLDR996WMV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70"/>
    <s v="V11/10279165"/>
    <s v="?"/>
    <s v="beginbalans"/>
    <m/>
    <s v="1S4384VLDR996WMT"/>
    <m/>
    <m/>
    <m/>
    <x v="1"/>
    <m/>
    <n v="100292666"/>
    <s v="Alfa College"/>
    <x v="12"/>
    <m/>
    <s v="Lenovo T510 Alfa-College"/>
    <d v="2011-02-01T00:00:00"/>
    <x v="1"/>
    <n v="1"/>
    <n v="630.84"/>
    <n v="0"/>
    <n v="0"/>
    <n v="630.84"/>
    <n v="630.84"/>
    <n v="0"/>
    <n v="0"/>
    <n v="630.84"/>
    <n v="0"/>
    <n v="0"/>
    <m/>
    <m/>
    <s v="ACTIVE"/>
  </r>
  <r>
    <s v="170771"/>
    <s v="V11/10279165"/>
    <s v="?"/>
    <s v="beginbalans"/>
    <m/>
    <s v="1S4384VLDR996WMY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0772"/>
    <s v="V11/10279165"/>
    <s v="?"/>
    <s v="beginbalans"/>
    <m/>
    <s v="1S4384VLDR996WMR"/>
    <m/>
    <m/>
    <m/>
    <x v="0"/>
    <m/>
    <n v="100292666"/>
    <s v="Alfa College"/>
    <x v="12"/>
    <s v="Lenovo"/>
    <s v="T510"/>
    <d v="2011-02-01T00:00:00"/>
    <x v="1"/>
    <n v="0"/>
    <n v="630.84"/>
    <n v="0"/>
    <n v="630.84"/>
    <n v="0"/>
    <n v="630.84"/>
    <n v="0"/>
    <n v="630.84"/>
    <n v="0"/>
    <n v="0"/>
    <n v="0"/>
    <m/>
    <m/>
    <s v="INACTIVE - Retired in 2024"/>
  </r>
  <r>
    <s v="172666"/>
    <s v="V11/10282106"/>
    <s v="?"/>
    <s v="beginbalans"/>
    <m/>
    <s v="1S4384VLDR9B04XE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67"/>
    <s v="V11/10282106"/>
    <s v="?"/>
    <s v="beginbalans"/>
    <m/>
    <s v="1S4384VLDR9B04X2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68"/>
    <s v="V11/10282106"/>
    <s v="?"/>
    <s v="beginbalans"/>
    <m/>
    <s v="1S4384VLDR9B04WF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69"/>
    <s v="V11/10282106"/>
    <s v="?"/>
    <s v="beginbalans"/>
    <m/>
    <s v="1S4384VLDR9B04XN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70"/>
    <s v="V11/10282106"/>
    <s v="?"/>
    <s v="beginbalans"/>
    <m/>
    <s v="1S4384VLDR9B04XX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71"/>
    <s v="V11/10282106"/>
    <s v="?"/>
    <s v="beginbalans"/>
    <m/>
    <s v="1S4384VLDR9B04X4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72"/>
    <s v="V11/10282106"/>
    <s v="?"/>
    <s v="beginbalans"/>
    <m/>
    <s v="1S4384VLDR9B04XZ"/>
    <m/>
    <m/>
    <m/>
    <x v="2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73"/>
    <s v="V11/10282106"/>
    <s v="?"/>
    <s v="beginbalans"/>
    <m/>
    <s v="1S4384VLDR9B04XK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74"/>
    <s v="V11/10282106"/>
    <s v="?"/>
    <s v="beginbalans"/>
    <m/>
    <s v="1S4384VLDR9B04WT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75"/>
    <s v="V11/10282106"/>
    <s v="?"/>
    <s v="beginbalans"/>
    <m/>
    <s v="1S4384VLDR9B04XA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76"/>
    <s v="V11/10282106"/>
    <s v="?"/>
    <s v="beginbalans"/>
    <m/>
    <s v="1S4384VLDR9B04XD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77"/>
    <s v="V11/10282106"/>
    <s v="?"/>
    <s v="beginbalans"/>
    <m/>
    <s v="1S4384VLDR9B04WP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78"/>
    <s v="V11/10282106"/>
    <s v="?"/>
    <s v="beginbalans"/>
    <m/>
    <s v="1S4384VLDR9B04X0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79"/>
    <s v="V11/10282106"/>
    <s v="?"/>
    <s v="beginbalans"/>
    <m/>
    <s v="1S4384VLDR9B04WR"/>
    <m/>
    <m/>
    <m/>
    <x v="2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80"/>
    <s v="V11/10282106"/>
    <s v="?"/>
    <s v="beginbalans"/>
    <m/>
    <s v="1S4384VLDR9B04WE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81"/>
    <s v="V11/10282106"/>
    <s v="?"/>
    <s v="beginbalans"/>
    <m/>
    <s v="1S4384VLDR9B04WK"/>
    <m/>
    <m/>
    <m/>
    <x v="1"/>
    <m/>
    <n v="100292666"/>
    <s v="Alfa College"/>
    <x v="12"/>
    <m/>
    <s v="Lenovo T510"/>
    <d v="2011-03-01T00:00:00"/>
    <x v="1"/>
    <n v="1"/>
    <n v="691.54"/>
    <n v="0"/>
    <n v="0"/>
    <n v="691.54"/>
    <n v="691.54"/>
    <n v="0"/>
    <n v="0"/>
    <n v="691.54"/>
    <n v="0"/>
    <n v="0"/>
    <m/>
    <m/>
    <s v="ACTIVE"/>
  </r>
  <r>
    <s v="172682"/>
    <s v="V11/10282106"/>
    <s v="?"/>
    <s v="beginbalans"/>
    <m/>
    <s v="1S4384VLDR9B04X1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83"/>
    <s v="V11/10282106"/>
    <s v="?"/>
    <s v="beginbalans"/>
    <m/>
    <s v="1S4384VLDR9B04XG"/>
    <m/>
    <m/>
    <m/>
    <x v="2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84"/>
    <s v="V11/10282106"/>
    <s v="?"/>
    <s v="beginbalans"/>
    <m/>
    <s v="1S4384VLDR9B04XF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85"/>
    <s v="V11/10282106"/>
    <s v="?"/>
    <s v="beginbalans"/>
    <m/>
    <s v="1S4384VLDR9B04Y0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86"/>
    <s v="V11/10282106"/>
    <s v="?"/>
    <s v="beginbalans"/>
    <m/>
    <s v="1S4384VLDR9B04WZ"/>
    <m/>
    <m/>
    <m/>
    <x v="1"/>
    <m/>
    <n v="100292666"/>
    <s v="Alfa College"/>
    <x v="12"/>
    <m/>
    <s v="Lenovo T510"/>
    <d v="2011-03-01T00:00:00"/>
    <x v="1"/>
    <n v="1"/>
    <n v="691.54"/>
    <n v="0"/>
    <n v="0"/>
    <n v="691.54"/>
    <n v="691.54"/>
    <n v="0"/>
    <n v="0"/>
    <n v="691.54"/>
    <n v="0"/>
    <n v="0"/>
    <m/>
    <m/>
    <s v="ACTIVE"/>
  </r>
  <r>
    <s v="172687"/>
    <s v="V11/10282106"/>
    <s v="?"/>
    <s v="beginbalans"/>
    <m/>
    <s v="1S4384VLDR9B04WL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88"/>
    <s v="V11/10282106"/>
    <s v="?"/>
    <s v="beginbalans"/>
    <m/>
    <s v="1S4384VLDR9B04X9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89"/>
    <s v="V11/10282106"/>
    <s v="?"/>
    <s v="beginbalans"/>
    <m/>
    <s v="1S4384VLDR9B04XL"/>
    <m/>
    <m/>
    <m/>
    <x v="2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90"/>
    <s v="V11/10282106"/>
    <s v="?"/>
    <s v="beginbalans"/>
    <m/>
    <s v="1S4384VLDR9B04XW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91"/>
    <s v="V11/10282106"/>
    <s v="?"/>
    <s v="beginbalans"/>
    <m/>
    <s v="1S4384VLDR9B04WH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92"/>
    <s v="V11/10282106"/>
    <s v="?"/>
    <s v="beginbalans"/>
    <m/>
    <s v="1S4384VLDR9B04XV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93"/>
    <s v="V11/10282106"/>
    <s v="?"/>
    <s v="beginbalans"/>
    <m/>
    <s v="1S4384VLDR9B04Y2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94"/>
    <s v="V11/10282106"/>
    <s v="?"/>
    <s v="beginbalans"/>
    <m/>
    <s v="1S4384VLDR9B04XH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95"/>
    <s v="V11/10282106"/>
    <s v="?"/>
    <s v="beginbalans"/>
    <m/>
    <s v="1S4384VLDR9B04XB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96"/>
    <s v="V11/10282106"/>
    <s v="?"/>
    <s v="beginbalans"/>
    <m/>
    <s v="1S4384VLDR9B04XM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97"/>
    <s v="V11/10282106"/>
    <s v="?"/>
    <s v="beginbalans"/>
    <m/>
    <s v="1S4384VLDR9B04WX"/>
    <m/>
    <m/>
    <m/>
    <x v="2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98"/>
    <s v="V11/10282106"/>
    <s v="?"/>
    <s v="beginbalans"/>
    <m/>
    <s v="1S4384VLDR9B04XP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699"/>
    <s v="V11/10282106"/>
    <s v="?"/>
    <s v="beginbalans"/>
    <m/>
    <s v="1S4384VLDR9B04Y1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700"/>
    <s v="V11/10282106"/>
    <s v="?"/>
    <s v="beginbalans"/>
    <m/>
    <s v="1S4384VLDR9B04XR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701"/>
    <s v="V11/10282106"/>
    <s v="?"/>
    <s v="beginbalans"/>
    <m/>
    <s v="1S4384VLDR9B04X6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702"/>
    <s v="V11/10282106"/>
    <s v="?"/>
    <s v="beginbalans"/>
    <m/>
    <s v="1S4384VLDR9B04XY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703"/>
    <s v="V11/10282106"/>
    <s v="?"/>
    <s v="beginbalans"/>
    <m/>
    <s v="1S4384VLDR9B04WW"/>
    <m/>
    <m/>
    <m/>
    <x v="2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704"/>
    <s v="V11/10282106"/>
    <s v="?"/>
    <s v="beginbalans"/>
    <m/>
    <s v="1S4384VLDR9B04WV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705"/>
    <s v="V11/10282106"/>
    <s v="?"/>
    <s v="beginbalans"/>
    <m/>
    <s v="1S4384VLDR9B04WD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706"/>
    <s v="V11/10282106"/>
    <s v="?"/>
    <s v="beginbalans"/>
    <m/>
    <s v="1S4384VLDR9B04WN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707"/>
    <s v="V11/10282106"/>
    <s v="?"/>
    <s v="beginbalans"/>
    <m/>
    <s v="1S4384VLDR9B04X7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708"/>
    <s v="V11/10282106"/>
    <s v="?"/>
    <s v="beginbalans"/>
    <m/>
    <s v="1S4384VLDR9B04X3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709"/>
    <s v="V11/10282106"/>
    <s v="?"/>
    <s v="beginbalans"/>
    <m/>
    <s v="1S4384VLDR9B04X8"/>
    <m/>
    <m/>
    <m/>
    <x v="1"/>
    <m/>
    <n v="100292666"/>
    <s v="Alfa College"/>
    <x v="12"/>
    <m/>
    <s v="Lenovo T510"/>
    <d v="2011-03-01T00:00:00"/>
    <x v="1"/>
    <n v="1"/>
    <n v="691.54"/>
    <n v="0"/>
    <n v="0"/>
    <n v="691.54"/>
    <n v="691.54"/>
    <n v="0"/>
    <n v="0"/>
    <n v="691.54"/>
    <n v="0"/>
    <n v="0"/>
    <m/>
    <m/>
    <s v="ACTIVE"/>
  </r>
  <r>
    <s v="172710"/>
    <s v="V11/10282106"/>
    <s v="?"/>
    <s v="beginbalans"/>
    <m/>
    <s v="1S4384VLDR9B04X5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711"/>
    <s v="V11/10282106"/>
    <s v="?"/>
    <s v="beginbalans"/>
    <m/>
    <s v="1S4384VLDR9B04WM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712"/>
    <s v="V11/10282106"/>
    <s v="?"/>
    <s v="beginbalans"/>
    <m/>
    <s v="1S4384VLDR9B04WG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2713"/>
    <s v="V11/10282106"/>
    <s v="?"/>
    <s v="beginbalans"/>
    <m/>
    <s v="1S4384VLDR9B04XC"/>
    <m/>
    <m/>
    <m/>
    <x v="0"/>
    <m/>
    <n v="100292666"/>
    <s v="Alfa College"/>
    <x v="12"/>
    <s v="Lenovo"/>
    <s v="T510"/>
    <d v="2011-03-01T00:00:00"/>
    <x v="1"/>
    <n v="0"/>
    <n v="691.54"/>
    <n v="0"/>
    <n v="691.54"/>
    <n v="0"/>
    <n v="691.54"/>
    <n v="0"/>
    <n v="691.54"/>
    <n v="0"/>
    <n v="0"/>
    <n v="0"/>
    <m/>
    <m/>
    <s v="INACTIVE - Retired in 2024"/>
  </r>
  <r>
    <s v="177154"/>
    <s v="V11/10295347"/>
    <s v="?"/>
    <s v="beginbalans"/>
    <m/>
    <s v="R9-FLYP2"/>
    <m/>
    <m/>
    <m/>
    <x v="0"/>
    <m/>
    <n v="100292666"/>
    <s v="Alfa College"/>
    <x v="12"/>
    <s v="Lenovo"/>
    <s v="T420s"/>
    <d v="2012-01-01T00:00:00"/>
    <x v="1"/>
    <n v="0"/>
    <n v="1107.1600000000001"/>
    <n v="0"/>
    <n v="1107.1600000000001"/>
    <n v="0"/>
    <n v="1107.1600000000001"/>
    <n v="0"/>
    <n v="1107.1600000000001"/>
    <n v="0"/>
    <n v="0"/>
    <n v="0"/>
    <m/>
    <m/>
    <s v="INACTIVE - Retired in 2024"/>
  </r>
  <r>
    <s v="177155"/>
    <s v="V11/10295347"/>
    <s v="?"/>
    <s v="beginbalans"/>
    <m/>
    <s v="R9-FLYNL4/08"/>
    <m/>
    <m/>
    <m/>
    <x v="0"/>
    <m/>
    <n v="100292666"/>
    <s v="Alfa College"/>
    <x v="12"/>
    <s v="Lenovo"/>
    <s v="T420s"/>
    <d v="2012-01-01T00:00:00"/>
    <x v="1"/>
    <n v="0"/>
    <n v="1107.1600000000001"/>
    <n v="0"/>
    <n v="1107.1600000000001"/>
    <n v="0"/>
    <n v="1107.1600000000001"/>
    <n v="0"/>
    <n v="1107.1600000000001"/>
    <n v="0"/>
    <n v="0"/>
    <n v="0"/>
    <m/>
    <m/>
    <s v="INACTIVE - Retired in 2024"/>
  </r>
  <r>
    <s v="186517"/>
    <s v="V11/10304291"/>
    <s v="?"/>
    <s v="beginbalans"/>
    <m/>
    <s v="1S2447AF4R9RMX6V"/>
    <m/>
    <m/>
    <m/>
    <x v="0"/>
    <m/>
    <n v="100292666"/>
    <s v="Alfa College"/>
    <x v="12"/>
    <s v="Lenovo"/>
    <s v="W530"/>
    <d v="2012-09-01T00:00:00"/>
    <x v="1"/>
    <n v="0"/>
    <n v="1393.49"/>
    <n v="0"/>
    <n v="1393.49"/>
    <n v="0"/>
    <n v="1393.49"/>
    <n v="0"/>
    <n v="1393.49"/>
    <n v="0"/>
    <n v="0"/>
    <n v="0"/>
    <m/>
    <m/>
    <s v="INACTIVE - Retired in 2024"/>
  </r>
  <r>
    <s v="186519"/>
    <s v="V11/10304291"/>
    <s v="?"/>
    <s v="beginbalans"/>
    <m/>
    <s v="1S2447AF4R9RMY37"/>
    <m/>
    <m/>
    <m/>
    <x v="2"/>
    <m/>
    <n v="100292666"/>
    <s v="Alfa College"/>
    <x v="12"/>
    <s v="Lenovo"/>
    <s v="W530"/>
    <d v="2012-09-01T00:00:00"/>
    <x v="1"/>
    <n v="0"/>
    <n v="1393.49"/>
    <n v="0"/>
    <n v="1393.49"/>
    <n v="0"/>
    <n v="1393.49"/>
    <n v="0"/>
    <n v="1393.49"/>
    <n v="0"/>
    <n v="0"/>
    <n v="0"/>
    <m/>
    <m/>
    <s v="INACTIVE - Retired in 2024"/>
  </r>
  <r>
    <s v="186520"/>
    <s v="V11/10304291"/>
    <s v="?"/>
    <s v="beginbalans"/>
    <m/>
    <s v="1S2447AF4R9RMY3A"/>
    <m/>
    <m/>
    <m/>
    <x v="2"/>
    <m/>
    <n v="100292666"/>
    <s v="Alfa College"/>
    <x v="12"/>
    <s v="Lenovo"/>
    <s v="W530"/>
    <d v="2012-09-01T00:00:00"/>
    <x v="1"/>
    <n v="0"/>
    <n v="1393.49"/>
    <n v="0"/>
    <n v="1393.49"/>
    <n v="0"/>
    <n v="1393.49"/>
    <n v="0"/>
    <n v="1393.49"/>
    <n v="0"/>
    <n v="0"/>
    <n v="0"/>
    <m/>
    <m/>
    <s v="INACTIVE - Retired in 2024"/>
  </r>
  <r>
    <s v="186521"/>
    <s v="V11/10304291"/>
    <s v="?"/>
    <s v="beginbalans"/>
    <m/>
    <s v="1S62447AF4R9RMY35"/>
    <m/>
    <m/>
    <m/>
    <x v="0"/>
    <m/>
    <n v="100292666"/>
    <s v="Alfa College"/>
    <x v="12"/>
    <s v="Lenovo"/>
    <s v="W530"/>
    <d v="2012-09-01T00:00:00"/>
    <x v="1"/>
    <n v="0"/>
    <n v="1393.49"/>
    <n v="0"/>
    <n v="1393.49"/>
    <n v="0"/>
    <n v="1393.49"/>
    <n v="0"/>
    <n v="1393.49"/>
    <n v="0"/>
    <n v="0"/>
    <n v="0"/>
    <m/>
    <m/>
    <s v="INACTIVE - Retired in 2024"/>
  </r>
  <r>
    <s v="186522"/>
    <s v="V11/10304291"/>
    <s v="?"/>
    <s v="beginbalans"/>
    <m/>
    <s v="1S2447AF4R9RMX6K"/>
    <m/>
    <m/>
    <m/>
    <x v="0"/>
    <m/>
    <n v="100292666"/>
    <s v="Alfa College"/>
    <x v="12"/>
    <s v="Lenovo"/>
    <s v="W530"/>
    <d v="2012-09-01T00:00:00"/>
    <x v="1"/>
    <n v="0"/>
    <n v="1393.49"/>
    <n v="0"/>
    <n v="1393.49"/>
    <n v="0"/>
    <n v="1393.49"/>
    <n v="0"/>
    <n v="1393.49"/>
    <n v="0"/>
    <n v="0"/>
    <n v="0"/>
    <m/>
    <m/>
    <s v="INACTIVE - Retired in 2024"/>
  </r>
  <r>
    <s v="186523"/>
    <s v="V11/10304291"/>
    <s v="?"/>
    <s v="beginbalans"/>
    <m/>
    <s v="1S2447AF4R9RMX6M"/>
    <m/>
    <m/>
    <m/>
    <x v="0"/>
    <m/>
    <n v="100292666"/>
    <s v="Alfa College"/>
    <x v="12"/>
    <s v="Lenovo"/>
    <s v="W530"/>
    <d v="2012-09-01T00:00:00"/>
    <x v="1"/>
    <n v="0"/>
    <n v="1393.49"/>
    <n v="0"/>
    <n v="1393.49"/>
    <n v="0"/>
    <n v="1393.49"/>
    <n v="0"/>
    <n v="1393.49"/>
    <n v="0"/>
    <n v="0"/>
    <n v="0"/>
    <m/>
    <m/>
    <s v="INACTIVE - Retired in 2024"/>
  </r>
  <r>
    <s v="186538"/>
    <s v="V11/10304291"/>
    <s v="?"/>
    <s v="beginbalans"/>
    <m/>
    <s v="1S2477AF4R9RMX6H"/>
    <m/>
    <m/>
    <m/>
    <x v="0"/>
    <m/>
    <n v="100292666"/>
    <s v="Alfa College"/>
    <x v="12"/>
    <s v="Lenovo"/>
    <s v="W530"/>
    <d v="2012-09-01T00:00:00"/>
    <x v="1"/>
    <n v="0"/>
    <n v="1393.49"/>
    <n v="0"/>
    <n v="1393.49"/>
    <n v="0"/>
    <n v="1393.49"/>
    <n v="0"/>
    <n v="1393.49"/>
    <n v="0"/>
    <n v="0"/>
    <n v="0"/>
    <m/>
    <m/>
    <s v="INACTIVE - Retired in 2024"/>
  </r>
  <r>
    <s v="186561"/>
    <s v="V11/10304291"/>
    <s v="?"/>
    <s v="beginbalans"/>
    <m/>
    <s v="1S2447AF4R9RMX6M"/>
    <m/>
    <m/>
    <m/>
    <x v="0"/>
    <m/>
    <n v="100292666"/>
    <s v="Alfa College"/>
    <x v="12"/>
    <s v="Lenovo"/>
    <s v="W530"/>
    <d v="2012-09-01T00:00:00"/>
    <x v="1"/>
    <n v="0"/>
    <n v="1393.49"/>
    <n v="0"/>
    <n v="1393.49"/>
    <n v="0"/>
    <n v="1393.49"/>
    <n v="0"/>
    <n v="1393.49"/>
    <n v="0"/>
    <n v="0"/>
    <n v="0"/>
    <m/>
    <m/>
    <s v="INACTIVE - Retired in 2024"/>
  </r>
  <r>
    <s v="186577"/>
    <s v="V11/10304291"/>
    <s v="?"/>
    <s v="beginbalans"/>
    <m/>
    <s v="1S708D221R9RMX6R"/>
    <m/>
    <m/>
    <m/>
    <x v="2"/>
    <m/>
    <n v="100292666"/>
    <s v="Alfa College"/>
    <x v="12"/>
    <s v="Lenovo"/>
    <s v="W530"/>
    <d v="2012-09-01T00:00:00"/>
    <x v="1"/>
    <n v="0"/>
    <n v="1393.49"/>
    <n v="0"/>
    <n v="1393.49"/>
    <n v="0"/>
    <n v="1393.49"/>
    <n v="0"/>
    <n v="1393.49"/>
    <n v="0"/>
    <n v="0"/>
    <n v="0"/>
    <m/>
    <m/>
    <s v="INACTIVE - Retired in 2024"/>
  </r>
  <r>
    <s v="186599"/>
    <s v="V11/10304291"/>
    <s v="?"/>
    <s v="beginbalans"/>
    <m/>
    <s v="1S2447AF4R9RMY38"/>
    <m/>
    <m/>
    <m/>
    <x v="0"/>
    <m/>
    <n v="100292666"/>
    <s v="Alfa College"/>
    <x v="12"/>
    <s v="Lenovo"/>
    <s v="W530"/>
    <d v="2012-09-01T00:00:00"/>
    <x v="1"/>
    <n v="0"/>
    <n v="1393.49"/>
    <n v="0"/>
    <n v="1393.49"/>
    <n v="0"/>
    <n v="1393.49"/>
    <n v="0"/>
    <n v="1393.49"/>
    <n v="0"/>
    <n v="0"/>
    <n v="0"/>
    <m/>
    <m/>
    <s v="INACTIVE - Retired in 2024"/>
  </r>
  <r>
    <s v="186578"/>
    <s v="V11/10304292"/>
    <s v="?"/>
    <s v="beginbalans"/>
    <m/>
    <s v="1S708D221R9RMX6L"/>
    <m/>
    <m/>
    <m/>
    <x v="0"/>
    <m/>
    <n v="100292666"/>
    <s v="Alfa College"/>
    <x v="12"/>
    <s v="Lenovo"/>
    <s v="W530"/>
    <d v="2012-09-01T00:00:00"/>
    <x v="1"/>
    <n v="0"/>
    <n v="1434.4"/>
    <n v="0"/>
    <n v="1434.4"/>
    <n v="0"/>
    <n v="1434.4"/>
    <n v="0"/>
    <n v="1434.4"/>
    <n v="0"/>
    <n v="0"/>
    <n v="0"/>
    <m/>
    <m/>
    <s v="INACTIVE - Retired in 2024"/>
  </r>
  <r>
    <s v="186579"/>
    <s v="V11/10304292"/>
    <s v="?"/>
    <s v="beginbalans"/>
    <m/>
    <s v="1S2447AF4R9RMX6T"/>
    <m/>
    <m/>
    <m/>
    <x v="0"/>
    <m/>
    <n v="100292666"/>
    <s v="Alfa College"/>
    <x v="12"/>
    <s v="Lenovo"/>
    <s v="W530"/>
    <d v="2012-09-01T00:00:00"/>
    <x v="1"/>
    <n v="0"/>
    <n v="1434.4"/>
    <n v="0"/>
    <n v="1434.4"/>
    <n v="0"/>
    <n v="1434.4"/>
    <n v="0"/>
    <n v="1434.4"/>
    <n v="0"/>
    <n v="0"/>
    <n v="0"/>
    <m/>
    <m/>
    <s v="INACTIVE - Retired in 2024"/>
  </r>
  <r>
    <s v="186580"/>
    <s v="V11/10304292"/>
    <s v="?"/>
    <s v="beginbalans"/>
    <m/>
    <s v="1S2447AF4R9RMY34"/>
    <m/>
    <m/>
    <m/>
    <x v="0"/>
    <m/>
    <n v="100292666"/>
    <s v="Alfa College"/>
    <x v="12"/>
    <s v="Lenovo"/>
    <s v="W530"/>
    <d v="2012-09-01T00:00:00"/>
    <x v="1"/>
    <n v="0"/>
    <n v="1434.4"/>
    <n v="0"/>
    <n v="1434.4"/>
    <n v="0"/>
    <n v="1434.4"/>
    <n v="0"/>
    <n v="1434.4"/>
    <n v="0"/>
    <n v="0"/>
    <n v="0"/>
    <m/>
    <m/>
    <s v="INACTIVE - Retired in 2024"/>
  </r>
  <r>
    <s v="186581"/>
    <s v="V11/10304292"/>
    <s v="?"/>
    <s v="beginbalans"/>
    <m/>
    <s v="1S2447AF4R9RMY3B"/>
    <m/>
    <m/>
    <m/>
    <x v="0"/>
    <m/>
    <n v="100292666"/>
    <s v="Alfa College"/>
    <x v="12"/>
    <s v="Lenovo"/>
    <s v="W530"/>
    <d v="2012-09-01T00:00:00"/>
    <x v="1"/>
    <n v="0"/>
    <n v="1434.4"/>
    <n v="0"/>
    <n v="1434.4"/>
    <n v="0"/>
    <n v="1434.4"/>
    <n v="0"/>
    <n v="1434.4"/>
    <n v="0"/>
    <n v="0"/>
    <n v="0"/>
    <m/>
    <m/>
    <s v="INACTIVE - Retired in 2024"/>
  </r>
  <r>
    <s v="186582"/>
    <s v="V11/10304292"/>
    <s v="?"/>
    <s v="beginbalans"/>
    <m/>
    <s v="1S2447AF4R9RMY39"/>
    <m/>
    <m/>
    <m/>
    <x v="0"/>
    <m/>
    <n v="100292666"/>
    <s v="Alfa College"/>
    <x v="12"/>
    <s v="Lenovo"/>
    <s v="W530"/>
    <d v="2012-09-01T00:00:00"/>
    <x v="1"/>
    <n v="0"/>
    <n v="1434.4"/>
    <n v="0"/>
    <n v="1434.4"/>
    <n v="0"/>
    <n v="1434.4"/>
    <n v="0"/>
    <n v="1434.4"/>
    <n v="0"/>
    <n v="0"/>
    <n v="0"/>
    <m/>
    <m/>
    <s v="INACTIVE - Retired in 2024"/>
  </r>
  <r>
    <s v="186583"/>
    <s v="V11/10304292"/>
    <s v="?"/>
    <s v="beginbalans"/>
    <m/>
    <s v="1S2447AF4R9RMY36"/>
    <m/>
    <m/>
    <m/>
    <x v="0"/>
    <m/>
    <n v="100292666"/>
    <s v="Alfa College"/>
    <x v="12"/>
    <s v="Lenovo"/>
    <s v="W530"/>
    <d v="2012-09-01T00:00:00"/>
    <x v="1"/>
    <n v="0"/>
    <n v="1434.4"/>
    <n v="0"/>
    <n v="1434.4"/>
    <n v="0"/>
    <n v="1434.4"/>
    <n v="0"/>
    <n v="1434.4"/>
    <n v="0"/>
    <n v="0"/>
    <n v="0"/>
    <m/>
    <m/>
    <s v="INACTIVE - Retired in 2024"/>
  </r>
  <r>
    <s v="186584"/>
    <s v="V11/10304292"/>
    <s v="?"/>
    <s v="beginbalans"/>
    <m/>
    <s v="1S2447AF4R9RMX6P"/>
    <m/>
    <m/>
    <m/>
    <x v="0"/>
    <m/>
    <n v="100292666"/>
    <s v="Alfa College"/>
    <x v="12"/>
    <s v="Lenovo"/>
    <s v="W530"/>
    <d v="2012-09-01T00:00:00"/>
    <x v="1"/>
    <n v="0"/>
    <n v="1434.4"/>
    <n v="0"/>
    <n v="1434.4"/>
    <n v="0"/>
    <n v="1434.4"/>
    <n v="0"/>
    <n v="1434.4"/>
    <n v="0"/>
    <n v="0"/>
    <n v="0"/>
    <m/>
    <m/>
    <s v="INACTIVE - Retired in 2024"/>
  </r>
  <r>
    <s v="186585"/>
    <s v="V11/10304292"/>
    <s v="?"/>
    <s v="beginbalans"/>
    <m/>
    <s v="1S2447AF4R9RMX6W"/>
    <m/>
    <m/>
    <m/>
    <x v="0"/>
    <m/>
    <n v="100292666"/>
    <s v="Alfa College"/>
    <x v="12"/>
    <s v="Lenovo"/>
    <s v="W530"/>
    <d v="2012-09-01T00:00:00"/>
    <x v="1"/>
    <n v="0"/>
    <n v="1434.4"/>
    <n v="0"/>
    <n v="1434.4"/>
    <n v="0"/>
    <n v="1434.4"/>
    <n v="0"/>
    <n v="1434.4"/>
    <n v="0"/>
    <n v="0"/>
    <n v="0"/>
    <m/>
    <m/>
    <s v="INACTIVE - Retired in 2024"/>
  </r>
  <r>
    <s v="186587"/>
    <s v="V11/10304292"/>
    <s v="?"/>
    <s v="beginbalans"/>
    <m/>
    <s v="1S2447AF4R9RMX6G"/>
    <m/>
    <m/>
    <m/>
    <x v="0"/>
    <m/>
    <n v="100292666"/>
    <s v="Alfa College"/>
    <x v="12"/>
    <s v="Lenovo"/>
    <s v="W530"/>
    <d v="2012-09-01T00:00:00"/>
    <x v="1"/>
    <n v="0"/>
    <n v="1434.4"/>
    <n v="0"/>
    <n v="1434.4"/>
    <n v="0"/>
    <n v="1434.4"/>
    <n v="0"/>
    <n v="1434.4"/>
    <n v="0"/>
    <n v="0"/>
    <n v="0"/>
    <m/>
    <m/>
    <s v="INACTIVE - Retired in 2024"/>
  </r>
  <r>
    <s v="186600"/>
    <s v="V11/10304292"/>
    <s v="?"/>
    <s v="beginbalans"/>
    <m/>
    <s v="1S2447AF4R9RMY33"/>
    <m/>
    <m/>
    <m/>
    <x v="0"/>
    <m/>
    <n v="100292666"/>
    <s v="Alfa College"/>
    <x v="12"/>
    <s v="Lenovo"/>
    <s v="W530"/>
    <d v="2012-09-01T00:00:00"/>
    <x v="1"/>
    <n v="0"/>
    <n v="1434.4"/>
    <n v="0"/>
    <n v="1434.4"/>
    <n v="0"/>
    <n v="1434.4"/>
    <n v="0"/>
    <n v="1434.4"/>
    <n v="0"/>
    <n v="0"/>
    <n v="0"/>
    <m/>
    <m/>
    <s v="INACTIVE - Retired in 2024"/>
  </r>
  <r>
    <s v="189437"/>
    <s v="V11/10307097"/>
    <s v="?"/>
    <s v="beginbalans"/>
    <m/>
    <s v="1S2447AF4R9TXFAV"/>
    <m/>
    <m/>
    <m/>
    <x v="0"/>
    <m/>
    <n v="100292666"/>
    <s v="Alfa College"/>
    <x v="12"/>
    <s v="Lenovo"/>
    <s v="W530"/>
    <d v="2013-02-01T00:00:00"/>
    <x v="1"/>
    <n v="0"/>
    <n v="1401.11"/>
    <n v="0"/>
    <n v="1401.11"/>
    <n v="0"/>
    <n v="1401.11"/>
    <n v="0"/>
    <n v="1401.11"/>
    <n v="0"/>
    <n v="0"/>
    <n v="0"/>
    <m/>
    <m/>
    <s v="INACTIVE - Retired in 2024"/>
  </r>
  <r>
    <s v="188824"/>
    <s v="V11/10307623"/>
    <s v="?"/>
    <s v="beginbalans"/>
    <m/>
    <s v="KX0212320266"/>
    <m/>
    <m/>
    <m/>
    <x v="0"/>
    <m/>
    <n v="100292414"/>
    <s v="Alfa College"/>
    <x v="13"/>
    <s v="Juniper Networks Inc."/>
    <s v="WLA522"/>
    <d v="2013-01-01T00:00:00"/>
    <x v="1"/>
    <n v="0"/>
    <n v="447.06"/>
    <n v="0"/>
    <n v="447.06"/>
    <n v="0"/>
    <n v="447.06"/>
    <n v="0"/>
    <n v="447.06"/>
    <n v="0"/>
    <n v="0"/>
    <n v="0"/>
    <m/>
    <m/>
    <s v="INACTIVE - Retired in 2024"/>
  </r>
  <r>
    <s v="188825"/>
    <s v="V11/10307623"/>
    <s v="?"/>
    <s v="beginbalans"/>
    <m/>
    <s v="KX0212329450"/>
    <m/>
    <m/>
    <m/>
    <x v="0"/>
    <m/>
    <n v="100292414"/>
    <s v="Alfa College"/>
    <x v="13"/>
    <s v="Juniper Networks Inc."/>
    <s v="WLA522"/>
    <d v="2013-01-01T00:00:00"/>
    <x v="1"/>
    <n v="0"/>
    <n v="447.06"/>
    <n v="0"/>
    <n v="447.06"/>
    <n v="0"/>
    <n v="447.06"/>
    <n v="0"/>
    <n v="447.06"/>
    <n v="0"/>
    <n v="0"/>
    <n v="0"/>
    <m/>
    <m/>
    <s v="INACTIVE - Retired in 2024"/>
  </r>
  <r>
    <s v="188826"/>
    <s v="V11/10307623"/>
    <s v="?"/>
    <s v="beginbalans"/>
    <m/>
    <s v="KX0212320589"/>
    <m/>
    <m/>
    <m/>
    <x v="0"/>
    <m/>
    <n v="100292414"/>
    <s v="Alfa College"/>
    <x v="13"/>
    <s v="Juniper Networks Inc."/>
    <s v="WLA522"/>
    <d v="2013-01-01T00:00:00"/>
    <x v="1"/>
    <n v="0"/>
    <n v="447.06"/>
    <n v="0"/>
    <n v="447.06"/>
    <n v="0"/>
    <n v="447.06"/>
    <n v="0"/>
    <n v="447.06"/>
    <n v="0"/>
    <n v="0"/>
    <n v="0"/>
    <m/>
    <m/>
    <s v="INACTIVE - Retired in 2024"/>
  </r>
  <r>
    <s v="188827"/>
    <s v="V11/10307623"/>
    <s v="?"/>
    <s v="beginbalans"/>
    <m/>
    <s v="KX0212320568"/>
    <m/>
    <m/>
    <m/>
    <x v="0"/>
    <m/>
    <n v="100292414"/>
    <s v="Alfa College"/>
    <x v="13"/>
    <s v="Juniper Networks Inc."/>
    <s v="WLA522"/>
    <d v="2013-01-01T00:00:00"/>
    <x v="1"/>
    <n v="0"/>
    <n v="447.06"/>
    <n v="0"/>
    <n v="447.06"/>
    <n v="0"/>
    <n v="447.06"/>
    <n v="0"/>
    <n v="447.06"/>
    <n v="0"/>
    <n v="0"/>
    <n v="0"/>
    <m/>
    <m/>
    <s v="INACTIVE - Retired in 2024"/>
  </r>
  <r>
    <s v="188828"/>
    <s v="V11/10307623"/>
    <s v="?"/>
    <s v="beginbalans"/>
    <m/>
    <s v="KX0212329282"/>
    <m/>
    <m/>
    <m/>
    <x v="0"/>
    <m/>
    <n v="100292414"/>
    <s v="Alfa College"/>
    <x v="13"/>
    <s v="Juniper Networks Inc."/>
    <s v="WLA522"/>
    <d v="2013-01-01T00:00:00"/>
    <x v="1"/>
    <n v="0"/>
    <n v="447.06"/>
    <n v="0"/>
    <n v="447.06"/>
    <n v="0"/>
    <n v="447.06"/>
    <n v="0"/>
    <n v="447.06"/>
    <n v="0"/>
    <n v="0"/>
    <n v="0"/>
    <m/>
    <m/>
    <s v="INACTIVE - Retired in 2024"/>
  </r>
  <r>
    <s v="188829"/>
    <s v="V11/10307623"/>
    <s v="?"/>
    <s v="beginbalans"/>
    <m/>
    <s v="KX0212320447"/>
    <m/>
    <m/>
    <m/>
    <x v="0"/>
    <m/>
    <n v="100292414"/>
    <s v="Alfa College"/>
    <x v="13"/>
    <s v="Juniper Networks Inc."/>
    <s v="WLA522"/>
    <d v="2013-01-01T00:00:00"/>
    <x v="1"/>
    <n v="0"/>
    <n v="447.06"/>
    <n v="0"/>
    <n v="447.06"/>
    <n v="0"/>
    <n v="447.06"/>
    <n v="0"/>
    <n v="447.06"/>
    <n v="0"/>
    <n v="0"/>
    <n v="0"/>
    <m/>
    <m/>
    <s v="INACTIVE - Retired in 2024"/>
  </r>
  <r>
    <s v="188830"/>
    <s v="V11/10307623"/>
    <s v="?"/>
    <s v="beginbalans"/>
    <m/>
    <s v="KX0212329225"/>
    <m/>
    <m/>
    <m/>
    <x v="0"/>
    <m/>
    <n v="100292414"/>
    <s v="Alfa College"/>
    <x v="13"/>
    <s v="Juniper Networks Inc."/>
    <s v="WLA522"/>
    <d v="2013-01-01T00:00:00"/>
    <x v="1"/>
    <n v="0"/>
    <n v="447.06"/>
    <n v="0"/>
    <n v="447.06"/>
    <n v="0"/>
    <n v="447.06"/>
    <n v="0"/>
    <n v="447.06"/>
    <n v="0"/>
    <n v="0"/>
    <n v="0"/>
    <m/>
    <m/>
    <s v="INACTIVE - Retired in 2024"/>
  </r>
  <r>
    <s v="188831"/>
    <s v="V11/10307623"/>
    <s v="?"/>
    <s v="beginbalans"/>
    <m/>
    <s v="KX0212320458"/>
    <m/>
    <m/>
    <m/>
    <x v="0"/>
    <m/>
    <n v="100292414"/>
    <s v="Alfa College"/>
    <x v="13"/>
    <s v="Juniper Networks Inc."/>
    <s v="WLA522"/>
    <d v="2013-01-01T00:00:00"/>
    <x v="1"/>
    <n v="0"/>
    <n v="447.06"/>
    <n v="0"/>
    <n v="447.06"/>
    <n v="0"/>
    <n v="447.06"/>
    <n v="0"/>
    <n v="447.06"/>
    <n v="0"/>
    <n v="0"/>
    <n v="0"/>
    <m/>
    <m/>
    <s v="INACTIVE - Retired in 2024"/>
  </r>
  <r>
    <s v="189537"/>
    <s v="V11/10309155"/>
    <s v="?"/>
    <s v="beginbalans"/>
    <m/>
    <s v="1S2447AF4SR9W7BR4"/>
    <m/>
    <m/>
    <m/>
    <x v="0"/>
    <m/>
    <n v="100292666"/>
    <s v="Alfa College"/>
    <x v="12"/>
    <s v="Lenovo"/>
    <s v="W530"/>
    <d v="2013-02-01T00:00:00"/>
    <x v="1"/>
    <n v="0"/>
    <n v="1348.16"/>
    <n v="0"/>
    <n v="1348.16"/>
    <n v="0"/>
    <n v="1348.16"/>
    <n v="0"/>
    <n v="1348.16"/>
    <n v="0"/>
    <n v="0"/>
    <n v="0"/>
    <m/>
    <m/>
    <s v="INACTIVE - Retired in 2024"/>
  </r>
  <r>
    <s v="189538"/>
    <s v="V11/10309155"/>
    <s v="?"/>
    <s v="beginbalans"/>
    <m/>
    <s v="1S2447AF4SR9W7BR3"/>
    <m/>
    <m/>
    <m/>
    <x v="0"/>
    <m/>
    <n v="100292666"/>
    <s v="Alfa College"/>
    <x v="12"/>
    <s v="Lenovo"/>
    <s v="W530"/>
    <d v="2013-02-01T00:00:00"/>
    <x v="1"/>
    <n v="0"/>
    <n v="1348.16"/>
    <n v="0"/>
    <n v="1348.16"/>
    <n v="0"/>
    <n v="1348.16"/>
    <n v="0"/>
    <n v="1348.16"/>
    <n v="0"/>
    <n v="0"/>
    <n v="0"/>
    <m/>
    <m/>
    <s v="INACTIVE - Retired in 2024"/>
  </r>
  <r>
    <s v="201718"/>
    <s v="V11/10310934"/>
    <s v="?"/>
    <s v="beginbalans"/>
    <m/>
    <s v="?"/>
    <m/>
    <m/>
    <m/>
    <x v="1"/>
    <m/>
    <n v="100292414"/>
    <s v="Alfa College"/>
    <x v="2"/>
    <s v="SCC Bodegraven"/>
    <s v="AP with dual radios"/>
    <d v="2013-07-17T00:00:00"/>
    <x v="1"/>
    <n v="1"/>
    <n v="501.26"/>
    <n v="0"/>
    <n v="0"/>
    <n v="501.26"/>
    <n v="501.26"/>
    <n v="0"/>
    <n v="0"/>
    <n v="501.26"/>
    <n v="0"/>
    <n v="0"/>
    <m/>
    <m/>
    <s v="ACTIVE"/>
  </r>
  <r>
    <s v="201719"/>
    <s v="V11/10310934"/>
    <s v="?"/>
    <s v="beginbalans"/>
    <m/>
    <s v="?"/>
    <m/>
    <m/>
    <m/>
    <x v="1"/>
    <m/>
    <n v="100292414"/>
    <s v="Alfa College"/>
    <x v="2"/>
    <s v="SCC Bodegraven"/>
    <s v="AP with dual radios"/>
    <d v="2013-07-17T00:00:00"/>
    <x v="1"/>
    <n v="1"/>
    <n v="501.26"/>
    <n v="0"/>
    <n v="0"/>
    <n v="501.26"/>
    <n v="501.26"/>
    <n v="0"/>
    <n v="0"/>
    <n v="501.26"/>
    <n v="0"/>
    <n v="0"/>
    <m/>
    <m/>
    <s v="ACTIVE"/>
  </r>
  <r>
    <s v="201720"/>
    <s v="V11/10310934"/>
    <s v="?"/>
    <s v="beginbalans"/>
    <m/>
    <s v="?"/>
    <m/>
    <m/>
    <m/>
    <x v="1"/>
    <m/>
    <n v="100292414"/>
    <s v="Alfa College"/>
    <x v="2"/>
    <s v="SCC Bodegraven"/>
    <s v="AP with dual radios"/>
    <d v="2013-07-17T00:00:00"/>
    <x v="1"/>
    <n v="1"/>
    <n v="501.26"/>
    <n v="0"/>
    <n v="0"/>
    <n v="501.26"/>
    <n v="501.26"/>
    <n v="0"/>
    <n v="0"/>
    <n v="501.26"/>
    <n v="0"/>
    <n v="0"/>
    <m/>
    <m/>
    <s v="ACTIVE"/>
  </r>
  <r>
    <s v="201721"/>
    <s v="V11/10310934"/>
    <s v="?"/>
    <s v="beginbalans"/>
    <m/>
    <s v="?"/>
    <m/>
    <m/>
    <m/>
    <x v="1"/>
    <m/>
    <n v="100292414"/>
    <s v="Alfa College"/>
    <x v="2"/>
    <s v="SCC Bodegraven"/>
    <s v="AP with dual radios"/>
    <d v="2013-07-17T00:00:00"/>
    <x v="1"/>
    <n v="1"/>
    <n v="501.26"/>
    <n v="0"/>
    <n v="0"/>
    <n v="501.26"/>
    <n v="501.26"/>
    <n v="0"/>
    <n v="0"/>
    <n v="501.26"/>
    <n v="0"/>
    <n v="0"/>
    <m/>
    <m/>
    <s v="ACTIVE"/>
  </r>
  <r>
    <s v="201722"/>
    <s v="V11/10310934"/>
    <s v="?"/>
    <s v="beginbalans"/>
    <m/>
    <s v="?"/>
    <m/>
    <m/>
    <m/>
    <x v="1"/>
    <m/>
    <n v="100292414"/>
    <s v="Alfa College"/>
    <x v="2"/>
    <s v="SCC Bodegraven"/>
    <s v="AP with dual radios"/>
    <d v="2013-07-17T00:00:00"/>
    <x v="1"/>
    <n v="1"/>
    <n v="501.26"/>
    <n v="0"/>
    <n v="0"/>
    <n v="501.26"/>
    <n v="501.26"/>
    <n v="0"/>
    <n v="0"/>
    <n v="501.26"/>
    <n v="0"/>
    <n v="0"/>
    <m/>
    <m/>
    <s v="ACTIVE"/>
  </r>
  <r>
    <s v="201560"/>
    <s v="V11/10311338"/>
    <s v="?"/>
    <s v="beginbalans"/>
    <m/>
    <s v="2247AF4R9XD9K7"/>
    <m/>
    <m/>
    <m/>
    <x v="0"/>
    <m/>
    <n v="100292666"/>
    <s v="Alfa College"/>
    <x v="12"/>
    <s v="Lenovo"/>
    <s v="W530"/>
    <d v="2013-07-17T00:00:00"/>
    <x v="1"/>
    <n v="0"/>
    <n v="1392.17"/>
    <n v="0"/>
    <n v="1392.17"/>
    <n v="0"/>
    <n v="1392.17"/>
    <n v="0"/>
    <n v="1392.17"/>
    <n v="0"/>
    <n v="0"/>
    <n v="0"/>
    <m/>
    <m/>
    <s v="INACTIVE - Retired in 2024"/>
  </r>
  <r>
    <s v="201561"/>
    <s v="V11/10311419"/>
    <s v="?"/>
    <s v="beginbalans"/>
    <m/>
    <s v="?"/>
    <m/>
    <m/>
    <m/>
    <x v="1"/>
    <m/>
    <n v="100292666"/>
    <s v="Alfa College"/>
    <x v="3"/>
    <s v="Lenovo"/>
    <s v="Thinkpad T510"/>
    <d v="2013-07-17T00:00:00"/>
    <x v="1"/>
    <n v="1"/>
    <n v="433.45"/>
    <n v="0"/>
    <n v="0"/>
    <n v="433.45"/>
    <n v="433.45"/>
    <n v="0"/>
    <n v="0"/>
    <n v="433.45"/>
    <n v="0"/>
    <n v="0"/>
    <m/>
    <m/>
    <s v="ACTIVE"/>
  </r>
  <r>
    <s v="343205"/>
    <s v="V11/10318064"/>
    <s v="?"/>
    <s v="beginbalans"/>
    <m/>
    <s v="1S2429AJ2PK1EAKK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06"/>
    <s v="V11/10318064"/>
    <s v="?"/>
    <s v="beginbalans"/>
    <m/>
    <s v="1S2429AJ2PK1EAKE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07"/>
    <s v="V11/10318064"/>
    <s v="?"/>
    <s v="beginbalans"/>
    <m/>
    <s v="1S2429AJ2PK1EALA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08"/>
    <s v="V11/10318064"/>
    <s v="?"/>
    <s v="beginbalans"/>
    <m/>
    <s v="1S2429AJ2PK1EAL0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09"/>
    <s v="V11/10318064"/>
    <s v="?"/>
    <s v="beginbalans"/>
    <m/>
    <s v="1S2429AJ2PK1EAKZ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10"/>
    <s v="V11/10318064"/>
    <s v="?"/>
    <s v="beginbalans"/>
    <m/>
    <s v="1S2429AJ2PK1EAL1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11"/>
    <s v="V11/10318064"/>
    <s v="?"/>
    <s v="beginbalans"/>
    <m/>
    <s v="1S2429AJ2PK1EAKN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12"/>
    <s v="V11/10318064"/>
    <s v="?"/>
    <s v="beginbalans"/>
    <m/>
    <s v="1S2429AJ2PK1EAKY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13"/>
    <s v="V11/10318064"/>
    <s v="?"/>
    <s v="beginbalans"/>
    <m/>
    <s v="1S2429AJ2PK1EAL7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14"/>
    <s v="V11/10318064"/>
    <s v="?"/>
    <s v="beginbalans"/>
    <m/>
    <s v="1S2429AJ2PK1EAKH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15"/>
    <s v="V11/10318064"/>
    <s v="?"/>
    <s v="beginbalans"/>
    <m/>
    <s v="1S2429AJ2PK1EAKP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16"/>
    <s v="V11/10318064"/>
    <s v="?"/>
    <s v="beginbalans"/>
    <m/>
    <s v="1S2429AJ2PK1EAL9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17"/>
    <s v="V11/10318064"/>
    <s v="?"/>
    <s v="beginbalans"/>
    <m/>
    <s v="1S2429AJ2PK1EAL4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18"/>
    <s v="V11/10318064"/>
    <s v="?"/>
    <s v="beginbalans"/>
    <m/>
    <s v="1S2429AJ2PK1EAKD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19"/>
    <s v="V11/10318064"/>
    <s v="?"/>
    <s v="beginbalans"/>
    <m/>
    <s v="1S2429AJ2PK1EALC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20"/>
    <s v="V11/10318064"/>
    <s v="?"/>
    <s v="beginbalans"/>
    <m/>
    <s v="1S2429AJ2PK1EAKT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21"/>
    <s v="V11/10318064"/>
    <s v="?"/>
    <s v="beginbalans"/>
    <m/>
    <s v="1S2429AJ2PK1EAL8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22"/>
    <s v="V11/10318064"/>
    <s v="?"/>
    <s v="beginbalans"/>
    <m/>
    <s v="1S2429AJ2PK1EALB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23"/>
    <s v="V11/10318064"/>
    <s v="?"/>
    <s v="beginbalans"/>
    <m/>
    <s v="1S2429AJ2PK1EAL2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24"/>
    <s v="V11/10318064"/>
    <s v="?"/>
    <s v="beginbalans"/>
    <m/>
    <s v="1S2429AJ2PK1EAL6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25"/>
    <s v="V11/10318064"/>
    <s v="?"/>
    <s v="beginbalans"/>
    <m/>
    <s v="1S2429AJ2PK1EAKV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26"/>
    <s v="V11/10318064"/>
    <s v="?"/>
    <s v="beginbalans"/>
    <m/>
    <s v="1S2429AJ2PK1EAKW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27"/>
    <s v="V11/10318064"/>
    <s v="?"/>
    <s v="beginbalans"/>
    <m/>
    <s v="1S2429AJ2PK1EAL5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28"/>
    <s v="V11/10318064"/>
    <s v="?"/>
    <s v="beginbalans"/>
    <m/>
    <s v="1S2429AJ2PK1EAL3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29"/>
    <s v="V11/10318064"/>
    <s v="?"/>
    <s v="beginbalans"/>
    <m/>
    <s v="1S2429AJ2PK1EAKF"/>
    <m/>
    <m/>
    <m/>
    <x v="2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30"/>
    <s v="V11/10318064"/>
    <s v="?"/>
    <s v="beginbalans"/>
    <m/>
    <s v="1S2429AJ2PK1EAKX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31"/>
    <s v="V11/10318064"/>
    <s v="?"/>
    <s v="beginbalans"/>
    <m/>
    <s v="1S2429AJ2PK1EAKR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32"/>
    <s v="V11/10318064"/>
    <s v="?"/>
    <s v="beginbalans"/>
    <m/>
    <s v="1S2429AJ2PK1EAKG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233"/>
    <s v="V11/10318064"/>
    <s v="?"/>
    <s v="beginbalans"/>
    <m/>
    <s v="1S2429AJ2PK1EAKL"/>
    <m/>
    <m/>
    <m/>
    <x v="0"/>
    <m/>
    <n v="100292666"/>
    <s v="Alfa College"/>
    <x v="12"/>
    <s v="Lenovo"/>
    <s v="T530"/>
    <d v="2013-10-15T00:00:00"/>
    <x v="1"/>
    <n v="0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226263"/>
    <s v="V11/10318064"/>
    <s v="2000945525"/>
    <s v="beginbalans"/>
    <m/>
    <s v="1S2429AJ2PK1EAKM"/>
    <m/>
    <m/>
    <m/>
    <x v="0"/>
    <m/>
    <n v="100292666"/>
    <s v="Alfa College"/>
    <x v="12"/>
    <s v="Lenovo"/>
    <s v="T530"/>
    <d v="2013-10-15T00:00:00"/>
    <x v="1"/>
    <n v="1"/>
    <n v="598.19000000000005"/>
    <n v="0"/>
    <n v="598.19000000000005"/>
    <n v="0"/>
    <n v="598.19000000000005"/>
    <n v="0"/>
    <n v="598.19000000000005"/>
    <n v="0"/>
    <n v="0"/>
    <n v="0"/>
    <m/>
    <m/>
    <s v="INACTIVE - Retired in 2024"/>
  </r>
  <r>
    <s v="343191"/>
    <s v="V11/10319121"/>
    <s v="?"/>
    <s v="beginbalans"/>
    <m/>
    <s v="1S706D773PK-1VVF7"/>
    <m/>
    <m/>
    <m/>
    <x v="0"/>
    <m/>
    <n v="100292666"/>
    <s v="Alfa College"/>
    <x v="12"/>
    <s v="Lenovo"/>
    <s v="T530"/>
    <d v="2013-11-18T00:00:00"/>
    <x v="1"/>
    <n v="0"/>
    <n v="591.78"/>
    <n v="0"/>
    <n v="591.78"/>
    <n v="0"/>
    <n v="591.78"/>
    <n v="0"/>
    <n v="591.78"/>
    <n v="0"/>
    <n v="0"/>
    <n v="0"/>
    <m/>
    <m/>
    <s v="INACTIVE - Retired in 2024"/>
  </r>
  <r>
    <s v="343192"/>
    <s v="V11/10319121"/>
    <s v="?"/>
    <s v="beginbalans"/>
    <m/>
    <s v="1S706D773PK-1VVFM"/>
    <m/>
    <m/>
    <m/>
    <x v="0"/>
    <m/>
    <n v="100292666"/>
    <s v="Alfa College"/>
    <x v="12"/>
    <s v="Lenovo"/>
    <s v="T530"/>
    <d v="2013-11-18T00:00:00"/>
    <x v="1"/>
    <n v="0"/>
    <n v="591.78"/>
    <n v="0"/>
    <n v="591.78"/>
    <n v="0"/>
    <n v="591.78"/>
    <n v="0"/>
    <n v="591.78"/>
    <n v="0"/>
    <n v="0"/>
    <n v="0"/>
    <m/>
    <m/>
    <s v="INACTIVE - Retired in 2024"/>
  </r>
  <r>
    <s v="343193"/>
    <s v="V11/10319121"/>
    <s v="?"/>
    <s v="beginbalans"/>
    <m/>
    <s v="1S706D773PK-1VVFN"/>
    <m/>
    <m/>
    <m/>
    <x v="0"/>
    <m/>
    <n v="100292666"/>
    <s v="Alfa College"/>
    <x v="12"/>
    <s v="Lenovo"/>
    <s v="T530"/>
    <d v="2013-11-18T00:00:00"/>
    <x v="1"/>
    <n v="0"/>
    <n v="591.78"/>
    <n v="0"/>
    <n v="591.78"/>
    <n v="0"/>
    <n v="591.78"/>
    <n v="0"/>
    <n v="591.78"/>
    <n v="0"/>
    <n v="0"/>
    <n v="0"/>
    <m/>
    <m/>
    <s v="INACTIVE - Retired in 2024"/>
  </r>
  <r>
    <s v="343194"/>
    <s v="V11/10319121"/>
    <s v="?"/>
    <s v="beginbalans"/>
    <m/>
    <s v="1S706D773PK-1VVFC"/>
    <m/>
    <m/>
    <m/>
    <x v="2"/>
    <m/>
    <n v="100292666"/>
    <s v="Alfa College"/>
    <x v="12"/>
    <s v="Lenovo"/>
    <s v="T530"/>
    <d v="2013-11-18T00:00:00"/>
    <x v="1"/>
    <n v="0"/>
    <n v="591.78"/>
    <n v="0"/>
    <n v="591.78"/>
    <n v="0"/>
    <n v="591.78"/>
    <n v="0"/>
    <n v="591.78"/>
    <n v="0"/>
    <n v="0"/>
    <n v="0"/>
    <m/>
    <m/>
    <s v="INACTIVE - Retired in 2024"/>
  </r>
  <r>
    <s v="343195"/>
    <s v="V11/10319121"/>
    <s v="?"/>
    <s v="beginbalans"/>
    <m/>
    <s v="1S706D773PK-1VVFG"/>
    <m/>
    <m/>
    <m/>
    <x v="0"/>
    <m/>
    <n v="100292666"/>
    <s v="Alfa College"/>
    <x v="12"/>
    <s v="Lenovo"/>
    <s v="T530"/>
    <d v="2013-11-18T00:00:00"/>
    <x v="1"/>
    <n v="0"/>
    <n v="591.78"/>
    <n v="0"/>
    <n v="591.78"/>
    <n v="0"/>
    <n v="591.78"/>
    <n v="0"/>
    <n v="591.78"/>
    <n v="0"/>
    <n v="0"/>
    <n v="0"/>
    <m/>
    <m/>
    <s v="INACTIVE - Retired in 2024"/>
  </r>
  <r>
    <s v="343196"/>
    <s v="V11/10319121"/>
    <s v="?"/>
    <s v="beginbalans"/>
    <m/>
    <s v="1S706D773PK-1VVFL"/>
    <m/>
    <m/>
    <m/>
    <x v="0"/>
    <m/>
    <n v="100292666"/>
    <s v="Alfa College"/>
    <x v="12"/>
    <s v="Lenovo"/>
    <s v="T530"/>
    <d v="2013-11-18T00:00:00"/>
    <x v="1"/>
    <n v="0"/>
    <n v="591.78"/>
    <n v="0"/>
    <n v="591.78"/>
    <n v="0"/>
    <n v="591.78"/>
    <n v="0"/>
    <n v="591.78"/>
    <n v="0"/>
    <n v="0"/>
    <n v="0"/>
    <m/>
    <m/>
    <s v="INACTIVE - Retired in 2024"/>
  </r>
  <r>
    <s v="343197"/>
    <s v="V11/10319121"/>
    <s v="?"/>
    <s v="beginbalans"/>
    <m/>
    <s v="1S706D773PK-1VVF9"/>
    <m/>
    <m/>
    <m/>
    <x v="0"/>
    <m/>
    <n v="100292666"/>
    <s v="Alfa College"/>
    <x v="12"/>
    <s v="Lenovo"/>
    <s v="T530"/>
    <d v="2013-11-18T00:00:00"/>
    <x v="1"/>
    <n v="0"/>
    <n v="591.78"/>
    <n v="0"/>
    <n v="591.78"/>
    <n v="0"/>
    <n v="591.78"/>
    <n v="0"/>
    <n v="591.78"/>
    <n v="0"/>
    <n v="0"/>
    <n v="0"/>
    <m/>
    <m/>
    <s v="INACTIVE - Retired in 2024"/>
  </r>
  <r>
    <s v="343198"/>
    <s v="V11/10319121"/>
    <s v="?"/>
    <s v="beginbalans"/>
    <m/>
    <s v="1S706D773PK-1VVFK"/>
    <m/>
    <m/>
    <m/>
    <x v="0"/>
    <m/>
    <n v="100292666"/>
    <s v="Alfa College"/>
    <x v="12"/>
    <s v="Lenovo"/>
    <s v="T530"/>
    <d v="2013-11-18T00:00:00"/>
    <x v="1"/>
    <n v="0"/>
    <n v="591.78"/>
    <n v="0"/>
    <n v="591.78"/>
    <n v="0"/>
    <n v="591.78"/>
    <n v="0"/>
    <n v="591.78"/>
    <n v="0"/>
    <n v="0"/>
    <n v="0"/>
    <m/>
    <m/>
    <s v="INACTIVE - Retired in 2024"/>
  </r>
  <r>
    <s v="343199"/>
    <s v="V11/10319121"/>
    <s v="?"/>
    <s v="beginbalans"/>
    <m/>
    <s v="1S706D773PK-1VVFH"/>
    <m/>
    <m/>
    <m/>
    <x v="0"/>
    <m/>
    <n v="100292666"/>
    <s v="Alfa College"/>
    <x v="12"/>
    <s v="Lenovo"/>
    <s v="T530"/>
    <d v="2013-11-18T00:00:00"/>
    <x v="1"/>
    <n v="0"/>
    <n v="591.78"/>
    <n v="0"/>
    <n v="591.78"/>
    <n v="0"/>
    <n v="591.78"/>
    <n v="0"/>
    <n v="591.78"/>
    <n v="0"/>
    <n v="0"/>
    <n v="0"/>
    <m/>
    <m/>
    <s v="INACTIVE - Retired in 2024"/>
  </r>
  <r>
    <s v="343200"/>
    <s v="V11/10319121"/>
    <s v="?"/>
    <s v="beginbalans"/>
    <m/>
    <s v="1S706D773PK-1VVFA"/>
    <m/>
    <m/>
    <m/>
    <x v="0"/>
    <m/>
    <n v="100292666"/>
    <s v="Alfa College"/>
    <x v="12"/>
    <s v="Lenovo"/>
    <s v="T530"/>
    <d v="2013-11-18T00:00:00"/>
    <x v="1"/>
    <n v="0"/>
    <n v="591.78"/>
    <n v="0"/>
    <n v="591.78"/>
    <n v="0"/>
    <n v="591.78"/>
    <n v="0"/>
    <n v="591.78"/>
    <n v="0"/>
    <n v="0"/>
    <n v="0"/>
    <m/>
    <m/>
    <s v="INACTIVE - Retired in 2024"/>
  </r>
  <r>
    <s v="343201"/>
    <s v="V11/10319121"/>
    <s v="?"/>
    <s v="beginbalans"/>
    <m/>
    <s v="1S706D773PK-VVF8"/>
    <m/>
    <m/>
    <m/>
    <x v="0"/>
    <m/>
    <n v="100292666"/>
    <s v="Alfa College"/>
    <x v="12"/>
    <s v="Lenovo"/>
    <s v="T530"/>
    <d v="2013-11-18T00:00:00"/>
    <x v="1"/>
    <n v="0"/>
    <n v="591.78"/>
    <n v="0"/>
    <n v="591.78"/>
    <n v="0"/>
    <n v="591.78"/>
    <n v="0"/>
    <n v="591.78"/>
    <n v="0"/>
    <n v="0"/>
    <n v="0"/>
    <m/>
    <m/>
    <s v="INACTIVE - Retired in 2024"/>
  </r>
  <r>
    <s v="343202"/>
    <s v="V11/10319121"/>
    <s v="?"/>
    <s v="beginbalans"/>
    <m/>
    <s v="1S706D773PK-1VVFF"/>
    <m/>
    <m/>
    <m/>
    <x v="0"/>
    <m/>
    <n v="100292666"/>
    <s v="Alfa College"/>
    <x v="12"/>
    <s v="Lenovo"/>
    <s v="T530"/>
    <d v="2013-11-18T00:00:00"/>
    <x v="1"/>
    <n v="0"/>
    <n v="591.78"/>
    <n v="0"/>
    <n v="591.78"/>
    <n v="0"/>
    <n v="591.78"/>
    <n v="0"/>
    <n v="591.78"/>
    <n v="0"/>
    <n v="0"/>
    <n v="0"/>
    <m/>
    <m/>
    <s v="INACTIVE - Retired in 2024"/>
  </r>
  <r>
    <s v="343203"/>
    <s v="V11/10319121"/>
    <s v="?"/>
    <s v="beginbalans"/>
    <m/>
    <s v="1S706D773PK-1VVFB"/>
    <m/>
    <m/>
    <m/>
    <x v="0"/>
    <m/>
    <n v="100292666"/>
    <s v="Alfa College"/>
    <x v="12"/>
    <s v="Lenovo"/>
    <s v="T530"/>
    <d v="2013-11-18T00:00:00"/>
    <x v="1"/>
    <n v="0"/>
    <n v="591.78"/>
    <n v="0"/>
    <n v="591.78"/>
    <n v="0"/>
    <n v="591.78"/>
    <n v="0"/>
    <n v="591.78"/>
    <n v="0"/>
    <n v="0"/>
    <n v="0"/>
    <m/>
    <m/>
    <s v="INACTIVE - Retired in 2024"/>
  </r>
  <r>
    <s v="343204"/>
    <s v="V11/10319121"/>
    <s v="?"/>
    <s v="beginbalans"/>
    <m/>
    <s v="1S706D773PK-1VVFD"/>
    <m/>
    <m/>
    <m/>
    <x v="0"/>
    <m/>
    <n v="100292666"/>
    <s v="Alfa College"/>
    <x v="12"/>
    <s v="Lenovo"/>
    <s v="T530"/>
    <d v="2013-11-18T00:00:00"/>
    <x v="1"/>
    <n v="0"/>
    <n v="591.78"/>
    <n v="0"/>
    <n v="591.78"/>
    <n v="0"/>
    <n v="591.78"/>
    <n v="0"/>
    <n v="591.78"/>
    <n v="0"/>
    <n v="0"/>
    <n v="0"/>
    <m/>
    <m/>
    <s v="INACTIVE - Retired in 2024"/>
  </r>
  <r>
    <s v="220440"/>
    <s v="V11/10319121"/>
    <s v="2000955738"/>
    <s v="beginbalans"/>
    <m/>
    <s v="1S706D773PK-1VVFE"/>
    <m/>
    <m/>
    <m/>
    <x v="0"/>
    <m/>
    <n v="100292666"/>
    <s v="Alfa College"/>
    <x v="12"/>
    <s v="Lenovo"/>
    <s v="T530"/>
    <d v="2013-11-18T00:00:00"/>
    <x v="1"/>
    <n v="1"/>
    <n v="591.78"/>
    <n v="0"/>
    <n v="591.78"/>
    <n v="0"/>
    <n v="591.78"/>
    <n v="0"/>
    <n v="591.78"/>
    <n v="0"/>
    <n v="0"/>
    <n v="0"/>
    <m/>
    <m/>
    <s v="INACTIVE - Retired in 2024"/>
  </r>
  <r>
    <s v="228713"/>
    <s v="V11/10322919"/>
    <s v="2001002576"/>
    <s v="beginbalans"/>
    <m/>
    <s v="SS4C62804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14"/>
    <s v="V11/10322919"/>
    <s v="2001002576"/>
    <s v="beginbalans"/>
    <m/>
    <s v="SS4C62709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15"/>
    <s v="V11/10322919"/>
    <s v="2001002576"/>
    <s v="beginbalans"/>
    <m/>
    <s v="SS4C62694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16"/>
    <s v="V11/10322919"/>
    <s v="2001002576"/>
    <s v="beginbalans"/>
    <m/>
    <s v="SS4C62814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17"/>
    <s v="V11/10322919"/>
    <s v="2001002576"/>
    <s v="beginbalans"/>
    <m/>
    <s v="SS4C62641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18"/>
    <s v="V11/10322919"/>
    <s v="2001002576"/>
    <s v="beginbalans"/>
    <m/>
    <s v="SS4C62579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19"/>
    <s v="V11/10322919"/>
    <s v="2001002576"/>
    <s v="beginbalans"/>
    <m/>
    <s v="SS4C6264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20"/>
    <s v="V11/10322919"/>
    <s v="2001002576"/>
    <s v="beginbalans"/>
    <m/>
    <s v="SS4C6297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21"/>
    <s v="V11/10322919"/>
    <s v="2001002576"/>
    <s v="beginbalans"/>
    <m/>
    <s v="SS4C62901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22"/>
    <s v="V11/10322919"/>
    <s v="2001002576"/>
    <s v="beginbalans"/>
    <m/>
    <s v="SS4C62731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23"/>
    <s v="V11/10322919"/>
    <s v="2001002576"/>
    <s v="beginbalans"/>
    <m/>
    <s v="SS4C63082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24"/>
    <s v="V11/10322919"/>
    <s v="2001002576"/>
    <s v="beginbalans"/>
    <m/>
    <s v="SS4C6323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25"/>
    <s v="V11/10322919"/>
    <s v="2001002576"/>
    <s v="beginbalans"/>
    <m/>
    <s v="SS4C6319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26"/>
    <s v="V11/10322919"/>
    <s v="2001002576"/>
    <s v="beginbalans"/>
    <m/>
    <s v="SS4C6322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27"/>
    <s v="V11/10322919"/>
    <s v="2001002576"/>
    <s v="beginbalans"/>
    <m/>
    <s v="SS4C63229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28"/>
    <s v="V11/10322919"/>
    <s v="2001002576"/>
    <s v="beginbalans"/>
    <m/>
    <s v="SS4C63222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29"/>
    <s v="V11/10322919"/>
    <s v="2001002576"/>
    <s v="beginbalans"/>
    <m/>
    <s v="SS4C62994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30"/>
    <s v="V11/10322919"/>
    <s v="2001002576"/>
    <s v="beginbalans"/>
    <m/>
    <s v="SS4C62959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31"/>
    <s v="V11/10322919"/>
    <s v="2001002576"/>
    <s v="beginbalans"/>
    <m/>
    <s v="SS4C6286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32"/>
    <s v="V11/10322919"/>
    <s v="2001002576"/>
    <s v="beginbalans"/>
    <m/>
    <s v="SS4C62871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33"/>
    <s v="V11/10322919"/>
    <s v="2001002576"/>
    <s v="beginbalans"/>
    <m/>
    <s v="SS4C62972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34"/>
    <s v="V11/10322919"/>
    <s v="2001002576"/>
    <s v="beginbalans"/>
    <m/>
    <s v="SS4C62933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35"/>
    <s v="V11/10322919"/>
    <s v="2001002576"/>
    <s v="beginbalans"/>
    <m/>
    <s v="SS4C62799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36"/>
    <s v="V11/10322919"/>
    <s v="2001002576"/>
    <s v="beginbalans"/>
    <m/>
    <s v="SS4C63250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37"/>
    <s v="V11/10322919"/>
    <s v="2001002576"/>
    <s v="beginbalans"/>
    <m/>
    <s v="SS4C63821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38"/>
    <s v="V11/10322919"/>
    <s v="2001002576"/>
    <s v="beginbalans"/>
    <m/>
    <s v="SS4C63010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39"/>
    <s v="V11/10322919"/>
    <s v="2001002576"/>
    <s v="beginbalans"/>
    <m/>
    <s v="SS4C63330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40"/>
    <s v="V11/10322919"/>
    <s v="2001002576"/>
    <s v="beginbalans"/>
    <m/>
    <s v="SS4C6332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41"/>
    <s v="V11/10322919"/>
    <s v="2001002576"/>
    <s v="beginbalans"/>
    <m/>
    <s v="SS4C63323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42"/>
    <s v="V11/10322919"/>
    <s v="2001002576"/>
    <s v="beginbalans"/>
    <m/>
    <s v="SS4C63333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43"/>
    <s v="V11/10322919"/>
    <s v="2001002576"/>
    <s v="beginbalans"/>
    <m/>
    <s v="SS4C63243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53"/>
    <s v="V11/10322919"/>
    <s v="2001002576"/>
    <s v="beginbalans"/>
    <m/>
    <s v="SS4C63252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54"/>
    <s v="V11/10322919"/>
    <s v="2001002576"/>
    <s v="beginbalans"/>
    <m/>
    <s v="SS4C6330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55"/>
    <s v="V11/10322919"/>
    <s v="2001002576"/>
    <s v="beginbalans"/>
    <m/>
    <s v="SS4C6331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56"/>
    <s v="V11/10322919"/>
    <s v="2001002576"/>
    <s v="beginbalans"/>
    <m/>
    <s v="SS4C62969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57"/>
    <s v="V11/10322919"/>
    <s v="2001002576"/>
    <s v="beginbalans"/>
    <m/>
    <s v="SS4C6294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58"/>
    <s v="V11/10322919"/>
    <s v="2001002576"/>
    <s v="beginbalans"/>
    <m/>
    <s v="SS4C63110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59"/>
    <s v="V11/10322919"/>
    <s v="2001002576"/>
    <s v="beginbalans"/>
    <m/>
    <s v="SS4C63511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60"/>
    <s v="V11/10322919"/>
    <s v="2001002576"/>
    <s v="beginbalans"/>
    <m/>
    <s v="SS4C63564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61"/>
    <s v="V11/10322919"/>
    <s v="2001002576"/>
    <s v="beginbalans"/>
    <m/>
    <s v="SS4C63768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62"/>
    <s v="V11/10322919"/>
    <s v="2001002576"/>
    <s v="beginbalans"/>
    <m/>
    <s v="SS4C63571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63"/>
    <s v="V11/10322919"/>
    <s v="2001002576"/>
    <s v="beginbalans"/>
    <m/>
    <s v="SS4C62858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66"/>
    <s v="V11/10322919"/>
    <s v="2001002576"/>
    <s v="beginbalans"/>
    <m/>
    <s v="SS4C6312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67"/>
    <s v="V11/10322919"/>
    <s v="2001002576"/>
    <s v="beginbalans"/>
    <m/>
    <s v="SS4C63129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69"/>
    <s v="V11/10322919"/>
    <s v="2001002576"/>
    <s v="beginbalans"/>
    <m/>
    <s v="SS4C63578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70"/>
    <s v="V11/10322919"/>
    <s v="2001002576"/>
    <s v="beginbalans"/>
    <m/>
    <s v="SS4C6344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71"/>
    <s v="V11/10322919"/>
    <s v="2001002576"/>
    <s v="beginbalans"/>
    <m/>
    <s v="SS4C6340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74"/>
    <s v="V11/10322919"/>
    <s v="2001002576"/>
    <s v="beginbalans"/>
    <m/>
    <s v="SS4C63103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75"/>
    <s v="V11/10322919"/>
    <s v="2001002576"/>
    <s v="beginbalans"/>
    <m/>
    <s v="SS4C62823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76"/>
    <s v="V11/10322919"/>
    <s v="2001002576"/>
    <s v="beginbalans"/>
    <m/>
    <s v="SS4C62836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77"/>
    <s v="V11/10322919"/>
    <s v="2001002576"/>
    <s v="beginbalans"/>
    <m/>
    <s v="SS4C62702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78"/>
    <s v="V11/10322919"/>
    <s v="2001002576"/>
    <s v="beginbalans"/>
    <m/>
    <s v="SS4C62688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79"/>
    <s v="V11/10322919"/>
    <s v="2001002576"/>
    <s v="beginbalans"/>
    <m/>
    <s v="SS4C62572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80"/>
    <s v="V11/10322919"/>
    <s v="2001002576"/>
    <s v="beginbalans"/>
    <m/>
    <s v="SS4C62628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81"/>
    <s v="V11/10322919"/>
    <s v="2001002576"/>
    <s v="beginbalans"/>
    <m/>
    <s v="SS4C63422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82"/>
    <s v="V11/10322919"/>
    <s v="2001002576"/>
    <s v="beginbalans"/>
    <m/>
    <s v="SS4C63561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83"/>
    <s v="V11/10322919"/>
    <s v="2001002576"/>
    <s v="beginbalans"/>
    <m/>
    <s v="SS4C63515"/>
    <m/>
    <m/>
    <m/>
    <x v="2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84"/>
    <s v="V11/10322919"/>
    <s v="2001002576"/>
    <s v="beginbalans"/>
    <m/>
    <s v="SS4C63491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795"/>
    <s v="V11/10322919"/>
    <s v="2001002576"/>
    <s v="beginbalans"/>
    <m/>
    <s v="SS4C6346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06"/>
    <s v="V11/10322919"/>
    <s v="2001002576"/>
    <s v="beginbalans"/>
    <m/>
    <s v="SS4C63519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07"/>
    <s v="V11/10322919"/>
    <s v="2001002576"/>
    <s v="beginbalans"/>
    <m/>
    <s v="SS4C6369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08"/>
    <s v="V11/10322919"/>
    <s v="2001002576"/>
    <s v="beginbalans"/>
    <m/>
    <s v="SS4C6370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09"/>
    <s v="V11/10322919"/>
    <s v="2001002576"/>
    <s v="beginbalans"/>
    <m/>
    <s v="SS4C6350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10"/>
    <s v="V11/10322919"/>
    <s v="2001002576"/>
    <s v="beginbalans"/>
    <m/>
    <s v="SS4C63603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11"/>
    <s v="V11/10322919"/>
    <s v="2001002576"/>
    <s v="beginbalans"/>
    <m/>
    <s v="SS4C63713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12"/>
    <s v="V11/10322919"/>
    <s v="2001002576"/>
    <s v="beginbalans"/>
    <m/>
    <s v="SS4C62842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13"/>
    <s v="V11/10322919"/>
    <s v="2001002576"/>
    <s v="beginbalans"/>
    <m/>
    <s v="SS4C63688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15"/>
    <s v="V11/10322919"/>
    <s v="2001002576"/>
    <s v="beginbalans"/>
    <m/>
    <s v="SS4C6363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16"/>
    <s v="V11/10322919"/>
    <s v="2001002576"/>
    <s v="beginbalans"/>
    <m/>
    <s v="SS4C63663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17"/>
    <s v="V11/10322919"/>
    <s v="2001002576"/>
    <s v="beginbalans"/>
    <m/>
    <s v="SS4C63640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18"/>
    <s v="V11/10322919"/>
    <s v="2001002576"/>
    <s v="beginbalans"/>
    <m/>
    <s v="SS4C63454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19"/>
    <s v="V11/10322919"/>
    <s v="2001002576"/>
    <s v="beginbalans"/>
    <m/>
    <s v="SS4C6362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20"/>
    <s v="V11/10322919"/>
    <s v="2001002576"/>
    <s v="beginbalans"/>
    <m/>
    <s v="SS4C63178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21"/>
    <s v="V11/10322919"/>
    <s v="2001002576"/>
    <s v="beginbalans"/>
    <m/>
    <s v="SS4C6339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22"/>
    <s v="V11/10322919"/>
    <s v="2001002576"/>
    <s v="beginbalans"/>
    <m/>
    <s v="SS4C63382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23"/>
    <s v="V11/10322919"/>
    <s v="2001002576"/>
    <s v="beginbalans"/>
    <m/>
    <s v="SS4C63616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24"/>
    <s v="V11/10322919"/>
    <s v="2001002576"/>
    <s v="beginbalans"/>
    <m/>
    <s v="SS4C63622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25"/>
    <s v="V11/10322919"/>
    <s v="2001002576"/>
    <s v="beginbalans"/>
    <m/>
    <s v="SS4C63619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26"/>
    <s v="V11/10322919"/>
    <s v="2001002576"/>
    <s v="beginbalans"/>
    <m/>
    <s v="SS4C63853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27"/>
    <s v="V11/10322919"/>
    <s v="2001002576"/>
    <s v="beginbalans"/>
    <m/>
    <s v="SS4C63808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28"/>
    <s v="V11/10322919"/>
    <s v="2001002576"/>
    <s v="beginbalans"/>
    <m/>
    <s v="SS4C62750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29"/>
    <s v="V11/10322919"/>
    <s v="2001002576"/>
    <s v="beginbalans"/>
    <m/>
    <s v="SS4C62866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30"/>
    <s v="V11/10322919"/>
    <s v="2001002576"/>
    <s v="beginbalans"/>
    <m/>
    <s v="SS4C62918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31"/>
    <s v="V11/10322919"/>
    <s v="2001002576"/>
    <s v="beginbalans"/>
    <m/>
    <s v="SS4C6377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32"/>
    <s v="V11/10322919"/>
    <s v="2001002576"/>
    <s v="beginbalans"/>
    <m/>
    <s v="SS4C62876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33"/>
    <s v="V11/10322919"/>
    <s v="2001002576"/>
    <s v="beginbalans"/>
    <m/>
    <s v="SS4C62896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34"/>
    <s v="V11/10322919"/>
    <s v="2001002576"/>
    <s v="beginbalans"/>
    <m/>
    <s v="SS4C62950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35"/>
    <s v="V11/10322919"/>
    <s v="2001002576"/>
    <s v="beginbalans"/>
    <m/>
    <s v="SS4C63676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36"/>
    <s v="V11/10322919"/>
    <s v="2001002576"/>
    <s v="beginbalans"/>
    <m/>
    <s v="SS4C63411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37"/>
    <s v="V11/10322919"/>
    <s v="2001002576"/>
    <s v="beginbalans"/>
    <m/>
    <s v="SS4C63581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38"/>
    <s v="V11/10322919"/>
    <s v="2001002576"/>
    <s v="beginbalans"/>
    <m/>
    <s v="SS4C62936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39"/>
    <s v="V11/10322919"/>
    <s v="2001002576"/>
    <s v="beginbalans"/>
    <m/>
    <s v="SS4C63741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40"/>
    <s v="V11/10322919"/>
    <s v="2001002576"/>
    <s v="beginbalans"/>
    <m/>
    <s v="SS4C6374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41"/>
    <s v="V11/10322919"/>
    <s v="2001002576"/>
    <s v="beginbalans"/>
    <m/>
    <s v="SS4C63260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42"/>
    <s v="V11/10322919"/>
    <s v="2001002576"/>
    <s v="beginbalans"/>
    <m/>
    <s v="SS4C63255"/>
    <m/>
    <m/>
    <m/>
    <x v="2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43"/>
    <s v="V11/10322919"/>
    <s v="2001002576"/>
    <s v="beginbalans"/>
    <m/>
    <s v="SS4C6326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44"/>
    <s v="V11/10322919"/>
    <s v="2001002576"/>
    <s v="beginbalans"/>
    <m/>
    <s v="SS4C62593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45"/>
    <s v="V11/10322919"/>
    <s v="2001002576"/>
    <s v="beginbalans"/>
    <m/>
    <s v="SS4C62772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46"/>
    <s v="V11/10322919"/>
    <s v="2001002576"/>
    <s v="beginbalans"/>
    <m/>
    <s v="SS4C6268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47"/>
    <s v="V11/10322919"/>
    <s v="2001002576"/>
    <s v="beginbalans"/>
    <m/>
    <s v="SS4C62730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48"/>
    <s v="V11/10322919"/>
    <s v="2001002576"/>
    <s v="beginbalans"/>
    <m/>
    <s v="SS4C62754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54"/>
    <s v="V11/10322919"/>
    <s v="2001002576"/>
    <s v="beginbalans"/>
    <m/>
    <s v="SS4C63416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60"/>
    <s v="V11/10322919"/>
    <s v="2001002576"/>
    <s v="beginbalans"/>
    <m/>
    <s v="SS4C6306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66"/>
    <s v="V11/10322919"/>
    <s v="2001002576"/>
    <s v="beginbalans"/>
    <m/>
    <s v="SS4C63656"/>
    <m/>
    <m/>
    <m/>
    <x v="2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72"/>
    <s v="V11/10322919"/>
    <s v="2001002576"/>
    <s v="beginbalans"/>
    <m/>
    <s v="SS4C62584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73"/>
    <s v="V11/10322919"/>
    <s v="2001002576"/>
    <s v="beginbalans"/>
    <m/>
    <s v="SS4C62614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75"/>
    <s v="V11/10322919"/>
    <s v="2001002576"/>
    <s v="beginbalans"/>
    <m/>
    <s v="SS4C6276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76"/>
    <s v="V11/10322919"/>
    <s v="2001002576"/>
    <s v="beginbalans"/>
    <m/>
    <s v="SS4C6290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77"/>
    <s v="V11/10322919"/>
    <s v="2001002576"/>
    <s v="beginbalans"/>
    <m/>
    <s v="SS4C62930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78"/>
    <s v="V11/10322919"/>
    <s v="2001002576"/>
    <s v="beginbalans"/>
    <m/>
    <s v="SS4C6274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79"/>
    <s v="V11/10322919"/>
    <s v="2001002576"/>
    <s v="beginbalans"/>
    <m/>
    <s v="SS4C6372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80"/>
    <s v="V11/10322919"/>
    <s v="2001002576"/>
    <s v="beginbalans"/>
    <m/>
    <s v="SS4C63594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82"/>
    <s v="V11/10322919"/>
    <s v="2001002576"/>
    <s v="beginbalans"/>
    <m/>
    <s v="SS4C63114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83"/>
    <s v="V11/10322919"/>
    <s v="2001002576"/>
    <s v="beginbalans"/>
    <m/>
    <s v="SS4C63090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84"/>
    <s v="V11/10322919"/>
    <s v="2001002576"/>
    <s v="beginbalans"/>
    <m/>
    <s v="SS4C63363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88"/>
    <s v="V11/10322919"/>
    <s v="2001002576"/>
    <s v="beginbalans"/>
    <m/>
    <s v="SS4C63003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90"/>
    <s v="V11/10322919"/>
    <s v="2001002576"/>
    <s v="beginbalans"/>
    <m/>
    <s v="SS4C63350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93"/>
    <s v="V11/10322919"/>
    <s v="2001002576"/>
    <s v="beginbalans"/>
    <m/>
    <s v="SS4C6281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94"/>
    <s v="V11/10322919"/>
    <s v="2001002576"/>
    <s v="beginbalans"/>
    <m/>
    <s v="SS4C62923"/>
    <m/>
    <m/>
    <m/>
    <x v="2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95"/>
    <s v="V11/10322919"/>
    <s v="2001002576"/>
    <s v="beginbalans"/>
    <m/>
    <s v="SS4C62938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96"/>
    <s v="V11/10322919"/>
    <s v="2001002576"/>
    <s v="beginbalans"/>
    <m/>
    <s v="SS4C62908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97"/>
    <s v="V11/10322919"/>
    <s v="2001002576"/>
    <s v="beginbalans"/>
    <m/>
    <s v="SS4C6288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899"/>
    <s v="V11/10322919"/>
    <s v="2001002576"/>
    <s v="beginbalans"/>
    <m/>
    <s v="SS4C62893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900"/>
    <s v="V11/10322919"/>
    <s v="2001002576"/>
    <s v="beginbalans"/>
    <m/>
    <s v="SS4C62681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901"/>
    <s v="V11/10322919"/>
    <s v="2001002576"/>
    <s v="beginbalans"/>
    <m/>
    <s v="SS4C62774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902"/>
    <s v="V11/10322919"/>
    <s v="2001002576"/>
    <s v="beginbalans"/>
    <m/>
    <s v="SS4C62739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903"/>
    <s v="V11/10322919"/>
    <s v="2001002576"/>
    <s v="beginbalans"/>
    <m/>
    <s v="SS4C6269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905"/>
    <s v="V11/10322919"/>
    <s v="2001002576"/>
    <s v="beginbalans"/>
    <m/>
    <s v="SS4C62721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906"/>
    <s v="V11/10322919"/>
    <s v="2001002576"/>
    <s v="beginbalans"/>
    <m/>
    <s v="SS4C62986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907"/>
    <s v="V11/10322919"/>
    <s v="2001002576"/>
    <s v="beginbalans"/>
    <m/>
    <s v="SS4C63045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908"/>
    <s v="V11/10322919"/>
    <s v="2001002576"/>
    <s v="beginbalans"/>
    <m/>
    <s v="SS4C63586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909"/>
    <s v="V11/10322919"/>
    <s v="2001002576"/>
    <s v="beginbalans"/>
    <m/>
    <s v="SS4C62676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910"/>
    <s v="V11/10322919"/>
    <s v="2001002576"/>
    <s v="beginbalans"/>
    <m/>
    <s v="SS4C62809"/>
    <m/>
    <m/>
    <m/>
    <x v="4"/>
    <m/>
    <n v="100292666"/>
    <s v="Alfa College"/>
    <x v="15"/>
    <s v="Lenovo"/>
    <s v="M93z"/>
    <d v="2014-04-28T00:00:00"/>
    <x v="1"/>
    <n v="1"/>
    <n v="704.8"/>
    <n v="0"/>
    <n v="0"/>
    <n v="704.8"/>
    <n v="704.8"/>
    <n v="0"/>
    <n v="0"/>
    <n v="704.8"/>
    <n v="0"/>
    <n v="0"/>
    <m/>
    <m/>
    <s v="ACTIVE"/>
  </r>
  <r>
    <s v="228911"/>
    <s v="V11/10322919"/>
    <s v="2001002576"/>
    <s v="beginbalans"/>
    <m/>
    <s v="SS4C62605"/>
    <m/>
    <m/>
    <m/>
    <x v="4"/>
    <m/>
    <n v="100292666"/>
    <s v="Alfa College"/>
    <x v="15"/>
    <s v="Lenovo"/>
    <s v="M93z"/>
    <d v="2014-04-28T00:00:00"/>
    <x v="1"/>
    <n v="1"/>
    <n v="704.8"/>
    <n v="0"/>
    <n v="0"/>
    <n v="704.8"/>
    <n v="704.8"/>
    <n v="0"/>
    <n v="0"/>
    <n v="704.8"/>
    <n v="0"/>
    <n v="0"/>
    <m/>
    <m/>
    <s v="ACTIVE"/>
  </r>
  <r>
    <s v="228912"/>
    <s v="V11/10322919"/>
    <s v="2001002576"/>
    <s v="beginbalans"/>
    <m/>
    <s v="SS4C63427"/>
    <m/>
    <m/>
    <m/>
    <x v="0"/>
    <m/>
    <n v="100292666"/>
    <s v="Alfa College"/>
    <x v="15"/>
    <s v="Lenovo"/>
    <s v="M93z"/>
    <d v="2014-04-28T00:00:00"/>
    <x v="1"/>
    <n v="0"/>
    <n v="704.8"/>
    <n v="0"/>
    <n v="704.8"/>
    <n v="0"/>
    <n v="704.8"/>
    <n v="0"/>
    <n v="704.8"/>
    <n v="0"/>
    <n v="0"/>
    <n v="0"/>
    <m/>
    <m/>
    <s v="INACTIVE - Retired in 2024"/>
  </r>
  <r>
    <s v="228601"/>
    <s v="V11/10323176"/>
    <s v="2001004667"/>
    <s v="beginbalans"/>
    <m/>
    <s v="SPB01DXG7"/>
    <m/>
    <m/>
    <m/>
    <x v="2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02"/>
    <s v="V11/10323176"/>
    <s v="2001004667"/>
    <s v="beginbalans"/>
    <m/>
    <s v="SPB01DXFU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03"/>
    <s v="V11/10323176"/>
    <s v="2001004667"/>
    <s v="beginbalans"/>
    <m/>
    <s v="SPB01DXET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04"/>
    <s v="V11/10323176"/>
    <s v="2001004667"/>
    <s v="beginbalans"/>
    <m/>
    <s v="SPB01DXGH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05"/>
    <s v="V11/10323176"/>
    <s v="2001004667"/>
    <s v="beginbalans"/>
    <m/>
    <s v="SPB01DXFP"/>
    <m/>
    <m/>
    <m/>
    <x v="2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06"/>
    <s v="V11/10323176"/>
    <s v="2001004667"/>
    <s v="beginbalans"/>
    <m/>
    <s v="SPB01DXFC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07"/>
    <s v="V11/10323176"/>
    <s v="2001004667"/>
    <s v="beginbalans"/>
    <m/>
    <s v="SPB01DXFR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08"/>
    <s v="V11/10323176"/>
    <s v="2001004667"/>
    <s v="beginbalans"/>
    <m/>
    <s v="SPB01DXG8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09"/>
    <s v="V11/10323176"/>
    <s v="2001004667"/>
    <s v="beginbalans"/>
    <m/>
    <s v="SPB01DXF6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10"/>
    <s v="V11/10323176"/>
    <s v="2001004667"/>
    <s v="beginbalans"/>
    <m/>
    <s v="SPB01DXGQ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12"/>
    <s v="V11/10323176"/>
    <s v="2001004667"/>
    <s v="beginbalans"/>
    <m/>
    <s v="SPB01DG6E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13"/>
    <s v="V11/10323176"/>
    <s v="2001004667"/>
    <s v="beginbalans"/>
    <m/>
    <s v="SPB01DXEL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14"/>
    <s v="V11/10323176"/>
    <s v="2001004667"/>
    <s v="beginbalans"/>
    <m/>
    <s v="SPB01DXGC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15"/>
    <s v="V11/10323176"/>
    <s v="2001004667"/>
    <s v="beginbalans"/>
    <m/>
    <s v="SPB01DG6B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16"/>
    <s v="V11/10323176"/>
    <s v="2001004667"/>
    <s v="beginbalans"/>
    <m/>
    <s v="SPB01DG6D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17"/>
    <s v="V11/10323176"/>
    <s v="2001004667"/>
    <s v="beginbalans"/>
    <m/>
    <s v="SPB01DXDZ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18"/>
    <s v="V11/10323176"/>
    <s v="2001004667"/>
    <s v="beginbalans"/>
    <m/>
    <s v="SPB01DXEA"/>
    <m/>
    <m/>
    <m/>
    <x v="2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19"/>
    <s v="V11/10323176"/>
    <s v="2001004667"/>
    <s v="beginbalans"/>
    <m/>
    <s v="SPB01DXDW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20"/>
    <s v="V11/10323176"/>
    <s v="2001004667"/>
    <s v="beginbalans"/>
    <m/>
    <s v="PB01DXG5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22"/>
    <s v="V11/10323176"/>
    <s v="2001004667"/>
    <s v="beginbalans"/>
    <m/>
    <s v="SPB01DXFN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23"/>
    <s v="V11/10323176"/>
    <s v="2001004667"/>
    <s v="beginbalans"/>
    <m/>
    <s v="SPB01DXFM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24"/>
    <s v="V11/10323176"/>
    <s v="2001004667"/>
    <s v="beginbalans"/>
    <m/>
    <s v="SPB01DXFK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25"/>
    <s v="V11/10323176"/>
    <s v="2001004667"/>
    <s v="beginbalans"/>
    <m/>
    <s v="SPB01DXGL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27"/>
    <s v="V11/10323176"/>
    <s v="2001004667"/>
    <s v="beginbalans"/>
    <m/>
    <s v="SPB01DXGU"/>
    <m/>
    <m/>
    <m/>
    <x v="2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28"/>
    <s v="V11/10323176"/>
    <s v="2001004667"/>
    <s v="beginbalans"/>
    <m/>
    <s v="SPB01DXFZ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29"/>
    <s v="V11/10323176"/>
    <s v="2001004667"/>
    <s v="beginbalans"/>
    <m/>
    <s v="SPB01DXEF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30"/>
    <s v="V11/10323176"/>
    <s v="2001004667"/>
    <s v="beginbalans"/>
    <m/>
    <s v="SPB01DXG6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31"/>
    <s v="V11/10323176"/>
    <s v="2001004667"/>
    <s v="beginbalans"/>
    <m/>
    <s v="SPB01DG6A"/>
    <m/>
    <m/>
    <m/>
    <x v="2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32"/>
    <s v="V11/10323176"/>
    <s v="2001004667"/>
    <s v="beginbalans"/>
    <m/>
    <s v="SPB01DG6F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33"/>
    <s v="V11/10323176"/>
    <s v="2001004667"/>
    <s v="beginbalans"/>
    <m/>
    <s v="SPB01DXGE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34"/>
    <s v="V11/10323176"/>
    <s v="2001004667"/>
    <s v="beginbalans"/>
    <m/>
    <s v="SPB01DXE4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35"/>
    <s v="V11/10323176"/>
    <s v="2001004667"/>
    <s v="beginbalans"/>
    <m/>
    <s v="SPB01DXER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36"/>
    <s v="V11/10323176"/>
    <s v="2001004667"/>
    <s v="beginbalans"/>
    <m/>
    <s v="SPB01DXGV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38"/>
    <s v="V11/10323176"/>
    <s v="2001004667"/>
    <s v="beginbalans"/>
    <m/>
    <s v="SPB01DXE9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39"/>
    <s v="V11/10323176"/>
    <s v="2001004667"/>
    <s v="beginbalans"/>
    <m/>
    <s v="SPB01DXFA"/>
    <m/>
    <m/>
    <m/>
    <x v="0"/>
    <m/>
    <n v="100292666"/>
    <s v="Alfa College"/>
    <x v="12"/>
    <s v="Lenovo"/>
    <s v="T440p"/>
    <d v="2014-04-28T00:00:00"/>
    <x v="1"/>
    <n v="1"/>
    <n v="590.08000000000004"/>
    <n v="0"/>
    <n v="0"/>
    <n v="590.08000000000004"/>
    <n v="590.08000000000004"/>
    <n v="0"/>
    <n v="0"/>
    <n v="590.08000000000004"/>
    <n v="0"/>
    <n v="0"/>
    <m/>
    <m/>
    <s v="ACTIVE"/>
  </r>
  <r>
    <s v="228640"/>
    <s v="V11/10323176"/>
    <s v="2001004667"/>
    <s v="beginbalans"/>
    <m/>
    <s v="SPB01DXGR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42"/>
    <s v="V11/10323176"/>
    <s v="2001004667"/>
    <s v="beginbalans"/>
    <m/>
    <s v="SPB01DXGW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43"/>
    <s v="V11/10323176"/>
    <s v="2001004667"/>
    <s v="beginbalans"/>
    <m/>
    <s v="SPB01DXF4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44"/>
    <s v="V11/10323176"/>
    <s v="2001004667"/>
    <s v="beginbalans"/>
    <m/>
    <s v="SPB01DXEK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45"/>
    <s v="V11/10323176"/>
    <s v="2001004667"/>
    <s v="beginbalans"/>
    <m/>
    <s v="SPB01DXEX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46"/>
    <s v="V11/10323176"/>
    <s v="2001004667"/>
    <s v="beginbalans"/>
    <m/>
    <s v="SPB01DXEW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47"/>
    <s v="V11/10323176"/>
    <s v="2001004667"/>
    <s v="beginbalans"/>
    <m/>
    <s v="SPB01DXF5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48"/>
    <s v="V11/10323176"/>
    <s v="2001004667"/>
    <s v="beginbalans"/>
    <m/>
    <s v="SPB01DXGD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49"/>
    <s v="V11/10323176"/>
    <s v="2001004667"/>
    <s v="beginbalans"/>
    <m/>
    <s v="SPB01DXGG"/>
    <m/>
    <m/>
    <m/>
    <x v="2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50"/>
    <s v="V11/10323176"/>
    <s v="2001004667"/>
    <s v="beginbalans"/>
    <m/>
    <s v="SPB01DXFQ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51"/>
    <s v="V11/10323176"/>
    <s v="2001004667"/>
    <s v="beginbalans"/>
    <m/>
    <s v="SPB01DXFG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52"/>
    <s v="V11/10323176"/>
    <s v="2001004667"/>
    <s v="beginbalans"/>
    <m/>
    <s v="SPB01DXFB"/>
    <m/>
    <m/>
    <m/>
    <x v="2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53"/>
    <s v="V11/10323176"/>
    <s v="2001004667"/>
    <s v="beginbalans"/>
    <m/>
    <s v="SPB01DXG3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54"/>
    <s v="V11/10323176"/>
    <s v="2001004667"/>
    <s v="beginbalans"/>
    <m/>
    <s v="SPB01DXDV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56"/>
    <s v="V11/10323176"/>
    <s v="2001004667"/>
    <s v="beginbalans"/>
    <m/>
    <s v="SPB01DXF0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58"/>
    <s v="V11/10323176"/>
    <s v="2001004667"/>
    <s v="beginbalans"/>
    <m/>
    <s v="SPB01DXE6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59"/>
    <s v="V11/10323176"/>
    <s v="2001004667"/>
    <s v="beginbalans"/>
    <m/>
    <s v="SPB01DXG2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60"/>
    <s v="V11/10323176"/>
    <s v="2001004667"/>
    <s v="beginbalans"/>
    <m/>
    <s v="SPB01DXGB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61"/>
    <s v="V11/10323176"/>
    <s v="2001004667"/>
    <s v="beginbalans"/>
    <m/>
    <s v="SPB01DXGJ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62"/>
    <s v="V11/10323176"/>
    <s v="2001004667"/>
    <s v="beginbalans"/>
    <m/>
    <s v="SPB01DXF1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63"/>
    <s v="V11/10323176"/>
    <s v="2001004667"/>
    <s v="beginbalans"/>
    <m/>
    <s v="SPB01DXFH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64"/>
    <s v="V11/10323176"/>
    <s v="2001004667"/>
    <s v="beginbalans"/>
    <m/>
    <s v="SPB01DXFX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65"/>
    <s v="V11/10323176"/>
    <s v="2001004667"/>
    <s v="beginbalans"/>
    <m/>
    <s v="SPB01DXEP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66"/>
    <s v="V11/10323176"/>
    <s v="2001004667"/>
    <s v="beginbalans"/>
    <m/>
    <s v="SPB01DXE3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67"/>
    <s v="V11/10323176"/>
    <s v="2001004667"/>
    <s v="beginbalans"/>
    <m/>
    <s v="SPB01DXG0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68"/>
    <s v="V11/10323176"/>
    <s v="2001004667"/>
    <s v="beginbalans"/>
    <m/>
    <s v="SPB01DXF2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69"/>
    <s v="V11/10323176"/>
    <s v="2001004667"/>
    <s v="beginbalans"/>
    <m/>
    <s v="SPB01DXES"/>
    <m/>
    <m/>
    <m/>
    <x v="2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70"/>
    <s v="V11/10323176"/>
    <s v="2001004667"/>
    <s v="beginbalans"/>
    <m/>
    <s v="SPB01DXEQ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71"/>
    <s v="V11/10323176"/>
    <s v="2001004667"/>
    <s v="beginbalans"/>
    <m/>
    <s v="SPB01DXF8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72"/>
    <s v="V11/10323176"/>
    <s v="2001004667"/>
    <s v="beginbalans"/>
    <m/>
    <s v="SPB01DXEC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73"/>
    <s v="V11/10323176"/>
    <s v="2001004667"/>
    <s v="beginbalans"/>
    <m/>
    <s v="SPB01DXEJ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74"/>
    <s v="V11/10323176"/>
    <s v="2001004667"/>
    <s v="beginbalans"/>
    <m/>
    <s v="SPB01DXGK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75"/>
    <s v="V11/10323176"/>
    <s v="2001004667"/>
    <s v="beginbalans"/>
    <m/>
    <s v="SPB01DXFL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76"/>
    <s v="V11/10323176"/>
    <s v="2001004667"/>
    <s v="beginbalans"/>
    <m/>
    <s v="SPB01DXFJ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77"/>
    <s v="V11/10323176"/>
    <s v="2001004667"/>
    <s v="beginbalans"/>
    <m/>
    <s v="SPB01DXDX"/>
    <m/>
    <m/>
    <m/>
    <x v="2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78"/>
    <s v="V11/10323176"/>
    <s v="2001004667"/>
    <s v="beginbalans"/>
    <m/>
    <s v="SPB01DXFE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79"/>
    <s v="V11/10323176"/>
    <s v="2001004667"/>
    <s v="beginbalans"/>
    <m/>
    <s v="SPB01DXGM"/>
    <m/>
    <m/>
    <m/>
    <x v="2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81"/>
    <s v="V11/10323176"/>
    <s v="2001004667"/>
    <s v="beginbalans"/>
    <m/>
    <s v="SPB01DXEZ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82"/>
    <s v="V11/10323176"/>
    <s v="2001004667"/>
    <s v="beginbalans"/>
    <m/>
    <s v="SPB01DXEH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83"/>
    <s v="V11/10323176"/>
    <s v="2001004667"/>
    <s v="beginbalans"/>
    <m/>
    <s v="SPB01DXEB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84"/>
    <s v="V11/10323176"/>
    <s v="2001004667"/>
    <s v="beginbalans"/>
    <m/>
    <s v="SPB01DXFD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85"/>
    <s v="V11/10323176"/>
    <s v="2001004667"/>
    <s v="beginbalans"/>
    <m/>
    <s v="SPB01DXEY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86"/>
    <s v="V11/10323176"/>
    <s v="2001004667"/>
    <s v="beginbalans"/>
    <m/>
    <s v="SPB01DXF9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87"/>
    <s v="V11/10323176"/>
    <s v="2001004667"/>
    <s v="beginbalans"/>
    <m/>
    <s v="SPB01DXGP"/>
    <m/>
    <m/>
    <m/>
    <x v="2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88"/>
    <s v="V11/10323176"/>
    <s v="2001004667"/>
    <s v="beginbalans"/>
    <m/>
    <s v="SPB01DXGA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89"/>
    <s v="V11/10323176"/>
    <s v="2001004667"/>
    <s v="beginbalans"/>
    <m/>
    <s v="SPB01DXFV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90"/>
    <s v="V11/10323176"/>
    <s v="2001004667"/>
    <s v="beginbalans"/>
    <m/>
    <s v="SPB01DXEU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91"/>
    <s v="V11/10323176"/>
    <s v="2001004667"/>
    <s v="beginbalans"/>
    <m/>
    <s v="SPB01DXGF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92"/>
    <s v="V11/10323176"/>
    <s v="2001004667"/>
    <s v="beginbalans"/>
    <m/>
    <s v="SPB01DXED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93"/>
    <s v="V11/10323176"/>
    <s v="2001004667"/>
    <s v="beginbalans"/>
    <m/>
    <s v="SPB01DXGX"/>
    <m/>
    <m/>
    <m/>
    <x v="2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94"/>
    <s v="V11/10323176"/>
    <s v="2001004667"/>
    <s v="beginbalans"/>
    <m/>
    <s v="SPB01DXE0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95"/>
    <s v="V11/10323176"/>
    <s v="2001004667"/>
    <s v="beginbalans"/>
    <m/>
    <s v="PB01DXFS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96"/>
    <s v="V11/10323176"/>
    <s v="2001004667"/>
    <s v="beginbalans"/>
    <m/>
    <s v="SPB01DXFT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98"/>
    <s v="V11/10323176"/>
    <s v="2001004667"/>
    <s v="beginbalans"/>
    <m/>
    <s v="SPB01DXGS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699"/>
    <s v="V11/10323176"/>
    <s v="2001004667"/>
    <s v="beginbalans"/>
    <m/>
    <s v="SPB01DXEV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700"/>
    <s v="V11/10323176"/>
    <s v="2001004667"/>
    <s v="beginbalans"/>
    <m/>
    <s v="SPB01DXG1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701"/>
    <s v="V11/10323176"/>
    <s v="2001004667"/>
    <s v="beginbalans"/>
    <m/>
    <s v="SPB01DXGY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702"/>
    <s v="V11/10323176"/>
    <s v="2001004667"/>
    <s v="beginbalans"/>
    <m/>
    <s v="SPB01DXF3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703"/>
    <s v="V11/10323176"/>
    <s v="2001004667"/>
    <s v="beginbalans"/>
    <m/>
    <s v="SPB01DXE1"/>
    <m/>
    <m/>
    <m/>
    <x v="2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704"/>
    <s v="V11/10323176"/>
    <s v="2001004667"/>
    <s v="beginbalans"/>
    <m/>
    <s v="SPB01DXFW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705"/>
    <s v="V11/10323176"/>
    <s v="2001004667"/>
    <s v="beginbalans"/>
    <m/>
    <s v="SPB01DXFY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706"/>
    <s v="V11/10323176"/>
    <s v="2001004667"/>
    <s v="beginbalans"/>
    <m/>
    <s v="SPB01DXE7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707"/>
    <s v="V11/10323176"/>
    <s v="2001004667"/>
    <s v="beginbalans"/>
    <m/>
    <s v="SPB01DXDY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708"/>
    <s v="V11/10323176"/>
    <s v="2001004667"/>
    <s v="beginbalans"/>
    <m/>
    <s v="SPB01DXEM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709"/>
    <s v="V11/10323176"/>
    <s v="2001004667"/>
    <s v="beginbalans"/>
    <m/>
    <s v="SPB01DXE5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710"/>
    <s v="V11/10323176"/>
    <s v="2001004667"/>
    <s v="beginbalans"/>
    <m/>
    <s v="SPB01DXE8"/>
    <m/>
    <m/>
    <m/>
    <x v="0"/>
    <m/>
    <n v="100292666"/>
    <s v="Alfa College"/>
    <x v="12"/>
    <s v="Lenovo"/>
    <s v="T440p"/>
    <d v="2014-04-28T00:00:00"/>
    <x v="1"/>
    <n v="1"/>
    <n v="590.08000000000004"/>
    <n v="0"/>
    <n v="0"/>
    <n v="590.08000000000004"/>
    <n v="590.08000000000004"/>
    <n v="0"/>
    <n v="0"/>
    <n v="590.08000000000004"/>
    <n v="0"/>
    <n v="0"/>
    <m/>
    <m/>
    <s v="ACTIVE"/>
  </r>
  <r>
    <s v="228711"/>
    <s v="V11/10323176"/>
    <s v="2001004667"/>
    <s v="beginbalans"/>
    <m/>
    <s v="SPB01DXG9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28712"/>
    <s v="V11/10323176"/>
    <s v="2001004667"/>
    <s v="beginbalans"/>
    <m/>
    <s v="SPB01DXEG"/>
    <m/>
    <m/>
    <m/>
    <x v="0"/>
    <m/>
    <n v="100292666"/>
    <s v="Alfa College"/>
    <x v="12"/>
    <s v="Lenovo"/>
    <s v="T440p"/>
    <d v="2014-04-28T00:00:00"/>
    <x v="1"/>
    <n v="0"/>
    <n v="590.08000000000004"/>
    <n v="0"/>
    <n v="590.08000000000004"/>
    <n v="0"/>
    <n v="590.08000000000004"/>
    <n v="0"/>
    <n v="590.08000000000004"/>
    <n v="0"/>
    <n v="0"/>
    <n v="0"/>
    <m/>
    <m/>
    <s v="INACTIVE - Retired in 2024"/>
  </r>
  <r>
    <s v="230169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70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71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72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73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74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75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76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77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78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79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80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81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82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83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84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85"/>
    <s v="V11/10323377"/>
    <s v="2001004667"/>
    <s v="beginbalans"/>
    <m/>
    <n v="0"/>
    <m/>
    <m/>
    <m/>
    <x v="0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230186"/>
    <s v="V11/10323377"/>
    <s v="2001004667"/>
    <s v="beginbalans"/>
    <m/>
    <n v="0"/>
    <m/>
    <m/>
    <m/>
    <x v="2"/>
    <m/>
    <n v="100292666"/>
    <s v="Alfa College"/>
    <x v="12"/>
    <s v="Lenovo"/>
    <s v="X240"/>
    <d v="2014-05-28T00:00:00"/>
    <x v="1"/>
    <n v="1"/>
    <n v="584.66"/>
    <n v="0"/>
    <n v="0"/>
    <n v="584.66"/>
    <n v="584.66"/>
    <n v="0"/>
    <n v="0"/>
    <n v="584.66"/>
    <n v="0"/>
    <n v="0"/>
    <m/>
    <m/>
    <s v="ACTIVE"/>
  </r>
  <r>
    <s v="344864"/>
    <s v="V11/10323677"/>
    <s v="?"/>
    <s v="beginbalans"/>
    <m/>
    <s v="S4D18743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66"/>
    <s v="V11/10323677"/>
    <s v="?"/>
    <s v="beginbalans"/>
    <m/>
    <s v="S4D18755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69"/>
    <s v="V11/10323677"/>
    <s v="?"/>
    <s v="beginbalans"/>
    <m/>
    <s v="S4D18649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70"/>
    <s v="V11/10323677"/>
    <s v="?"/>
    <s v="beginbalans"/>
    <m/>
    <s v="S4D18892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71"/>
    <s v="V11/10323677"/>
    <s v="?"/>
    <s v="beginbalans"/>
    <m/>
    <s v="S4D18658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72"/>
    <s v="V11/10323677"/>
    <s v="?"/>
    <s v="beginbalans"/>
    <m/>
    <s v="S4D18663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73"/>
    <s v="V11/10323677"/>
    <s v="?"/>
    <s v="beginbalans"/>
    <m/>
    <s v="S4D18855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74"/>
    <s v="V11/10323677"/>
    <s v="?"/>
    <s v="beginbalans"/>
    <m/>
    <s v="S4D18696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75"/>
    <s v="V11/10323677"/>
    <s v="?"/>
    <s v="beginbalans"/>
    <m/>
    <s v="S4D18779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77"/>
    <s v="V11/10323677"/>
    <s v="?"/>
    <s v="beginbalans"/>
    <m/>
    <s v="S4D18815"/>
    <m/>
    <m/>
    <m/>
    <x v="5"/>
    <m/>
    <n v="100292666"/>
    <s v="Alfa College"/>
    <x v="15"/>
    <s v="Lenovo"/>
    <s v="M93z"/>
    <d v="2014-06-01T00:00:00"/>
    <x v="1"/>
    <n v="1"/>
    <n v="702.57"/>
    <n v="0"/>
    <n v="0"/>
    <n v="702.57"/>
    <n v="702.57"/>
    <n v="0"/>
    <n v="0"/>
    <n v="702.57"/>
    <n v="0"/>
    <n v="0"/>
    <m/>
    <m/>
    <s v="ACTIVE"/>
  </r>
  <r>
    <s v="344878"/>
    <s v="V11/10323677"/>
    <s v="?"/>
    <s v="beginbalans"/>
    <m/>
    <s v="S4D18828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79"/>
    <s v="V11/10323677"/>
    <s v="?"/>
    <s v="beginbalans"/>
    <m/>
    <s v="S4D18913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80"/>
    <s v="V11/10323677"/>
    <s v="?"/>
    <s v="beginbalans"/>
    <m/>
    <s v="S4D18752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81"/>
    <s v="V11/10323677"/>
    <s v="?"/>
    <s v="beginbalans"/>
    <m/>
    <s v="S4D18643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83"/>
    <s v="V11/10323677"/>
    <s v="?"/>
    <s v="beginbalans"/>
    <m/>
    <s v="S4D18761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85"/>
    <s v="V11/10323677"/>
    <s v="?"/>
    <s v="beginbalans"/>
    <m/>
    <s v="S4D18636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86"/>
    <s v="V11/10323677"/>
    <s v="?"/>
    <s v="beginbalans"/>
    <m/>
    <s v="S4D18723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87"/>
    <s v="V11/10323677"/>
    <s v="?"/>
    <s v="beginbalans"/>
    <m/>
    <s v="S4D18838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89"/>
    <s v="V11/10323677"/>
    <s v="?"/>
    <s v="beginbalans"/>
    <m/>
    <s v="S4D18911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90"/>
    <s v="V11/10323677"/>
    <s v="?"/>
    <s v="beginbalans"/>
    <m/>
    <s v="S4D18868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344891"/>
    <s v="V11/10323677"/>
    <s v="?"/>
    <s v="beginbalans"/>
    <m/>
    <s v="S4D18887"/>
    <m/>
    <m/>
    <m/>
    <x v="0"/>
    <m/>
    <n v="100292666"/>
    <s v="Alfa College"/>
    <x v="15"/>
    <s v="Lenovo"/>
    <s v="M93z"/>
    <d v="2014-06-01T00:00:00"/>
    <x v="1"/>
    <n v="0"/>
    <n v="702.57"/>
    <n v="0"/>
    <n v="702.57"/>
    <n v="0"/>
    <n v="702.57"/>
    <n v="0"/>
    <n v="702.57"/>
    <n v="0"/>
    <n v="0"/>
    <n v="0"/>
    <m/>
    <m/>
    <s v="INACTIVE - Retired in 2024"/>
  </r>
  <r>
    <s v="230913"/>
    <s v="V11/10323677"/>
    <s v="2001011877"/>
    <s v="beginbalans"/>
    <m/>
    <s v="S4D18852"/>
    <m/>
    <m/>
    <m/>
    <x v="0"/>
    <m/>
    <n v="100292666"/>
    <s v="Alfa College"/>
    <x v="15"/>
    <s v="Lenovo"/>
    <s v="M93z"/>
    <d v="2014-06-01T00:00:00"/>
    <x v="1"/>
    <n v="1"/>
    <n v="702.57"/>
    <n v="0"/>
    <n v="702.57"/>
    <n v="0"/>
    <n v="702.57"/>
    <n v="0"/>
    <n v="702.57"/>
    <n v="0"/>
    <n v="0"/>
    <n v="0"/>
    <m/>
    <m/>
    <s v="INACTIVE - Retired in 2024"/>
  </r>
  <r>
    <s v="262630"/>
    <s v="V11/10324781"/>
    <s v="2001028816"/>
    <s v="beginbalans"/>
    <m/>
    <s v="?"/>
    <m/>
    <m/>
    <m/>
    <x v="1"/>
    <m/>
    <n v="100165916"/>
    <s v="Alfa College"/>
    <x v="18"/>
    <s v="Lenovo"/>
    <s v="memory 8gb"/>
    <d v="2014-07-01T00:00:00"/>
    <x v="12"/>
    <n v="2"/>
    <n v="124.74"/>
    <n v="0"/>
    <n v="0"/>
    <n v="124.74"/>
    <n v="124.74"/>
    <n v="0"/>
    <n v="0"/>
    <n v="124.74"/>
    <n v="0"/>
    <n v="0"/>
    <m/>
    <m/>
    <s v="ACTIVE"/>
  </r>
  <r>
    <s v="263148"/>
    <s v="V11/10324781"/>
    <s v="2001028816"/>
    <s v="beginbalans"/>
    <m/>
    <s v="R9-02NV6G"/>
    <m/>
    <m/>
    <m/>
    <x v="0"/>
    <m/>
    <n v="100292666"/>
    <s v="Alfa College"/>
    <x v="12"/>
    <s v="Lenovo"/>
    <s v="W540"/>
    <d v="2014-07-01T00:00:00"/>
    <x v="1"/>
    <n v="0"/>
    <n v="1276.08"/>
    <n v="0"/>
    <n v="1276.08"/>
    <n v="0"/>
    <n v="1276.08"/>
    <n v="0"/>
    <n v="1276.08"/>
    <n v="0"/>
    <n v="0"/>
    <n v="0"/>
    <m/>
    <m/>
    <s v="INACTIVE - Retired in 2024"/>
  </r>
  <r>
    <s v="263149"/>
    <s v="V11/10324781"/>
    <s v="2001028816"/>
    <s v="beginbalans"/>
    <m/>
    <s v="R9-02NV6H"/>
    <m/>
    <m/>
    <m/>
    <x v="0"/>
    <m/>
    <n v="100292666"/>
    <s v="Alfa College"/>
    <x v="12"/>
    <s v="Lenovo"/>
    <s v="W540"/>
    <d v="2014-07-01T00:00:00"/>
    <x v="1"/>
    <n v="0"/>
    <n v="1276.08"/>
    <n v="0"/>
    <n v="1276.08"/>
    <n v="0"/>
    <n v="1276.08"/>
    <n v="0"/>
    <n v="1276.08"/>
    <n v="0"/>
    <n v="0"/>
    <n v="0"/>
    <m/>
    <m/>
    <s v="INACTIVE - Retired in 2024"/>
  </r>
  <r>
    <s v="274270"/>
    <s v="V11/10329534"/>
    <s v="2001054320"/>
    <s v="beginbalans"/>
    <m/>
    <s v="R90ANP5P"/>
    <m/>
    <m/>
    <m/>
    <x v="0"/>
    <m/>
    <n v="100292666"/>
    <s v="Alfa College"/>
    <x v="12"/>
    <s v="Lenovo"/>
    <s v="W540"/>
    <d v="2014-11-01T00:00:00"/>
    <x v="1"/>
    <n v="0"/>
    <n v="1316.94"/>
    <n v="0"/>
    <n v="1316.94"/>
    <n v="0"/>
    <n v="1316.94"/>
    <n v="0"/>
    <n v="1316.94"/>
    <n v="0"/>
    <n v="0"/>
    <n v="0"/>
    <m/>
    <m/>
    <s v="INACTIVE - Retired in 2024"/>
  </r>
  <r>
    <s v="274271"/>
    <s v="V11/10329534"/>
    <s v="2001054320"/>
    <s v="beginbalans"/>
    <m/>
    <s v="R90ANP5T"/>
    <m/>
    <m/>
    <m/>
    <x v="0"/>
    <m/>
    <n v="100292666"/>
    <s v="Alfa College"/>
    <x v="12"/>
    <s v="Lenovo"/>
    <s v="W540"/>
    <d v="2014-11-01T00:00:00"/>
    <x v="1"/>
    <n v="0"/>
    <n v="1316.94"/>
    <n v="0"/>
    <n v="1316.94"/>
    <n v="0"/>
    <n v="1316.94"/>
    <n v="0"/>
    <n v="1316.94"/>
    <n v="0"/>
    <n v="0"/>
    <n v="0"/>
    <m/>
    <m/>
    <s v="INACTIVE - Retired in 2024"/>
  </r>
  <r>
    <s v="274272"/>
    <s v="V11/10329534"/>
    <s v="2001054320"/>
    <s v="beginbalans"/>
    <m/>
    <s v="R90ANP5R"/>
    <m/>
    <m/>
    <m/>
    <x v="0"/>
    <m/>
    <n v="100292666"/>
    <s v="Alfa College"/>
    <x v="12"/>
    <s v="Lenovo"/>
    <s v="W540"/>
    <d v="2014-11-01T00:00:00"/>
    <x v="1"/>
    <n v="0"/>
    <n v="1316.94"/>
    <n v="0"/>
    <n v="1316.94"/>
    <n v="0"/>
    <n v="1316.94"/>
    <n v="0"/>
    <n v="1316.94"/>
    <n v="0"/>
    <n v="0"/>
    <n v="0"/>
    <m/>
    <m/>
    <s v="INACTIVE - Retired in 2024"/>
  </r>
  <r>
    <s v="274273"/>
    <s v="V11/10329534"/>
    <s v="2001054320"/>
    <s v="beginbalans"/>
    <m/>
    <s v="R90ANP5N"/>
    <m/>
    <m/>
    <m/>
    <x v="0"/>
    <m/>
    <n v="100292666"/>
    <s v="Alfa College"/>
    <x v="12"/>
    <s v="Lenovo"/>
    <s v="W540"/>
    <d v="2014-11-01T00:00:00"/>
    <x v="1"/>
    <n v="0"/>
    <n v="1316.94"/>
    <n v="0"/>
    <n v="1316.94"/>
    <n v="0"/>
    <n v="1316.94"/>
    <n v="0"/>
    <n v="1316.94"/>
    <n v="0"/>
    <n v="0"/>
    <n v="0"/>
    <m/>
    <m/>
    <s v="INACTIVE - Retired in 2024"/>
  </r>
  <r>
    <s v="274274"/>
    <s v="V11/10329534"/>
    <s v="2001054320"/>
    <s v="beginbalans"/>
    <m/>
    <n v="0"/>
    <m/>
    <m/>
    <m/>
    <x v="0"/>
    <m/>
    <n v="100292666"/>
    <s v="Alfa College"/>
    <x v="12"/>
    <s v="Lenovo"/>
    <s v="W540"/>
    <d v="2014-11-01T00:00:00"/>
    <x v="1"/>
    <n v="1"/>
    <n v="1316.94"/>
    <n v="0"/>
    <n v="0"/>
    <n v="1316.94"/>
    <n v="1316.94"/>
    <n v="0"/>
    <n v="0"/>
    <n v="1316.94"/>
    <n v="0"/>
    <n v="0"/>
    <m/>
    <m/>
    <s v="ACTIVE"/>
  </r>
  <r>
    <s v="371810"/>
    <s v="V11/10337230"/>
    <s v="?"/>
    <s v="beginbalans"/>
    <m/>
    <s v="?"/>
    <m/>
    <m/>
    <m/>
    <x v="1"/>
    <m/>
    <n v="100292666"/>
    <s v="Alfa College"/>
    <x v="3"/>
    <s v="Lenovo"/>
    <s v="THINKPAD BATTERY 57+ (6CELL)"/>
    <d v="2015-07-01T00:00:00"/>
    <x v="1"/>
    <n v="1"/>
    <n v="1162.2"/>
    <n v="0"/>
    <n v="0"/>
    <n v="1162.2"/>
    <n v="1162.2"/>
    <n v="0"/>
    <n v="0"/>
    <n v="1162.2"/>
    <n v="0"/>
    <n v="0"/>
    <m/>
    <m/>
    <s v="ACTIVE"/>
  </r>
  <r>
    <s v="426631"/>
    <s v="V11/10341106"/>
    <s v="?"/>
    <s v="beginbalans"/>
    <m/>
    <s v="1S20AWS08S01PC07L43B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32"/>
    <s v="V11/10341106"/>
    <s v="?"/>
    <s v="beginbalans"/>
    <m/>
    <s v="1S20AWS08S01PC07L43C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33"/>
    <s v="V11/10341106"/>
    <s v="?"/>
    <s v="beginbalans"/>
    <m/>
    <s v="1S20AWS08S01PC07L42V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34"/>
    <s v="V11/10341106"/>
    <s v="?"/>
    <s v="beginbalans"/>
    <m/>
    <s v="1S20AWS08S01PC07L42T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35"/>
    <s v="V11/10341106"/>
    <s v="?"/>
    <s v="beginbalans"/>
    <m/>
    <s v="1S20AWS08S01PC07L43E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36"/>
    <s v="V11/10341106"/>
    <s v="?"/>
    <s v="beginbalans"/>
    <m/>
    <s v="1S20AWS08S01PC07L42Z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37"/>
    <s v="V11/10341106"/>
    <s v="?"/>
    <s v="beginbalans"/>
    <m/>
    <s v="1S20AWS08S01PC07L42R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38"/>
    <s v="V11/10341106"/>
    <s v="?"/>
    <s v="beginbalans"/>
    <m/>
    <s v="1S20AWS08S01PC07L42Y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39"/>
    <s v="V11/10341106"/>
    <s v="?"/>
    <s v="beginbalans"/>
    <m/>
    <s v="1S20AWS08S01PC07L431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40"/>
    <s v="V11/10341106"/>
    <s v="?"/>
    <s v="beginbalans"/>
    <m/>
    <s v="1S20AWS08S01PC07L43F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41"/>
    <s v="V11/10341106"/>
    <s v="?"/>
    <s v="beginbalans"/>
    <m/>
    <s v="1S20AWS08S01PC07L43D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42"/>
    <s v="V11/10341106"/>
    <s v="?"/>
    <s v="beginbalans"/>
    <m/>
    <s v="1S20AWS08S01PC07L43A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43"/>
    <s v="V11/10341106"/>
    <s v="?"/>
    <s v="beginbalans"/>
    <m/>
    <s v="1S20AWS08S01PC07L438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45"/>
    <s v="V11/10341106"/>
    <s v="?"/>
    <s v="beginbalans"/>
    <m/>
    <s v="1S20AWS08S01PC07L42M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46"/>
    <s v="V11/10341106"/>
    <s v="?"/>
    <s v="beginbalans"/>
    <m/>
    <s v="1S20AWS08S01PC07L434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47"/>
    <s v="V11/10341106"/>
    <s v="?"/>
    <s v="beginbalans"/>
    <m/>
    <s v="1S20AWS08S01PC07L42N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48"/>
    <s v="V11/10341106"/>
    <s v="?"/>
    <s v="beginbalans"/>
    <m/>
    <s v="1S20AWS08S01PC07L42S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49"/>
    <s v="V11/10341106"/>
    <s v="?"/>
    <s v="beginbalans"/>
    <m/>
    <s v="1S20AWS08S01PC07L42U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50"/>
    <s v="V11/10341106"/>
    <s v="?"/>
    <s v="beginbalans"/>
    <m/>
    <s v="1S20AWS08S01PC07L42Q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51"/>
    <s v="V11/10341106"/>
    <s v="?"/>
    <s v="beginbalans"/>
    <m/>
    <s v="1S20AWS08S01PC07L435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52"/>
    <s v="V11/10341106"/>
    <s v="?"/>
    <s v="beginbalans"/>
    <m/>
    <s v="1S20AWS08S01PC07L433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53"/>
    <s v="V11/10341106"/>
    <s v="?"/>
    <s v="beginbalans"/>
    <m/>
    <s v="1S20AWS08S01PC07L437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54"/>
    <s v="V11/10341106"/>
    <s v="?"/>
    <s v="beginbalans"/>
    <m/>
    <s v="1S20AWS08S01PC07L42W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55"/>
    <s v="V11/10341106"/>
    <s v="?"/>
    <s v="beginbalans"/>
    <m/>
    <s v="1S20AWS08S01PC07L439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56"/>
    <s v="V11/10341106"/>
    <s v="?"/>
    <s v="beginbalans"/>
    <m/>
    <s v="1S20AWS08S01PC07L42X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57"/>
    <s v="V11/10341106"/>
    <s v="?"/>
    <s v="beginbalans"/>
    <m/>
    <s v="1S20AWS08S01PC07L432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58"/>
    <s v="V11/10341106"/>
    <s v="?"/>
    <s v="beginbalans"/>
    <m/>
    <s v="1S20AWS08S01PC07L43G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59"/>
    <s v="V11/10341106"/>
    <s v="?"/>
    <s v="beginbalans"/>
    <m/>
    <s v="1S20AWS08S01PC07L42P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26660"/>
    <s v="V11/10341106"/>
    <s v="?"/>
    <s v="beginbalans"/>
    <m/>
    <s v="1S20AWS08S01PC07L430"/>
    <m/>
    <m/>
    <m/>
    <x v="0"/>
    <m/>
    <n v="100292666"/>
    <s v="Alfa College"/>
    <x v="12"/>
    <s v="Lenovo"/>
    <s v="T440p"/>
    <d v="2015-09-01T00:00:00"/>
    <x v="1"/>
    <n v="0"/>
    <n v="742.95"/>
    <n v="0"/>
    <n v="742.95"/>
    <n v="0"/>
    <n v="742.95"/>
    <n v="0"/>
    <n v="742.95"/>
    <n v="0"/>
    <n v="0"/>
    <n v="0"/>
    <m/>
    <m/>
    <s v="INACTIVE - Retired in 2024"/>
  </r>
  <r>
    <s v="448413"/>
    <s v="V11/10342757"/>
    <s v="2001168712"/>
    <s v="beginbalans"/>
    <m/>
    <s v="PC08CXW9"/>
    <m/>
    <m/>
    <m/>
    <x v="2"/>
    <m/>
    <n v="100292666"/>
    <s v="Alfa College"/>
    <x v="12"/>
    <s v="Lenovo"/>
    <s v="T440p"/>
    <d v="2015-11-01T00:00:00"/>
    <x v="1"/>
    <n v="0"/>
    <n v="730.28"/>
    <n v="0"/>
    <n v="730.28"/>
    <n v="0"/>
    <n v="730.28"/>
    <n v="0"/>
    <n v="730.28"/>
    <n v="0"/>
    <n v="0"/>
    <n v="0"/>
    <m/>
    <m/>
    <s v="INACTIVE - Retired in 2024"/>
  </r>
  <r>
    <s v="448415"/>
    <s v="V11/10342757"/>
    <s v="2001168712"/>
    <s v="beginbalans"/>
    <m/>
    <s v="PC08CXW5"/>
    <m/>
    <m/>
    <m/>
    <x v="2"/>
    <m/>
    <n v="100292666"/>
    <s v="Alfa College"/>
    <x v="12"/>
    <s v="Lenovo"/>
    <s v="T440p"/>
    <d v="2015-11-01T00:00:00"/>
    <x v="1"/>
    <n v="0"/>
    <n v="730.28"/>
    <n v="0"/>
    <n v="730.28"/>
    <n v="0"/>
    <n v="730.28"/>
    <n v="0"/>
    <n v="730.28"/>
    <n v="0"/>
    <n v="0"/>
    <n v="0"/>
    <m/>
    <m/>
    <s v="INACTIVE - Retired in 2024"/>
  </r>
  <r>
    <s v="448416"/>
    <s v="V11/10342757"/>
    <s v="2001168712"/>
    <s v="beginbalans"/>
    <m/>
    <s v="PC08CXW8"/>
    <m/>
    <m/>
    <m/>
    <x v="2"/>
    <m/>
    <n v="100292666"/>
    <s v="Alfa College"/>
    <x v="12"/>
    <s v="Lenovo"/>
    <s v="T440p"/>
    <d v="2015-11-01T00:00:00"/>
    <x v="1"/>
    <n v="0"/>
    <n v="730.28"/>
    <n v="0"/>
    <n v="730.28"/>
    <n v="0"/>
    <n v="730.28"/>
    <n v="0"/>
    <n v="730.28"/>
    <n v="0"/>
    <n v="0"/>
    <n v="0"/>
    <m/>
    <m/>
    <s v="INACTIVE - Retired in 2024"/>
  </r>
  <r>
    <s v="448417"/>
    <s v="V11/10342757"/>
    <s v="2001168712"/>
    <s v="beginbalans"/>
    <m/>
    <s v="PC08CXW6"/>
    <m/>
    <m/>
    <m/>
    <x v="0"/>
    <m/>
    <n v="100292666"/>
    <s v="Alfa College"/>
    <x v="12"/>
    <s v="Lenovo"/>
    <s v="T440p"/>
    <d v="2015-11-01T00:00:00"/>
    <x v="1"/>
    <n v="0"/>
    <n v="730.28"/>
    <n v="0"/>
    <n v="730.28"/>
    <n v="0"/>
    <n v="730.28"/>
    <n v="0"/>
    <n v="730.28"/>
    <n v="0"/>
    <n v="0"/>
    <n v="0"/>
    <m/>
    <m/>
    <s v="INACTIVE - Retired in 2024"/>
  </r>
  <r>
    <s v="448418"/>
    <s v="V11/10342757"/>
    <s v="2001168712"/>
    <s v="beginbalans"/>
    <m/>
    <s v="PC08CXW7"/>
    <m/>
    <m/>
    <m/>
    <x v="2"/>
    <m/>
    <n v="100292666"/>
    <s v="Alfa College"/>
    <x v="12"/>
    <s v="Lenovo"/>
    <s v="T440p"/>
    <d v="2015-11-01T00:00:00"/>
    <x v="1"/>
    <n v="0"/>
    <n v="730.28"/>
    <n v="0"/>
    <n v="730.28"/>
    <n v="0"/>
    <n v="730.28"/>
    <n v="0"/>
    <n v="730.28"/>
    <n v="0"/>
    <n v="0"/>
    <n v="0"/>
    <m/>
    <m/>
    <s v="INACTIVE - Retired in 2024"/>
  </r>
  <r>
    <s v="448359"/>
    <s v="V11/10343046"/>
    <s v="2001169873"/>
    <s v="beginbalans"/>
    <m/>
    <s v="R9-0HR5WW"/>
    <m/>
    <m/>
    <m/>
    <x v="0"/>
    <m/>
    <n v="100292666"/>
    <s v="Alfa College"/>
    <x v="12"/>
    <s v="Lenovo"/>
    <s v="W541"/>
    <d v="2015-11-01T00:00:00"/>
    <x v="1"/>
    <n v="0"/>
    <n v="1630.35"/>
    <n v="0"/>
    <n v="1630.35"/>
    <n v="0"/>
    <n v="1630.35"/>
    <n v="0"/>
    <n v="1630.35"/>
    <n v="0"/>
    <n v="0"/>
    <n v="0"/>
    <m/>
    <m/>
    <s v="INACTIVE - Retired in 2024"/>
  </r>
  <r>
    <s v="448361"/>
    <s v="V11/10343046"/>
    <s v="2001169873"/>
    <s v="beginbalans"/>
    <m/>
    <s v="R9-0HR5WU"/>
    <m/>
    <m/>
    <m/>
    <x v="0"/>
    <m/>
    <n v="100292666"/>
    <s v="Alfa College"/>
    <x v="12"/>
    <s v="Lenovo"/>
    <s v="W541"/>
    <d v="2015-11-01T00:00:00"/>
    <x v="1"/>
    <n v="0"/>
    <n v="1630.35"/>
    <n v="0"/>
    <n v="1630.35"/>
    <n v="0"/>
    <n v="1630.35"/>
    <n v="0"/>
    <n v="1630.35"/>
    <n v="0"/>
    <n v="0"/>
    <n v="0"/>
    <m/>
    <m/>
    <s v="INACTIVE - Retired in 2024"/>
  </r>
  <r>
    <s v="510432"/>
    <s v="V11/10344082"/>
    <s v="?"/>
    <s v="beginbalans"/>
    <m/>
    <s v="SPC098YBF"/>
    <m/>
    <m/>
    <m/>
    <x v="0"/>
    <m/>
    <n v="100292666"/>
    <s v="Alfa College"/>
    <x v="12"/>
    <s v="Lenovo"/>
    <s v="T440p"/>
    <d v="2016-01-01T00:00:00"/>
    <x v="1"/>
    <n v="0"/>
    <n v="741.06"/>
    <n v="0"/>
    <n v="741.06"/>
    <n v="0"/>
    <n v="741.06"/>
    <n v="0"/>
    <n v="741.06"/>
    <n v="0"/>
    <n v="0"/>
    <n v="0"/>
    <m/>
    <m/>
    <s v="INACTIVE - Retired in 2024"/>
  </r>
  <r>
    <s v="510433"/>
    <s v="V11/10344082"/>
    <s v="?"/>
    <s v="beginbalans"/>
    <m/>
    <s v="SPC098YB9"/>
    <m/>
    <m/>
    <m/>
    <x v="0"/>
    <m/>
    <n v="100292666"/>
    <s v="Alfa College"/>
    <x v="12"/>
    <s v="Lenovo"/>
    <s v="T440p"/>
    <d v="2016-01-01T00:00:00"/>
    <x v="1"/>
    <n v="0"/>
    <n v="741.06"/>
    <n v="0"/>
    <n v="741.06"/>
    <n v="0"/>
    <n v="741.06"/>
    <n v="0"/>
    <n v="741.06"/>
    <n v="0"/>
    <n v="0"/>
    <n v="0"/>
    <m/>
    <m/>
    <s v="INACTIVE - Retired in 2024"/>
  </r>
  <r>
    <s v="510434"/>
    <s v="V11/10344082"/>
    <s v="?"/>
    <s v="beginbalans"/>
    <m/>
    <n v="0"/>
    <m/>
    <m/>
    <m/>
    <x v="2"/>
    <m/>
    <n v="100292666"/>
    <s v="Alfa College"/>
    <x v="12"/>
    <s v="Lenovo"/>
    <s v="T440p"/>
    <d v="2016-01-01T00:00:00"/>
    <x v="1"/>
    <n v="1"/>
    <n v="741.06"/>
    <n v="0"/>
    <n v="0"/>
    <n v="741.06"/>
    <n v="741.06"/>
    <n v="0"/>
    <n v="0"/>
    <n v="741.06"/>
    <n v="0"/>
    <n v="0"/>
    <m/>
    <m/>
    <s v="ACTIVE"/>
  </r>
  <r>
    <s v="510435"/>
    <s v="V11/10344082"/>
    <s v="?"/>
    <s v="beginbalans"/>
    <m/>
    <s v="SPC098YB7"/>
    <m/>
    <m/>
    <m/>
    <x v="0"/>
    <m/>
    <n v="100292666"/>
    <s v="Alfa College"/>
    <x v="12"/>
    <s v="Lenovo"/>
    <s v="T440p"/>
    <d v="2016-01-01T00:00:00"/>
    <x v="1"/>
    <n v="0"/>
    <n v="741.06"/>
    <n v="0"/>
    <n v="741.06"/>
    <n v="0"/>
    <n v="741.06"/>
    <n v="0"/>
    <n v="741.06"/>
    <n v="0"/>
    <n v="0"/>
    <n v="0"/>
    <m/>
    <m/>
    <s v="INACTIVE - Retired in 2024"/>
  </r>
  <r>
    <s v="510436"/>
    <s v="V11/10344082"/>
    <s v="?"/>
    <s v="beginbalans"/>
    <m/>
    <s v="SPC098YBC"/>
    <m/>
    <m/>
    <m/>
    <x v="0"/>
    <m/>
    <n v="100292666"/>
    <s v="Alfa College"/>
    <x v="12"/>
    <s v="Lenovo"/>
    <s v="T440p"/>
    <d v="2016-01-01T00:00:00"/>
    <x v="1"/>
    <n v="0"/>
    <n v="741.06"/>
    <n v="0"/>
    <n v="741.06"/>
    <n v="0"/>
    <n v="741.06"/>
    <n v="0"/>
    <n v="741.06"/>
    <n v="0"/>
    <n v="0"/>
    <n v="0"/>
    <m/>
    <m/>
    <s v="INACTIVE - Retired in 2024"/>
  </r>
  <r>
    <s v="510437"/>
    <s v="V11/10344082"/>
    <s v="?"/>
    <s v="beginbalans"/>
    <m/>
    <s v="SPC098YBB"/>
    <m/>
    <m/>
    <m/>
    <x v="0"/>
    <m/>
    <n v="100292666"/>
    <s v="Alfa College"/>
    <x v="12"/>
    <s v="Lenovo"/>
    <s v="T440p"/>
    <d v="2016-01-01T00:00:00"/>
    <x v="1"/>
    <n v="0"/>
    <n v="741.06"/>
    <n v="0"/>
    <n v="741.06"/>
    <n v="0"/>
    <n v="741.06"/>
    <n v="0"/>
    <n v="741.06"/>
    <n v="0"/>
    <n v="0"/>
    <n v="0"/>
    <m/>
    <m/>
    <s v="INACTIVE - Retired in 2024"/>
  </r>
  <r>
    <s v="510438"/>
    <s v="V11/10344082"/>
    <s v="?"/>
    <s v="beginbalans"/>
    <m/>
    <s v="SPC098YBA"/>
    <m/>
    <m/>
    <m/>
    <x v="0"/>
    <m/>
    <n v="100292666"/>
    <s v="Alfa College"/>
    <x v="12"/>
    <s v="Lenovo"/>
    <s v="T440p"/>
    <d v="2016-01-01T00:00:00"/>
    <x v="1"/>
    <n v="0"/>
    <n v="741.06"/>
    <n v="0"/>
    <n v="741.06"/>
    <n v="0"/>
    <n v="741.06"/>
    <n v="0"/>
    <n v="741.06"/>
    <n v="0"/>
    <n v="0"/>
    <n v="0"/>
    <m/>
    <m/>
    <s v="INACTIVE - Retired in 2024"/>
  </r>
  <r>
    <s v="510439"/>
    <s v="V11/10344082"/>
    <s v="?"/>
    <s v="beginbalans"/>
    <m/>
    <s v="SPC098YB8"/>
    <m/>
    <m/>
    <m/>
    <x v="0"/>
    <m/>
    <n v="100292666"/>
    <s v="Alfa College"/>
    <x v="12"/>
    <s v="Lenovo"/>
    <s v="T440p"/>
    <d v="2016-01-01T00:00:00"/>
    <x v="1"/>
    <n v="0"/>
    <n v="741.06"/>
    <n v="0"/>
    <n v="741.06"/>
    <n v="0"/>
    <n v="741.06"/>
    <n v="0"/>
    <n v="741.06"/>
    <n v="0"/>
    <n v="0"/>
    <n v="0"/>
    <m/>
    <m/>
    <s v="INACTIVE - Retired in 2024"/>
  </r>
  <r>
    <s v="510441"/>
    <s v="V11/10344082"/>
    <s v="?"/>
    <s v="beginbalans"/>
    <m/>
    <n v="0"/>
    <m/>
    <m/>
    <m/>
    <x v="2"/>
    <m/>
    <n v="100292666"/>
    <s v="Alfa College"/>
    <x v="12"/>
    <s v="Lenovo"/>
    <s v="T440p"/>
    <d v="2016-01-01T00:00:00"/>
    <x v="1"/>
    <n v="1"/>
    <n v="741.06"/>
    <n v="0"/>
    <n v="0"/>
    <n v="741.06"/>
    <n v="741.06"/>
    <n v="0"/>
    <n v="0"/>
    <n v="741.06"/>
    <n v="0"/>
    <n v="0"/>
    <m/>
    <m/>
    <s v="ACTIVE"/>
  </r>
  <r>
    <s v="510442"/>
    <s v="V11/10344169"/>
    <s v="?"/>
    <s v="beginbalans"/>
    <m/>
    <s v="PC09F8V8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44"/>
    <s v="V11/10344169"/>
    <s v="?"/>
    <s v="beginbalans"/>
    <m/>
    <s v="PC09F8UT"/>
    <m/>
    <m/>
    <m/>
    <x v="2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45"/>
    <s v="V11/10344169"/>
    <s v="?"/>
    <s v="beginbalans"/>
    <m/>
    <s v="PC09F8V0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46"/>
    <s v="V11/10344169"/>
    <s v="?"/>
    <s v="beginbalans"/>
    <m/>
    <s v="PC09F8V3"/>
    <m/>
    <m/>
    <m/>
    <x v="2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47"/>
    <s v="V11/10344169"/>
    <s v="?"/>
    <s v="beginbalans"/>
    <m/>
    <s v="PC09F8V6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48"/>
    <s v="V11/10344169"/>
    <s v="?"/>
    <s v="beginbalans"/>
    <m/>
    <s v="PC09F8UU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49"/>
    <s v="V11/10344169"/>
    <s v="?"/>
    <s v="beginbalans"/>
    <m/>
    <s v="PC09F8UR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50"/>
    <s v="V11/10344169"/>
    <s v="?"/>
    <s v="beginbalans"/>
    <m/>
    <s v="PC09F8UV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51"/>
    <s v="V11/10344169"/>
    <s v="?"/>
    <s v="beginbalans"/>
    <m/>
    <s v="PC09F8UZ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53"/>
    <s v="V11/10344169"/>
    <s v="?"/>
    <s v="beginbalans"/>
    <m/>
    <s v="PC09F8V5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54"/>
    <s v="V11/10344169"/>
    <s v="?"/>
    <s v="beginbalans"/>
    <m/>
    <s v="PC09F8V2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55"/>
    <s v="V11/10344169"/>
    <s v="?"/>
    <s v="beginbalans"/>
    <m/>
    <s v="PC09F8V7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56"/>
    <s v="V11/10344169"/>
    <s v="?"/>
    <s v="beginbalans"/>
    <m/>
    <s v="PC09F8V1"/>
    <m/>
    <m/>
    <m/>
    <x v="2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57"/>
    <s v="V11/10344169"/>
    <s v="?"/>
    <s v="beginbalans"/>
    <m/>
    <s v="PC09F8UX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58"/>
    <s v="V11/10344169"/>
    <s v="?"/>
    <s v="beginbalans"/>
    <m/>
    <s v="PC09F8UW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59"/>
    <s v="V11/10344169"/>
    <s v="?"/>
    <s v="beginbalans"/>
    <m/>
    <s v="PC09F8UY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60"/>
    <s v="V11/10344169"/>
    <s v="?"/>
    <s v="beginbalans"/>
    <m/>
    <s v="PC09F8UP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10461"/>
    <s v="V11/10344169"/>
    <s v="?"/>
    <s v="beginbalans"/>
    <m/>
    <s v="PC09F8US"/>
    <m/>
    <m/>
    <m/>
    <x v="0"/>
    <m/>
    <n v="100292666"/>
    <s v="Alfa College"/>
    <x v="12"/>
    <s v="Lenovo"/>
    <s v="T440p"/>
    <d v="2016-01-01T00:00:00"/>
    <x v="1"/>
    <n v="0"/>
    <n v="769.47"/>
    <n v="0"/>
    <n v="769.47"/>
    <n v="0"/>
    <n v="769.47"/>
    <n v="0"/>
    <n v="769.47"/>
    <n v="0"/>
    <n v="0"/>
    <n v="0"/>
    <m/>
    <m/>
    <s v="INACTIVE - Retired in 2024"/>
  </r>
  <r>
    <s v="535351"/>
    <s v="V11/10345917"/>
    <s v="?"/>
    <s v="beginbalans"/>
    <m/>
    <s v="1S20AWS08S01PC0AKJY3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52"/>
    <s v="V11/10345917"/>
    <s v="?"/>
    <s v="beginbalans"/>
    <m/>
    <s v="1S20AWS08S01PC0AKJYE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53"/>
    <s v="V11/10345917"/>
    <s v="?"/>
    <s v="beginbalans"/>
    <m/>
    <s v="1S20AWS08S01PC0AKJXU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54"/>
    <s v="V11/10345917"/>
    <s v="?"/>
    <s v="beginbalans"/>
    <m/>
    <s v="1S20AWS08S01PC0AKJY8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55"/>
    <s v="V11/10345917"/>
    <s v="?"/>
    <s v="beginbalans"/>
    <m/>
    <s v="1S20AWS08S01PC0AKJY5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56"/>
    <s v="V11/10345917"/>
    <s v="?"/>
    <s v="beginbalans"/>
    <m/>
    <s v="1S20AWS08S01PC0AKJY2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57"/>
    <s v="V11/10345917"/>
    <s v="?"/>
    <s v="beginbalans"/>
    <m/>
    <s v="1S20AWS08S01PC0AKJYH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58"/>
    <s v="V11/10345917"/>
    <s v="?"/>
    <s v="beginbalans"/>
    <m/>
    <s v="1S20AWS08S01PC0AKJYD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59"/>
    <s v="V11/10345917"/>
    <s v="?"/>
    <s v="beginbalans"/>
    <m/>
    <s v="1S20AWS08S01PC0AKJY4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60"/>
    <s v="V11/10345917"/>
    <s v="?"/>
    <s v="beginbalans"/>
    <m/>
    <s v="1S20AWS08S01PC0AKJXW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61"/>
    <s v="V11/10345917"/>
    <s v="?"/>
    <s v="beginbalans"/>
    <m/>
    <n v="0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62"/>
    <s v="V11/10345917"/>
    <s v="?"/>
    <s v="beginbalans"/>
    <m/>
    <s v="1S20AWS08S01PC0AKJYN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64"/>
    <s v="V11/10345917"/>
    <s v="?"/>
    <s v="beginbalans"/>
    <m/>
    <n v="0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65"/>
    <s v="V11/10345917"/>
    <s v="?"/>
    <s v="beginbalans"/>
    <m/>
    <n v="0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67"/>
    <s v="V11/10345917"/>
    <s v="?"/>
    <s v="beginbalans"/>
    <m/>
    <s v="1S20AWS08S01PC0AKJYC"/>
    <m/>
    <m/>
    <m/>
    <x v="2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69"/>
    <s v="V11/10345917"/>
    <s v="?"/>
    <s v="beginbalans"/>
    <m/>
    <s v="1S20AWS08S01PC0AKJYJ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70"/>
    <s v="V11/10345917"/>
    <s v="?"/>
    <s v="beginbalans"/>
    <m/>
    <s v="1S20AWS08S01PC0AKJY6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72"/>
    <s v="V11/10345917"/>
    <s v="?"/>
    <s v="beginbalans"/>
    <m/>
    <s v="1S20AWS08S01PC0AKJYM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73"/>
    <s v="V11/10345917"/>
    <s v="?"/>
    <s v="beginbalans"/>
    <m/>
    <s v="1S20AWS08S01PC0AKJYK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74"/>
    <s v="V11/10345917"/>
    <s v="?"/>
    <s v="beginbalans"/>
    <m/>
    <s v="1S20AWS08S01PC0AKJY9"/>
    <m/>
    <m/>
    <m/>
    <x v="2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75"/>
    <s v="V11/10345917"/>
    <s v="?"/>
    <s v="beginbalans"/>
    <m/>
    <s v="1S20AWS08S01PC0AKJXS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76"/>
    <s v="V11/10345917"/>
    <s v="?"/>
    <s v="beginbalans"/>
    <m/>
    <s v="1S20AWS08S01PC0AKJXX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77"/>
    <s v="V11/10345917"/>
    <s v="?"/>
    <s v="beginbalans"/>
    <m/>
    <s v="1S20AWS08S01PC0AKJYA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80"/>
    <s v="V11/10345917"/>
    <s v="?"/>
    <s v="beginbalans"/>
    <m/>
    <s v="1S20AWS08S01PC0AKJYF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81"/>
    <s v="V11/10345917"/>
    <s v="?"/>
    <s v="beginbalans"/>
    <m/>
    <s v="1S20AWS08S01PC0AKJYB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82"/>
    <s v="V11/10345917"/>
    <s v="?"/>
    <s v="beginbalans"/>
    <m/>
    <s v="1S20AWS08S01PC0AKJYL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83"/>
    <s v="V11/10345917"/>
    <s v="?"/>
    <s v="beginbalans"/>
    <m/>
    <n v="0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84"/>
    <s v="V11/10345917"/>
    <s v="?"/>
    <s v="beginbalans"/>
    <m/>
    <s v="1S20AWS08S01PC0AKJXY"/>
    <m/>
    <m/>
    <m/>
    <x v="0"/>
    <m/>
    <n v="100292666"/>
    <s v="Alfa College"/>
    <x v="12"/>
    <s v="Lenovo"/>
    <s v="T440p"/>
    <d v="2016-02-01T00:00:00"/>
    <x v="1"/>
    <n v="0"/>
    <n v="752.75"/>
    <n v="0"/>
    <n v="752.75"/>
    <n v="0"/>
    <n v="752.75"/>
    <n v="0"/>
    <n v="752.75"/>
    <n v="0"/>
    <n v="0"/>
    <n v="0"/>
    <m/>
    <m/>
    <s v="INACTIVE - Retired in 2024"/>
  </r>
  <r>
    <s v="535385"/>
    <s v="V11/10345917"/>
    <s v="?"/>
    <s v="beginbalans"/>
    <m/>
    <s v="1S20AWS08S01PC0AKJXZ"/>
    <m/>
    <m/>
    <m/>
    <x v="0"/>
    <m/>
    <n v="100292666"/>
    <s v="Alfa College"/>
    <x v="12"/>
    <s v="Lenovo"/>
    <s v="T440p"/>
    <d v="2016-02-01T00:00:00"/>
    <x v="1"/>
    <n v="0"/>
    <n v="752.85"/>
    <n v="0"/>
    <n v="752.85"/>
    <n v="0"/>
    <n v="752.85"/>
    <n v="0"/>
    <n v="752.85"/>
    <n v="0"/>
    <n v="0"/>
    <n v="0"/>
    <m/>
    <m/>
    <s v="INACTIVE - Retired in 2024"/>
  </r>
  <r>
    <s v="590691"/>
    <s v="V11/10347266"/>
    <s v="?"/>
    <s v="beginbalans"/>
    <m/>
    <s v="1S20F5S08M01PC0BU50L"/>
    <m/>
    <m/>
    <m/>
    <x v="0"/>
    <m/>
    <n v="100292666"/>
    <s v="Alfa College"/>
    <x v="12"/>
    <s v="Lenovo"/>
    <s v="X260"/>
    <d v="2016-04-01T00:00:00"/>
    <x v="1"/>
    <n v="0"/>
    <n v="779.25"/>
    <n v="0"/>
    <n v="779.25"/>
    <n v="0"/>
    <n v="779.25"/>
    <n v="0"/>
    <n v="779.25"/>
    <n v="0"/>
    <n v="0"/>
    <n v="0"/>
    <m/>
    <m/>
    <s v="INACTIVE - Retired in 2024"/>
  </r>
  <r>
    <s v="590692"/>
    <s v="V11/10347266"/>
    <s v="?"/>
    <s v="beginbalans"/>
    <m/>
    <s v="1S20F5S08M01PC0BU50R"/>
    <m/>
    <m/>
    <m/>
    <x v="0"/>
    <m/>
    <n v="100292666"/>
    <s v="Alfa College"/>
    <x v="12"/>
    <s v="Lenovo"/>
    <s v="X260"/>
    <d v="2016-04-01T00:00:00"/>
    <x v="1"/>
    <n v="0"/>
    <n v="779.25"/>
    <n v="0"/>
    <n v="779.25"/>
    <n v="0"/>
    <n v="779.25"/>
    <n v="0"/>
    <n v="779.25"/>
    <n v="0"/>
    <n v="0"/>
    <n v="0"/>
    <m/>
    <m/>
    <s v="INACTIVE - Retired in 2024"/>
  </r>
  <r>
    <s v="590693"/>
    <s v="V11/10347266"/>
    <s v="?"/>
    <s v="beginbalans"/>
    <m/>
    <n v="0"/>
    <m/>
    <m/>
    <m/>
    <x v="2"/>
    <m/>
    <n v="100292666"/>
    <s v="Alfa College"/>
    <x v="12"/>
    <s v="Lenovo"/>
    <s v="X260"/>
    <d v="2016-04-01T00:00:00"/>
    <x v="1"/>
    <n v="1"/>
    <n v="779.25"/>
    <n v="0"/>
    <n v="0"/>
    <n v="779.25"/>
    <n v="779.25"/>
    <n v="0"/>
    <n v="0"/>
    <n v="779.25"/>
    <n v="0"/>
    <n v="0"/>
    <m/>
    <m/>
    <s v="ACTIVE"/>
  </r>
  <r>
    <s v="590696"/>
    <s v="V11/10347266"/>
    <s v="?"/>
    <s v="beginbalans"/>
    <m/>
    <s v="1S20F5S08M01PC0BU50Y"/>
    <m/>
    <m/>
    <m/>
    <x v="0"/>
    <m/>
    <n v="100292666"/>
    <s v="Alfa College"/>
    <x v="12"/>
    <s v="Lenovo"/>
    <s v="X260"/>
    <d v="2016-04-01T00:00:00"/>
    <x v="1"/>
    <n v="0"/>
    <n v="779.25"/>
    <n v="0"/>
    <n v="779.25"/>
    <n v="0"/>
    <n v="779.25"/>
    <n v="0"/>
    <n v="779.25"/>
    <n v="0"/>
    <n v="0"/>
    <n v="0"/>
    <m/>
    <m/>
    <s v="INACTIVE - Retired in 2024"/>
  </r>
  <r>
    <s v="590697"/>
    <s v="V11/10347266"/>
    <s v="?"/>
    <s v="beginbalans"/>
    <m/>
    <n v="0"/>
    <m/>
    <m/>
    <m/>
    <x v="2"/>
    <m/>
    <n v="100292666"/>
    <s v="Alfa College"/>
    <x v="12"/>
    <s v="Lenovo"/>
    <s v="X260"/>
    <d v="2016-04-01T00:00:00"/>
    <x v="1"/>
    <n v="1"/>
    <n v="779.25"/>
    <n v="0"/>
    <n v="0"/>
    <n v="779.25"/>
    <n v="779.25"/>
    <n v="0"/>
    <n v="0"/>
    <n v="779.25"/>
    <n v="0"/>
    <n v="0"/>
    <m/>
    <m/>
    <s v="ACTIVE"/>
  </r>
  <r>
    <s v="590699"/>
    <s v="V11/10347266"/>
    <s v="?"/>
    <s v="beginbalans"/>
    <m/>
    <s v="1S20F5S08M01PC0BU50Z"/>
    <m/>
    <m/>
    <m/>
    <x v="0"/>
    <m/>
    <n v="100292666"/>
    <s v="Alfa College"/>
    <x v="12"/>
    <s v="Lenovo"/>
    <s v="X260"/>
    <d v="2016-04-01T00:00:00"/>
    <x v="1"/>
    <n v="0"/>
    <n v="779.25"/>
    <n v="0"/>
    <n v="779.25"/>
    <n v="0"/>
    <n v="779.25"/>
    <n v="0"/>
    <n v="779.25"/>
    <n v="0"/>
    <n v="0"/>
    <n v="0"/>
    <m/>
    <m/>
    <s v="INACTIVE - Retired in 2024"/>
  </r>
  <r>
    <s v="590700"/>
    <s v="V11/10347266"/>
    <s v="?"/>
    <s v="beginbalans"/>
    <m/>
    <s v="1S20F5S08M01PC0BU50W"/>
    <m/>
    <m/>
    <m/>
    <x v="0"/>
    <m/>
    <n v="100292666"/>
    <s v="Alfa College"/>
    <x v="12"/>
    <s v="Lenovo"/>
    <s v="X260"/>
    <d v="2016-04-01T00:00:00"/>
    <x v="1"/>
    <n v="0"/>
    <n v="779.25"/>
    <n v="0"/>
    <n v="779.25"/>
    <n v="0"/>
    <n v="779.25"/>
    <n v="0"/>
    <n v="779.25"/>
    <n v="0"/>
    <n v="0"/>
    <n v="0"/>
    <m/>
    <m/>
    <s v="INACTIVE - Retired in 2024"/>
  </r>
  <r>
    <s v="590701"/>
    <s v="V11/10347266"/>
    <s v="?"/>
    <s v="beginbalans"/>
    <m/>
    <n v="0"/>
    <m/>
    <m/>
    <m/>
    <x v="0"/>
    <m/>
    <n v="100292666"/>
    <s v="Alfa College"/>
    <x v="12"/>
    <s v="Lenovo"/>
    <s v="X260"/>
    <d v="2016-04-01T00:00:00"/>
    <x v="1"/>
    <n v="1"/>
    <n v="779.25"/>
    <n v="0"/>
    <n v="0"/>
    <n v="779.25"/>
    <n v="779.25"/>
    <n v="0"/>
    <n v="0"/>
    <n v="779.25"/>
    <n v="0"/>
    <n v="0"/>
    <m/>
    <m/>
    <s v="ACTIVE"/>
  </r>
  <r>
    <s v="590702"/>
    <s v="V11/10347266"/>
    <s v="?"/>
    <s v="beginbalans"/>
    <m/>
    <n v="0"/>
    <m/>
    <m/>
    <m/>
    <x v="2"/>
    <m/>
    <n v="100292666"/>
    <s v="Alfa College"/>
    <x v="12"/>
    <s v="Lenovo"/>
    <s v="X260"/>
    <d v="2016-04-01T00:00:00"/>
    <x v="1"/>
    <n v="1"/>
    <n v="779.25"/>
    <n v="0"/>
    <n v="0"/>
    <n v="779.25"/>
    <n v="779.25"/>
    <n v="0"/>
    <n v="0"/>
    <n v="779.25"/>
    <n v="0"/>
    <n v="0"/>
    <m/>
    <m/>
    <s v="ACTIVE"/>
  </r>
  <r>
    <s v="590703"/>
    <s v="V11/10347266"/>
    <s v="?"/>
    <s v="beginbalans"/>
    <m/>
    <n v="0"/>
    <m/>
    <m/>
    <m/>
    <x v="0"/>
    <m/>
    <n v="100292666"/>
    <s v="Alfa College"/>
    <x v="12"/>
    <s v="Lenovo"/>
    <s v="X260"/>
    <d v="2016-04-01T00:00:00"/>
    <x v="1"/>
    <n v="1"/>
    <n v="779.25"/>
    <n v="0"/>
    <n v="0"/>
    <n v="779.25"/>
    <n v="779.25"/>
    <n v="0"/>
    <n v="0"/>
    <n v="779.25"/>
    <n v="0"/>
    <n v="0"/>
    <m/>
    <m/>
    <s v="ACTIVE"/>
  </r>
  <r>
    <s v="590704"/>
    <s v="V11/10347266"/>
    <s v="?"/>
    <s v="beginbalans"/>
    <m/>
    <s v="1S20F5S08M01PC0BU50P"/>
    <m/>
    <m/>
    <m/>
    <x v="0"/>
    <m/>
    <n v="100292666"/>
    <s v="Alfa College"/>
    <x v="12"/>
    <s v="Lenovo"/>
    <s v="X260"/>
    <d v="2016-04-01T00:00:00"/>
    <x v="1"/>
    <n v="0"/>
    <n v="779.25"/>
    <n v="0"/>
    <n v="779.25"/>
    <n v="0"/>
    <n v="779.25"/>
    <n v="0"/>
    <n v="779.25"/>
    <n v="0"/>
    <n v="0"/>
    <n v="0"/>
    <m/>
    <m/>
    <s v="INACTIVE - Retired in 2024"/>
  </r>
  <r>
    <s v="590705"/>
    <s v="V11/10347266"/>
    <s v="?"/>
    <s v="beginbalans"/>
    <m/>
    <s v="1S20F5S08M01PC0BU50V"/>
    <m/>
    <m/>
    <m/>
    <x v="0"/>
    <m/>
    <n v="100292666"/>
    <s v="Alfa College"/>
    <x v="12"/>
    <s v="Lenovo"/>
    <s v="X260"/>
    <d v="2016-04-01T00:00:00"/>
    <x v="1"/>
    <n v="0"/>
    <n v="779.25"/>
    <n v="0"/>
    <n v="779.25"/>
    <n v="0"/>
    <n v="779.25"/>
    <n v="0"/>
    <n v="779.25"/>
    <n v="0"/>
    <n v="0"/>
    <n v="0"/>
    <m/>
    <m/>
    <s v="INACTIVE - Retired in 2024"/>
  </r>
  <r>
    <s v="635203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04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05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06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07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08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09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10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11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12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13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14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15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16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17"/>
    <s v="V11/10348771"/>
    <s v="?"/>
    <s v="beginbalans"/>
    <m/>
    <s v="?"/>
    <m/>
    <m/>
    <m/>
    <x v="1"/>
    <m/>
    <n v="100292666"/>
    <s v="Alfa College"/>
    <x v="12"/>
    <s v="Lenovo"/>
    <s v="X260"/>
    <d v="2016-07-01T00:00:00"/>
    <x v="1"/>
    <n v="1"/>
    <n v="771.68"/>
    <n v="0"/>
    <n v="0"/>
    <n v="771.68"/>
    <n v="771.68"/>
    <n v="0"/>
    <n v="0"/>
    <n v="771.68"/>
    <n v="0"/>
    <n v="0"/>
    <m/>
    <m/>
    <s v="ACTIVE"/>
  </r>
  <r>
    <s v="635220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21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22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23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24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25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26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27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28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29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30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31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32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33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34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35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36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37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38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39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40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41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42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43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44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45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46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47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48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49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50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51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52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53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54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55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56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57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58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59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60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61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62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63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64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65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66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67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68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69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70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71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72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73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74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75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76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77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78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79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80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81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82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83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84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85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86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87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88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89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90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91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92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93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94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95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96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97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98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299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00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01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02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03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04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05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06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07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08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09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10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11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12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13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14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15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16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17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18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19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20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21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22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23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24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25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26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35327"/>
    <s v="V11/10349011"/>
    <s v="?"/>
    <s v="beginbalans"/>
    <m/>
    <s v="?"/>
    <m/>
    <m/>
    <m/>
    <x v="1"/>
    <m/>
    <n v="100292666"/>
    <s v="Alfa College"/>
    <x v="12"/>
    <s v="Lenovo"/>
    <s v="T460"/>
    <d v="2016-07-01T00:00:00"/>
    <x v="1"/>
    <n v="1"/>
    <n v="748.35"/>
    <n v="0"/>
    <n v="0"/>
    <n v="748.35"/>
    <n v="748.35"/>
    <n v="0"/>
    <n v="0"/>
    <n v="748.35"/>
    <n v="0"/>
    <n v="0"/>
    <m/>
    <m/>
    <s v="ACTIVE"/>
  </r>
  <r>
    <s v="649319"/>
    <s v="V11/10350782"/>
    <s v="?"/>
    <s v="beginbalans"/>
    <m/>
    <s v="PC0EMTQW"/>
    <m/>
    <m/>
    <m/>
    <x v="0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21"/>
    <s v="V11/10350782"/>
    <s v="?"/>
    <s v="beginbalans"/>
    <m/>
    <s v="PC0EMTQQ"/>
    <m/>
    <m/>
    <m/>
    <x v="0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27"/>
    <s v="V11/10350782"/>
    <s v="?"/>
    <s v="beginbalans"/>
    <m/>
    <s v="PC0EMTR1"/>
    <m/>
    <m/>
    <m/>
    <x v="2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33"/>
    <s v="V11/10350782"/>
    <s v="?"/>
    <s v="beginbalans"/>
    <m/>
    <s v="PC0EMTR0"/>
    <m/>
    <m/>
    <m/>
    <x v="0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35"/>
    <s v="V11/10350782"/>
    <s v="?"/>
    <s v="beginbalans"/>
    <m/>
    <s v="PC0EMTQD"/>
    <m/>
    <m/>
    <m/>
    <x v="0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36"/>
    <s v="V11/10350782"/>
    <s v="?"/>
    <s v="beginbalans"/>
    <m/>
    <s v="PC0EMTQ7"/>
    <m/>
    <m/>
    <m/>
    <x v="0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37"/>
    <s v="V11/10350782"/>
    <s v="?"/>
    <s v="beginbalans"/>
    <m/>
    <s v="PC0EMTR7"/>
    <m/>
    <m/>
    <m/>
    <x v="0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40"/>
    <s v="V11/10350782"/>
    <s v="?"/>
    <s v="beginbalans"/>
    <m/>
    <s v="PC0EMTQP"/>
    <m/>
    <m/>
    <m/>
    <x v="0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41"/>
    <s v="V11/10350782"/>
    <s v="?"/>
    <s v="beginbalans"/>
    <m/>
    <s v="PC0EMTQX"/>
    <m/>
    <m/>
    <m/>
    <x v="2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43"/>
    <s v="V11/10350782"/>
    <s v="?"/>
    <s v="beginbalans"/>
    <m/>
    <s v="PC0EMTQH"/>
    <m/>
    <m/>
    <m/>
    <x v="0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45"/>
    <s v="V11/10350782"/>
    <s v="?"/>
    <s v="beginbalans"/>
    <m/>
    <s v="PC0EMTQK"/>
    <m/>
    <m/>
    <m/>
    <x v="0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46"/>
    <s v="V11/10350782"/>
    <s v="?"/>
    <s v="beginbalans"/>
    <m/>
    <s v="PC0EMTQR"/>
    <m/>
    <m/>
    <m/>
    <x v="0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47"/>
    <s v="V11/10350782"/>
    <s v="?"/>
    <s v="beginbalans"/>
    <m/>
    <s v="PC0EMTQ8"/>
    <m/>
    <m/>
    <m/>
    <x v="0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48"/>
    <s v="V11/10350782"/>
    <s v="?"/>
    <s v="beginbalans"/>
    <m/>
    <s v="PC0EMTQN"/>
    <m/>
    <m/>
    <m/>
    <x v="0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50"/>
    <s v="V11/10350782"/>
    <s v="?"/>
    <s v="beginbalans"/>
    <m/>
    <s v="PC0EMTQM"/>
    <m/>
    <m/>
    <m/>
    <x v="0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649352"/>
    <s v="V11/10350782"/>
    <s v="?"/>
    <s v="beginbalans"/>
    <m/>
    <s v="PC0EMTQG"/>
    <m/>
    <m/>
    <m/>
    <x v="0"/>
    <m/>
    <n v="100292666"/>
    <s v="Alfa College"/>
    <x v="12"/>
    <s v="Lenovo"/>
    <s v="T460"/>
    <d v="2016-08-01T00:00:00"/>
    <x v="1"/>
    <n v="0"/>
    <n v="750.43"/>
    <n v="0"/>
    <n v="750.43"/>
    <n v="0"/>
    <n v="750.43"/>
    <n v="0"/>
    <n v="750.43"/>
    <n v="0"/>
    <n v="0"/>
    <n v="0"/>
    <m/>
    <m/>
    <s v="INACTIVE - Retired in 2024"/>
  </r>
  <r>
    <s v="812074"/>
    <s v="V11/10353588"/>
    <s v="2001271983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39.34"/>
    <n v="0"/>
    <n v="0"/>
    <n v="739.34"/>
    <n v="739.34"/>
    <n v="0"/>
    <n v="0"/>
    <n v="739.34"/>
    <n v="0"/>
    <n v="0"/>
    <m/>
    <m/>
    <s v="ACTIVE"/>
  </r>
  <r>
    <s v="812077"/>
    <s v="V11/10353588"/>
    <s v="2001271983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39.34"/>
    <n v="0"/>
    <n v="0"/>
    <n v="739.34"/>
    <n v="739.34"/>
    <n v="0"/>
    <n v="0"/>
    <n v="739.34"/>
    <n v="0"/>
    <n v="0"/>
    <m/>
    <m/>
    <s v="ACTIVE"/>
  </r>
  <r>
    <s v="812082"/>
    <s v="V11/10353588"/>
    <s v="2001271983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39.34"/>
    <n v="0"/>
    <n v="0"/>
    <n v="739.34"/>
    <n v="739.34"/>
    <n v="0"/>
    <n v="0"/>
    <n v="739.34"/>
    <n v="0"/>
    <n v="0"/>
    <m/>
    <m/>
    <s v="ACTIVE"/>
  </r>
  <r>
    <s v="812087"/>
    <s v="V11/10353588"/>
    <s v="2001271983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39.34"/>
    <n v="0"/>
    <n v="0"/>
    <n v="739.34"/>
    <n v="739.34"/>
    <n v="0"/>
    <n v="0"/>
    <n v="739.34"/>
    <n v="0"/>
    <n v="0"/>
    <m/>
    <m/>
    <s v="ACTIVE"/>
  </r>
  <r>
    <s v="812100"/>
    <s v="V11/10353588"/>
    <s v="2001271983"/>
    <s v="beginbalans"/>
    <m/>
    <n v="0"/>
    <m/>
    <m/>
    <m/>
    <x v="2"/>
    <m/>
    <n v="100292666"/>
    <s v="Alfa College"/>
    <x v="12"/>
    <s v="Lenovo"/>
    <s v="T460"/>
    <d v="2017-01-01T00:00:00"/>
    <x v="1"/>
    <n v="1"/>
    <n v="739.34"/>
    <n v="0"/>
    <n v="0"/>
    <n v="739.34"/>
    <n v="739.34"/>
    <n v="0"/>
    <n v="0"/>
    <n v="739.34"/>
    <n v="0"/>
    <n v="0"/>
    <m/>
    <m/>
    <s v="ACTIVE"/>
  </r>
  <r>
    <s v="812102"/>
    <s v="V11/10353588"/>
    <s v="2001271983"/>
    <s v="beginbalans"/>
    <m/>
    <n v="0"/>
    <m/>
    <m/>
    <m/>
    <x v="2"/>
    <m/>
    <n v="100292666"/>
    <s v="Alfa College"/>
    <x v="12"/>
    <s v="Lenovo"/>
    <s v="T460"/>
    <d v="2017-01-01T00:00:00"/>
    <x v="1"/>
    <n v="1"/>
    <n v="739.34"/>
    <n v="0"/>
    <n v="0"/>
    <n v="739.34"/>
    <n v="739.34"/>
    <n v="0"/>
    <n v="0"/>
    <n v="739.34"/>
    <n v="0"/>
    <n v="0"/>
    <m/>
    <m/>
    <s v="ACTIVE"/>
  </r>
  <r>
    <s v="812104"/>
    <s v="V11/10353588"/>
    <s v="2001271983"/>
    <s v="beginbalans"/>
    <m/>
    <n v="0"/>
    <m/>
    <m/>
    <m/>
    <x v="2"/>
    <m/>
    <n v="100292666"/>
    <s v="Alfa College"/>
    <x v="12"/>
    <s v="Lenovo"/>
    <s v="T460"/>
    <d v="2017-01-01T00:00:00"/>
    <x v="1"/>
    <n v="1"/>
    <n v="739.34"/>
    <n v="0"/>
    <n v="0"/>
    <n v="739.34"/>
    <n v="739.34"/>
    <n v="0"/>
    <n v="0"/>
    <n v="739.34"/>
    <n v="0"/>
    <n v="0"/>
    <m/>
    <m/>
    <s v="ACTIVE"/>
  </r>
  <r>
    <s v="812111"/>
    <s v="V11/10353588"/>
    <s v="2001271983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39.34"/>
    <n v="0"/>
    <n v="0"/>
    <n v="739.34"/>
    <n v="739.34"/>
    <n v="0"/>
    <n v="0"/>
    <n v="739.34"/>
    <n v="0"/>
    <n v="0"/>
    <m/>
    <m/>
    <s v="ACTIVE"/>
  </r>
  <r>
    <s v="812116"/>
    <s v="V11/10353588"/>
    <s v="2001271983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39.34"/>
    <n v="0"/>
    <n v="0"/>
    <n v="739.34"/>
    <n v="739.34"/>
    <n v="0"/>
    <n v="0"/>
    <n v="739.34"/>
    <n v="0"/>
    <n v="0"/>
    <m/>
    <m/>
    <s v="ACTIVE"/>
  </r>
  <r>
    <s v="812119"/>
    <s v="V11/10353588"/>
    <s v="2001271983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39.34"/>
    <n v="0"/>
    <n v="0"/>
    <n v="739.34"/>
    <n v="739.34"/>
    <n v="0"/>
    <n v="0"/>
    <n v="739.34"/>
    <n v="0"/>
    <n v="0"/>
    <m/>
    <m/>
    <s v="ACTIVE"/>
  </r>
  <r>
    <s v="812122"/>
    <s v="V11/10353588"/>
    <s v="2001271983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39.34"/>
    <n v="0"/>
    <n v="0"/>
    <n v="739.34"/>
    <n v="739.34"/>
    <n v="0"/>
    <n v="0"/>
    <n v="739.34"/>
    <n v="0"/>
    <n v="0"/>
    <m/>
    <m/>
    <s v="ACTIVE"/>
  </r>
  <r>
    <s v="812055"/>
    <s v="V11/10354300"/>
    <s v="2001279393"/>
    <s v="beginbalans"/>
    <m/>
    <n v="0"/>
    <m/>
    <m/>
    <m/>
    <x v="0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56"/>
    <s v="V11/10354300"/>
    <s v="2001279393"/>
    <s v="beginbalans"/>
    <m/>
    <n v="0"/>
    <m/>
    <m/>
    <m/>
    <x v="2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57"/>
    <s v="V11/10354300"/>
    <s v="2001279393"/>
    <s v="beginbalans"/>
    <m/>
    <n v="0"/>
    <m/>
    <m/>
    <m/>
    <x v="2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58"/>
    <s v="V11/10354300"/>
    <s v="2001279393"/>
    <s v="beginbalans"/>
    <m/>
    <n v="0"/>
    <m/>
    <m/>
    <m/>
    <x v="0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59"/>
    <s v="V11/10354300"/>
    <s v="2001279393"/>
    <s v="beginbalans"/>
    <m/>
    <n v="0"/>
    <m/>
    <m/>
    <m/>
    <x v="2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60"/>
    <s v="V11/10354300"/>
    <s v="2001279393"/>
    <s v="beginbalans"/>
    <m/>
    <n v="0"/>
    <m/>
    <m/>
    <m/>
    <x v="2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61"/>
    <s v="V11/10354300"/>
    <s v="2001279393"/>
    <s v="beginbalans"/>
    <m/>
    <n v="0"/>
    <m/>
    <m/>
    <m/>
    <x v="0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62"/>
    <s v="V11/10354300"/>
    <s v="2001279393"/>
    <s v="beginbalans"/>
    <m/>
    <n v="0"/>
    <m/>
    <m/>
    <m/>
    <x v="0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63"/>
    <s v="V11/10354300"/>
    <s v="2001279393"/>
    <s v="beginbalans"/>
    <m/>
    <n v="0"/>
    <m/>
    <m/>
    <m/>
    <x v="2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64"/>
    <s v="V11/10354300"/>
    <s v="2001279393"/>
    <s v="beginbalans"/>
    <m/>
    <n v="0"/>
    <m/>
    <m/>
    <m/>
    <x v="0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65"/>
    <s v="V11/10354300"/>
    <s v="2001279393"/>
    <s v="beginbalans"/>
    <m/>
    <n v="0"/>
    <m/>
    <m/>
    <m/>
    <x v="0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66"/>
    <s v="V11/10354300"/>
    <s v="2001279393"/>
    <s v="beginbalans"/>
    <m/>
    <n v="0"/>
    <m/>
    <m/>
    <m/>
    <x v="0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67"/>
    <s v="V11/10354300"/>
    <s v="2001279393"/>
    <s v="beginbalans"/>
    <m/>
    <n v="0"/>
    <m/>
    <m/>
    <m/>
    <x v="2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68"/>
    <s v="V11/10354300"/>
    <s v="2001279393"/>
    <s v="beginbalans"/>
    <m/>
    <n v="0"/>
    <m/>
    <m/>
    <m/>
    <x v="0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69"/>
    <s v="V11/10354300"/>
    <s v="2001279393"/>
    <s v="beginbalans"/>
    <m/>
    <n v="0"/>
    <m/>
    <m/>
    <m/>
    <x v="0"/>
    <m/>
    <n v="100292666"/>
    <s v="Alfa College"/>
    <x v="12"/>
    <s v="Lenovo"/>
    <s v="X260"/>
    <d v="2017-01-01T00:00:00"/>
    <x v="1"/>
    <n v="1"/>
    <n v="766.78"/>
    <n v="0"/>
    <n v="0"/>
    <n v="766.78"/>
    <n v="766.78"/>
    <n v="0"/>
    <n v="0"/>
    <n v="766.78"/>
    <n v="0"/>
    <n v="0"/>
    <m/>
    <m/>
    <s v="ACTIVE"/>
  </r>
  <r>
    <s v="812046"/>
    <s v="V11/10354854"/>
    <s v="2001286260"/>
    <s v="beginbalans"/>
    <m/>
    <n v="0"/>
    <m/>
    <m/>
    <m/>
    <x v="2"/>
    <m/>
    <n v="100292666"/>
    <s v="Alfa College"/>
    <x v="12"/>
    <s v="Lenovo"/>
    <s v="T460"/>
    <d v="2017-01-01T00:00:00"/>
    <x v="1"/>
    <n v="1"/>
    <n v="765.86"/>
    <n v="0"/>
    <n v="0"/>
    <n v="765.86"/>
    <n v="765.86"/>
    <n v="0"/>
    <n v="0"/>
    <n v="765.86"/>
    <n v="0"/>
    <n v="0"/>
    <m/>
    <m/>
    <s v="ACTIVE"/>
  </r>
  <r>
    <s v="812047"/>
    <s v="V11/10354854"/>
    <s v="2001286260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65.86"/>
    <n v="0"/>
    <n v="0"/>
    <n v="765.86"/>
    <n v="765.86"/>
    <n v="0"/>
    <n v="0"/>
    <n v="765.86"/>
    <n v="0"/>
    <n v="0"/>
    <m/>
    <m/>
    <s v="ACTIVE"/>
  </r>
  <r>
    <s v="812048"/>
    <s v="V11/10354854"/>
    <s v="2001286260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65.86"/>
    <n v="0"/>
    <n v="0"/>
    <n v="765.86"/>
    <n v="765.86"/>
    <n v="0"/>
    <n v="0"/>
    <n v="765.86"/>
    <n v="0"/>
    <n v="0"/>
    <m/>
    <m/>
    <s v="ACTIVE"/>
  </r>
  <r>
    <s v="812051"/>
    <s v="V11/10354854"/>
    <s v="2001286260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65.86"/>
    <n v="0"/>
    <n v="0"/>
    <n v="765.86"/>
    <n v="765.86"/>
    <n v="0"/>
    <n v="0"/>
    <n v="765.86"/>
    <n v="0"/>
    <n v="0"/>
    <m/>
    <m/>
    <s v="ACTIVE"/>
  </r>
  <r>
    <s v="812052"/>
    <s v="V11/10354854"/>
    <s v="2001286260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65.86"/>
    <n v="0"/>
    <n v="0"/>
    <n v="765.86"/>
    <n v="765.86"/>
    <n v="0"/>
    <n v="0"/>
    <n v="765.86"/>
    <n v="0"/>
    <n v="0"/>
    <m/>
    <m/>
    <s v="ACTIVE"/>
  </r>
  <r>
    <s v="812053"/>
    <s v="V11/10354854"/>
    <s v="2001286260"/>
    <s v="beginbalans"/>
    <m/>
    <n v="0"/>
    <m/>
    <m/>
    <m/>
    <x v="2"/>
    <m/>
    <n v="100292666"/>
    <s v="Alfa College"/>
    <x v="12"/>
    <s v="Lenovo"/>
    <s v="T460"/>
    <d v="2017-01-01T00:00:00"/>
    <x v="1"/>
    <n v="1"/>
    <n v="765.86"/>
    <n v="0"/>
    <n v="0"/>
    <n v="765.86"/>
    <n v="765.86"/>
    <n v="0"/>
    <n v="0"/>
    <n v="765.86"/>
    <n v="0"/>
    <n v="0"/>
    <m/>
    <m/>
    <s v="ACTIVE"/>
  </r>
  <r>
    <s v="824981"/>
    <s v="V11/10355705"/>
    <s v="2001294821"/>
    <s v="beginbalans"/>
    <m/>
    <n v="0"/>
    <m/>
    <m/>
    <m/>
    <x v="2"/>
    <m/>
    <n v="100292666"/>
    <s v="Alfa College"/>
    <x v="12"/>
    <s v="Lenovo"/>
    <s v="T460"/>
    <d v="2017-01-01T00:00:00"/>
    <x v="1"/>
    <n v="1"/>
    <n v="786.46"/>
    <n v="0"/>
    <n v="0"/>
    <n v="786.46"/>
    <n v="786.46"/>
    <n v="0"/>
    <n v="0"/>
    <n v="786.46"/>
    <n v="0"/>
    <n v="0"/>
    <m/>
    <m/>
    <s v="ACTIVE"/>
  </r>
  <r>
    <s v="824984"/>
    <s v="V11/10355705"/>
    <s v="2001294821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86.46"/>
    <n v="0"/>
    <n v="0"/>
    <n v="786.46"/>
    <n v="786.46"/>
    <n v="0"/>
    <n v="0"/>
    <n v="786.46"/>
    <n v="0"/>
    <n v="0"/>
    <m/>
    <m/>
    <s v="ACTIVE"/>
  </r>
  <r>
    <s v="824985"/>
    <s v="V11/10355705"/>
    <s v="2001294821"/>
    <s v="beginbalans"/>
    <m/>
    <n v="0"/>
    <m/>
    <m/>
    <m/>
    <x v="2"/>
    <m/>
    <n v="100292666"/>
    <s v="Alfa College"/>
    <x v="12"/>
    <s v="Lenovo"/>
    <s v="T460"/>
    <d v="2017-01-01T00:00:00"/>
    <x v="1"/>
    <n v="1"/>
    <n v="786.46"/>
    <n v="0"/>
    <n v="0"/>
    <n v="786.46"/>
    <n v="786.46"/>
    <n v="0"/>
    <n v="0"/>
    <n v="786.46"/>
    <n v="0"/>
    <n v="0"/>
    <m/>
    <m/>
    <s v="ACTIVE"/>
  </r>
  <r>
    <s v="824988"/>
    <s v="V11/10355705"/>
    <s v="2001294821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86.46"/>
    <n v="0"/>
    <n v="0"/>
    <n v="786.46"/>
    <n v="786.46"/>
    <n v="0"/>
    <n v="0"/>
    <n v="786.46"/>
    <n v="0"/>
    <n v="0"/>
    <m/>
    <m/>
    <s v="ACTIVE"/>
  </r>
  <r>
    <s v="824990"/>
    <s v="V11/10355705"/>
    <s v="2001294821"/>
    <s v="beginbalans"/>
    <m/>
    <n v="0"/>
    <m/>
    <m/>
    <m/>
    <x v="2"/>
    <m/>
    <n v="100292666"/>
    <s v="Alfa College"/>
    <x v="12"/>
    <s v="Lenovo"/>
    <s v="T460"/>
    <d v="2017-01-01T00:00:00"/>
    <x v="1"/>
    <n v="1"/>
    <n v="786.46"/>
    <n v="0"/>
    <n v="0"/>
    <n v="786.46"/>
    <n v="786.46"/>
    <n v="0"/>
    <n v="0"/>
    <n v="786.46"/>
    <n v="0"/>
    <n v="0"/>
    <m/>
    <m/>
    <s v="ACTIVE"/>
  </r>
  <r>
    <s v="824992"/>
    <s v="V11/10355705"/>
    <s v="2001294821"/>
    <s v="beginbalans"/>
    <m/>
    <n v="0"/>
    <m/>
    <m/>
    <m/>
    <x v="5"/>
    <m/>
    <n v="100292666"/>
    <s v="Alfa College"/>
    <x v="12"/>
    <s v="Lenovo"/>
    <s v="T460"/>
    <d v="2017-01-01T00:00:00"/>
    <x v="1"/>
    <n v="1"/>
    <n v="786.46"/>
    <n v="0"/>
    <n v="0"/>
    <n v="786.46"/>
    <n v="786.46"/>
    <n v="0"/>
    <n v="0"/>
    <n v="786.46"/>
    <n v="0"/>
    <n v="0"/>
    <m/>
    <m/>
    <s v="ACTIVE"/>
  </r>
  <r>
    <s v="824996"/>
    <s v="V11/10355705"/>
    <s v="2001294821"/>
    <s v="beginbalans"/>
    <m/>
    <n v="0"/>
    <m/>
    <m/>
    <m/>
    <x v="2"/>
    <m/>
    <n v="100292666"/>
    <s v="Alfa College"/>
    <x v="12"/>
    <s v="Lenovo"/>
    <s v="T460"/>
    <d v="2017-01-01T00:00:00"/>
    <x v="1"/>
    <n v="1"/>
    <n v="786.46"/>
    <n v="0"/>
    <n v="0"/>
    <n v="786.46"/>
    <n v="786.46"/>
    <n v="0"/>
    <n v="0"/>
    <n v="786.46"/>
    <n v="0"/>
    <n v="0"/>
    <m/>
    <m/>
    <s v="ACTIVE"/>
  </r>
  <r>
    <s v="824997"/>
    <s v="V11/10355705"/>
    <s v="2001294821"/>
    <s v="beginbalans"/>
    <m/>
    <n v="0"/>
    <m/>
    <m/>
    <m/>
    <x v="2"/>
    <m/>
    <n v="100292666"/>
    <s v="Alfa College"/>
    <x v="12"/>
    <s v="Lenovo"/>
    <s v="T460"/>
    <d v="2017-01-01T00:00:00"/>
    <x v="1"/>
    <n v="1"/>
    <n v="786.46"/>
    <n v="0"/>
    <n v="0"/>
    <n v="786.46"/>
    <n v="786.46"/>
    <n v="0"/>
    <n v="0"/>
    <n v="786.46"/>
    <n v="0"/>
    <n v="0"/>
    <m/>
    <m/>
    <s v="ACTIVE"/>
  </r>
  <r>
    <s v="825000"/>
    <s v="V11/10355705"/>
    <s v="2001294821"/>
    <s v="beginbalans"/>
    <m/>
    <n v="0"/>
    <m/>
    <m/>
    <m/>
    <x v="2"/>
    <m/>
    <n v="100292666"/>
    <s v="Alfa College"/>
    <x v="12"/>
    <s v="Lenovo"/>
    <s v="T460"/>
    <d v="2017-01-01T00:00:00"/>
    <x v="1"/>
    <n v="1"/>
    <n v="786.46"/>
    <n v="0"/>
    <n v="0"/>
    <n v="786.46"/>
    <n v="786.46"/>
    <n v="0"/>
    <n v="0"/>
    <n v="786.46"/>
    <n v="0"/>
    <n v="0"/>
    <m/>
    <m/>
    <s v="ACTIVE"/>
  </r>
  <r>
    <s v="825002"/>
    <s v="V11/10355705"/>
    <s v="2001294821"/>
    <s v="beginbalans"/>
    <m/>
    <n v="0"/>
    <m/>
    <m/>
    <m/>
    <x v="0"/>
    <m/>
    <n v="100292666"/>
    <s v="Alfa College"/>
    <x v="12"/>
    <s v="Lenovo"/>
    <s v="T460"/>
    <d v="2017-01-01T00:00:00"/>
    <x v="1"/>
    <n v="1"/>
    <n v="786.46"/>
    <n v="0"/>
    <n v="0"/>
    <n v="786.46"/>
    <n v="786.46"/>
    <n v="0"/>
    <n v="0"/>
    <n v="786.46"/>
    <n v="0"/>
    <n v="0"/>
    <m/>
    <m/>
    <s v="ACTIVE"/>
  </r>
  <r>
    <s v="825003"/>
    <s v="V11/10355705"/>
    <s v="2001294821"/>
    <s v="beginbalans"/>
    <m/>
    <n v="0"/>
    <m/>
    <m/>
    <m/>
    <x v="2"/>
    <m/>
    <n v="100292666"/>
    <s v="Alfa College"/>
    <x v="12"/>
    <s v="Lenovo"/>
    <s v="T460"/>
    <d v="2017-01-01T00:00:00"/>
    <x v="1"/>
    <n v="1"/>
    <n v="786.46"/>
    <n v="0"/>
    <n v="0"/>
    <n v="786.46"/>
    <n v="786.46"/>
    <n v="0"/>
    <n v="0"/>
    <n v="786.46"/>
    <n v="0"/>
    <n v="0"/>
    <m/>
    <m/>
    <s v="ACTIVE"/>
  </r>
  <r>
    <s v="853748"/>
    <s v="V11/10356557"/>
    <s v="2001301926"/>
    <s v="beginbalans"/>
    <m/>
    <n v="0"/>
    <m/>
    <m/>
    <m/>
    <x v="0"/>
    <m/>
    <n v="100292666"/>
    <s v="Alfa College"/>
    <x v="12"/>
    <s v="Lenovo"/>
    <s v="T460"/>
    <d v="2017-03-01T00:00:00"/>
    <x v="1"/>
    <n v="1"/>
    <n v="797.22"/>
    <n v="0"/>
    <n v="0"/>
    <n v="797.22"/>
    <n v="797.22"/>
    <n v="0"/>
    <n v="0"/>
    <n v="797.22"/>
    <n v="0"/>
    <n v="0"/>
    <m/>
    <m/>
    <s v="ACTIVE"/>
  </r>
  <r>
    <s v="853753"/>
    <s v="V11/10356557"/>
    <s v="2001301926"/>
    <s v="beginbalans"/>
    <m/>
    <s v="spc0jk0xt"/>
    <m/>
    <m/>
    <m/>
    <x v="2"/>
    <m/>
    <n v="100292666"/>
    <s v="Alfa College"/>
    <x v="12"/>
    <s v="Lenovo"/>
    <s v="T460"/>
    <d v="2017-03-01T00:00:00"/>
    <x v="1"/>
    <n v="0"/>
    <n v="797.22"/>
    <n v="0"/>
    <n v="797.22"/>
    <n v="0"/>
    <n v="797.22"/>
    <n v="0"/>
    <n v="797.22"/>
    <n v="0"/>
    <n v="0"/>
    <n v="0"/>
    <m/>
    <m/>
    <s v="INACTIVE - Retired in 2024"/>
  </r>
  <r>
    <s v="853754"/>
    <s v="V11/10356557"/>
    <s v="2001301926"/>
    <s v="beginbalans"/>
    <m/>
    <n v="0"/>
    <m/>
    <m/>
    <m/>
    <x v="0"/>
    <m/>
    <n v="100292666"/>
    <s v="Alfa College"/>
    <x v="12"/>
    <s v="Lenovo"/>
    <s v="T460"/>
    <d v="2017-03-01T00:00:00"/>
    <x v="1"/>
    <n v="1"/>
    <n v="797.22"/>
    <n v="0"/>
    <n v="0"/>
    <n v="797.22"/>
    <n v="797.22"/>
    <n v="0"/>
    <n v="0"/>
    <n v="797.22"/>
    <n v="0"/>
    <n v="0"/>
    <m/>
    <m/>
    <s v="ACTIVE"/>
  </r>
  <r>
    <s v="853755"/>
    <s v="V11/10356557"/>
    <s v="2001301926"/>
    <s v="beginbalans"/>
    <m/>
    <n v="0"/>
    <m/>
    <m/>
    <m/>
    <x v="0"/>
    <m/>
    <n v="100292666"/>
    <s v="Alfa College"/>
    <x v="12"/>
    <s v="Lenovo"/>
    <s v="T460"/>
    <d v="2017-03-01T00:00:00"/>
    <x v="1"/>
    <n v="1"/>
    <n v="797.22"/>
    <n v="0"/>
    <n v="0"/>
    <n v="797.22"/>
    <n v="797.22"/>
    <n v="0"/>
    <n v="0"/>
    <n v="797.22"/>
    <n v="0"/>
    <n v="0"/>
    <m/>
    <m/>
    <s v="ACTIVE"/>
  </r>
  <r>
    <s v="853756"/>
    <s v="V11/10356557"/>
    <s v="2001301926"/>
    <s v="beginbalans"/>
    <m/>
    <n v="0"/>
    <m/>
    <m/>
    <m/>
    <x v="2"/>
    <m/>
    <n v="100292666"/>
    <s v="Alfa College"/>
    <x v="12"/>
    <s v="Lenovo"/>
    <s v="T460"/>
    <d v="2017-03-01T00:00:00"/>
    <x v="1"/>
    <n v="1"/>
    <n v="797.22"/>
    <n v="0"/>
    <n v="0"/>
    <n v="797.22"/>
    <n v="797.22"/>
    <n v="0"/>
    <n v="0"/>
    <n v="797.22"/>
    <n v="0"/>
    <n v="0"/>
    <m/>
    <m/>
    <s v="ACTIVE"/>
  </r>
  <r>
    <s v="853760"/>
    <s v="V11/10356557"/>
    <s v="2001301926"/>
    <s v="beginbalans"/>
    <m/>
    <s v="spc0jk0yf"/>
    <m/>
    <m/>
    <m/>
    <x v="2"/>
    <m/>
    <n v="100292666"/>
    <s v="Alfa College"/>
    <x v="12"/>
    <s v="Lenovo"/>
    <s v="T460"/>
    <d v="2017-03-01T00:00:00"/>
    <x v="1"/>
    <n v="0"/>
    <n v="797.22"/>
    <n v="0"/>
    <n v="797.22"/>
    <n v="0"/>
    <n v="797.22"/>
    <n v="0"/>
    <n v="797.22"/>
    <n v="0"/>
    <n v="0"/>
    <n v="0"/>
    <m/>
    <m/>
    <s v="INACTIVE - Retired in 2024"/>
  </r>
  <r>
    <s v="853764"/>
    <s v="V11/10356557"/>
    <s v="2001301926"/>
    <s v="beginbalans"/>
    <m/>
    <s v="spc0jk0xj"/>
    <m/>
    <m/>
    <m/>
    <x v="2"/>
    <m/>
    <n v="100292666"/>
    <s v="Alfa College"/>
    <x v="12"/>
    <s v="Lenovo"/>
    <s v="T460"/>
    <d v="2017-03-01T00:00:00"/>
    <x v="1"/>
    <n v="0"/>
    <n v="797.22"/>
    <n v="0"/>
    <n v="797.22"/>
    <n v="0"/>
    <n v="797.22"/>
    <n v="0"/>
    <n v="797.22"/>
    <n v="0"/>
    <n v="0"/>
    <n v="0"/>
    <m/>
    <m/>
    <s v="INACTIVE - Retired in 2024"/>
  </r>
  <r>
    <s v="853770"/>
    <s v="V11/10356557"/>
    <s v="2001301926"/>
    <s v="beginbalans"/>
    <m/>
    <n v="0"/>
    <m/>
    <m/>
    <m/>
    <x v="0"/>
    <m/>
    <n v="100292666"/>
    <s v="Alfa College"/>
    <x v="12"/>
    <s v="Lenovo"/>
    <s v="T460"/>
    <d v="2017-03-01T00:00:00"/>
    <x v="1"/>
    <n v="1"/>
    <n v="797.22"/>
    <n v="0"/>
    <n v="0"/>
    <n v="797.22"/>
    <n v="797.22"/>
    <n v="0"/>
    <n v="0"/>
    <n v="797.22"/>
    <n v="0"/>
    <n v="0"/>
    <m/>
    <m/>
    <s v="ACTIVE"/>
  </r>
  <r>
    <s v="853771"/>
    <s v="V11/10356557"/>
    <s v="2001301926"/>
    <s v="beginbalans"/>
    <m/>
    <n v="0"/>
    <m/>
    <m/>
    <m/>
    <x v="2"/>
    <m/>
    <n v="100292666"/>
    <s v="Alfa College"/>
    <x v="12"/>
    <s v="Lenovo"/>
    <s v="T460"/>
    <d v="2017-03-01T00:00:00"/>
    <x v="1"/>
    <n v="1"/>
    <n v="797.22"/>
    <n v="0"/>
    <n v="0"/>
    <n v="797.22"/>
    <n v="797.22"/>
    <n v="0"/>
    <n v="0"/>
    <n v="797.22"/>
    <n v="0"/>
    <n v="0"/>
    <m/>
    <m/>
    <s v="ACTIVE"/>
  </r>
  <r>
    <s v="853773"/>
    <s v="V11/10356557"/>
    <s v="2001301926"/>
    <s v="beginbalans"/>
    <m/>
    <n v="0"/>
    <m/>
    <m/>
    <m/>
    <x v="0"/>
    <m/>
    <n v="100292666"/>
    <s v="Alfa College"/>
    <x v="12"/>
    <s v="Lenovo"/>
    <s v="T460"/>
    <d v="2017-03-01T00:00:00"/>
    <x v="1"/>
    <n v="1"/>
    <n v="797.22"/>
    <n v="0"/>
    <n v="0"/>
    <n v="797.22"/>
    <n v="797.22"/>
    <n v="0"/>
    <n v="0"/>
    <n v="797.22"/>
    <n v="0"/>
    <n v="0"/>
    <m/>
    <m/>
    <s v="ACTIVE"/>
  </r>
  <r>
    <s v="853774"/>
    <s v="V11/10356557"/>
    <s v="2001301926"/>
    <s v="beginbalans"/>
    <m/>
    <s v="spc0jk0yk"/>
    <m/>
    <m/>
    <m/>
    <x v="2"/>
    <m/>
    <n v="100292666"/>
    <s v="Alfa College"/>
    <x v="12"/>
    <s v="Lenovo"/>
    <s v="T460"/>
    <d v="2017-03-01T00:00:00"/>
    <x v="1"/>
    <n v="0"/>
    <n v="797.22"/>
    <n v="0"/>
    <n v="797.22"/>
    <n v="0"/>
    <n v="797.22"/>
    <n v="0"/>
    <n v="797.22"/>
    <n v="0"/>
    <n v="0"/>
    <n v="0"/>
    <m/>
    <m/>
    <s v="INACTIVE - Retired in 2024"/>
  </r>
  <r>
    <s v="853778"/>
    <s v="V11/10356557"/>
    <s v="2001301926"/>
    <s v="beginbalans"/>
    <m/>
    <n v="0"/>
    <m/>
    <m/>
    <m/>
    <x v="0"/>
    <m/>
    <n v="100292666"/>
    <s v="Alfa College"/>
    <x v="12"/>
    <s v="Lenovo"/>
    <s v="T460"/>
    <d v="2017-03-01T00:00:00"/>
    <x v="1"/>
    <n v="1"/>
    <n v="797.22"/>
    <n v="0"/>
    <n v="0"/>
    <n v="797.22"/>
    <n v="797.22"/>
    <n v="0"/>
    <n v="0"/>
    <n v="797.22"/>
    <n v="0"/>
    <n v="0"/>
    <m/>
    <m/>
    <s v="ACTIVE"/>
  </r>
  <r>
    <s v="853779"/>
    <s v="V11/10356557"/>
    <s v="2001301926"/>
    <s v="beginbalans"/>
    <m/>
    <n v="0"/>
    <m/>
    <m/>
    <m/>
    <x v="2"/>
    <m/>
    <n v="100292666"/>
    <s v="Alfa College"/>
    <x v="12"/>
    <s v="Lenovo"/>
    <s v="T460"/>
    <d v="2017-03-01T00:00:00"/>
    <x v="1"/>
    <n v="1"/>
    <n v="797.22"/>
    <n v="0"/>
    <n v="0"/>
    <n v="797.22"/>
    <n v="797.22"/>
    <n v="0"/>
    <n v="0"/>
    <n v="797.22"/>
    <n v="0"/>
    <n v="0"/>
    <m/>
    <m/>
    <s v="ACTIVE"/>
  </r>
  <r>
    <s v="853728"/>
    <s v="V11/10356558"/>
    <s v="2001301927"/>
    <s v="beginbalans"/>
    <m/>
    <n v="0"/>
    <m/>
    <m/>
    <m/>
    <x v="0"/>
    <m/>
    <n v="100292666"/>
    <s v="Alfa College"/>
    <x v="12"/>
    <s v="Lenovo"/>
    <s v="T460"/>
    <d v="2017-03-01T00:00:00"/>
    <x v="1"/>
    <n v="1"/>
    <n v="797.22"/>
    <n v="0"/>
    <n v="0"/>
    <n v="797.22"/>
    <n v="797.22"/>
    <n v="0"/>
    <n v="0"/>
    <n v="797.22"/>
    <n v="0"/>
    <n v="0"/>
    <m/>
    <m/>
    <s v="ACTIVE"/>
  </r>
  <r>
    <s v="853732"/>
    <s v="V11/10356558"/>
    <s v="2001301927"/>
    <s v="beginbalans"/>
    <m/>
    <n v="0"/>
    <m/>
    <m/>
    <m/>
    <x v="0"/>
    <m/>
    <n v="100292666"/>
    <s v="Alfa College"/>
    <x v="12"/>
    <s v="Lenovo"/>
    <s v="T460"/>
    <d v="2017-03-01T00:00:00"/>
    <x v="1"/>
    <n v="1"/>
    <n v="797.22"/>
    <n v="0"/>
    <n v="0"/>
    <n v="797.22"/>
    <n v="797.22"/>
    <n v="0"/>
    <n v="0"/>
    <n v="797.22"/>
    <n v="0"/>
    <n v="0"/>
    <m/>
    <m/>
    <s v="ACTIVE"/>
  </r>
  <r>
    <s v="853738"/>
    <s v="V11/10356558"/>
    <s v="2001301927"/>
    <s v="beginbalans"/>
    <m/>
    <n v="0"/>
    <m/>
    <m/>
    <m/>
    <x v="0"/>
    <m/>
    <n v="100292666"/>
    <s v="Alfa College"/>
    <x v="12"/>
    <s v="Lenovo"/>
    <s v="T460"/>
    <d v="2017-03-01T00:00:00"/>
    <x v="1"/>
    <n v="1"/>
    <n v="797.22"/>
    <n v="0"/>
    <n v="0"/>
    <n v="797.22"/>
    <n v="797.22"/>
    <n v="0"/>
    <n v="0"/>
    <n v="797.22"/>
    <n v="0"/>
    <n v="0"/>
    <m/>
    <m/>
    <s v="ACTIVE"/>
  </r>
  <r>
    <s v="921808"/>
    <s v="V11/10358232"/>
    <s v="2001326058"/>
    <s v="beginbalans"/>
    <m/>
    <n v="0"/>
    <m/>
    <m/>
    <m/>
    <x v="2"/>
    <m/>
    <n v="100292666"/>
    <s v="Alfa College"/>
    <x v="12"/>
    <s v="Lenovo"/>
    <s v="T460"/>
    <d v="2017-06-01T00:00:00"/>
    <x v="1"/>
    <n v="1"/>
    <n v="789.13"/>
    <n v="0"/>
    <n v="0"/>
    <n v="789.13"/>
    <n v="789.13"/>
    <n v="0"/>
    <n v="0"/>
    <n v="789.13"/>
    <n v="0"/>
    <n v="0"/>
    <m/>
    <m/>
    <s v="ACTIVE"/>
  </r>
  <r>
    <s v="955876"/>
    <s v="V11/10359223"/>
    <s v="2001337262"/>
    <s v="beginbalans"/>
    <m/>
    <n v="0"/>
    <m/>
    <m/>
    <m/>
    <x v="0"/>
    <m/>
    <n v="100292666"/>
    <s v="Alfa College"/>
    <x v="12"/>
    <s v="Lenovo"/>
    <s v="T460"/>
    <d v="2017-07-01T00:00:00"/>
    <x v="1"/>
    <n v="1"/>
    <n v="762.44"/>
    <n v="0"/>
    <n v="0"/>
    <n v="762.44"/>
    <n v="762.44"/>
    <n v="0"/>
    <n v="0"/>
    <n v="762.44"/>
    <n v="0"/>
    <n v="0"/>
    <m/>
    <m/>
    <s v="ACTIVE"/>
  </r>
  <r>
    <s v="955880"/>
    <s v="V11/10359223"/>
    <s v="2001337262"/>
    <s v="beginbalans"/>
    <m/>
    <n v="0"/>
    <m/>
    <m/>
    <m/>
    <x v="2"/>
    <m/>
    <n v="100292666"/>
    <s v="Alfa College"/>
    <x v="12"/>
    <s v="Lenovo"/>
    <s v="T460"/>
    <d v="2017-07-01T00:00:00"/>
    <x v="1"/>
    <n v="1"/>
    <n v="762.44"/>
    <n v="0"/>
    <n v="0"/>
    <n v="762.44"/>
    <n v="762.44"/>
    <n v="0"/>
    <n v="0"/>
    <n v="762.44"/>
    <n v="0"/>
    <n v="0"/>
    <m/>
    <m/>
    <s v="ACTIVE"/>
  </r>
  <r>
    <s v="955882"/>
    <s v="V11/10359223"/>
    <s v="2001337262"/>
    <s v="beginbalans"/>
    <m/>
    <n v="0"/>
    <m/>
    <m/>
    <m/>
    <x v="2"/>
    <m/>
    <n v="100292666"/>
    <s v="Alfa College"/>
    <x v="12"/>
    <s v="Lenovo"/>
    <s v="T460"/>
    <d v="2017-07-01T00:00:00"/>
    <x v="1"/>
    <n v="1"/>
    <n v="762.44"/>
    <n v="0"/>
    <n v="0"/>
    <n v="762.44"/>
    <n v="762.44"/>
    <n v="0"/>
    <n v="0"/>
    <n v="762.44"/>
    <n v="0"/>
    <n v="0"/>
    <m/>
    <m/>
    <s v="ACTIVE"/>
  </r>
  <r>
    <s v="955887"/>
    <s v="V11/10359223"/>
    <s v="2001337262"/>
    <s v="beginbalans"/>
    <m/>
    <n v="0"/>
    <m/>
    <m/>
    <m/>
    <x v="0"/>
    <m/>
    <n v="100292666"/>
    <s v="Alfa College"/>
    <x v="12"/>
    <s v="Lenovo"/>
    <s v="T460"/>
    <d v="2017-07-01T00:00:00"/>
    <x v="1"/>
    <n v="1"/>
    <n v="762.44"/>
    <n v="0"/>
    <n v="0"/>
    <n v="762.44"/>
    <n v="762.44"/>
    <n v="0"/>
    <n v="0"/>
    <n v="762.44"/>
    <n v="0"/>
    <n v="0"/>
    <m/>
    <m/>
    <s v="ACTIVE"/>
  </r>
  <r>
    <s v="955889"/>
    <s v="V11/10359223"/>
    <s v="2001337262"/>
    <s v="beginbalans"/>
    <m/>
    <n v="0"/>
    <m/>
    <m/>
    <m/>
    <x v="0"/>
    <m/>
    <n v="100292666"/>
    <s v="Alfa College"/>
    <x v="12"/>
    <s v="Lenovo"/>
    <s v="T460"/>
    <d v="2017-07-01T00:00:00"/>
    <x v="1"/>
    <n v="1"/>
    <n v="762.44"/>
    <n v="0"/>
    <n v="0"/>
    <n v="762.44"/>
    <n v="762.44"/>
    <n v="0"/>
    <n v="0"/>
    <n v="762.44"/>
    <n v="0"/>
    <n v="0"/>
    <m/>
    <m/>
    <s v="ACTIVE"/>
  </r>
  <r>
    <s v="955897"/>
    <s v="V11/10359223"/>
    <s v="2001337262"/>
    <s v="beginbalans"/>
    <m/>
    <s v="SPC0M2LLC"/>
    <m/>
    <m/>
    <m/>
    <x v="2"/>
    <m/>
    <n v="100292666"/>
    <s v="Alfa College"/>
    <x v="12"/>
    <s v="Lenovo"/>
    <s v="T460"/>
    <d v="2017-07-01T00:00:00"/>
    <x v="1"/>
    <n v="0"/>
    <n v="762.44"/>
    <n v="0"/>
    <n v="762.44"/>
    <n v="0"/>
    <n v="762.44"/>
    <n v="0"/>
    <n v="762.44"/>
    <n v="0"/>
    <n v="0"/>
    <n v="0"/>
    <m/>
    <m/>
    <s v="INACTIVE - Retired in 2024"/>
  </r>
  <r>
    <s v="955901"/>
    <s v="V11/10359223"/>
    <s v="2001337262"/>
    <s v="beginbalans"/>
    <m/>
    <n v="0"/>
    <m/>
    <m/>
    <m/>
    <x v="0"/>
    <m/>
    <n v="100292666"/>
    <s v="Alfa College"/>
    <x v="12"/>
    <s v="Lenovo"/>
    <s v="T460"/>
    <d v="2017-07-01T00:00:00"/>
    <x v="1"/>
    <n v="1"/>
    <n v="762.44"/>
    <n v="0"/>
    <n v="0"/>
    <n v="762.44"/>
    <n v="762.44"/>
    <n v="0"/>
    <n v="0"/>
    <n v="762.44"/>
    <n v="0"/>
    <n v="0"/>
    <m/>
    <m/>
    <s v="ACTIVE"/>
  </r>
  <r>
    <s v="955904"/>
    <s v="V11/10359223"/>
    <s v="2001337262"/>
    <s v="beginbalans"/>
    <m/>
    <n v="0"/>
    <m/>
    <m/>
    <m/>
    <x v="0"/>
    <m/>
    <n v="100292666"/>
    <s v="Alfa College"/>
    <x v="12"/>
    <s v="Lenovo"/>
    <s v="T460"/>
    <d v="2017-07-01T00:00:00"/>
    <x v="1"/>
    <n v="1"/>
    <n v="762.44"/>
    <n v="0"/>
    <n v="0"/>
    <n v="762.44"/>
    <n v="762.44"/>
    <n v="0"/>
    <n v="0"/>
    <n v="762.44"/>
    <n v="0"/>
    <n v="0"/>
    <m/>
    <m/>
    <s v="ACTIVE"/>
  </r>
  <r>
    <s v="955908"/>
    <s v="V11/10359223"/>
    <s v="2001337262"/>
    <s v="beginbalans"/>
    <m/>
    <n v="0"/>
    <m/>
    <m/>
    <m/>
    <x v="0"/>
    <m/>
    <n v="100292666"/>
    <s v="Alfa College"/>
    <x v="12"/>
    <s v="Lenovo"/>
    <s v="T460"/>
    <d v="2017-07-01T00:00:00"/>
    <x v="1"/>
    <n v="1"/>
    <n v="762.44"/>
    <n v="0"/>
    <n v="0"/>
    <n v="762.44"/>
    <n v="762.44"/>
    <n v="0"/>
    <n v="0"/>
    <n v="762.44"/>
    <n v="0"/>
    <n v="0"/>
    <m/>
    <m/>
    <s v="ACTIVE"/>
  </r>
  <r>
    <s v="1011718"/>
    <s v="V11/10360619"/>
    <s v="2001352481"/>
    <s v="beginbalans"/>
    <m/>
    <s v="SVNA1TG9X"/>
    <m/>
    <m/>
    <m/>
    <x v="5"/>
    <m/>
    <n v="100292666"/>
    <s v="Alfa College"/>
    <x v="11"/>
    <s v="Lenovo"/>
    <s v="LT2254p"/>
    <d v="2017-08-01T00:00:00"/>
    <x v="1"/>
    <n v="1"/>
    <n v="129.5"/>
    <n v="0"/>
    <n v="0"/>
    <n v="129.5"/>
    <n v="129.5"/>
    <n v="0"/>
    <n v="0"/>
    <n v="129.5"/>
    <n v="0"/>
    <n v="0"/>
    <m/>
    <m/>
    <s v="ACTIVE"/>
  </r>
  <r>
    <s v="1011719"/>
    <s v="V11/10360619"/>
    <s v="2001352481"/>
    <s v="beginbalans"/>
    <m/>
    <s v="SVNA1TG6N"/>
    <m/>
    <m/>
    <m/>
    <x v="5"/>
    <m/>
    <n v="100292666"/>
    <s v="Alfa College"/>
    <x v="11"/>
    <s v="Lenovo"/>
    <s v="LT2254p"/>
    <d v="2017-08-01T00:00:00"/>
    <x v="1"/>
    <n v="1"/>
    <n v="129.5"/>
    <n v="0"/>
    <n v="0"/>
    <n v="129.5"/>
    <n v="129.5"/>
    <n v="0"/>
    <n v="0"/>
    <n v="129.5"/>
    <n v="0"/>
    <n v="0"/>
    <m/>
    <m/>
    <s v="ACTIVE"/>
  </r>
  <r>
    <s v="1011720"/>
    <s v="V11/10360619"/>
    <s v="2001352481"/>
    <s v="beginbalans"/>
    <m/>
    <s v="SVNA1TG9P"/>
    <m/>
    <m/>
    <m/>
    <x v="5"/>
    <m/>
    <n v="100292666"/>
    <s v="Alfa College"/>
    <x v="11"/>
    <s v="Lenovo"/>
    <s v="LT2254p"/>
    <d v="2017-08-01T00:00:00"/>
    <x v="1"/>
    <n v="1"/>
    <n v="129.5"/>
    <n v="0"/>
    <n v="0"/>
    <n v="129.5"/>
    <n v="129.5"/>
    <n v="0"/>
    <n v="0"/>
    <n v="129.5"/>
    <n v="0"/>
    <n v="0"/>
    <m/>
    <m/>
    <s v="ACTIVE"/>
  </r>
  <r>
    <s v="1011721"/>
    <s v="V11/10360619"/>
    <s v="2001352481"/>
    <s v="beginbalans"/>
    <m/>
    <s v="SVNA1TGA7"/>
    <m/>
    <m/>
    <m/>
    <x v="5"/>
    <m/>
    <n v="100292666"/>
    <s v="Alfa College"/>
    <x v="11"/>
    <s v="Lenovo"/>
    <s v="LT2254p"/>
    <d v="2017-08-01T00:00:00"/>
    <x v="1"/>
    <n v="1"/>
    <n v="129.5"/>
    <n v="0"/>
    <n v="0"/>
    <n v="129.5"/>
    <n v="129.5"/>
    <n v="0"/>
    <n v="0"/>
    <n v="129.5"/>
    <n v="0"/>
    <n v="0"/>
    <m/>
    <m/>
    <s v="ACTIVE"/>
  </r>
  <r>
    <s v="1011722"/>
    <s v="V11/10360619"/>
    <s v="2001352481"/>
    <s v="beginbalans"/>
    <m/>
    <s v="SVNA1TGA8"/>
    <m/>
    <m/>
    <m/>
    <x v="5"/>
    <m/>
    <n v="100292666"/>
    <s v="Alfa College"/>
    <x v="11"/>
    <s v="Lenovo"/>
    <s v="LT2254p"/>
    <d v="2017-08-01T00:00:00"/>
    <x v="1"/>
    <n v="1"/>
    <n v="129.5"/>
    <n v="0"/>
    <n v="0"/>
    <n v="129.5"/>
    <n v="129.5"/>
    <n v="0"/>
    <n v="0"/>
    <n v="129.5"/>
    <n v="0"/>
    <n v="0"/>
    <m/>
    <m/>
    <s v="ACTIVE"/>
  </r>
  <r>
    <s v="1011723"/>
    <s v="V11/10360619"/>
    <s v="2001352481"/>
    <s v="beginbalans"/>
    <m/>
    <s v="SVNA1TG1D"/>
    <m/>
    <m/>
    <m/>
    <x v="5"/>
    <m/>
    <n v="100292666"/>
    <s v="Alfa College"/>
    <x v="11"/>
    <s v="Lenovo"/>
    <s v="LT2254p"/>
    <d v="2017-08-01T00:00:00"/>
    <x v="1"/>
    <n v="1"/>
    <n v="129.5"/>
    <n v="0"/>
    <n v="0"/>
    <n v="129.5"/>
    <n v="129.5"/>
    <n v="0"/>
    <n v="0"/>
    <n v="129.5"/>
    <n v="0"/>
    <n v="0"/>
    <m/>
    <m/>
    <s v="ACTIVE"/>
  </r>
  <r>
    <s v="1011724"/>
    <s v="V11/10360619"/>
    <s v="2001352481"/>
    <s v="beginbalans"/>
    <m/>
    <s v="SVNA1TG9R"/>
    <m/>
    <m/>
    <m/>
    <x v="5"/>
    <m/>
    <n v="100292666"/>
    <s v="Alfa College"/>
    <x v="11"/>
    <s v="Lenovo"/>
    <s v="LT2254p"/>
    <d v="2017-08-01T00:00:00"/>
    <x v="1"/>
    <n v="1"/>
    <n v="129.5"/>
    <n v="0"/>
    <n v="0"/>
    <n v="129.5"/>
    <n v="129.5"/>
    <n v="0"/>
    <n v="0"/>
    <n v="129.5"/>
    <n v="0"/>
    <n v="0"/>
    <m/>
    <m/>
    <s v="ACTIVE"/>
  </r>
  <r>
    <s v="1011725"/>
    <s v="V11/10360619"/>
    <s v="2001352481"/>
    <s v="beginbalans"/>
    <m/>
    <s v="SVNA1TGA2"/>
    <m/>
    <m/>
    <m/>
    <x v="5"/>
    <m/>
    <n v="100292666"/>
    <s v="Alfa College"/>
    <x v="11"/>
    <s v="Lenovo"/>
    <s v="LT2254p"/>
    <d v="2017-08-01T00:00:00"/>
    <x v="1"/>
    <n v="1"/>
    <n v="129.5"/>
    <n v="0"/>
    <n v="0"/>
    <n v="129.5"/>
    <n v="129.5"/>
    <n v="0"/>
    <n v="0"/>
    <n v="129.5"/>
    <n v="0"/>
    <n v="0"/>
    <m/>
    <m/>
    <s v="ACTIVE"/>
  </r>
  <r>
    <s v="1011726"/>
    <s v="V11/10360619"/>
    <s v="2001352481"/>
    <s v="beginbalans"/>
    <m/>
    <s v="SVNA1TG23"/>
    <m/>
    <m/>
    <m/>
    <x v="5"/>
    <m/>
    <n v="100292666"/>
    <s v="Alfa College"/>
    <x v="11"/>
    <s v="Lenovo"/>
    <s v="LT2254p"/>
    <d v="2017-08-01T00:00:00"/>
    <x v="1"/>
    <n v="1"/>
    <n v="129.5"/>
    <n v="0"/>
    <n v="0"/>
    <n v="129.5"/>
    <n v="129.5"/>
    <n v="0"/>
    <n v="0"/>
    <n v="129.5"/>
    <n v="0"/>
    <n v="0"/>
    <m/>
    <m/>
    <s v="ACTIVE"/>
  </r>
  <r>
    <s v="1011727"/>
    <s v="V11/10360619"/>
    <s v="2001352481"/>
    <s v="beginbalans"/>
    <m/>
    <s v="SVNA1TG9K"/>
    <m/>
    <m/>
    <m/>
    <x v="5"/>
    <m/>
    <n v="100292666"/>
    <s v="Alfa College"/>
    <x v="11"/>
    <s v="Lenovo"/>
    <s v="LT2254p"/>
    <d v="2017-08-01T00:00:00"/>
    <x v="1"/>
    <n v="1"/>
    <n v="129.5"/>
    <n v="0"/>
    <n v="0"/>
    <n v="129.5"/>
    <n v="129.5"/>
    <n v="0"/>
    <n v="0"/>
    <n v="129.5"/>
    <n v="0"/>
    <n v="0"/>
    <m/>
    <m/>
    <s v="ACTIVE"/>
  </r>
  <r>
    <s v="649289"/>
    <s v="V201611886"/>
    <s v="?"/>
    <s v="beginbalans"/>
    <m/>
    <s v="mg0216210214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290"/>
    <s v="V201611886"/>
    <s v="?"/>
    <s v="beginbalans"/>
    <m/>
    <s v="mg0216210499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291"/>
    <s v="V201611886"/>
    <s v="?"/>
    <s v="beginbalans"/>
    <m/>
    <s v="mg0216210134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292"/>
    <s v="V201611886"/>
    <s v="?"/>
    <s v="beginbalans"/>
    <m/>
    <s v="mg0216210775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293"/>
    <s v="V201611886"/>
    <s v="?"/>
    <s v="beginbalans"/>
    <m/>
    <s v="mg0216210753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294"/>
    <s v="V201611886"/>
    <s v="?"/>
    <s v="beginbalans"/>
    <m/>
    <s v="mg0216210758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295"/>
    <s v="V201611886"/>
    <s v="?"/>
    <s v="beginbalans"/>
    <m/>
    <s v="mg0216210424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296"/>
    <s v="V201611886"/>
    <s v="?"/>
    <s v="beginbalans"/>
    <m/>
    <s v="mg0216210818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297"/>
    <s v="V201611886"/>
    <s v="?"/>
    <s v="beginbalans"/>
    <m/>
    <s v="mg0216210870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298"/>
    <s v="V201611886"/>
    <s v="?"/>
    <s v="beginbalans"/>
    <m/>
    <s v="mg0216210176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299"/>
    <s v="V201611886"/>
    <s v="?"/>
    <s v="beginbalans"/>
    <m/>
    <s v="mg0216210469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00"/>
    <s v="V201611886"/>
    <s v="?"/>
    <s v="beginbalans"/>
    <m/>
    <s v="mg0216210667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01"/>
    <s v="V201611886"/>
    <s v="?"/>
    <s v="beginbalans"/>
    <m/>
    <s v="mg0216210468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02"/>
    <s v="V201611886"/>
    <s v="?"/>
    <s v="beginbalans"/>
    <m/>
    <s v="mg0216210776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03"/>
    <s v="V201611886"/>
    <s v="?"/>
    <s v="beginbalans"/>
    <m/>
    <s v="mg0216210837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04"/>
    <s v="V201611886"/>
    <s v="?"/>
    <s v="beginbalans"/>
    <m/>
    <s v="mg0216210348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05"/>
    <s v="V201611886"/>
    <s v="?"/>
    <s v="beginbalans"/>
    <m/>
    <s v="mg0216210756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06"/>
    <s v="V201611886"/>
    <s v="?"/>
    <s v="beginbalans"/>
    <m/>
    <s v="mg0216210880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07"/>
    <s v="V201611886"/>
    <s v="?"/>
    <s v="beginbalans"/>
    <m/>
    <s v="mg0216210698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08"/>
    <s v="V201611886"/>
    <s v="?"/>
    <s v="beginbalans"/>
    <m/>
    <s v="mg0216210055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09"/>
    <s v="V201611886"/>
    <s v="?"/>
    <s v="beginbalans"/>
    <m/>
    <s v="mg0216210076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10"/>
    <s v="V201611886"/>
    <s v="?"/>
    <s v="beginbalans"/>
    <m/>
    <s v="mg0216210335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11"/>
    <s v="V201611886"/>
    <s v="?"/>
    <s v="beginbalans"/>
    <m/>
    <s v="mg0216210146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12"/>
    <s v="V201611886"/>
    <s v="?"/>
    <s v="beginbalans"/>
    <m/>
    <s v="mg0216210050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13"/>
    <s v="V201611886"/>
    <s v="?"/>
    <s v="beginbalans"/>
    <m/>
    <s v="mg0216210249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14"/>
    <s v="V201611886"/>
    <s v="?"/>
    <s v="beginbalans"/>
    <m/>
    <s v="mg0216210158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15"/>
    <s v="V201611886"/>
    <s v="?"/>
    <s v="beginbalans"/>
    <m/>
    <s v="mg0216210059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16"/>
    <s v="V201611886"/>
    <s v="?"/>
    <s v="beginbalans"/>
    <m/>
    <s v="mg0216210202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17"/>
    <s v="V201611886"/>
    <s v="?"/>
    <s v="beginbalans"/>
    <m/>
    <s v="mg0216210220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649318"/>
    <s v="V201611886"/>
    <s v="?"/>
    <s v="beginbalans"/>
    <m/>
    <s v="mg0216210083"/>
    <m/>
    <m/>
    <m/>
    <x v="0"/>
    <m/>
    <n v="100292414"/>
    <s v="Alfa College"/>
    <x v="13"/>
    <s v="Juniper Networks Inc."/>
    <s v="WLA532-WW"/>
    <d v="2016-08-01T00:00:00"/>
    <x v="1"/>
    <n v="0"/>
    <n v="449"/>
    <n v="0"/>
    <n v="449"/>
    <n v="0"/>
    <n v="449"/>
    <n v="0"/>
    <n v="449"/>
    <n v="0"/>
    <n v="0"/>
    <n v="0"/>
    <m/>
    <m/>
    <s v="INACTIVE - Retired in 2024"/>
  </r>
  <r>
    <s v="1907379"/>
    <s v="V202012487"/>
    <s v="4130006229"/>
    <s v="beginbalans"/>
    <m/>
    <s v="?"/>
    <m/>
    <m/>
    <m/>
    <x v="1"/>
    <m/>
    <n v="100292415"/>
    <s v="Alfa College"/>
    <x v="2"/>
    <s v="Hewlett Packard"/>
    <s v="Q9G69A AP-MNT-MP10"/>
    <d v="2020-06-01T00:00:00"/>
    <x v="1"/>
    <n v="41"/>
    <n v="2583"/>
    <n v="0"/>
    <n v="0"/>
    <n v="2583"/>
    <n v="2314.08"/>
    <n v="268.92"/>
    <n v="0"/>
    <n v="2583"/>
    <n v="268.92000000000007"/>
    <n v="0"/>
    <m/>
    <m/>
    <s v="ACTIVE"/>
  </r>
  <r>
    <s v="1907380"/>
    <s v="V202012487"/>
    <s v="4130006229"/>
    <s v="beginbalans"/>
    <m/>
    <s v="?"/>
    <m/>
    <m/>
    <m/>
    <x v="1"/>
    <m/>
    <n v="100292415"/>
    <s v="Alfa College"/>
    <x v="2"/>
    <s v="Hewlett Packard"/>
    <s v="Q9G69A AP-MNT-MP10"/>
    <d v="2020-06-01T00:00:00"/>
    <x v="1"/>
    <n v="24"/>
    <n v="1872"/>
    <n v="0"/>
    <n v="0"/>
    <n v="1872"/>
    <n v="1677.1"/>
    <n v="194.9"/>
    <n v="0"/>
    <n v="1872"/>
    <n v="194.90000000000009"/>
    <n v="0"/>
    <m/>
    <m/>
    <s v="ACTIVE"/>
  </r>
  <r>
    <s v="2040003"/>
    <s v="V202013145"/>
    <s v="4130005721"/>
    <s v="beginbalans"/>
    <m/>
    <s v="?"/>
    <m/>
    <m/>
    <m/>
    <x v="1"/>
    <m/>
    <n v="100292415"/>
    <s v="Alfa College"/>
    <x v="2"/>
    <s v="HPE"/>
    <s v="Aruba DL360 Gen10 500W Spare PSU"/>
    <d v="2020-08-01T00:00:00"/>
    <x v="1"/>
    <n v="1"/>
    <n v="328"/>
    <n v="0"/>
    <n v="0"/>
    <n v="328"/>
    <n v="280.14"/>
    <n v="47.86"/>
    <n v="0"/>
    <n v="328"/>
    <n v="47.860000000000014"/>
    <n v="0"/>
    <m/>
    <m/>
    <s v="ACTIVE"/>
  </r>
  <r>
    <s v="2040004"/>
    <s v="V202013145"/>
    <s v="4130005721"/>
    <s v="beginbalans"/>
    <m/>
    <s v="?"/>
    <m/>
    <m/>
    <m/>
    <x v="1"/>
    <m/>
    <n v="100292415"/>
    <s v="Alfa College"/>
    <x v="2"/>
    <s v="HPE"/>
    <s v="Aruba AirWave Pro Gen 10 Appliance"/>
    <d v="2020-08-01T00:00:00"/>
    <x v="1"/>
    <n v="1"/>
    <n v="4282"/>
    <n v="0"/>
    <n v="0"/>
    <n v="4282"/>
    <n v="3657.29"/>
    <n v="624.71"/>
    <n v="0"/>
    <n v="4282"/>
    <n v="624.71"/>
    <n v="0"/>
    <m/>
    <m/>
    <s v="ACTIVE"/>
  </r>
  <r>
    <s v="2040005"/>
    <s v="V202013145"/>
    <s v="4130005721"/>
    <s v="beginbalans"/>
    <m/>
    <s v="?"/>
    <m/>
    <m/>
    <m/>
    <x v="1"/>
    <m/>
    <n v="100292415"/>
    <s v="Alfa College"/>
    <x v="2"/>
    <s v="HPE"/>
    <s v="Aruba DL360 Gen10 500W Spare PSU"/>
    <d v="2020-08-01T00:00:00"/>
    <x v="1"/>
    <n v="2"/>
    <n v="656"/>
    <n v="0"/>
    <n v="0"/>
    <n v="656"/>
    <n v="560.29"/>
    <n v="95.71"/>
    <n v="0"/>
    <n v="656"/>
    <n v="95.710000000000036"/>
    <n v="0"/>
    <m/>
    <m/>
    <s v="ACTIVE"/>
  </r>
  <r>
    <s v="2040006"/>
    <s v="V202013145"/>
    <s v="4130005721"/>
    <s v="beginbalans"/>
    <m/>
    <s v="?"/>
    <m/>
    <m/>
    <m/>
    <x v="1"/>
    <m/>
    <n v="100292415"/>
    <s v="Alfa College"/>
    <x v="2"/>
    <s v="HPE"/>
    <s v="Aruba ClearPass C3010DL360 G10 HW Appliance"/>
    <d v="2020-08-01T00:00:00"/>
    <x v="1"/>
    <n v="2"/>
    <n v="23570"/>
    <n v="0"/>
    <n v="0"/>
    <n v="23570"/>
    <n v="20131.36"/>
    <n v="3438.64"/>
    <n v="0"/>
    <n v="23570"/>
    <n v="3438.6399999999994"/>
    <n v="0"/>
    <m/>
    <m/>
    <s v="ACTIVE"/>
  </r>
  <r>
    <s v="2040007"/>
    <s v="V202013145"/>
    <s v="4130005721"/>
    <s v="beginbalans"/>
    <m/>
    <s v="?"/>
    <m/>
    <m/>
    <m/>
    <x v="1"/>
    <m/>
    <n v="100292415"/>
    <s v="Alfa College"/>
    <x v="2"/>
    <s v="HPE"/>
    <s v="PC AC EC Cont Euro AC Power Cord inclusief"/>
    <d v="2020-08-01T00:00:00"/>
    <x v="1"/>
    <n v="8"/>
    <n v="3552"/>
    <n v="0"/>
    <n v="0"/>
    <n v="3552"/>
    <n v="3033.79"/>
    <n v="518.21"/>
    <n v="0"/>
    <n v="3552"/>
    <n v="518.21"/>
    <n v="0"/>
    <m/>
    <m/>
    <s v="ACTIVE"/>
  </r>
  <r>
    <s v="2040008"/>
    <s v="V202013145"/>
    <s v="4130005721"/>
    <s v="beginbalans"/>
    <m/>
    <s v="?"/>
    <m/>
    <m/>
    <m/>
    <x v="1"/>
    <m/>
    <n v="100292415"/>
    <s v="Alfa College"/>
    <x v="2"/>
    <s v="HPE"/>
    <s v="Aruba MM HW 5K Mob Mstr 5000 Devices"/>
    <d v="2020-08-01T00:00:00"/>
    <x v="1"/>
    <n v="2"/>
    <n v="20620"/>
    <n v="0"/>
    <n v="0"/>
    <n v="20620"/>
    <n v="17611.73"/>
    <n v="3008.27"/>
    <n v="0"/>
    <n v="20620"/>
    <n v="3008.2700000000004"/>
    <n v="0"/>
    <m/>
    <m/>
    <s v="ACTIVE"/>
  </r>
  <r>
    <s v="2040009"/>
    <s v="V202013145"/>
    <s v="4130005721"/>
    <s v="beginbalans"/>
    <m/>
    <s v="?"/>
    <m/>
    <m/>
    <m/>
    <x v="1"/>
    <m/>
    <n v="100292415"/>
    <s v="Alfa College"/>
    <x v="2"/>
    <s v="HPE"/>
    <s v="Aruba PSU 350 AC 350W AC Power Supply"/>
    <d v="2020-08-01T00:00:00"/>
    <x v="1"/>
    <n v="2"/>
    <n v="342"/>
    <n v="0"/>
    <n v="0"/>
    <n v="342"/>
    <n v="292.10000000000002"/>
    <n v="49.9"/>
    <n v="0"/>
    <n v="342"/>
    <n v="49.899999999999977"/>
    <n v="0"/>
    <m/>
    <m/>
    <s v="ACTIVE"/>
  </r>
  <r>
    <s v="2040010"/>
    <s v="V202013145"/>
    <s v="4130005721"/>
    <s v="beginbalans"/>
    <m/>
    <s v="?"/>
    <m/>
    <m/>
    <m/>
    <x v="1"/>
    <m/>
    <n v="100292415"/>
    <s v="Alfa College"/>
    <x v="2"/>
    <s v="HPE"/>
    <s v="Aruba 7220 (RW) Controller"/>
    <d v="2020-08-01T00:00:00"/>
    <x v="1"/>
    <n v="2"/>
    <n v="17590"/>
    <n v="0"/>
    <n v="0"/>
    <n v="17590"/>
    <n v="15023.78"/>
    <n v="2566.2199999999998"/>
    <n v="0"/>
    <n v="17590"/>
    <n v="2566.2199999999993"/>
    <n v="0"/>
    <m/>
    <m/>
    <s v="ACTIVE"/>
  </r>
  <r>
    <s v="208750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1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1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1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1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1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1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1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1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1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1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2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2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2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2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2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2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2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2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2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2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3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3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3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3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3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3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3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3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3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3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4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4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4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4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4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4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4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4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4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4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5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5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5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5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5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5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5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5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5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5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6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6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6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6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6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6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6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6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6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6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7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7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7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7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7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7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7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7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7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7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8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8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8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8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8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8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8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8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8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8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9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9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9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9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9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9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9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9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9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9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0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0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0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0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0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0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0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0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0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0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1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1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1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1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1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1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1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1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1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1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2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2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2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2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2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2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2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2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2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2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3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3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3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3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3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3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3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3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3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3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4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4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4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4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4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4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4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4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4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4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5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5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5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5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5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5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5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5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5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5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6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6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6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6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6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6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6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6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6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6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7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7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7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7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7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7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7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7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7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7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8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8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8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8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8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8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8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8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8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8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9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9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9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9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9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9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9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9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9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69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0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0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0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0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0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0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0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0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0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0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1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1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1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1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1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1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1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1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1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1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2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2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2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2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2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2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2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2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2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2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3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3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3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3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3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3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3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3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3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3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4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4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4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4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4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4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4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4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4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4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5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5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5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5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5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5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5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5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5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5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6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6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6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6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6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6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6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6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6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6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7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7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7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7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7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7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7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7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7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7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8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8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8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8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8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8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8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8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8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8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9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9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9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9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9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9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9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9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9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799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800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801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802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803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804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805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806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807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808"/>
    <s v="V202013542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0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1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1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1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1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1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1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1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1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1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1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2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2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2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2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2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2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2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2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2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2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3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3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3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3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3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3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3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3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3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3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4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4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4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4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4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4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4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4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4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4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5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5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5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5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5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5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5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5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5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5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6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6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6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6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6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6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6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6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6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6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7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7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7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7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7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7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7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7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7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7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8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8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8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8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8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8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8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8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8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8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9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9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9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9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9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9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9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9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9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29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0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0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0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0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0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0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0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0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0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0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1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1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1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1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1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1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1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1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1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1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2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2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2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2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2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2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2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2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2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2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3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3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3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3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3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3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3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3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3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3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4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4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4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4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4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4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4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4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4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4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5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5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5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5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5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5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5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5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5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5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6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6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6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6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6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6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6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6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6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6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7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7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7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7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7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7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7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7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7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7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8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8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8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8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8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8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8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8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8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8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9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9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9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9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9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9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9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9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9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39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0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0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0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0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0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0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0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0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0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0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1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1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1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1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1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1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1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1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1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1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2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2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2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2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2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2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2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2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2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2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3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3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3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3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3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3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3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3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3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3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4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4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4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4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4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4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4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4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4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4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5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5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5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5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5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5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5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5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5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5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6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6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6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6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6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6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6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6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6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6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7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7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7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7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7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7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7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7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7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7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8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8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8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8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8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8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8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8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8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8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9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9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9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9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9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9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9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9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9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499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00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01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02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03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04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05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06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07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087508"/>
    <s v="V202013543"/>
    <s v="4130007515"/>
    <s v="beginbalans"/>
    <m/>
    <s v="?"/>
    <m/>
    <m/>
    <m/>
    <x v="1"/>
    <m/>
    <n v="100292415"/>
    <s v="Alfa College"/>
    <x v="14"/>
    <s v="HPE"/>
    <s v="AP-515 Q9H62A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05"/>
    <s v="V202013883"/>
    <s v="4130007686"/>
    <s v="beginbalans"/>
    <m/>
    <s v="?"/>
    <m/>
    <m/>
    <m/>
    <x v="1"/>
    <m/>
    <n v="100292415"/>
    <s v="Alfa College"/>
    <x v="2"/>
    <s v="HPE"/>
    <s v="AP MNT MP10 A AP"/>
    <d v="2020-08-01T00:00:00"/>
    <x v="1"/>
    <n v="1"/>
    <n v="63"/>
    <n v="0"/>
    <n v="0"/>
    <n v="63"/>
    <n v="53.8"/>
    <n v="9.1999999999999993"/>
    <n v="0"/>
    <n v="63"/>
    <n v="9.2000000000000028"/>
    <n v="0"/>
    <m/>
    <m/>
    <s v="ACTIVE"/>
  </r>
  <r>
    <s v="2140006"/>
    <s v="V202013883"/>
    <s v="4130007686"/>
    <s v="beginbalans"/>
    <m/>
    <s v="?"/>
    <m/>
    <m/>
    <m/>
    <x v="1"/>
    <m/>
    <n v="100292415"/>
    <s v="Alfa College"/>
    <x v="2"/>
    <s v="HPE"/>
    <s v="AP MNT MP10 A AP"/>
    <d v="2020-08-01T00:00:00"/>
    <x v="1"/>
    <n v="1"/>
    <n v="63"/>
    <n v="0"/>
    <n v="0"/>
    <n v="63"/>
    <n v="53.8"/>
    <n v="9.1999999999999993"/>
    <n v="0"/>
    <n v="63"/>
    <n v="9.2000000000000028"/>
    <n v="0"/>
    <m/>
    <m/>
    <s v="ACTIVE"/>
  </r>
  <r>
    <s v="2140007"/>
    <s v="V202013883"/>
    <s v="4130007686"/>
    <s v="beginbalans"/>
    <m/>
    <s v="?"/>
    <m/>
    <m/>
    <m/>
    <x v="1"/>
    <m/>
    <n v="100292415"/>
    <s v="Alfa College"/>
    <x v="2"/>
    <s v="HPE"/>
    <s v="AP MNT MP10 A AP"/>
    <d v="2020-08-01T00:00:00"/>
    <x v="1"/>
    <n v="3"/>
    <n v="189"/>
    <n v="0"/>
    <n v="0"/>
    <n v="189"/>
    <n v="161.41999999999999"/>
    <n v="27.58"/>
    <n v="0"/>
    <n v="189"/>
    <n v="27.580000000000013"/>
    <n v="0"/>
    <m/>
    <m/>
    <s v="ACTIVE"/>
  </r>
  <r>
    <s v="2140008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09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10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11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12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13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14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15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16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17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18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19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20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21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22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23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24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25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26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27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28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29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30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31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32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33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34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35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36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37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38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39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40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41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42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43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44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45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46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47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48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49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50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51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52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53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54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55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56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2140057"/>
    <s v="V202013883"/>
    <s v="4130007686"/>
    <s v="beginbalans"/>
    <m/>
    <s v="?"/>
    <m/>
    <m/>
    <m/>
    <x v="1"/>
    <m/>
    <n v="100292415"/>
    <s v="Alfa College"/>
    <x v="14"/>
    <s v="HPE"/>
    <s v="AP 515 RW Dual Radio"/>
    <d v="2020-08-01T00:00:00"/>
    <x v="1"/>
    <n v="1"/>
    <n v="341"/>
    <n v="0"/>
    <n v="0"/>
    <n v="341"/>
    <n v="291.25"/>
    <n v="49.75"/>
    <n v="0"/>
    <n v="341"/>
    <n v="49.75"/>
    <n v="0"/>
    <m/>
    <m/>
    <s v="ACTIVE"/>
  </r>
  <r>
    <s v="163483"/>
    <s v="V21/10034616 / INV10030846 / INV10032598 / INV1003"/>
    <s v="?"/>
    <s v="beginbalans"/>
    <m/>
    <s v="1S2716WH9L3AYF1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3484"/>
    <s v="V21/10034616 / INV10030846 / INV10032598 / INV1003"/>
    <s v="?"/>
    <s v="beginbalans"/>
    <m/>
    <s v="1S2716WH9L3AYN5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3485"/>
    <s v="V21/10034616 / INV10030846 / INV10032598 / INV1003"/>
    <s v="?"/>
    <s v="beginbalans"/>
    <m/>
    <s v="1S2716WH9L3AYC8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3486"/>
    <s v="V21/10034616 / INV10030846 / INV10032598 / INV1003"/>
    <s v="?"/>
    <s v="beginbalans"/>
    <m/>
    <s v="1S2716WH9L3AYC7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3487"/>
    <s v="V21/10034616 / INV10030846 / INV10032598 / INV1003"/>
    <s v="?"/>
    <s v="beginbalans"/>
    <m/>
    <s v="1S2716WH9L3AYF4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3488"/>
    <s v="V21/10034616 / INV10030846 / INV10032598 / INV1003"/>
    <s v="?"/>
    <s v="beginbalans"/>
    <m/>
    <s v="1S2716WH9L3AYF3T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300"/>
    <s v="V21/10034616 / INV10030846 / INV10032598 / INV1003"/>
    <s v="?"/>
    <s v="beginbalans"/>
    <m/>
    <s v="1S2716WH9L3AYN9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01"/>
    <s v="V21/10034616 / INV10030846 / INV10032598 / INV1003"/>
    <s v="?"/>
    <s v="beginbalans"/>
    <m/>
    <s v="1S2716WH9L3AYE1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02"/>
    <s v="V21/10034616 / INV10030846 / INV10032598 / INV1003"/>
    <s v="?"/>
    <s v="beginbalans"/>
    <m/>
    <s v="1S2716WH9L3AYE4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03"/>
    <s v="V21/10034616 / INV10030846 / INV10032598 / INV1003"/>
    <s v="?"/>
    <s v="beginbalans"/>
    <m/>
    <s v="1S2716WH9L3AYE1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04"/>
    <s v="V21/10034616 / INV10030846 / INV10032598 / INV1003"/>
    <s v="?"/>
    <s v="beginbalans"/>
    <m/>
    <s v="1S2716WH9L3AYE4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05"/>
    <s v="V21/10034616 / INV10030846 / INV10032598 / INV1003"/>
    <s v="?"/>
    <s v="beginbalans"/>
    <m/>
    <s v="1S2716WH9L3AYN8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06"/>
    <s v="V21/10034616 / INV10030846 / INV10032598 / INV1003"/>
    <s v="?"/>
    <s v="beginbalans"/>
    <m/>
    <s v="1S2716WH9L3AYN8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07"/>
    <s v="V21/10034616 / INV10030846 / INV10032598 / INV1003"/>
    <s v="?"/>
    <s v="beginbalans"/>
    <m/>
    <s v="1S2716WH9L3AYE1L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08"/>
    <s v="V21/10034616 / INV10030846 / INV10032598 / INV1003"/>
    <s v="?"/>
    <s v="beginbalans"/>
    <m/>
    <s v="1S2716WH9L3AYL1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09"/>
    <s v="V21/10034616 / INV10030846 / INV10032598 / INV1003"/>
    <s v="?"/>
    <s v="beginbalans"/>
    <m/>
    <s v="1S2716WH9L3AYE2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10"/>
    <s v="V21/10034616 / INV10030846 / INV10032598 / INV1003"/>
    <s v="?"/>
    <s v="beginbalans"/>
    <m/>
    <s v="1S2716WH9L3AYN7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11"/>
    <s v="V21/10034616 / INV10030846 / INV10032598 / INV1003"/>
    <s v="?"/>
    <s v="beginbalans"/>
    <m/>
    <s v="1S2716WH9L3AYL0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12"/>
    <s v="V21/10034616 / INV10030846 / INV10032598 / INV1003"/>
    <s v="?"/>
    <s v="beginbalans"/>
    <m/>
    <s v="1S2716WH9L3AYN7Z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313"/>
    <s v="V21/10034616 / INV10030846 / INV10032598 / INV1003"/>
    <s v="?"/>
    <s v="beginbalans"/>
    <m/>
    <s v="1S2716WH9L3AYE2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14"/>
    <s v="V21/10034616 / INV10030846 / INV10032598 / INV1003"/>
    <s v="?"/>
    <s v="beginbalans"/>
    <m/>
    <s v="1S2716WH9L3AYE4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15"/>
    <s v="V21/10034616 / INV10030846 / INV10032598 / INV1003"/>
    <s v="?"/>
    <s v="beginbalans"/>
    <m/>
    <s v="1S2716WH9L3AYE5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16"/>
    <s v="V21/10034616 / INV10030846 / INV10032598 / INV1003"/>
    <s v="?"/>
    <s v="beginbalans"/>
    <m/>
    <s v="1S2716WH9L3AYF6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17"/>
    <s v="V21/10034616 / INV10030846 / INV10032598 / INV1003"/>
    <s v="?"/>
    <s v="beginbalans"/>
    <m/>
    <s v="1S2716WH9L3AYE2L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18"/>
    <s v="V21/10034616 / INV10030846 / INV10032598 / INV1003"/>
    <s v="?"/>
    <s v="beginbalans"/>
    <m/>
    <s v="1S2716WH9L3AYK7B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319"/>
    <s v="V21/10034616 / INV10030846 / INV10032598 / INV1003"/>
    <s v="?"/>
    <s v="beginbalans"/>
    <m/>
    <s v="1S2716WH9L3AYE1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20"/>
    <s v="V21/10034616 / INV10030846 / INV10032598 / INV1003"/>
    <s v="?"/>
    <s v="beginbalans"/>
    <m/>
    <s v="1S2716WH9L3AYE5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21"/>
    <s v="V21/10034616 / INV10030846 / INV10032598 / INV1003"/>
    <s v="?"/>
    <s v="beginbalans"/>
    <m/>
    <s v="1S2716WH9L3AYE6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22"/>
    <s v="V21/10034616 / INV10030846 / INV10032598 / INV1003"/>
    <s v="?"/>
    <s v="beginbalans"/>
    <m/>
    <s v="1S2716WH9L3AZF4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23"/>
    <s v="V21/10034616 / INV10030846 / INV10032598 / INV1003"/>
    <s v="?"/>
    <s v="beginbalans"/>
    <m/>
    <s v="1S2716WH9L3AZF5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24"/>
    <s v="V21/10034616 / INV10030846 / INV10032598 / INV1003"/>
    <s v="?"/>
    <s v="beginbalans"/>
    <m/>
    <s v="1S2716WH9L3AYF8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25"/>
    <s v="V21/10034616 / INV10030846 / INV10032598 / INV1003"/>
    <s v="?"/>
    <s v="beginbalans"/>
    <m/>
    <s v="1S2716WH9L3AYF7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26"/>
    <s v="V21/10034616 / INV10030846 / INV10032598 / INV1003"/>
    <s v="?"/>
    <s v="beginbalans"/>
    <m/>
    <s v="1S2716WH9L3AYN0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27"/>
    <s v="V21/10034616 / INV10030846 / INV10032598 / INV1003"/>
    <s v="?"/>
    <s v="beginbalans"/>
    <m/>
    <s v="1S2716WH9L3AYL2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28"/>
    <s v="V21/10034616 / INV10030846 / INV10032598 / INV1003"/>
    <s v="?"/>
    <s v="beginbalans"/>
    <m/>
    <s v="1S2716WH9L3AYK9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29"/>
    <s v="V21/10034616 / INV10030846 / INV10032598 / INV1003"/>
    <s v="?"/>
    <s v="beginbalans"/>
    <m/>
    <s v="1S2716WH9L3AYK9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30"/>
    <s v="V21/10034616 / INV10030846 / INV10032598 / INV1003"/>
    <s v="?"/>
    <s v="beginbalans"/>
    <m/>
    <s v="1S2716WH9L3AYK9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31"/>
    <s v="V21/10034616 / INV10030846 / INV10032598 / INV1003"/>
    <s v="?"/>
    <s v="beginbalans"/>
    <m/>
    <s v="1S2716WH9L3AYF1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32"/>
    <s v="V21/10034616 / INV10030846 / INV10032598 / INV1003"/>
    <s v="?"/>
    <s v="beginbalans"/>
    <m/>
    <s v="1S2716WH9L3AYN8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33"/>
    <s v="V21/10034616 / INV10030846 / INV10032598 / INV1003"/>
    <s v="?"/>
    <s v="beginbalans"/>
    <m/>
    <s v="1S2716WH9L3AYE4X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34"/>
    <s v="V21/10034616 / INV10030846 / INV10032598 / INV1003"/>
    <s v="?"/>
    <s v="beginbalans"/>
    <m/>
    <s v="1S2716WH9L3AYN9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35"/>
    <s v="V21/10034616 / INV10030846 / INV10032598 / INV1003"/>
    <s v="?"/>
    <s v="beginbalans"/>
    <m/>
    <s v="1S2716WH9L3AYE0V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336"/>
    <s v="V21/10034616 / INV10030846 / INV10032598 / INV1003"/>
    <s v="?"/>
    <s v="beginbalans"/>
    <m/>
    <s v="1S2716WH9L3AYL0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37"/>
    <s v="V21/10034616 / INV10030846 / INV10032598 / INV1003"/>
    <s v="?"/>
    <s v="beginbalans"/>
    <m/>
    <s v="1S2716WH9L3AYN8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38"/>
    <s v="V21/10034616 / INV10030846 / INV10032598 / INV1003"/>
    <s v="?"/>
    <s v="beginbalans"/>
    <m/>
    <s v="1S2716WH9L3AYE1N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339"/>
    <s v="V21/10034616 / INV10030846 / INV10032598 / INV1003"/>
    <s v="?"/>
    <s v="beginbalans"/>
    <m/>
    <s v="1S2716WH9L3AYN8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40"/>
    <s v="V21/10034616 / INV10030846 / INV10032598 / INV1003"/>
    <s v="?"/>
    <s v="beginbalans"/>
    <m/>
    <s v="1S2716WH9L3AYK9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41"/>
    <s v="V21/10034616 / INV10030846 / INV10032598 / INV1003"/>
    <s v="?"/>
    <s v="beginbalans"/>
    <m/>
    <s v="1S2716WH9L3AYN8M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342"/>
    <s v="V21/10034616 / INV10030846 / INV10032598 / INV1003"/>
    <s v="?"/>
    <s v="beginbalans"/>
    <m/>
    <s v="1S2716WH9L3AYN8N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43"/>
    <s v="V21/10034616 / INV10030846 / INV10032598 / INV1003"/>
    <s v="?"/>
    <s v="beginbalans"/>
    <m/>
    <s v="1S2716WH9L3AYN8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44"/>
    <s v="V21/10034616 / INV10030846 / INV10032598 / INV1003"/>
    <s v="?"/>
    <s v="beginbalans"/>
    <m/>
    <s v="1S2716WH9L3AYE1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45"/>
    <s v="V21/10034616 / INV10030846 / INV10032598 / INV1003"/>
    <s v="?"/>
    <s v="beginbalans"/>
    <m/>
    <s v="1S2716WH9L3AYN0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46"/>
    <s v="V21/10034616 / INV10030846 / INV10032598 / INV1003"/>
    <s v="?"/>
    <s v="beginbalans"/>
    <m/>
    <s v="1S2716WH9L3AYF8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47"/>
    <s v="V21/10034616 / INV10030846 / INV10032598 / INV1003"/>
    <s v="?"/>
    <s v="beginbalans"/>
    <m/>
    <s v="1S2716WH9L3AYN4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48"/>
    <s v="V21/10034616 / INV10030846 / INV10032598 / INV1003"/>
    <s v="?"/>
    <s v="beginbalans"/>
    <m/>
    <s v="1S2716WH9L3AYL2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49"/>
    <s v="V21/10034616 / INV10030846 / INV10032598 / INV1003"/>
    <s v="?"/>
    <s v="beginbalans"/>
    <m/>
    <s v="1S2716WH9L3AYK8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50"/>
    <s v="V21/10034616 / INV10030846 / INV10032598 / INV1003"/>
    <s v="?"/>
    <s v="beginbalans"/>
    <m/>
    <s v="1S2716WH9L3AYN7X"/>
    <m/>
    <m/>
    <m/>
    <x v="0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51"/>
    <s v="V21/10034616 / INV10030846 / INV10032598 / INV1003"/>
    <s v="?"/>
    <s v="beginbalans"/>
    <m/>
    <s v="1S2716WH9L3AYL0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52"/>
    <s v="V21/10034616 / INV10030846 / INV10032598 / INV1003"/>
    <s v="?"/>
    <s v="beginbalans"/>
    <m/>
    <s v="1S2716WH9L3AYK9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53"/>
    <s v="V21/10034616 / INV10030846 / INV10032598 / INV1003"/>
    <s v="?"/>
    <s v="beginbalans"/>
    <m/>
    <s v="1S2716WH9L3AYE5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54"/>
    <s v="V21/10034616 / INV10030846 / INV10032598 / INV1003"/>
    <s v="?"/>
    <s v="beginbalans"/>
    <m/>
    <s v="1S2716WH9L3AYL0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55"/>
    <s v="V21/10034616 / INV10030846 / INV10032598 / INV1003"/>
    <s v="?"/>
    <s v="beginbalans"/>
    <m/>
    <s v="1S2716WH9L3AYE4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56"/>
    <s v="V21/10034616 / INV10030846 / INV10032598 / INV1003"/>
    <s v="?"/>
    <s v="beginbalans"/>
    <m/>
    <s v="1S2716WH9L3AYL1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57"/>
    <s v="V21/10034616 / INV10030846 / INV10032598 / INV1003"/>
    <s v="?"/>
    <s v="beginbalans"/>
    <m/>
    <s v="1S2716WH9L3AYE6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58"/>
    <s v="V21/10034616 / INV10030846 / INV10032598 / INV1003"/>
    <s v="?"/>
    <s v="beginbalans"/>
    <m/>
    <s v="1S2716WH9L3AYE4C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59"/>
    <s v="V21/10034616 / INV10030846 / INV10032598 / INV1003"/>
    <s v="?"/>
    <s v="beginbalans"/>
    <m/>
    <s v="1S2716WH9L3AYE3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60"/>
    <s v="V21/10034616 / INV10030846 / INV10032598 / INV1003"/>
    <s v="?"/>
    <s v="beginbalans"/>
    <m/>
    <s v="1S2716WH9L3AYM9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61"/>
    <s v="V21/10034616 / INV10030846 / INV10032598 / INV1003"/>
    <s v="?"/>
    <s v="beginbalans"/>
    <m/>
    <s v="1S2716WH9L3AYN1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62"/>
    <s v="V21/10034616 / INV10030846 / INV10032598 / INV1003"/>
    <s v="?"/>
    <s v="beginbalans"/>
    <m/>
    <s v="1S2716WH9L3AYN2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63"/>
    <s v="V21/10034616 / INV10030846 / INV10032598 / INV1003"/>
    <s v="?"/>
    <s v="beginbalans"/>
    <m/>
    <s v="1S2716WH9L3AYN0V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364"/>
    <s v="V21/10034616 / INV10030846 / INV10032598 / INV1003"/>
    <s v="?"/>
    <s v="beginbalans"/>
    <m/>
    <s v="1S2716WH9L3AYN1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65"/>
    <s v="V21/10034616 / INV10030846 / INV10032598 / INV1003"/>
    <s v="?"/>
    <s v="beginbalans"/>
    <m/>
    <s v="1S2716WH9L3AYN4R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66"/>
    <s v="V21/10034616 / INV10030846 / INV10032598 / INV1003"/>
    <s v="?"/>
    <s v="beginbalans"/>
    <m/>
    <s v="1S2716WH9L3AYM9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67"/>
    <s v="V21/10034616 / INV10030846 / INV10032598 / INV1003"/>
    <s v="?"/>
    <s v="beginbalans"/>
    <m/>
    <s v="1S2716WH9L3AYM8L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68"/>
    <s v="V21/10034616 / INV10030846 / INV10032598 / INV1003"/>
    <s v="?"/>
    <s v="beginbalans"/>
    <m/>
    <s v="1S2716WH9L3AYN0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69"/>
    <s v="V21/10034616 / INV10030846 / INV10032598 / INV1003"/>
    <s v="?"/>
    <s v="beginbalans"/>
    <m/>
    <s v="1S2716WH9L3AZF4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70"/>
    <s v="V21/10034616 / INV10030846 / INV10032598 / INV1003"/>
    <s v="?"/>
    <s v="beginbalans"/>
    <m/>
    <s v="1S2716WH9L3AYN3D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371"/>
    <s v="V21/10034616 / INV10030846 / INV10032598 / INV1003"/>
    <s v="?"/>
    <s v="beginbalans"/>
    <m/>
    <s v="1S2716WH9L3AYN8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72"/>
    <s v="V21/10034616 / INV10030846 / INV10032598 / INV1003"/>
    <s v="?"/>
    <s v="beginbalans"/>
    <m/>
    <s v="1S2716WH9L3AYN3M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373"/>
    <s v="V21/10034616 / INV10030846 / INV10032598 / INV1003"/>
    <s v="?"/>
    <s v="beginbalans"/>
    <m/>
    <s v="1S2716WH9L3AYE3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74"/>
    <s v="V21/10034616 / INV10030846 / INV10032598 / INV1003"/>
    <s v="?"/>
    <s v="beginbalans"/>
    <m/>
    <s v="1S2716WH9L3AYE2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75"/>
    <s v="V21/10034616 / INV10030846 / INV10032598 / INV1003"/>
    <s v="?"/>
    <s v="beginbalans"/>
    <m/>
    <s v="1S2716WH9L3AYN7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76"/>
    <s v="V21/10034616 / INV10030846 / INV10032598 / INV1003"/>
    <s v="?"/>
    <s v="beginbalans"/>
    <m/>
    <s v="1S2716WH9L3AYE1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77"/>
    <s v="V21/10034616 / INV10030846 / INV10032598 / INV1003"/>
    <s v="?"/>
    <s v="beginbalans"/>
    <m/>
    <s v="1S2716WH9L3AYE2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78"/>
    <s v="V21/10034616 / INV10030846 / INV10032598 / INV1003"/>
    <s v="?"/>
    <s v="beginbalans"/>
    <m/>
    <s v="1S2716WH9L3AYE1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79"/>
    <s v="V21/10034616 / INV10030846 / INV10032598 / INV1003"/>
    <s v="?"/>
    <s v="beginbalans"/>
    <m/>
    <s v="1S2716WH9L3AYE6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80"/>
    <s v="V21/10034616 / INV10030846 / INV10032598 / INV1003"/>
    <s v="?"/>
    <s v="beginbalans"/>
    <m/>
    <s v="1S2716WH9L3AYL1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81"/>
    <s v="V21/10034616 / INV10030846 / INV10032598 / INV1003"/>
    <s v="?"/>
    <s v="beginbalans"/>
    <m/>
    <s v="1S2716WH9L3AYE0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82"/>
    <s v="V21/10034616 / INV10030846 / INV10032598 / INV1003"/>
    <s v="?"/>
    <s v="beginbalans"/>
    <m/>
    <s v="1S2716WH9L3AYE4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83"/>
    <s v="V21/10034616 / INV10030846 / INV10032598 / INV1003"/>
    <s v="?"/>
    <s v="beginbalans"/>
    <m/>
    <s v="1S2716WH9L3AYE1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84"/>
    <s v="V21/10034616 / INV10030846 / INV10032598 / INV1003"/>
    <s v="?"/>
    <s v="beginbalans"/>
    <m/>
    <s v="1S2716WH9L3AYK8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85"/>
    <s v="V21/10034616 / INV10030846 / INV10032598 / INV1003"/>
    <s v="?"/>
    <s v="beginbalans"/>
    <m/>
    <s v="1S2716WH9L3AYL2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86"/>
    <s v="V21/10034616 / INV10030846 / INV10032598 / INV1003"/>
    <s v="?"/>
    <s v="beginbalans"/>
    <m/>
    <s v="1S2716WH9L3AYC9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87"/>
    <s v="V21/10034616 / INV10030846 / INV10032598 / INV1003"/>
    <s v="?"/>
    <s v="beginbalans"/>
    <m/>
    <s v="1S2716WH9L3AYC8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88"/>
    <s v="V21/10034616 / INV10030846 / INV10032598 / INV1003"/>
    <s v="?"/>
    <s v="beginbalans"/>
    <m/>
    <s v="1S2716WH9L3AYM7L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389"/>
    <s v="V21/10034616 / INV10030846 / INV10032598 / INV1003"/>
    <s v="?"/>
    <s v="beginbalans"/>
    <m/>
    <s v="1S2716WH9L3AYE7T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90"/>
    <s v="V21/10034616 / INV10030846 / INV10032598 / INV1003"/>
    <s v="?"/>
    <s v="beginbalans"/>
    <m/>
    <s v="1S2716WH9L3AYE7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91"/>
    <s v="V21/10034616 / INV10030846 / INV10032598 / INV1003"/>
    <s v="?"/>
    <s v="beginbalans"/>
    <m/>
    <s v="1S2716WH9L3AYL2E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92"/>
    <s v="V21/10034616 / INV10030846 / INV10032598 / INV1003"/>
    <s v="?"/>
    <s v="beginbalans"/>
    <m/>
    <s v="1S2716WH9L3AYE7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93"/>
    <s v="V21/10034616 / INV10030846 / INV10032598 / INV1003"/>
    <s v="?"/>
    <s v="beginbalans"/>
    <m/>
    <s v="1S2716WH9L3AYL2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94"/>
    <s v="V21/10034616 / INV10030846 / INV10032598 / INV1003"/>
    <s v="?"/>
    <s v="beginbalans"/>
    <m/>
    <s v="1S2716WH9L3AYK9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95"/>
    <s v="V21/10034616 / INV10030846 / INV10032598 / INV1003"/>
    <s v="?"/>
    <s v="beginbalans"/>
    <m/>
    <s v="1S2716WH9L3AYK9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96"/>
    <s v="V21/10034616 / INV10030846 / INV10032598 / INV1003"/>
    <s v="?"/>
    <s v="beginbalans"/>
    <m/>
    <s v="1S2716WH9L3AYF3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97"/>
    <s v="V21/10034616 / INV10030846 / INV10032598 / INV1003"/>
    <s v="?"/>
    <s v="beginbalans"/>
    <m/>
    <s v="1S2716WH9L3AYF2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398"/>
    <s v="V21/10034616 / INV10030846 / INV10032598 / INV1003"/>
    <s v="?"/>
    <s v="beginbalans"/>
    <m/>
    <s v="1S2716WH9L3AYF2G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399"/>
    <s v="V21/10034616 / INV10030846 / INV10032598 / INV1003"/>
    <s v="?"/>
    <s v="beginbalans"/>
    <m/>
    <s v="1S2716WH9L3AYF7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00"/>
    <s v="V21/10034616 / INV10030846 / INV10032598 / INV1003"/>
    <s v="?"/>
    <s v="beginbalans"/>
    <m/>
    <s v="1S2716WH9R8LR245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01"/>
    <s v="V21/10034616 / INV10030846 / INV10032598 / INV1003"/>
    <s v="?"/>
    <s v="beginbalans"/>
    <m/>
    <s v="1S2716WH9R8LR246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402"/>
    <s v="V21/10034616 / INV10030846 / INV10032598 / INV1003"/>
    <s v="?"/>
    <s v="beginbalans"/>
    <m/>
    <s v="1S2716WH9R8LR214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03"/>
    <s v="V21/10034616 / INV10030846 / INV10032598 / INV1003"/>
    <s v="?"/>
    <s v="beginbalans"/>
    <m/>
    <s v="1S2716WH9R8LR210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04"/>
    <s v="V21/10034616 / INV10030846 / INV10032598 / INV1003"/>
    <s v="?"/>
    <s v="beginbalans"/>
    <m/>
    <s v="1S2716WH9L3AYF6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05"/>
    <s v="V21/10034616 / INV10030846 / INV10032598 / INV1003"/>
    <s v="?"/>
    <s v="beginbalans"/>
    <m/>
    <s v="1S2716WH9L3AYG4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06"/>
    <s v="V21/10034616 / INV10030846 / INV10032598 / INV1003"/>
    <s v="?"/>
    <s v="beginbalans"/>
    <m/>
    <s v="1S2716WH9L3AYG2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07"/>
    <s v="V21/10034616 / INV10030846 / INV10032598 / INV1003"/>
    <s v="?"/>
    <s v="beginbalans"/>
    <m/>
    <s v="1S2716WH9L3AYG5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08"/>
    <s v="V21/10034616 / INV10030846 / INV10032598 / INV1003"/>
    <s v="?"/>
    <s v="beginbalans"/>
    <m/>
    <s v="1S2716WH9L3AYF2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09"/>
    <s v="V21/10034616 / INV10030846 / INV10032598 / INV1003"/>
    <s v="?"/>
    <s v="beginbalans"/>
    <m/>
    <s v="1S2716WH9L3AYF9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10"/>
    <s v="V21/10034616 / INV10030846 / INV10032598 / INV1003"/>
    <s v="?"/>
    <s v="beginbalans"/>
    <m/>
    <s v="1S2716WH9L3AYF6G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411"/>
    <s v="V21/10034616 / INV10030846 / INV10032598 / INV1003"/>
    <s v="?"/>
    <s v="beginbalans"/>
    <m/>
    <s v="1S2716WH9L3AYG0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12"/>
    <s v="V21/10034616 / INV10030846 / INV10032598 / INV1003"/>
    <s v="?"/>
    <s v="beginbalans"/>
    <m/>
    <s v="1S2716WH9L3AYG2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13"/>
    <s v="V21/10034616 / INV10030846 / INV10032598 / INV1003"/>
    <s v="?"/>
    <s v="beginbalans"/>
    <m/>
    <s v="1S2716WH9L3AYF9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14"/>
    <s v="V21/10034616 / INV10030846 / INV10032598 / INV1003"/>
    <s v="?"/>
    <s v="beginbalans"/>
    <m/>
    <s v="1S2716WH9L3AYG0K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415"/>
    <s v="V21/10034616 / INV10030846 / INV10032598 / INV1003"/>
    <s v="?"/>
    <s v="beginbalans"/>
    <m/>
    <s v="1S2716WH9L3AYF9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16"/>
    <s v="V21/10034616 / INV10030846 / INV10032598 / INV1003"/>
    <s v="?"/>
    <s v="beginbalans"/>
    <m/>
    <s v="1S2716WH9L3AYG3Z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417"/>
    <s v="V21/10034616 / INV10030846 / INV10032598 / INV1003"/>
    <s v="?"/>
    <s v="beginbalans"/>
    <m/>
    <s v="1S2716WH9L3AYF7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18"/>
    <s v="V21/10034616 / INV10030846 / INV10032598 / INV1003"/>
    <s v="?"/>
    <s v="beginbalans"/>
    <m/>
    <s v="1S2716WH9L3AYG2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19"/>
    <s v="V21/10034616 / INV10030846 / INV10032598 / INV1003"/>
    <s v="?"/>
    <s v="beginbalans"/>
    <m/>
    <s v="1S2716WH9R8RA156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20"/>
    <s v="V21/10034616 / INV10030846 / INV10032598 / INV1003"/>
    <s v="?"/>
    <s v="beginbalans"/>
    <m/>
    <s v="1S2716WH9L3AYG5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21"/>
    <s v="V21/10034616 / INV10030846 / INV10032598 / INV1003"/>
    <s v="?"/>
    <s v="beginbalans"/>
    <m/>
    <s v="1S2716WH9L3AYF5R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422"/>
    <s v="V21/10034616 / INV10030846 / INV10032598 / INV1003"/>
    <s v="?"/>
    <s v="beginbalans"/>
    <m/>
    <s v="1S2716WH9L3AYN6Z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23"/>
    <s v="V21/10034616 / INV10030846 / INV10032598 / INV1003"/>
    <s v="?"/>
    <s v="beginbalans"/>
    <m/>
    <s v="1S2716WH9L3AYF1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24"/>
    <s v="V21/10034616 / INV10030846 / INV10032598 / INV1003"/>
    <s v="?"/>
    <s v="beginbalans"/>
    <m/>
    <s v="1S2716WH9L3AYF2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25"/>
    <s v="V21/10034616 / INV10030846 / INV10032598 / INV1003"/>
    <s v="?"/>
    <s v="beginbalans"/>
    <m/>
    <s v="1S2716WH9L3AYF1R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426"/>
    <s v="V21/10034616 / INV10030846 / INV10032598 / INV1003"/>
    <s v="?"/>
    <s v="beginbalans"/>
    <m/>
    <s v="1S2716WH9L3AYF1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27"/>
    <s v="V21/10034616 / INV10030846 / INV10032598 / INV1003"/>
    <s v="?"/>
    <s v="beginbalans"/>
    <m/>
    <s v="1S2716WH9L3AYF2K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28"/>
    <s v="V21/10034616 / INV10030846 / INV10032598 / INV1003"/>
    <s v="?"/>
    <s v="beginbalans"/>
    <m/>
    <s v="1S2716WH9L3AYF2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29"/>
    <s v="V21/10034616 / INV10030846 / INV10032598 / INV1003"/>
    <s v="?"/>
    <s v="beginbalans"/>
    <m/>
    <s v="1S2716WH9L3AYM9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30"/>
    <s v="V21/10034616 / INV10030846 / INV10032598 / INV1003"/>
    <s v="?"/>
    <s v="beginbalans"/>
    <m/>
    <s v="1S2716WH9L3AYF1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31"/>
    <s v="V21/10034616 / INV10030846 / INV10032598 / INV1003"/>
    <s v="?"/>
    <s v="beginbalans"/>
    <m/>
    <s v="1S2716WH9L3AYF1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32"/>
    <s v="V21/10034616 / INV10030846 / INV10032598 / INV1003"/>
    <s v="?"/>
    <s v="beginbalans"/>
    <m/>
    <s v="1S2716WH9L3AYN4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33"/>
    <s v="V21/10034616 / INV10030846 / INV10032598 / INV1003"/>
    <s v="?"/>
    <s v="beginbalans"/>
    <m/>
    <s v="1S2716WH9L3AYN0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34"/>
    <s v="V21/10034616 / INV10030846 / INV10032598 / INV1003"/>
    <s v="?"/>
    <s v="beginbalans"/>
    <m/>
    <s v="1S2716WH9L3AYN5L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35"/>
    <s v="V21/10034616 / INV10030846 / INV10032598 / INV1003"/>
    <s v="?"/>
    <s v="beginbalans"/>
    <m/>
    <s v="1S2716WH9L3AYN5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36"/>
    <s v="V21/10034616 / INV10030846 / INV10032598 / INV1003"/>
    <s v="?"/>
    <s v="beginbalans"/>
    <m/>
    <s v="1S2716WH9L3AYN5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37"/>
    <s v="V21/10034616 / INV10030846 / INV10032598 / INV1003"/>
    <s v="?"/>
    <s v="beginbalans"/>
    <m/>
    <s v="1S2716WH9L3AYN4T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438"/>
    <s v="V21/10034616 / INV10030846 / INV10032598 / INV1003"/>
    <s v="?"/>
    <s v="beginbalans"/>
    <m/>
    <s v="1S2716WH9L3AYF4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39"/>
    <s v="V21/10034616 / INV10030846 / INV10032598 / INV1003"/>
    <s v="?"/>
    <s v="beginbalans"/>
    <m/>
    <s v="1S2716WH9L3AYN6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40"/>
    <s v="V21/10034616 / INV10030846 / INV10032598 / INV1003"/>
    <s v="?"/>
    <s v="beginbalans"/>
    <m/>
    <s v="1S2716WH9L3AYC6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41"/>
    <s v="V21/10034616 / INV10030846 / INV10032598 / INV1003"/>
    <s v="?"/>
    <s v="beginbalans"/>
    <m/>
    <s v="1S2716WH9L3AYN5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42"/>
    <s v="V21/10034616 / INV10030846 / INV10032598 / INV1003"/>
    <s v="?"/>
    <s v="beginbalans"/>
    <m/>
    <s v="1S2716WH9L3AYN4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43"/>
    <s v="V21/10034616 / INV10030846 / INV10032598 / INV1003"/>
    <s v="?"/>
    <s v="beginbalans"/>
    <m/>
    <s v="1S2716WH9L3AYC7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44"/>
    <s v="V21/10034616 / INV10030846 / INV10032598 / INV1003"/>
    <s v="?"/>
    <s v="beginbalans"/>
    <m/>
    <s v="1S2716WH9L3AYN4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45"/>
    <s v="V21/10034616 / INV10030846 / INV10032598 / INV1003"/>
    <s v="?"/>
    <s v="beginbalans"/>
    <m/>
    <s v="1S2716WH9L3AYN1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46"/>
    <s v="V21/10034616 / INV10030846 / INV10032598 / INV1003"/>
    <s v="?"/>
    <s v="beginbalans"/>
    <m/>
    <s v="1S2716WH9L3AYN3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47"/>
    <s v="V21/10034616 / INV10030846 / INV10032598 / INV1003"/>
    <s v="?"/>
    <s v="beginbalans"/>
    <m/>
    <s v="1S2716WH9L3AYN6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48"/>
    <s v="V21/10034616 / INV10030846 / INV10032598 / INV1003"/>
    <s v="?"/>
    <s v="beginbalans"/>
    <m/>
    <s v="1S2716WH9L3AYF6B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449"/>
    <s v="V21/10034616 / INV10030846 / INV10032598 / INV1003"/>
    <s v="?"/>
    <s v="beginbalans"/>
    <m/>
    <s v="1S2716WH9L3AYN4D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50"/>
    <s v="V21/10034616 / INV10030846 / INV10032598 / INV1003"/>
    <s v="?"/>
    <s v="beginbalans"/>
    <m/>
    <s v="1S2716WH9L3AYN6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51"/>
    <s v="V21/10034616 / INV10030846 / INV10032598 / INV1003"/>
    <s v="?"/>
    <s v="beginbalans"/>
    <m/>
    <s v="1S2716WH9L3AYF2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52"/>
    <s v="V21/10034616 / INV10030846 / INV10032598 / INV1003"/>
    <s v="?"/>
    <s v="beginbalans"/>
    <m/>
    <s v="1S2716WH9L3AYF3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53"/>
    <s v="V21/10034616 / INV10030846 / INV10032598 / INV1003"/>
    <s v="?"/>
    <s v="beginbalans"/>
    <m/>
    <s v="1S2716WH9L3AYC9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54"/>
    <s v="V21/10034616 / INV10030846 / INV10032598 / INV1003"/>
    <s v="?"/>
    <s v="beginbalans"/>
    <m/>
    <s v="1S2716WH9L3AYC7N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455"/>
    <s v="V21/10034616 / INV10030846 / INV10032598 / INV1003"/>
    <s v="?"/>
    <s v="beginbalans"/>
    <m/>
    <s v="1S2716WH9L3AYN5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56"/>
    <s v="V21/10034616 / INV10030846 / INV10032598 / INV1003"/>
    <s v="?"/>
    <s v="beginbalans"/>
    <m/>
    <s v="1S2716WH9L3AYC9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57"/>
    <s v="V21/10034616 / INV10030846 / INV10032598 / INV1003"/>
    <s v="?"/>
    <s v="beginbalans"/>
    <m/>
    <s v="1S2716WH9L3AYN4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58"/>
    <s v="V21/10034616 / INV10030846 / INV10032598 / INV1003"/>
    <s v="?"/>
    <s v="beginbalans"/>
    <m/>
    <s v="1S2716WH9L3AYN3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59"/>
    <s v="V21/10034616 / INV10030846 / INV10032598 / INV1003"/>
    <s v="?"/>
    <s v="beginbalans"/>
    <m/>
    <s v="1S2716WH9L3AYF3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60"/>
    <s v="V21/10034616 / INV10030846 / INV10032598 / INV1003"/>
    <s v="?"/>
    <s v="beginbalans"/>
    <m/>
    <s v="1S2716WH9L3AYC7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61"/>
    <s v="V21/10034616 / INV10030846 / INV10032598 / INV1003"/>
    <s v="?"/>
    <s v="beginbalans"/>
    <m/>
    <s v="1S2716WH9L3AYN5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62"/>
    <s v="V21/10034616 / INV10030846 / INV10032598 / INV1003"/>
    <s v="?"/>
    <s v="beginbalans"/>
    <m/>
    <s v="1S2716WH9L3AYN3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63"/>
    <s v="V21/10034616 / INV10030846 / INV10032598 / INV1003"/>
    <s v="?"/>
    <s v="beginbalans"/>
    <m/>
    <s v="1S2716WH9L3AYN3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64"/>
    <s v="V21/10034616 / INV10030846 / INV10032598 / INV1003"/>
    <s v="?"/>
    <s v="beginbalans"/>
    <m/>
    <s v="1S2716WH9L3AYE5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65"/>
    <s v="V21/10034616 / INV10030846 / INV10032598 / INV1003"/>
    <s v="?"/>
    <s v="beginbalans"/>
    <m/>
    <s v="1S2716WH9L3AYE5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66"/>
    <s v="V21/10034616 / INV10030846 / INV10032598 / INV1003"/>
    <s v="?"/>
    <s v="beginbalans"/>
    <m/>
    <s v="1S2716WH9L3AYE6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67"/>
    <s v="V21/10034616 / INV10030846 / INV10032598 / INV1003"/>
    <s v="?"/>
    <s v="beginbalans"/>
    <m/>
    <s v="1S2716WH9L3AYE2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68"/>
    <s v="V21/10034616 / INV10030846 / INV10032598 / INV1003"/>
    <s v="?"/>
    <s v="beginbalans"/>
    <m/>
    <s v="1S2716WH9L3AYE4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69"/>
    <s v="V21/10034616 / INV10030846 / INV10032598 / INV1003"/>
    <s v="?"/>
    <s v="beginbalans"/>
    <m/>
    <s v="1S2716WH9L3AYE5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70"/>
    <s v="V21/10034616 / INV10030846 / INV10032598 / INV1003"/>
    <s v="?"/>
    <s v="beginbalans"/>
    <m/>
    <s v="1S2716WH9L3AYE5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71"/>
    <s v="V21/10034616 / INV10030846 / INV10032598 / INV1003"/>
    <s v="?"/>
    <s v="beginbalans"/>
    <m/>
    <s v="1S2716WH9L3AYE3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72"/>
    <s v="V21/10034616 / INV10030846 / INV10032598 / INV1003"/>
    <s v="?"/>
    <s v="beginbalans"/>
    <m/>
    <s v="1S2716WH9L3AYN2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73"/>
    <s v="V21/10034616 / INV10030846 / INV10032598 / INV1003"/>
    <s v="?"/>
    <s v="beginbalans"/>
    <m/>
    <s v="1S2716WH9L3AYM8W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74"/>
    <s v="V21/10034616 / INV10030846 / INV10032598 / INV1003"/>
    <s v="?"/>
    <s v="beginbalans"/>
    <m/>
    <s v="1S2716WH9L3AYF6Z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475"/>
    <s v="V21/10034616 / INV10030846 / INV10032598 / INV1003"/>
    <s v="?"/>
    <s v="beginbalans"/>
    <m/>
    <s v="1S2716WH9L3AZF4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76"/>
    <s v="V21/10034616 / INV10030846 / INV10032598 / INV1003"/>
    <s v="?"/>
    <s v="beginbalans"/>
    <m/>
    <s v="1S2716WH9L3AYN0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77"/>
    <s v="V21/10034616 / INV10030846 / INV10032598 / INV1003"/>
    <s v="?"/>
    <s v="beginbalans"/>
    <m/>
    <s v="1S2716WH9L3AZF4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78"/>
    <s v="V21/10034616 / INV10030846 / INV10032598 / INV1003"/>
    <s v="?"/>
    <s v="beginbalans"/>
    <m/>
    <s v="1S2716WH9L3AYE5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79"/>
    <s v="V21/10034616 / INV10030846 / INV10032598 / INV1003"/>
    <s v="?"/>
    <s v="beginbalans"/>
    <m/>
    <s v="1S2716WH9L3AYE3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80"/>
    <s v="V21/10034616 / INV10030846 / INV10032598 / INV1003"/>
    <s v="?"/>
    <s v="beginbalans"/>
    <m/>
    <s v="1S2716WH9L3AYN0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81"/>
    <s v="V21/10034616 / INV10030846 / INV10032598 / INV1003"/>
    <s v="?"/>
    <s v="beginbalans"/>
    <m/>
    <s v="1S2716WH9L3AYE2H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482"/>
    <s v="V21/10034616 / INV10030846 / INV10032598 / INV1003"/>
    <s v="?"/>
    <s v="beginbalans"/>
    <m/>
    <s v="1S2716WH9L3AYE2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83"/>
    <s v="V21/10034616 / INV10030846 / INV10032598 / INV1003"/>
    <s v="?"/>
    <s v="beginbalans"/>
    <m/>
    <s v="1S2716WH9L3AYE3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84"/>
    <s v="V21/10034616 / INV10030846 / INV10032598 / INV1003"/>
    <s v="?"/>
    <s v="beginbalans"/>
    <m/>
    <s v="1S2716WH9L3AYE7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85"/>
    <s v="V21/10034616 / INV10030846 / INV10032598 / INV1003"/>
    <s v="?"/>
    <s v="beginbalans"/>
    <m/>
    <s v="1S2716WH9L3AYE0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86"/>
    <s v="V21/10034616 / INV10030846 / INV10032598 / INV1003"/>
    <s v="?"/>
    <s v="beginbalans"/>
    <m/>
    <s v="1S2716WH9L3AYE3X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87"/>
    <s v="V21/10034616 / INV10030846 / INV10032598 / INV1003"/>
    <s v="?"/>
    <s v="beginbalans"/>
    <m/>
    <s v="1S2716WH9L3AYE3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88"/>
    <s v="V21/10034616 / INV10030846 / INV10032598 / INV1003"/>
    <s v="?"/>
    <s v="beginbalans"/>
    <m/>
    <s v="1S2716WH9L3AYE4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89"/>
    <s v="V21/10034616 / INV10030846 / INV10032598 / INV1003"/>
    <s v="?"/>
    <s v="beginbalans"/>
    <m/>
    <s v="1S2716WH9L3AYE6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90"/>
    <s v="V21/10034616 / INV10030846 / INV10032598 / INV1003"/>
    <s v="?"/>
    <s v="beginbalans"/>
    <m/>
    <s v="1S2716WH9L3AYE2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91"/>
    <s v="V21/10034616 / INV10030846 / INV10032598 / INV1003"/>
    <s v="?"/>
    <s v="beginbalans"/>
    <m/>
    <s v="1S2716WH9L3AYF5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92"/>
    <s v="V21/10034616 / INV10030846 / INV10032598 / INV1003"/>
    <s v="?"/>
    <s v="beginbalans"/>
    <m/>
    <s v="1S2716WH9L3AYF4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93"/>
    <s v="V21/10034616 / INV10030846 / INV10032598 / INV1003"/>
    <s v="?"/>
    <s v="beginbalans"/>
    <m/>
    <s v="1S2716WH9L3AYE5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94"/>
    <s v="V21/10034616 / INV10030846 / INV10032598 / INV1003"/>
    <s v="?"/>
    <s v="beginbalans"/>
    <m/>
    <s v="1S2716WH9L3AYN1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95"/>
    <s v="V21/10034616 / INV10030846 / INV10032598 / INV1003"/>
    <s v="?"/>
    <s v="beginbalans"/>
    <m/>
    <s v="1S2716WH9L3AYE6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96"/>
    <s v="V21/10034616 / INV10030846 / INV10032598 / INV1003"/>
    <s v="?"/>
    <s v="beginbalans"/>
    <m/>
    <s v="1S2716WH9L3AYL1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97"/>
    <s v="V21/10034616 / INV10030846 / INV10032598 / INV1003"/>
    <s v="?"/>
    <s v="beginbalans"/>
    <m/>
    <s v="1S2716WH9L3AYF5B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498"/>
    <s v="V21/10034616 / INV10030846 / INV10032598 / INV1003"/>
    <s v="?"/>
    <s v="beginbalans"/>
    <m/>
    <s v="1S2716WH9L3AYL0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499"/>
    <s v="V21/10034616 / INV10030846 / INV10032598 / INV1003"/>
    <s v="?"/>
    <s v="beginbalans"/>
    <m/>
    <s v="1S2716WH9L3AYK9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00"/>
    <s v="V21/10034616 / INV10030846 / INV10032598 / INV1003"/>
    <s v="?"/>
    <s v="beginbalans"/>
    <m/>
    <s v="1S2716WH9L3AYK8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01"/>
    <s v="V21/10034616 / INV10030846 / INV10032598 / INV1003"/>
    <s v="?"/>
    <s v="beginbalans"/>
    <m/>
    <s v="1S2716WH9L3AYE6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02"/>
    <s v="V21/10034616 / INV10030846 / INV10032598 / INV1003"/>
    <s v="?"/>
    <s v="beginbalans"/>
    <m/>
    <s v="1S2716WH9L3AYL1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03"/>
    <s v="V21/10034616 / INV10030846 / INV10032598 / INV1003"/>
    <s v="?"/>
    <s v="beginbalans"/>
    <m/>
    <s v="1S2716WH9L3AYE5A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04"/>
    <s v="V21/10034616 / INV10030846 / INV10032598 / INV1003"/>
    <s v="?"/>
    <s v="beginbalans"/>
    <m/>
    <s v="1S2716WH9L3AYN7N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05"/>
    <s v="V21/10034616 / INV10030846 / INV10032598 / INV1003"/>
    <s v="?"/>
    <s v="beginbalans"/>
    <m/>
    <s v="1S2716WH9L3AYE4T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06"/>
    <s v="V21/10034616 / INV10030846 / INV10032598 / INV1003"/>
    <s v="?"/>
    <s v="beginbalans"/>
    <m/>
    <s v="1S2716WH9L3AYK9R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07"/>
    <s v="V21/10034616 / INV10030846 / INV10032598 / INV1003"/>
    <s v="?"/>
    <s v="beginbalans"/>
    <m/>
    <s v="1S2716WH9L3AYL1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08"/>
    <s v="V21/10034616 / INV10030846 / INV10032598 / INV1003"/>
    <s v="?"/>
    <s v="beginbalans"/>
    <m/>
    <s v="1S2716WH9L3AYK8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09"/>
    <s v="V21/10034616 / INV10030846 / INV10032598 / INV1003"/>
    <s v="?"/>
    <s v="beginbalans"/>
    <m/>
    <s v="1S2716WH9L3AYK8Y"/>
    <m/>
    <m/>
    <m/>
    <x v="0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10"/>
    <s v="V21/10034616 / INV10030846 / INV10032598 / INV1003"/>
    <s v="?"/>
    <s v="beginbalans"/>
    <m/>
    <s v="1S2716WH9L3AYL1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11"/>
    <s v="V21/10034616 / INV10030846 / INV10032598 / INV1003"/>
    <s v="?"/>
    <s v="beginbalans"/>
    <m/>
    <s v="1S2716WH9L3AYN7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12"/>
    <s v="V21/10034616 / INV10030846 / INV10032598 / INV1003"/>
    <s v="?"/>
    <s v="beginbalans"/>
    <m/>
    <s v="1S2716WH9L3AYK8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13"/>
    <s v="V21/10034616 / INV10030846 / INV10032598 / INV1003"/>
    <s v="?"/>
    <s v="beginbalans"/>
    <m/>
    <s v="1S2716WH9L3AYL1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14"/>
    <s v="V21/10034616 / INV10030846 / INV10032598 / INV1003"/>
    <s v="?"/>
    <s v="beginbalans"/>
    <m/>
    <s v="1S2716WH9L3AYE1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15"/>
    <s v="V21/10034616 / INV10030846 / INV10032598 / INV1003"/>
    <s v="?"/>
    <s v="beginbalans"/>
    <m/>
    <s v="1S2716WH9L3AYE1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16"/>
    <s v="V21/10034616 / INV10030846 / INV10032598 / INV1003"/>
    <s v="?"/>
    <s v="beginbalans"/>
    <m/>
    <s v="1S2716WH9L3AYE3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17"/>
    <s v="V21/10034616 / INV10030846 / INV10032598 / INV1003"/>
    <s v="?"/>
    <s v="beginbalans"/>
    <m/>
    <s v="1S2716WH9L3AYE6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18"/>
    <s v="V21/10034616 / INV10030846 / INV10032598 / INV1003"/>
    <s v="?"/>
    <s v="beginbalans"/>
    <m/>
    <s v="1S2716WH9L3AYE5H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19"/>
    <s v="V21/10034616 / INV10030846 / INV10032598 / INV1003"/>
    <s v="?"/>
    <s v="beginbalans"/>
    <m/>
    <s v="1S2716WH9L3AYL1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20"/>
    <s v="V21/10034616 / INV10030846 / INV10032598 / INV1003"/>
    <s v="?"/>
    <s v="beginbalans"/>
    <m/>
    <s v="1S2716WH9L3AYE3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21"/>
    <s v="V21/10034616 / INV10030846 / INV10032598 / INV1003"/>
    <s v="?"/>
    <s v="beginbalans"/>
    <m/>
    <s v="1S2716WH9L3AYF8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22"/>
    <s v="V21/10034616 / INV10030846 / INV10032598 / INV1003"/>
    <s v="?"/>
    <s v="beginbalans"/>
    <m/>
    <s v="1S2716WH9L3AYE3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23"/>
    <s v="V21/10034616 / INV10030846 / INV10032598 / INV1003"/>
    <s v="?"/>
    <s v="beginbalans"/>
    <m/>
    <s v="1S2716WH9L3AYL1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24"/>
    <s v="V21/10034616 / INV10030846 / INV10032598 / INV1003"/>
    <s v="?"/>
    <s v="beginbalans"/>
    <m/>
    <s v="1S2716WH9L3AYK9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25"/>
    <s v="V21/10034616 / INV10030846 / INV10032598 / INV1003"/>
    <s v="?"/>
    <s v="beginbalans"/>
    <m/>
    <s v="1S2716WH9L3AYL1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26"/>
    <s v="V21/10034616 / INV10030846 / INV10032598 / INV1003"/>
    <s v="?"/>
    <s v="beginbalans"/>
    <m/>
    <s v="1S2716WH9L3AYN8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27"/>
    <s v="V21/10034616 / INV10030846 / INV10032598 / INV1003"/>
    <s v="?"/>
    <s v="beginbalans"/>
    <m/>
    <s v="1S2716WH9L3AYE3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28"/>
    <s v="V21/10034616 / INV10030846 / INV10032598 / INV1003"/>
    <s v="?"/>
    <s v="beginbalans"/>
    <m/>
    <s v="1S2716WH9L3AYE6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29"/>
    <s v="V21/10034616 / INV10030846 / INV10032598 / INV1003"/>
    <s v="?"/>
    <s v="beginbalans"/>
    <m/>
    <s v="1S2716WH9L3AYD0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30"/>
    <s v="V21/10034616 / INV10030846 / INV10032598 / INV1003"/>
    <s v="?"/>
    <s v="beginbalans"/>
    <m/>
    <s v="1S2716WH9L3AYL2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31"/>
    <s v="V21/10034616 / INV10030846 / INV10032598 / INV1003"/>
    <s v="?"/>
    <s v="beginbalans"/>
    <m/>
    <s v="1S2716WH9L3AYN5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32"/>
    <s v="V21/10034616 / INV10030846 / INV10032598 / INV1003"/>
    <s v="?"/>
    <s v="beginbalans"/>
    <m/>
    <s v="1S2716WH9L3AYN5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33"/>
    <s v="V21/10034616 / INV10030846 / INV10032598 / INV1003"/>
    <s v="?"/>
    <s v="beginbalans"/>
    <m/>
    <s v="1S2716WH9L3AYN6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34"/>
    <s v="V21/10034616 / INV10030846 / INV10032598 / INV1003"/>
    <s v="?"/>
    <s v="beginbalans"/>
    <m/>
    <s v="1S2716WH9L3AYN6K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35"/>
    <s v="V21/10034616 / INV10030846 / INV10032598 / INV1003"/>
    <s v="?"/>
    <s v="beginbalans"/>
    <m/>
    <s v="1S2716WH9L3AYN5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36"/>
    <s v="V21/10034616 / INV10030846 / INV10032598 / INV1003"/>
    <s v="?"/>
    <s v="beginbalans"/>
    <m/>
    <s v="1S2716WH9L3AYD0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37"/>
    <s v="V21/10034616 / INV10030846 / INV10032598 / INV1003"/>
    <s v="?"/>
    <s v="beginbalans"/>
    <m/>
    <s v="1S2716WH9L3AYN6Y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38"/>
    <s v="V21/10034616 / INV10030846 / INV10032598 / INV1003"/>
    <s v="?"/>
    <s v="beginbalans"/>
    <m/>
    <s v="1S2716WH9L3AYC8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39"/>
    <s v="V21/10034616 / INV10030846 / INV10032598 / INV1003"/>
    <s v="?"/>
    <s v="beginbalans"/>
    <m/>
    <s v="1S2716WH9L3AYD0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40"/>
    <s v="V21/10034616 / INV10030846 / INV10032598 / INV1003"/>
    <s v="?"/>
    <s v="beginbalans"/>
    <m/>
    <s v="1S2716WH9L3AYD0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41"/>
    <s v="V21/10034616 / INV10030846 / INV10032598 / INV1003"/>
    <s v="?"/>
    <s v="beginbalans"/>
    <m/>
    <s v="1S2716WH9L3AYN5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42"/>
    <s v="V21/10034616 / INV10030846 / INV10032598 / INV1003"/>
    <s v="?"/>
    <s v="beginbalans"/>
    <m/>
    <s v="1S2716WH9L3AYN1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43"/>
    <s v="V21/10034616 / INV10030846 / INV10032598 / INV1003"/>
    <s v="?"/>
    <s v="beginbalans"/>
    <m/>
    <s v="1S2716WH9L3AYN4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44"/>
    <s v="V21/10034616 / INV10030846 / INV10032598 / INV1003"/>
    <s v="?"/>
    <s v="beginbalans"/>
    <m/>
    <s v="1S2716WH9L3AYN1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45"/>
    <s v="V21/10034616 / INV10030846 / INV10032598 / INV1003"/>
    <s v="?"/>
    <s v="beginbalans"/>
    <m/>
    <s v="1S2716WH9L3AYC7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46"/>
    <s v="V21/10034616 / INV10030846 / INV10032598 / INV1003"/>
    <s v="?"/>
    <s v="beginbalans"/>
    <m/>
    <s v="1S2716WH9L3AYK9E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47"/>
    <s v="V21/10034616 / INV10030846 / INV10032598 / INV1003"/>
    <s v="?"/>
    <s v="beginbalans"/>
    <m/>
    <s v="1S2716WH9L3AYN6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48"/>
    <s v="V21/10034616 / INV10030846 / INV10032598 / INV1003"/>
    <s v="?"/>
    <s v="beginbalans"/>
    <m/>
    <s v="1S2716WH9L3AYN5R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49"/>
    <s v="V21/10034616 / INV10030846 / INV10032598 / INV1003"/>
    <s v="?"/>
    <s v="beginbalans"/>
    <m/>
    <s v="1S2716WH9L3AYN0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50"/>
    <s v="V21/10034616 / INV10030846 / INV10032598 / INV1003"/>
    <s v="?"/>
    <s v="beginbalans"/>
    <m/>
    <s v="1S2716WH9L3AYK7E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51"/>
    <s v="V21/10034616 / INV10030846 / INV10032598 / INV1003"/>
    <s v="?"/>
    <s v="beginbalans"/>
    <m/>
    <s v="1S2716WH9L3AYM9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52"/>
    <s v="V21/10034616 / INV10030846 / INV10032598 / INV1003"/>
    <s v="?"/>
    <s v="beginbalans"/>
    <m/>
    <s v="1S2716WH9L3AYC8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53"/>
    <s v="V21/10034616 / INV10030846 / INV10032598 / INV1003"/>
    <s v="?"/>
    <s v="beginbalans"/>
    <m/>
    <s v="1S2716WH9L3AYC8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54"/>
    <s v="V21/10034616 / INV10030846 / INV10032598 / INV1003"/>
    <s v="?"/>
    <s v="beginbalans"/>
    <m/>
    <s v="1S2716WH9L3AYC6Z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55"/>
    <s v="V21/10034616 / INV10030846 / INV10032598 / INV1003"/>
    <s v="?"/>
    <s v="beginbalans"/>
    <m/>
    <s v="1S2716WH9L3AYL2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56"/>
    <s v="V21/10034616 / INV10030846 / INV10032598 / INV1003"/>
    <s v="?"/>
    <s v="beginbalans"/>
    <m/>
    <s v="1S2716WH9L3AYL1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57"/>
    <s v="V21/10034616 / INV10030846 / INV10032598 / INV1003"/>
    <s v="?"/>
    <s v="beginbalans"/>
    <m/>
    <s v="1S2716WH9L3AYL0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58"/>
    <s v="V21/10034616 / INV10030846 / INV10032598 / INV1003"/>
    <s v="?"/>
    <s v="beginbalans"/>
    <m/>
    <s v="1S2716WH9L3AYL1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59"/>
    <s v="V21/10034616 / INV10030846 / INV10032598 / INV1003"/>
    <s v="?"/>
    <s v="beginbalans"/>
    <m/>
    <s v="1S2716WH9L3AYN6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60"/>
    <s v="V21/10034616 / INV10030846 / INV10032598 / INV1003"/>
    <s v="?"/>
    <s v="beginbalans"/>
    <m/>
    <s v="1S2716WH9L3AYL1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61"/>
    <s v="V21/10034616 / INV10030846 / INV10032598 / INV1003"/>
    <s v="?"/>
    <s v="beginbalans"/>
    <m/>
    <s v="1S2716WH9L3AYN6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62"/>
    <s v="V21/10034616 / INV10030846 / INV10032598 / INV1003"/>
    <s v="?"/>
    <s v="beginbalans"/>
    <m/>
    <s v="1S2716WH9L3AYC9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63"/>
    <s v="V21/10034616 / INV10030846 / INV10032598 / INV1003"/>
    <s v="?"/>
    <s v="beginbalans"/>
    <m/>
    <s v="1S2716WH9L3AYE6H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64"/>
    <s v="V21/10034616 / INV10030846 / INV10032598 / INV1003"/>
    <s v="?"/>
    <s v="beginbalans"/>
    <m/>
    <s v="1S2716WH9L3AYM9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65"/>
    <s v="V21/10034616 / INV10030846 / INV10032598 / INV1003"/>
    <s v="?"/>
    <s v="beginbalans"/>
    <m/>
    <s v="1S2716WH9L3AZF5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66"/>
    <s v="V21/10034616 / INV10030846 / INV10032598 / INV1003"/>
    <s v="?"/>
    <s v="beginbalans"/>
    <m/>
    <s v="1S2716WH9L3AYF4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67"/>
    <s v="V21/10034616 / INV10030846 / INV10032598 / INV1003"/>
    <s v="?"/>
    <s v="beginbalans"/>
    <m/>
    <s v="1S2716WH9L3AYF2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68"/>
    <s v="V21/10034616 / INV10030846 / INV10032598 / INV1003"/>
    <s v="?"/>
    <s v="beginbalans"/>
    <m/>
    <s v="1S2716WH9L3AZF4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69"/>
    <s v="V21/10034616 / INV10030846 / INV10032598 / INV1003"/>
    <s v="?"/>
    <s v="beginbalans"/>
    <m/>
    <s v="1S2716WH9L3AYF6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70"/>
    <s v="V21/10034616 / INV10030846 / INV10032598 / INV1003"/>
    <s v="?"/>
    <s v="beginbalans"/>
    <m/>
    <s v="1S2716WH9L3AYN3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71"/>
    <s v="V21/10034616 / INV10030846 / INV10032598 / INV1003"/>
    <s v="?"/>
    <s v="beginbalans"/>
    <m/>
    <s v="1S2716WH9L3AZF5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72"/>
    <s v="V21/10034616 / INV10030846 / INV10032598 / INV1003"/>
    <s v="?"/>
    <s v="beginbalans"/>
    <m/>
    <s v="1S2716WH9L3AZF5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73"/>
    <s v="V21/10034616 / INV10030846 / INV10032598 / INV1003"/>
    <s v="?"/>
    <s v="beginbalans"/>
    <m/>
    <s v="1S2716WH9L3AYN7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74"/>
    <s v="V21/10034616 / INV10030846 / INV10032598 / INV1003"/>
    <s v="?"/>
    <s v="beginbalans"/>
    <m/>
    <s v="1S2716WH9L3AYE1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75"/>
    <s v="V21/10034616 / INV10030846 / INV10032598 / INV1003"/>
    <s v="?"/>
    <s v="beginbalans"/>
    <m/>
    <s v="1S2716WH9L3AYE4R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76"/>
    <s v="V21/10034616 / INV10030846 / INV10032598 / INV1003"/>
    <s v="?"/>
    <s v="beginbalans"/>
    <m/>
    <s v="1S2716WH9L3AYE0Z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77"/>
    <s v="V21/10034616 / INV10030846 / INV10032598 / INV1003"/>
    <s v="?"/>
    <s v="beginbalans"/>
    <m/>
    <s v="1S2716WH9L3AYE4Z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78"/>
    <s v="V21/10034616 / INV10030846 / INV10032598 / INV1003"/>
    <s v="?"/>
    <s v="beginbalans"/>
    <m/>
    <s v="1S2716WH9L3AYF1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79"/>
    <s v="V21/10034616 / INV10030846 / INV10032598 / INV1003"/>
    <s v="?"/>
    <s v="beginbalans"/>
    <m/>
    <s v="1S2716WH9L3AZF5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80"/>
    <s v="V21/10034616 / INV10030846 / INV10032598 / INV1003"/>
    <s v="?"/>
    <s v="beginbalans"/>
    <m/>
    <s v="1S2716WH9L3AYF2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81"/>
    <s v="V21/10034616 / INV10030846 / INV10032598 / INV1003"/>
    <s v="?"/>
    <s v="beginbalans"/>
    <m/>
    <s v="1S2716WH9L3AYD0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82"/>
    <s v="V21/10034616 / INV10030846 / INV10032598 / INV1003"/>
    <s v="?"/>
    <s v="beginbalans"/>
    <m/>
    <s v="1S2716WH9L3AYC9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83"/>
    <s v="V21/10034616 / INV10030846 / INV10032598 / INV1003"/>
    <s v="?"/>
    <s v="beginbalans"/>
    <m/>
    <s v="1S2716WH9L3AYF5G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84"/>
    <s v="V21/10034616 / INV10030846 / INV10032598 / INV1003"/>
    <s v="?"/>
    <s v="beginbalans"/>
    <m/>
    <s v="1S2716WH9L3AYF6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85"/>
    <s v="V21/10034616 / INV10030846 / INV10032598 / INV1003"/>
    <s v="?"/>
    <s v="beginbalans"/>
    <m/>
    <s v="1S2716WH9L3AYF7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86"/>
    <s v="V21/10034616 / INV10030846 / INV10032598 / INV1003"/>
    <s v="?"/>
    <s v="beginbalans"/>
    <m/>
    <s v="1S2716WH9L3AYE1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87"/>
    <s v="V21/10034616 / INV10030846 / INV10032598 / INV1003"/>
    <s v="?"/>
    <s v="beginbalans"/>
    <m/>
    <s v="1S2716WH9L3AYF6N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88"/>
    <s v="V21/10034616 / INV10030846 / INV10032598 / INV1003"/>
    <s v="?"/>
    <s v="beginbalans"/>
    <m/>
    <s v="1S2716WH9L3AYE3C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589"/>
    <s v="V21/10034616 / INV10030846 / INV10032598 / INV1003"/>
    <s v="?"/>
    <s v="beginbalans"/>
    <m/>
    <s v="1S2716WH9L3AYF7Y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90"/>
    <s v="V21/10034616 / INV10030846 / INV10032598 / INV1003"/>
    <s v="?"/>
    <s v="beginbalans"/>
    <m/>
    <s v="1S2716WH9L3AYF1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91"/>
    <s v="V21/10034616 / INV10030846 / INV10032598 / INV1003"/>
    <s v="?"/>
    <s v="beginbalans"/>
    <m/>
    <s v="1S2716WH9L3AYF1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92"/>
    <s v="V21/10034616 / INV10030846 / INV10032598 / INV1003"/>
    <s v="?"/>
    <s v="beginbalans"/>
    <m/>
    <s v="1S2716WH9L3AZF5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93"/>
    <s v="V21/10034616 / INV10030846 / INV10032598 / INV1003"/>
    <s v="?"/>
    <s v="beginbalans"/>
    <m/>
    <s v="1S2716WH9L3AZF4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94"/>
    <s v="V21/10034616 / INV10030846 / INV10032598 / INV1003"/>
    <s v="?"/>
    <s v="beginbalans"/>
    <m/>
    <s v="1S2716WH9L3AYF4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95"/>
    <s v="V21/10034616 / INV10030846 / INV10032598 / INV1003"/>
    <s v="?"/>
    <s v="beginbalans"/>
    <m/>
    <s v="1S2716WH9L3AZF4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96"/>
    <s v="V21/10034616 / INV10030846 / INV10032598 / INV1003"/>
    <s v="?"/>
    <s v="beginbalans"/>
    <m/>
    <s v="1S2716WH9L3AYF2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97"/>
    <s v="V21/10034616 / INV10030846 / INV10032598 / INV1003"/>
    <s v="?"/>
    <s v="beginbalans"/>
    <m/>
    <s v="1S2716WH9L3AYE6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98"/>
    <s v="V21/10034616 / INV10030846 / INV10032598 / INV1003"/>
    <s v="?"/>
    <s v="beginbalans"/>
    <m/>
    <s v="1S2716WH9L3AYM8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599"/>
    <s v="V21/10034616 / INV10030846 / INV10032598 / INV1003"/>
    <s v="?"/>
    <s v="beginbalans"/>
    <m/>
    <s v="1S2716WH9L3AYE5Z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600"/>
    <s v="V21/10034616 / INV10030846 / INV10032598 / INV1003"/>
    <s v="?"/>
    <s v="beginbalans"/>
    <m/>
    <s v="1S2716WH9L3AYM8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01"/>
    <s v="V21/10034616 / INV10030846 / INV10032598 / INV1003"/>
    <s v="?"/>
    <s v="beginbalans"/>
    <m/>
    <s v="1S2716WH9L3AYM9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02"/>
    <s v="V21/10034616 / INV10030846 / INV10032598 / INV1003"/>
    <s v="?"/>
    <s v="beginbalans"/>
    <m/>
    <s v="1S2716WH9L3AYM7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03"/>
    <s v="V21/10034616 / INV10030846 / INV10032598 / INV1003"/>
    <s v="?"/>
    <s v="beginbalans"/>
    <m/>
    <s v="1S2716WH9L3AYN2H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04"/>
    <s v="V21/10034616 / INV10030846 / INV10032598 / INV1003"/>
    <s v="?"/>
    <s v="beginbalans"/>
    <m/>
    <s v="1S2716WH9L3AYM7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05"/>
    <s v="V21/10034616 / INV10030846 / INV10032598 / INV1003"/>
    <s v="?"/>
    <s v="beginbalans"/>
    <m/>
    <s v="1S2716WH9L3AYE4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06"/>
    <s v="V21/10034616 / INV10030846 / INV10032598 / INV1003"/>
    <s v="?"/>
    <s v="beginbalans"/>
    <m/>
    <s v="1S2716WH9L3AYM7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07"/>
    <s v="V21/10034616 / INV10030846 / INV10032598 / INV1003"/>
    <s v="?"/>
    <s v="beginbalans"/>
    <m/>
    <s v="1S2716WH9L3AYE7P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608"/>
    <s v="V21/10034616 / INV10030846 / INV10032598 / INV1003"/>
    <s v="?"/>
    <s v="beginbalans"/>
    <m/>
    <s v="1S2716WH9L3AYE4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09"/>
    <s v="V21/10034616 / INV10030846 / INV10032598 / INV1003"/>
    <s v="?"/>
    <s v="beginbalans"/>
    <m/>
    <s v="1S2716WH9L3AYE5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10"/>
    <s v="V21/10034616 / INV10030846 / INV10032598 / INV1003"/>
    <s v="?"/>
    <s v="beginbalans"/>
    <m/>
    <s v="1S2716WH9L3AYE7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11"/>
    <s v="V21/10034616 / INV10030846 / INV10032598 / INV1003"/>
    <s v="?"/>
    <s v="beginbalans"/>
    <m/>
    <s v="1S2716WH9L3AYE3M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12"/>
    <s v="V21/10034616 / INV10030846 / INV10032598 / INV1003"/>
    <s v="?"/>
    <s v="beginbalans"/>
    <m/>
    <s v="1S2716WH9L3AYF6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13"/>
    <s v="V21/10034616 / INV10030846 / INV10032598 / INV1003"/>
    <s v="?"/>
    <s v="beginbalans"/>
    <m/>
    <s v="1S2716WH9L3AYE5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14"/>
    <s v="V21/10034616 / INV10030846 / INV10032598 / INV1003"/>
    <s v="?"/>
    <s v="beginbalans"/>
    <m/>
    <s v="1S2716WH9L3AYM7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15"/>
    <s v="V21/10034616 / INV10030846 / INV10032598 / INV1003"/>
    <s v="?"/>
    <s v="beginbalans"/>
    <m/>
    <s v="1S2716WH9L3AYG0Y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16"/>
    <s v="V21/10034616 / INV10030846 / INV10032598 / INV1003"/>
    <s v="?"/>
    <s v="beginbalans"/>
    <m/>
    <s v="1S2716WH9L3AYM8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17"/>
    <s v="V21/10034616 / INV10030846 / INV10032598 / INV1003"/>
    <s v="?"/>
    <s v="beginbalans"/>
    <m/>
    <s v="1S2716WH9L3AYN1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18"/>
    <s v="V21/10034616 / INV10030846 / INV10032598 / INV1003"/>
    <s v="?"/>
    <s v="beginbalans"/>
    <m/>
    <s v="1S2716WH9L3AYE3W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619"/>
    <s v="V21/10034616 / INV10030846 / INV10032598 / INV1003"/>
    <s v="?"/>
    <s v="beginbalans"/>
    <m/>
    <s v="1S2716WH9L3AYE7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20"/>
    <s v="V21/10034616 / INV10030846 / INV10032598 / INV1003"/>
    <s v="?"/>
    <s v="beginbalans"/>
    <m/>
    <s v="1S2716WH9L3AYM9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21"/>
    <s v="V21/10034616 / INV10030846 / INV10032598 / INV1003"/>
    <s v="?"/>
    <s v="beginbalans"/>
    <m/>
    <s v="1S2716WH9L3AYM7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22"/>
    <s v="V21/10034616 / INV10030846 / INV10032598 / INV1003"/>
    <s v="?"/>
    <s v="beginbalans"/>
    <m/>
    <s v="1S2716WH9L3AYE6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23"/>
    <s v="V21/10034616 / INV10030846 / INV10032598 / INV1003"/>
    <s v="?"/>
    <s v="beginbalans"/>
    <m/>
    <s v="1S2716WH9L3AYE6R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24"/>
    <s v="V21/10034616 / INV10030846 / INV10032598 / INV1003"/>
    <s v="?"/>
    <s v="beginbalans"/>
    <m/>
    <s v="1S2716WH9L3AYM7M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625"/>
    <s v="V21/10034616 / INV10030846 / INV10032598 / INV1003"/>
    <s v="?"/>
    <s v="beginbalans"/>
    <m/>
    <s v="1S2716WH9L3AYN2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26"/>
    <s v="V21/10034616 / INV10030846 / INV10032598 / INV1003"/>
    <s v="?"/>
    <s v="beginbalans"/>
    <m/>
    <s v="1S2716WH9L3AYM7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27"/>
    <s v="V21/10034616 / INV10030846 / INV10032598 / INV1003"/>
    <s v="?"/>
    <s v="beginbalans"/>
    <m/>
    <s v="1S2716WH9L3AYN3A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28"/>
    <s v="V21/10034616 / INV10030846 / INV10032598 / INV1003"/>
    <s v="?"/>
    <s v="beginbalans"/>
    <m/>
    <s v="1S2716WH9L3AYE7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29"/>
    <s v="V21/10034616 / INV10030846 / INV10032598 / INV1003"/>
    <s v="?"/>
    <s v="beginbalans"/>
    <m/>
    <s v="1S2716WH9L3AYM7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30"/>
    <s v="V21/10034616 / INV10030846 / INV10032598 / INV1003"/>
    <s v="?"/>
    <s v="beginbalans"/>
    <m/>
    <s v="1S2716WH9L3AYM8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31"/>
    <s v="V21/10034616 / INV10030846 / INV10032598 / INV1003"/>
    <s v="?"/>
    <s v="beginbalans"/>
    <m/>
    <s v="1S2716WH9L3AYF4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32"/>
    <s v="V21/10034616 / INV10030846 / INV10032598 / INV1003"/>
    <s v="?"/>
    <s v="beginbalans"/>
    <m/>
    <s v="1S2716WH9L3AYG5D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633"/>
    <s v="V21/10034616 / INV10030846 / INV10032598 / INV1003"/>
    <s v="?"/>
    <s v="beginbalans"/>
    <m/>
    <s v="1S2716WH9L3AYF6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34"/>
    <s v="V21/10034616 / INV10030846 / INV10032598 / INV1003"/>
    <s v="?"/>
    <s v="beginbalans"/>
    <m/>
    <s v="1S2716WH9L3AYF4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35"/>
    <s v="V21/10034616 / INV10030846 / INV10032598 / INV1003"/>
    <s v="?"/>
    <s v="beginbalans"/>
    <m/>
    <s v="1S2716WH9L3AYF3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36"/>
    <s v="V21/10034616 / INV10030846 / INV10032598 / INV1003"/>
    <s v="?"/>
    <s v="beginbalans"/>
    <m/>
    <s v="1S2716WH9L3AYG1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37"/>
    <s v="V21/10034616 / INV10030846 / INV10032598 / INV1003"/>
    <s v="?"/>
    <s v="beginbalans"/>
    <m/>
    <s v="1S2716WH9L3AYE3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38"/>
    <s v="V21/10034616 / INV10030846 / INV10032598 / INV1003"/>
    <s v="?"/>
    <s v="beginbalans"/>
    <m/>
    <s v="1S2716WH9L3AYF8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39"/>
    <s v="V21/10034616 / INV10030846 / INV10032598 / INV1003"/>
    <s v="?"/>
    <s v="beginbalans"/>
    <m/>
    <s v="1S2716WH9L3AYG2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40"/>
    <s v="V21/10034616 / INV10030846 / INV10032598 / INV1003"/>
    <s v="?"/>
    <s v="beginbalans"/>
    <m/>
    <s v="1S2716WH9L3AYG1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41"/>
    <s v="V21/10034616 / INV10030846 / INV10032598 / INV1003"/>
    <s v="?"/>
    <s v="beginbalans"/>
    <m/>
    <s v="1S2716WH9L3AYG4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42"/>
    <s v="V21/10034616 / INV10030846 / INV10032598 / INV1003"/>
    <s v="?"/>
    <s v="beginbalans"/>
    <m/>
    <s v="1S2716WH9L3AYG4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43"/>
    <s v="V21/10034616 / INV10030846 / INV10032598 / INV1003"/>
    <s v="?"/>
    <s v="beginbalans"/>
    <m/>
    <s v="1S2716WH9L3AYF1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44"/>
    <s v="V21/10034616 / INV10030846 / INV10032598 / INV1003"/>
    <s v="?"/>
    <s v="beginbalans"/>
    <m/>
    <s v="1S2716WH9L3AYF9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45"/>
    <s v="V21/10034616 / INV10030846 / INV10032598 / INV1003"/>
    <s v="?"/>
    <s v="beginbalans"/>
    <m/>
    <s v="1S2716WH9L3AYG1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46"/>
    <s v="V21/10034616 / INV10030846 / INV10032598 / INV1003"/>
    <s v="?"/>
    <s v="beginbalans"/>
    <m/>
    <s v="1S2716WH9L3AYF5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47"/>
    <s v="V21/10034616 / INV10030846 / INV10032598 / INV1003"/>
    <s v="?"/>
    <s v="beginbalans"/>
    <m/>
    <s v="1S2716WH9L3AYG4L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648"/>
    <s v="V21/10034616 / INV10030846 / INV10032598 / INV1003"/>
    <s v="?"/>
    <s v="beginbalans"/>
    <m/>
    <s v="1S2716WH9L3AYF4W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649"/>
    <s v="V21/10034616 / INV10030846 / INV10032598 / INV1003"/>
    <s v="?"/>
    <s v="beginbalans"/>
    <m/>
    <s v="1S2716WH9L3AYN4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50"/>
    <s v="V21/10034616 / INV10030846 / INV10032598 / INV1003"/>
    <s v="?"/>
    <s v="beginbalans"/>
    <m/>
    <s v="1S2716WH9L3AYE7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51"/>
    <s v="V21/10034616 / INV10030846 / INV10032598 / INV1003"/>
    <s v="?"/>
    <s v="beginbalans"/>
    <m/>
    <s v="1S2716WH9L3AYE7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52"/>
    <s v="V21/10034616 / INV10030846 / INV10032598 / INV1003"/>
    <s v="?"/>
    <s v="beginbalans"/>
    <m/>
    <s v="1S2716WH9L3AYE7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53"/>
    <s v="V21/10034616 / INV10030846 / INV10032598 / INV1003"/>
    <s v="?"/>
    <s v="beginbalans"/>
    <m/>
    <s v="1S2716WH9L3AYF5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54"/>
    <s v="V21/10034616 / INV10030846 / INV10032598 / INV1003"/>
    <s v="?"/>
    <s v="beginbalans"/>
    <m/>
    <s v="1S2716WH9L3AYF1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55"/>
    <s v="V21/10034616 / INV10030846 / INV10032598 / INV1003"/>
    <s v="?"/>
    <s v="beginbalans"/>
    <m/>
    <s v="1S2716WH9L3AYG5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56"/>
    <s v="V21/10034616 / INV10030846 / INV10032598 / INV1003"/>
    <s v="?"/>
    <s v="beginbalans"/>
    <m/>
    <s v="1S2716WH9L3AYF3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57"/>
    <s v="V21/10034616 / INV10030846 / INV10032598 / INV1003"/>
    <s v="?"/>
    <s v="beginbalans"/>
    <m/>
    <s v="1S2716WH9L3AYF5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58"/>
    <s v="V21/10034616 / INV10030846 / INV10032598 / INV1003"/>
    <s v="?"/>
    <s v="beginbalans"/>
    <m/>
    <s v="1S2716WH9L3AYF3V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659"/>
    <s v="V21/10034616 / INV10030846 / INV10032598 / INV1003"/>
    <s v="?"/>
    <s v="beginbalans"/>
    <m/>
    <s v="1S2716WH9L3AYF3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60"/>
    <s v="V21/10034616 / INV10030846 / INV10032598 / INV1003"/>
    <s v="?"/>
    <s v="beginbalans"/>
    <m/>
    <s v="1S2716WH9L3AYF6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61"/>
    <s v="V21/10034616 / INV10030846 / INV10032598 / INV1003"/>
    <s v="?"/>
    <s v="beginbalans"/>
    <m/>
    <s v="1S2716WH9L3AYF3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62"/>
    <s v="V21/10034616 / INV10030846 / INV10032598 / INV1003"/>
    <s v="?"/>
    <s v="beginbalans"/>
    <m/>
    <s v="1S2716WH9L3AYG1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63"/>
    <s v="V21/10034616 / INV10030846 / INV10032598 / INV1003"/>
    <s v="?"/>
    <s v="beginbalans"/>
    <m/>
    <s v="1S2716WH9L3AYG5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64"/>
    <s v="V21/10034616 / INV10030846 / INV10032598 / INV1003"/>
    <s v="?"/>
    <s v="beginbalans"/>
    <m/>
    <s v="1S2716WH9L3AYG5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65"/>
    <s v="V21/10034616 / INV10030846 / INV10032598 / INV1003"/>
    <s v="?"/>
    <s v="beginbalans"/>
    <m/>
    <s v="1S2716WH9L3AYE4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66"/>
    <s v="V21/10034616 / INV10030846 / INV10032598 / INV1003"/>
    <s v="?"/>
    <s v="beginbalans"/>
    <m/>
    <s v="1S2716WH9L3AYF4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67"/>
    <s v="V21/10034616 / INV10030846 / INV10032598 / INV1003"/>
    <s v="?"/>
    <s v="beginbalans"/>
    <m/>
    <s v="1S2716WH9L3AYN3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68"/>
    <s v="V21/10034616 / INV10030846 / INV10032598 / INV1003"/>
    <s v="?"/>
    <s v="beginbalans"/>
    <m/>
    <s v="1S2716WH9L3AYC7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69"/>
    <s v="V21/10034616 / INV10030846 / INV10032598 / INV1003"/>
    <s v="?"/>
    <s v="beginbalans"/>
    <m/>
    <s v="1S2716WH9L3AYG0V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670"/>
    <s v="V21/10034616 / INV10030846 / INV10032598 / INV1003"/>
    <s v="?"/>
    <s v="beginbalans"/>
    <m/>
    <s v="1S2716WH9L3AYG1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71"/>
    <s v="V21/10034616 / INV10030846 / INV10032598 / INV1003"/>
    <s v="?"/>
    <s v="beginbalans"/>
    <m/>
    <s v="1S2716WH9L3AYC7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72"/>
    <s v="V21/10034616 / INV10030846 / INV10032598 / INV1003"/>
    <s v="?"/>
    <s v="beginbalans"/>
    <m/>
    <s v="1S2716WH9L3AYN0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73"/>
    <s v="V21/10034616 / INV10030846 / INV10032598 / INV1003"/>
    <s v="?"/>
    <s v="beginbalans"/>
    <m/>
    <s v="1S2716WH9L3AYN5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74"/>
    <s v="V21/10034616 / INV10030846 / INV10032598 / INV1003"/>
    <s v="?"/>
    <s v="beginbalans"/>
    <m/>
    <s v="1S2716WH9L3AYC8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75"/>
    <s v="V21/10034616 / INV10030846 / INV10032598 / INV1003"/>
    <s v="?"/>
    <s v="beginbalans"/>
    <m/>
    <s v="1S2716WH9L3AYC7H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76"/>
    <s v="V21/10034616 / INV10030846 / INV10032598 / INV1003"/>
    <s v="?"/>
    <s v="beginbalans"/>
    <m/>
    <s v="1S2716WH9L3AYG1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77"/>
    <s v="V21/10034616 / INV10030846 / INV10032598 / INV1003"/>
    <s v="?"/>
    <s v="beginbalans"/>
    <m/>
    <s v="1S2716WH9L3AYF8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78"/>
    <s v="V21/10034616 / INV10030846 / INV10032598 / INV1003"/>
    <s v="?"/>
    <s v="beginbalans"/>
    <m/>
    <s v="1S2716WH9L3AYF7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79"/>
    <s v="V21/10034616 / INV10030846 / INV10032598 / INV1003"/>
    <s v="?"/>
    <s v="beginbalans"/>
    <m/>
    <s v="1S2716WH9L3AYF9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80"/>
    <s v="V21/10034616 / INV10030846 / INV10032598 / INV1003"/>
    <s v="?"/>
    <s v="beginbalans"/>
    <m/>
    <s v="1S2716WH9L3AYF5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81"/>
    <s v="V21/10034616 / INV10030846 / INV10032598 / INV1003"/>
    <s v="?"/>
    <s v="beginbalans"/>
    <m/>
    <s v="1S2716WH9L3AYF1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82"/>
    <s v="V21/10034616 / INV10030846 / INV10032598 / INV1003"/>
    <s v="?"/>
    <s v="beginbalans"/>
    <m/>
    <s v="1S2716WH9L3AYN4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83"/>
    <s v="V21/10034616 / INV10030846 / INV10032598 / INV1003"/>
    <s v="?"/>
    <s v="beginbalans"/>
    <m/>
    <s v="1S2716WH9L3AYN2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84"/>
    <s v="V21/10034616 / INV10030846 / INV10032598 / INV1003"/>
    <s v="?"/>
    <s v="beginbalans"/>
    <m/>
    <s v="1S2716WH9L3AYG1Y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685"/>
    <s v="V21/10034616 / INV10030846 / INV10032598 / INV1003"/>
    <s v="?"/>
    <s v="beginbalans"/>
    <m/>
    <s v="1S2716WH9L3AYN2B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686"/>
    <s v="V21/10034616 / INV10030846 / INV10032598 / INV1003"/>
    <s v="?"/>
    <s v="beginbalans"/>
    <m/>
    <s v="1S2716WH9L3AYN6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87"/>
    <s v="V21/10034616 / INV10030846 / INV10032598 / INV1003"/>
    <s v="?"/>
    <s v="beginbalans"/>
    <m/>
    <s v="1S2716WH9L3AYN0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88"/>
    <s v="V21/10034616 / INV10030846 / INV10032598 / INV1003"/>
    <s v="?"/>
    <s v="beginbalans"/>
    <m/>
    <s v="1S2716WH9L3AYN6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89"/>
    <s v="V21/10034616 / INV10030846 / INV10032598 / INV1003"/>
    <s v="?"/>
    <s v="beginbalans"/>
    <m/>
    <s v="1S2716WH9L3AYL2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90"/>
    <s v="V21/10034616 / INV10030846 / INV10032598 / INV1003"/>
    <s v="?"/>
    <s v="beginbalans"/>
    <m/>
    <s v="1S2716WH9L3AYN3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91"/>
    <s v="V21/10034616 / INV10030846 / INV10032598 / INV1003"/>
    <s v="?"/>
    <s v="beginbalans"/>
    <m/>
    <s v="1S2716WH9L3AYN0G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692"/>
    <s v="V21/10034616 / INV10030846 / INV10032598 / INV1003"/>
    <s v="?"/>
    <s v="beginbalans"/>
    <m/>
    <s v="1S2716WH9L3AYN0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93"/>
    <s v="V21/10034616 / INV10030846 / INV10032598 / INV1003"/>
    <s v="?"/>
    <s v="beginbalans"/>
    <m/>
    <s v="1S2716WH9L3AYN4Y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94"/>
    <s v="V21/10034616 / INV10030846 / INV10032598 / INV1003"/>
    <s v="?"/>
    <s v="beginbalans"/>
    <m/>
    <s v="1S2716WH9L3AYN6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95"/>
    <s v="V21/10034616 / INV10030846 / INV10032598 / INV1003"/>
    <s v="?"/>
    <s v="beginbalans"/>
    <m/>
    <s v="1S2716WH9L3AYN0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96"/>
    <s v="V21/10034616 / INV10030846 / INV10032598 / INV1003"/>
    <s v="?"/>
    <s v="beginbalans"/>
    <m/>
    <s v="1S2716WH9L3AYN4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97"/>
    <s v="V21/10034616 / INV10030846 / INV10032598 / INV1003"/>
    <s v="?"/>
    <s v="beginbalans"/>
    <m/>
    <s v="1S2716WH9L3AYM7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98"/>
    <s v="V21/10034616 / INV10030846 / INV10032598 / INV1003"/>
    <s v="?"/>
    <s v="beginbalans"/>
    <m/>
    <s v="1S2716WH9L3AYC9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699"/>
    <s v="V21/10034616 / INV10030846 / INV10032598 / INV1003"/>
    <s v="?"/>
    <s v="beginbalans"/>
    <m/>
    <s v="1S2716WH9L3AYN2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00"/>
    <s v="V21/10034616 / INV10030846 / INV10032598 / INV1003"/>
    <s v="?"/>
    <s v="beginbalans"/>
    <m/>
    <s v="1S2716WH9L3AYM8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01"/>
    <s v="V21/10034616 / INV10030846 / INV10032598 / INV1003"/>
    <s v="?"/>
    <s v="beginbalans"/>
    <m/>
    <s v="1S2716WH9L3AYN1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02"/>
    <s v="V21/10034616 / INV10030846 / INV10032598 / INV1003"/>
    <s v="?"/>
    <s v="beginbalans"/>
    <m/>
    <s v="1S2716WH9L3AYM7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03"/>
    <s v="V21/10034616 / INV10030846 / INV10032598 / INV1003"/>
    <s v="?"/>
    <s v="beginbalans"/>
    <m/>
    <s v="1S2716WH9L3AYF8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04"/>
    <s v="V21/10034616 / INV10030846 / INV10032598 / INV1003"/>
    <s v="?"/>
    <s v="beginbalans"/>
    <m/>
    <s v="1S2716WH9L3AYL2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05"/>
    <s v="V21/10034616 / INV10030846 / INV10032598 / INV1003"/>
    <s v="?"/>
    <s v="beginbalans"/>
    <m/>
    <s v="1S2716WH9L3AYN5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06"/>
    <s v="V21/10034616 / INV10030846 / INV10032598 / INV1003"/>
    <s v="?"/>
    <s v="beginbalans"/>
    <m/>
    <s v="1S2716WH9L3AYM7E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07"/>
    <s v="V21/10034616 / INV10030846 / INV10032598 / INV1003"/>
    <s v="?"/>
    <s v="beginbalans"/>
    <m/>
    <s v="1S2716WH9L3AYM8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08"/>
    <s v="V21/10034616 / INV10030846 / INV10032598 / INV1003"/>
    <s v="?"/>
    <s v="beginbalans"/>
    <m/>
    <s v="1S2716WH9L3AYM8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09"/>
    <s v="V21/10034616 / INV10030846 / INV10032598 / INV1003"/>
    <s v="?"/>
    <s v="beginbalans"/>
    <m/>
    <s v="1S2716WH9L3AYE7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10"/>
    <s v="V21/10034616 / INV10030846 / INV10032598 / INV1003"/>
    <s v="?"/>
    <s v="beginbalans"/>
    <m/>
    <s v="1S2716WH9L3AYM8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11"/>
    <s v="V21/10034616 / INV10030846 / INV10032598 / INV1003"/>
    <s v="?"/>
    <s v="beginbalans"/>
    <m/>
    <s v="1S2716WH9L3AYM8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12"/>
    <s v="V21/10034616 / INV10030846 / INV10032598 / INV1003"/>
    <s v="?"/>
    <s v="beginbalans"/>
    <m/>
    <s v="1S2716WH9L3AYN2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13"/>
    <s v="V21/10034616 / INV10030846 / INV10032598 / INV1003"/>
    <s v="?"/>
    <s v="beginbalans"/>
    <m/>
    <s v="1S2716WH9L3AYG5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14"/>
    <s v="V21/10034616 / INV10030846 / INV10032598 / INV1003"/>
    <s v="?"/>
    <s v="beginbalans"/>
    <m/>
    <s v="1S2716WH9L3AYG2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15"/>
    <s v="V21/10034616 / INV10030846 / INV10032598 / INV1003"/>
    <s v="?"/>
    <s v="beginbalans"/>
    <m/>
    <s v="1S2716WH9L3AYG1K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16"/>
    <s v="V21/10034616 / INV10030846 / INV10032598 / INV1003"/>
    <s v="?"/>
    <s v="beginbalans"/>
    <m/>
    <s v="1S2716WH9L3AYM9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17"/>
    <s v="V21/10034616 / INV10030846 / INV10032598 / INV1003"/>
    <s v="?"/>
    <s v="beginbalans"/>
    <m/>
    <s v="1S2716WH9L3AYM8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18"/>
    <s v="V21/10034616 / INV10030846 / INV10032598 / INV1003"/>
    <s v="?"/>
    <s v="beginbalans"/>
    <m/>
    <s v="1S2716WH9L3AYM8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19"/>
    <s v="V21/10034616 / INV10030846 / INV10032598 / INV1003"/>
    <s v="?"/>
    <s v="beginbalans"/>
    <m/>
    <s v="1S2716WH9L3AYN3K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20"/>
    <s v="V21/10034616 / INV10030846 / INV10032598 / INV1003"/>
    <s v="?"/>
    <s v="beginbalans"/>
    <m/>
    <s v="1S2716WH9L3AYN5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21"/>
    <s v="V21/10034616 / INV10030846 / INV10032598 / INV1003"/>
    <s v="?"/>
    <s v="beginbalans"/>
    <m/>
    <s v="1S2716WH9L3AYM7G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22"/>
    <s v="V21/10034616 / INV10030846 / INV10032598 / INV1003"/>
    <s v="?"/>
    <s v="beginbalans"/>
    <m/>
    <s v="1S2716WH9L3AYN6L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23"/>
    <s v="V21/10034616 / INV10030846 / INV10032598 / INV1003"/>
    <s v="?"/>
    <s v="beginbalans"/>
    <m/>
    <s v="1S2716WH9L3AYN1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24"/>
    <s v="V21/10034616 / INV10030846 / INV10032598 / INV1003"/>
    <s v="?"/>
    <s v="beginbalans"/>
    <m/>
    <s v="1S2716WH9L3AYN4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25"/>
    <s v="V21/10034616 / INV10030846 / INV10032598 / INV1003"/>
    <s v="?"/>
    <s v="beginbalans"/>
    <m/>
    <s v="1S2716WH9L3AYN1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26"/>
    <s v="V21/10034616 / INV10030846 / INV10032598 / INV1003"/>
    <s v="?"/>
    <s v="beginbalans"/>
    <m/>
    <s v="1S2716WH9L3AYL3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27"/>
    <s v="V21/10034616 / INV10030846 / INV10032598 / INV1003"/>
    <s v="?"/>
    <s v="beginbalans"/>
    <m/>
    <s v="1S2716WH9L3AYC8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28"/>
    <s v="V21/10034616 / INV10030846 / INV10032598 / INV1003"/>
    <s v="?"/>
    <s v="beginbalans"/>
    <m/>
    <s v="1S2716WH9L3AYG2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29"/>
    <s v="V21/10034616 / INV10030846 / INV10032598 / INV1003"/>
    <s v="?"/>
    <s v="beginbalans"/>
    <m/>
    <s v="1S2716WH9L3AYN0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30"/>
    <s v="V21/10034616 / INV10030846 / INV10032598 / INV1003"/>
    <s v="?"/>
    <s v="beginbalans"/>
    <m/>
    <s v="1S2716WH9L3AYG3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31"/>
    <s v="V21/10034616 / INV10030846 / INV10032598 / INV1003"/>
    <s v="?"/>
    <s v="beginbalans"/>
    <m/>
    <s v="1S2716WH9R8LR232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32"/>
    <s v="V21/10034616 / INV10030846 / INV10032598 / INV1003"/>
    <s v="?"/>
    <s v="beginbalans"/>
    <m/>
    <s v="1S2716WH9R8LR197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33"/>
    <s v="V21/10034616 / INV10030846 / INV10032598 / INV1003"/>
    <s v="?"/>
    <s v="beginbalans"/>
    <m/>
    <s v="1S2716WH9R8LR215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34"/>
    <s v="V21/10034616 / INV10030846 / INV10032598 / INV1003"/>
    <s v="?"/>
    <s v="beginbalans"/>
    <m/>
    <s v="1S2716WH9R8LR191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35"/>
    <s v="V21/10034616 / INV10030846 / INV10032598 / INV1003"/>
    <s v="?"/>
    <s v="beginbalans"/>
    <m/>
    <s v="1S2716WH9R8LR201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36"/>
    <s v="V21/10034616 / INV10030846 / INV10032598 / INV1003"/>
    <s v="?"/>
    <s v="beginbalans"/>
    <m/>
    <s v="1S2716WH9R8LR190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37"/>
    <s v="V21/10034616 / INV10030846 / INV10032598 / INV1003"/>
    <s v="?"/>
    <s v="beginbalans"/>
    <m/>
    <s v="1S2716WH9R8LR243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38"/>
    <s v="V21/10034616 / INV10030846 / INV10032598 / INV1003"/>
    <s v="?"/>
    <s v="beginbalans"/>
    <m/>
    <s v="1S2716WH9R8LR200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39"/>
    <s v="V21/10034616 / INV10030846 / INV10032598 / INV1003"/>
    <s v="?"/>
    <s v="beginbalans"/>
    <m/>
    <s v="1S2716WH9R8LR236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40"/>
    <s v="V21/10034616 / INV10030846 / INV10032598 / INV1003"/>
    <s v="?"/>
    <s v="beginbalans"/>
    <m/>
    <s v="1S2716WH9R8LR234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41"/>
    <s v="V21/10034616 / INV10030846 / INV10032598 / INV1003"/>
    <s v="?"/>
    <s v="beginbalans"/>
    <m/>
    <s v="1S2716WH9R8LR216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42"/>
    <s v="V21/10034616 / INV10030846 / INV10032598 / INV1003"/>
    <s v="?"/>
    <s v="beginbalans"/>
    <m/>
    <s v="1S2716WH9R8LR209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43"/>
    <s v="V21/10034616 / INV10030846 / INV10032598 / INV1003"/>
    <s v="?"/>
    <s v="beginbalans"/>
    <m/>
    <s v="1S2716WH9L3AYG5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44"/>
    <s v="V21/10034616 / INV10030846 / INV10032598 / INV1003"/>
    <s v="?"/>
    <s v="beginbalans"/>
    <m/>
    <s v="1S2716WH9L3AYG5G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45"/>
    <s v="V21/10034616 / INV10030846 / INV10032598 / INV1003"/>
    <s v="?"/>
    <s v="beginbalans"/>
    <m/>
    <s v="1S2716WH9L3AYF6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46"/>
    <s v="V21/10034616 / INV10030846 / INV10032598 / INV1003"/>
    <s v="?"/>
    <s v="beginbalans"/>
    <m/>
    <s v="1S2716WH9L3AYG2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47"/>
    <s v="V21/10034616 / INV10030846 / INV10032598 / INV1003"/>
    <s v="?"/>
    <s v="beginbalans"/>
    <m/>
    <s v="1S2716WH9L3AYG1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48"/>
    <s v="V21/10034616 / INV10030846 / INV10032598 / INV1003"/>
    <s v="?"/>
    <s v="beginbalans"/>
    <m/>
    <s v="1S2716WH9L3AYF9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49"/>
    <s v="V21/10034616 / INV10030846 / INV10032598 / INV1003"/>
    <s v="?"/>
    <s v="beginbalans"/>
    <m/>
    <s v="1S2716WH9L3AYF8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50"/>
    <s v="V21/10034616 / INV10030846 / INV10032598 / INV1003"/>
    <s v="?"/>
    <s v="beginbalans"/>
    <m/>
    <s v="1S2716WH9L3AYG4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51"/>
    <s v="V21/10034616 / INV10030846 / INV10032598 / INV1003"/>
    <s v="?"/>
    <s v="beginbalans"/>
    <m/>
    <s v="1S2716WH9L3AYF7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52"/>
    <s v="V21/10034616 / INV10030846 / INV10032598 / INV1003"/>
    <s v="?"/>
    <s v="beginbalans"/>
    <m/>
    <s v="1S2716WH9L3AYF5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53"/>
    <s v="V21/10034616 / INV10030846 / INV10032598 / INV1003"/>
    <s v="?"/>
    <s v="beginbalans"/>
    <m/>
    <s v="1S2716WH9L3AYG2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54"/>
    <s v="V21/10034616 / INV10030846 / INV10032598 / INV1003"/>
    <s v="?"/>
    <s v="beginbalans"/>
    <m/>
    <s v="1S2716WH9L3AYG4G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55"/>
    <s v="V21/10034616 / INV10030846 / INV10032598 / INV1003"/>
    <s v="?"/>
    <s v="beginbalans"/>
    <m/>
    <s v="1S2716WH9L3AYL2V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56"/>
    <s v="V21/10034616 / INV10030846 / INV10032598 / INV1003"/>
    <s v="?"/>
    <s v="beginbalans"/>
    <m/>
    <s v="1S2716WH9L3AYN5A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57"/>
    <s v="V21/10034616 / INV10030846 / INV10032598 / INV1003"/>
    <s v="?"/>
    <s v="beginbalans"/>
    <m/>
    <s v="1S2716WH9L3AYG5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58"/>
    <s v="V21/10034616 / INV10030846 / INV10032598 / INV1003"/>
    <s v="?"/>
    <s v="beginbalans"/>
    <m/>
    <s v="1S2716WH9L3AYG1V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59"/>
    <s v="V21/10034616 / INV10030846 / INV10032598 / INV1003"/>
    <s v="?"/>
    <s v="beginbalans"/>
    <m/>
    <s v="1S2716WH9L3AYN0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60"/>
    <s v="V21/10034616 / INV10030846 / INV10032598 / INV1003"/>
    <s v="?"/>
    <s v="beginbalans"/>
    <m/>
    <s v="1S2716WH9L3AYL3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61"/>
    <s v="V21/10034616 / INV10030846 / INV10032598 / INV1003"/>
    <s v="?"/>
    <s v="beginbalans"/>
    <m/>
    <s v="1S2716WH9L3AYG0X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62"/>
    <s v="V21/10034616 / INV10030846 / INV10032598 / INV1003"/>
    <s v="?"/>
    <s v="beginbalans"/>
    <m/>
    <s v="1S2716WH9L3AYG3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63"/>
    <s v="V21/10034616 / INV10030846 / INV10032598 / INV1003"/>
    <s v="?"/>
    <s v="beginbalans"/>
    <m/>
    <s v="1S2716WH9L3AYK9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64"/>
    <s v="V21/10034616 / INV10030846 / INV10032598 / INV1003"/>
    <s v="?"/>
    <s v="beginbalans"/>
    <m/>
    <s v="1S2716WH9L3AYL2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65"/>
    <s v="V21/10034616 / INV10030846 / INV10032598 / INV1003"/>
    <s v="?"/>
    <s v="beginbalans"/>
    <m/>
    <s v="1S2716WH9L3AYN3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66"/>
    <s v="V21/10034616 / INV10030846 / INV10032598 / INV1003"/>
    <s v="?"/>
    <s v="beginbalans"/>
    <m/>
    <s v="1S2716WH9L3AYF8W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67"/>
    <s v="V21/10034616 / INV10030846 / INV10032598 / INV1003"/>
    <s v="?"/>
    <s v="beginbalans"/>
    <m/>
    <s v="1S2716WH9L3AYL3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68"/>
    <s v="V21/10034616 / INV10030846 / INV10032598 / INV1003"/>
    <s v="?"/>
    <s v="beginbalans"/>
    <m/>
    <s v="1S2716WH9L3AYC7T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69"/>
    <s v="V21/10034616 / INV10030846 / INV10032598 / INV1003"/>
    <s v="?"/>
    <s v="beginbalans"/>
    <m/>
    <s v="1S2716WH9L3AYN3W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70"/>
    <s v="V21/10034616 / INV10030846 / INV10032598 / INV1003"/>
    <s v="?"/>
    <s v="beginbalans"/>
    <m/>
    <s v="1S2716WH9L3AYC7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71"/>
    <s v="V21/10034616 / INV10030846 / INV10032598 / INV1003"/>
    <s v="?"/>
    <s v="beginbalans"/>
    <m/>
    <s v="1S2716WH9L3AYC9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72"/>
    <s v="V21/10034616 / INV10030846 / INV10032598 / INV1003"/>
    <s v="?"/>
    <s v="beginbalans"/>
    <m/>
    <s v="1S2716WH9L3AYN4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73"/>
    <s v="V21/10034616 / INV10030846 / INV10032598 / INV1003"/>
    <s v="?"/>
    <s v="beginbalans"/>
    <m/>
    <s v="1S2716WH9L3AYN0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74"/>
    <s v="V21/10034616 / INV10030846 / INV10032598 / INV1003"/>
    <s v="?"/>
    <s v="beginbalans"/>
    <m/>
    <s v="1S2716WH9L3AYN6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75"/>
    <s v="V21/10034616 / INV10030846 / INV10032598 / INV1003"/>
    <s v="?"/>
    <s v="beginbalans"/>
    <m/>
    <s v="1S2716WH9L3AYN3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76"/>
    <s v="V21/10034616 / INV10030846 / INV10032598 / INV1003"/>
    <s v="?"/>
    <s v="beginbalans"/>
    <m/>
    <s v="1S2716WH9L3AYN4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77"/>
    <s v="V21/10034616 / INV10030846 / INV10032598 / INV1003"/>
    <s v="?"/>
    <s v="beginbalans"/>
    <m/>
    <s v="1S2716WH9L3AYN1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78"/>
    <s v="V21/10034616 / INV10030846 / INV10032598 / INV1003"/>
    <s v="?"/>
    <s v="beginbalans"/>
    <m/>
    <s v="1S2716WH9L3AYF9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79"/>
    <s v="V21/10034616 / INV10030846 / INV10032598 / INV1003"/>
    <s v="?"/>
    <s v="beginbalans"/>
    <m/>
    <s v="1S2716WH9L3AYF9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80"/>
    <s v="V21/10034616 / INV10030846 / INV10032598 / INV1003"/>
    <s v="?"/>
    <s v="beginbalans"/>
    <m/>
    <s v="1S2716WH9L3AYG2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81"/>
    <s v="V21/10034616 / INV10030846 / INV10032598 / INV1003"/>
    <s v="?"/>
    <s v="beginbalans"/>
    <m/>
    <s v="1S2716WH9L3AYF8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82"/>
    <s v="V21/10034616 / INV10030846 / INV10032598 / INV1003"/>
    <s v="?"/>
    <s v="beginbalans"/>
    <m/>
    <s v="1S2716WH9L3AYF6X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83"/>
    <s v="V21/10034616 / INV10030846 / INV10032598 / INV1003"/>
    <s v="?"/>
    <s v="beginbalans"/>
    <m/>
    <s v="1S2716WH9R8LR194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84"/>
    <s v="V21/10034616 / INV10030846 / INV10032598 / INV1003"/>
    <s v="?"/>
    <s v="beginbalans"/>
    <m/>
    <s v="1S2716WH9R8RA153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85"/>
    <s v="V21/10034616 / INV10030846 / INV10032598 / INV1003"/>
    <s v="?"/>
    <s v="beginbalans"/>
    <m/>
    <s v="1S2716WH9R8LR208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86"/>
    <s v="V21/10034616 / INV10030846 / INV10032598 / INV1003"/>
    <s v="?"/>
    <s v="beginbalans"/>
    <m/>
    <s v="1S2716WH9R8LR222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87"/>
    <s v="V21/10034616 / INV10030846 / INV10032598 / INV1003"/>
    <s v="?"/>
    <s v="beginbalans"/>
    <m/>
    <s v="1S2716WH9R8LR229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88"/>
    <s v="V21/10034616 / INV10030846 / INV10032598 / INV1003"/>
    <s v="?"/>
    <s v="beginbalans"/>
    <m/>
    <s v="1S2716WH9R8RA159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89"/>
    <s v="V21/10034616 / INV10030846 / INV10032598 / INV1003"/>
    <s v="?"/>
    <s v="beginbalans"/>
    <m/>
    <s v="1S2716WH9R8LR196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90"/>
    <s v="V21/10034616 / INV10030846 / INV10032598 / INV1003"/>
    <s v="?"/>
    <s v="beginbalans"/>
    <m/>
    <s v="1S2716WH9L3AYN2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91"/>
    <s v="V21/10034616 / INV10030846 / INV10032598 / INV1003"/>
    <s v="?"/>
    <s v="beginbalans"/>
    <m/>
    <s v="1S2716WH9L3AYC9G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92"/>
    <s v="V21/10034616 / INV10030846 / INV10032598 / INV1003"/>
    <s v="?"/>
    <s v="beginbalans"/>
    <m/>
    <s v="1S2716WH9L3AYN1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93"/>
    <s v="V21/10034616 / INV10030846 / INV10032598 / INV1003"/>
    <s v="?"/>
    <s v="beginbalans"/>
    <m/>
    <s v="1S2716WH9L3AYC7R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94"/>
    <s v="V21/10034616 / INV10030846 / INV10032598 / INV1003"/>
    <s v="?"/>
    <s v="beginbalans"/>
    <m/>
    <s v="1S2716WH9L3AYC9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95"/>
    <s v="V21/10034616 / INV10030846 / INV10032598 / INV1003"/>
    <s v="?"/>
    <s v="beginbalans"/>
    <m/>
    <s v="1S2716WH9L3AYC6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96"/>
    <s v="V21/10034616 / INV10030846 / INV10032598 / INV1003"/>
    <s v="?"/>
    <s v="beginbalans"/>
    <m/>
    <s v="1S2716WH9L3AYG0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97"/>
    <s v="V21/10034616 / INV10030846 / INV10032598 / INV1003"/>
    <s v="?"/>
    <s v="beginbalans"/>
    <m/>
    <s v="1S2716WH9R8RA165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798"/>
    <s v="V21/10034616 / INV10030846 / INV10032598 / INV1003"/>
    <s v="?"/>
    <s v="beginbalans"/>
    <m/>
    <s v="1S2716WH9R8LR206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799"/>
    <s v="V21/10034616 / INV10030846 / INV10032598 / INV1003"/>
    <s v="?"/>
    <s v="beginbalans"/>
    <m/>
    <s v="1S2716WH9R8RA164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00"/>
    <s v="V21/10034616 / INV10030846 / INV10032598 / INV1003"/>
    <s v="?"/>
    <s v="beginbalans"/>
    <m/>
    <s v="1S2716WH9R8RA160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01"/>
    <s v="V21/10034616 / INV10030846 / INV10032598 / INV1003"/>
    <s v="?"/>
    <s v="beginbalans"/>
    <m/>
    <s v="1S2716WH9R8LR205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802"/>
    <s v="V21/10034616 / INV10030846 / INV10032598 / INV1003"/>
    <s v="?"/>
    <s v="beginbalans"/>
    <m/>
    <s v="1S2716WH9R8RA163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03"/>
    <s v="V21/10034616 / INV10030846 / INV10032598 / INV1003"/>
    <s v="?"/>
    <s v="beginbalans"/>
    <m/>
    <s v="1S2716WH9R8LR204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04"/>
    <s v="V21/10034616 / INV10030846 / INV10032598 / INV1003"/>
    <s v="?"/>
    <s v="beginbalans"/>
    <m/>
    <s v="1S2716WH9R8LR211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05"/>
    <s v="V21/10034616 / INV10030846 / INV10032598 / INV1003"/>
    <s v="?"/>
    <s v="beginbalans"/>
    <m/>
    <s v="1S2716WH9L3AYG3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06"/>
    <s v="V21/10034616 / INV10030846 / INV10032598 / INV1003"/>
    <s v="?"/>
    <s v="beginbalans"/>
    <m/>
    <s v="1S2716WH9R8LR249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07"/>
    <s v="V21/10034616 / INV10030846 / INV10032598 / INV1003"/>
    <s v="?"/>
    <s v="beginbalans"/>
    <m/>
    <s v="1S2716WH9R8RA157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808"/>
    <s v="V21/10034616 / INV10030846 / INV10032598 / INV1003"/>
    <s v="?"/>
    <s v="beginbalans"/>
    <m/>
    <s v="1S2716WH9L3AYG3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09"/>
    <s v="V21/10034616 / INV10030846 / INV10032598 / INV1003"/>
    <s v="?"/>
    <s v="beginbalans"/>
    <m/>
    <s v="1S2716WH9L3AYF7C"/>
    <m/>
    <m/>
    <m/>
    <x v="0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10"/>
    <s v="V21/10034616 / INV10030846 / INV10032598 / INV1003"/>
    <s v="?"/>
    <s v="beginbalans"/>
    <m/>
    <s v="1S2716WH9L3AYF9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11"/>
    <s v="V21/10034616 / INV10030846 / INV10032598 / INV1003"/>
    <s v="?"/>
    <s v="beginbalans"/>
    <m/>
    <s v="1S2716WH9L3AYG0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12"/>
    <s v="V21/10034616 / INV10030846 / INV10032598 / INV1003"/>
    <s v="?"/>
    <s v="beginbalans"/>
    <m/>
    <s v="1S2716WH9L3AYF6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13"/>
    <s v="V21/10034616 / INV10030846 / INV10032598 / INV1003"/>
    <s v="?"/>
    <s v="beginbalans"/>
    <m/>
    <s v="1S2716WH9L3AYG1M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14"/>
    <s v="V21/10034616 / INV10030846 / INV10032598 / INV1003"/>
    <s v="?"/>
    <s v="beginbalans"/>
    <m/>
    <s v="1S2716WH9R8LR228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15"/>
    <s v="V21/10034616 / INV10030846 / INV10032598 / INV1003"/>
    <s v="?"/>
    <s v="beginbalans"/>
    <m/>
    <s v="1S2716WH9L3AYF9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16"/>
    <s v="V21/10034616 / INV10030846 / INV10032598 / INV1003"/>
    <s v="?"/>
    <s v="beginbalans"/>
    <m/>
    <s v="1S2716WH9R8RA161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817"/>
    <s v="V21/10034616 / INV10030846 / INV10032598 / INV1003"/>
    <s v="?"/>
    <s v="beginbalans"/>
    <m/>
    <s v="1S2716WH9R8LR193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18"/>
    <s v="V21/10034616 / INV10030846 / INV10032598 / INV1003"/>
    <s v="?"/>
    <s v="beginbalans"/>
    <m/>
    <s v="1S2716WH9R8LR223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19"/>
    <s v="V21/10034616 / INV10030846 / INV10032598 / INV1003"/>
    <s v="?"/>
    <s v="beginbalans"/>
    <m/>
    <s v="1S2716WH9R8RA167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20"/>
    <s v="V21/10034616 / INV10030846 / INV10032598 / INV1003"/>
    <s v="?"/>
    <s v="beginbalans"/>
    <m/>
    <s v="1S2716WH9R8LR235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21"/>
    <s v="V21/10034616 / INV10030846 / INV10032598 / INV1003"/>
    <s v="?"/>
    <s v="beginbalans"/>
    <m/>
    <s v="1S2716WH9R8RA162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22"/>
    <s v="V21/10034616 / INV10030846 / INV10032598 / INV1003"/>
    <s v="?"/>
    <s v="beginbalans"/>
    <m/>
    <s v="1S2716WH9R8LR207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23"/>
    <s v="V21/10034616 / INV10030846 / INV10032598 / INV1003"/>
    <s v="?"/>
    <s v="beginbalans"/>
    <m/>
    <s v="1S2716WH9L3AYF8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24"/>
    <s v="V21/10034616 / INV10030846 / INV10032598 / INV1003"/>
    <s v="?"/>
    <s v="beginbalans"/>
    <m/>
    <s v="1S2716WH9L3AYF7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25"/>
    <s v="V21/10034616 / INV10030846 / INV10032598 / INV1003"/>
    <s v="?"/>
    <s v="beginbalans"/>
    <m/>
    <s v="1S2716WH9L3AYC7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26"/>
    <s v="V21/10034616 / INV10030846 / INV10032598 / INV1003"/>
    <s v="?"/>
    <s v="beginbalans"/>
    <m/>
    <s v="1S2716WH9L3AYG2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27"/>
    <s v="V21/10034616 / INV10030846 / INV10032598 / INV1003"/>
    <s v="?"/>
    <s v="beginbalans"/>
    <m/>
    <s v="1S2716WH9R8RA155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28"/>
    <s v="V21/10034616 / INV10030846 / INV10032598 / INV1003"/>
    <s v="?"/>
    <s v="beginbalans"/>
    <m/>
    <s v="1S2716WH9R8LR212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29"/>
    <s v="V21/10034616 / INV10030846 / INV10032598 / INV1003"/>
    <s v="?"/>
    <s v="beginbalans"/>
    <m/>
    <s v="1S2716WH9R8LR240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830"/>
    <s v="V21/10034616 / INV10030846 / INV10032598 / INV1003"/>
    <s v="?"/>
    <s v="beginbalans"/>
    <m/>
    <s v="1S2716WH9R8LR247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31"/>
    <s v="V21/10034616 / INV10030846 / INV10032598 / INV1003"/>
    <s v="?"/>
    <s v="beginbalans"/>
    <m/>
    <s v="1S2716WH9R8LR202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832"/>
    <s v="V21/10034616 / INV10030846 / INV10032598 / INV1003"/>
    <s v="?"/>
    <s v="beginbalans"/>
    <m/>
    <s v="1S2716WH9R8LR244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33"/>
    <s v="V21/10034616 / INV10030846 / INV10032598 / INV1003"/>
    <s v="?"/>
    <s v="beginbalans"/>
    <m/>
    <s v="1S2716WH9R8LR199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34"/>
    <s v="V21/10034616 / INV10030846 / INV10032598 / INV1003"/>
    <s v="?"/>
    <s v="beginbalans"/>
    <m/>
    <s v="1S2716WH9L3AYN6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35"/>
    <s v="V21/10034616 / INV10030846 / INV10032598 / INV1003"/>
    <s v="?"/>
    <s v="beginbalans"/>
    <m/>
    <s v="1S2716WH9L3AYN0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36"/>
    <s v="V21/10034616 / INV10030846 / INV10032598 / INV1003"/>
    <s v="?"/>
    <s v="beginbalans"/>
    <m/>
    <s v="1S2716WH9L3AYN6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37"/>
    <s v="V21/10034616 / INV10030846 / INV10032598 / INV1003"/>
    <s v="?"/>
    <s v="beginbalans"/>
    <m/>
    <s v="1S2716WH9L3AYN3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38"/>
    <s v="V21/10034616 / INV10030846 / INV10032598 / INV1003"/>
    <s v="?"/>
    <s v="beginbalans"/>
    <m/>
    <s v="1S2716WH9L3AYK6T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839"/>
    <s v="V21/10034616 / INV10030846 / INV10032598 / INV1003"/>
    <s v="?"/>
    <s v="beginbalans"/>
    <m/>
    <s v="1S2716WH9R8LR225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840"/>
    <s v="V21/10034616 / INV10030846 / INV10032598 / INV1003"/>
    <s v="?"/>
    <s v="beginbalans"/>
    <m/>
    <s v="1S2716WH9R8LR248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41"/>
    <s v="V21/10034616 / INV10030846 / INV10032598 / INV1003"/>
    <s v="?"/>
    <s v="beginbalans"/>
    <m/>
    <s v="1S2716WH9L3AYN3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42"/>
    <s v="V21/10034616 / INV10030846 / INV10032598 / INV1003"/>
    <s v="?"/>
    <s v="beginbalans"/>
    <m/>
    <s v="1S2716WH9L3AYC7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43"/>
    <s v="V21/10034616 / INV10030846 / INV10032598 / INV1003"/>
    <s v="?"/>
    <s v="beginbalans"/>
    <m/>
    <s v="1S2716WH9L3AYG2K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44"/>
    <s v="V21/10034616 / INV10030846 / INV10032598 / INV1003"/>
    <s v="?"/>
    <s v="beginbalans"/>
    <m/>
    <s v="1S2716WH9L3AYG0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45"/>
    <s v="V21/10034616 / INV10030846 / INV10032598 / INV1003"/>
    <s v="?"/>
    <s v="beginbalans"/>
    <m/>
    <s v="1S2716WH9L3AYC7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46"/>
    <s v="V21/10034616 / INV10030846 / INV10032598 / INV1003"/>
    <s v="?"/>
    <s v="beginbalans"/>
    <m/>
    <s v="1S2716WH9R8RA158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47"/>
    <s v="V21/10034616 / INV10030846 / INV10032598 / INV1003"/>
    <s v="?"/>
    <s v="beginbalans"/>
    <m/>
    <s v="1S2716WH9R8RA154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48"/>
    <s v="V21/10034616 / INV10030846 / INV10032598 / INV1003"/>
    <s v="?"/>
    <s v="beginbalans"/>
    <m/>
    <s v="1S2716WH9L3AYM7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49"/>
    <s v="V21/10034616 / INV10030846 / INV10032598 / INV1003"/>
    <s v="?"/>
    <s v="beginbalans"/>
    <m/>
    <s v="1S2716WH9R8LR233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850"/>
    <s v="V21/10034616 / INV10030846 / INV10032598 / INV1003"/>
    <s v="?"/>
    <s v="beginbalans"/>
    <m/>
    <s v="1S2716WH9R8LR237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51"/>
    <s v="V21/10034616 / INV10030846 / INV10032598 / INV1003"/>
    <s v="?"/>
    <s v="beginbalans"/>
    <m/>
    <s v="1S2716WH9R8LR227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52"/>
    <s v="V21/10034616 / INV10030846 / INV10032598 / INV1003"/>
    <s v="?"/>
    <s v="beginbalans"/>
    <m/>
    <s v="1S2716WH9L3AYF7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53"/>
    <s v="V21/10034616 / INV10030846 / INV10032598 / INV1003"/>
    <s v="?"/>
    <s v="beginbalans"/>
    <m/>
    <s v="1S2716WH9R8LR242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54"/>
    <s v="V21/10034616 / INV10030846 / INV10032598 / INV1003"/>
    <s v="?"/>
    <s v="beginbalans"/>
    <m/>
    <s v="1S2716WH9R8LR213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55"/>
    <s v="V21/10034616 / INV10030846 / INV10032598 / INV1003"/>
    <s v="?"/>
    <s v="beginbalans"/>
    <m/>
    <s v="1S2716WH9L3AYL3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56"/>
    <s v="V21/10034616 / INV10030846 / INV10032598 / INV1003"/>
    <s v="?"/>
    <s v="beginbalans"/>
    <m/>
    <s v="1S2716WH9L3AYC9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57"/>
    <s v="V21/10034616 / INV10030846 / INV10032598 / INV1003"/>
    <s v="?"/>
    <s v="beginbalans"/>
    <m/>
    <s v="1S2716WH9L3AYL0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58"/>
    <s v="V21/10034616 / INV10030846 / INV10032598 / INV1003"/>
    <s v="?"/>
    <s v="beginbalans"/>
    <m/>
    <s v="1S2716WH9L3AYK7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59"/>
    <s v="V21/10034616 / INV10030846 / INV10032598 / INV1003"/>
    <s v="?"/>
    <s v="beginbalans"/>
    <m/>
    <s v="1S2716WH9L3AYL2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60"/>
    <s v="V21/10034616 / INV10030846 / INV10032598 / INV1003"/>
    <s v="?"/>
    <s v="beginbalans"/>
    <m/>
    <s v="1S2716WH9L3AYL2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61"/>
    <s v="V21/10034616 / INV10030846 / INV10032598 / INV1003"/>
    <s v="?"/>
    <s v="beginbalans"/>
    <m/>
    <s v="1S2716WH9L3AYL3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62"/>
    <s v="V21/10034616 / INV10030846 / INV10032598 / INV1003"/>
    <s v="?"/>
    <s v="beginbalans"/>
    <m/>
    <s v="1S2716WH9L3AYL2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63"/>
    <s v="V21/10034616 / INV10030846 / INV10032598 / INV1003"/>
    <s v="?"/>
    <s v="beginbalans"/>
    <m/>
    <s v="1S2716WH9L3AYC9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64"/>
    <s v="V21/10034616 / INV10030846 / INV10032598 / INV1003"/>
    <s v="?"/>
    <s v="beginbalans"/>
    <m/>
    <s v="1S2716WH9L3AYL2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65"/>
    <s v="V21/10034616 / INV10030846 / INV10032598 / INV1003"/>
    <s v="?"/>
    <s v="beginbalans"/>
    <m/>
    <s v="1S2716WH9L3AYN1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66"/>
    <s v="V21/10034616 / INV10030846 / INV10032598 / INV1003"/>
    <s v="?"/>
    <s v="beginbalans"/>
    <m/>
    <s v="1S2716WH9L3AYN4L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867"/>
    <s v="V21/10034616 / INV10030846 / INV10032598 / INV1003"/>
    <s v="?"/>
    <s v="beginbalans"/>
    <m/>
    <s v="1S2716WH9L3AYC8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68"/>
    <s v="V21/10034616 / INV10030846 / INV10032598 / INV1003"/>
    <s v="?"/>
    <s v="beginbalans"/>
    <m/>
    <s v="1S2716WH9L3AYC8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69"/>
    <s v="V21/10034616 / INV10030846 / INV10032598 / INV1003"/>
    <s v="?"/>
    <s v="beginbalans"/>
    <m/>
    <s v="1S2716WH9L3AYN1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70"/>
    <s v="V21/10034616 / INV10030846 / INV10032598 / INV1003"/>
    <s v="?"/>
    <s v="beginbalans"/>
    <m/>
    <s v="1S2716WH9L3AYN2L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71"/>
    <s v="V21/10034616 / INV10030846 / INV10032598 / INV1003"/>
    <s v="?"/>
    <s v="beginbalans"/>
    <m/>
    <s v="1S2716WH9L3AYN2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72"/>
    <s v="V21/10034616 / INV10030846 / INV10032598 / INV1003"/>
    <s v="?"/>
    <s v="beginbalans"/>
    <m/>
    <s v="1S2716WH9L3AYN1P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73"/>
    <s v="V21/10034616 / INV10030846 / INV10032598 / INV1003"/>
    <s v="?"/>
    <s v="beginbalans"/>
    <m/>
    <s v="1S2716WH9L3AYD0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74"/>
    <s v="V21/10034616 / INV10030846 / INV10032598 / INV1003"/>
    <s v="?"/>
    <s v="beginbalans"/>
    <m/>
    <s v="1S2716WH9L3AYD0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75"/>
    <s v="V21/10034616 / INV10030846 / INV10032598 / INV1003"/>
    <s v="?"/>
    <s v="beginbalans"/>
    <m/>
    <s v="1S2716WH9L3AYC8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76"/>
    <s v="V21/10034616 / INV10030846 / INV10032598 / INV1003"/>
    <s v="?"/>
    <s v="beginbalans"/>
    <m/>
    <s v="1S2716WH9L3AYC7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77"/>
    <s v="V21/10034616 / INV10030846 / INV10032598 / INV1003"/>
    <s v="?"/>
    <s v="beginbalans"/>
    <m/>
    <s v="1S2716WH9L3AYC7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78"/>
    <s v="V21/10034616 / INV10030846 / INV10032598 / INV1003"/>
    <s v="?"/>
    <s v="beginbalans"/>
    <m/>
    <s v="1S2716WH9L3AYN3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79"/>
    <s v="V21/10034616 / INV10030846 / INV10032598 / INV1003"/>
    <s v="?"/>
    <s v="beginbalans"/>
    <m/>
    <s v="1S2716WH9L3AYM9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80"/>
    <s v="V21/10034616 / INV10030846 / INV10032598 / INV1003"/>
    <s v="?"/>
    <s v="beginbalans"/>
    <m/>
    <s v="1S2716WH9L3AZF5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81"/>
    <s v="V21/10034616 / INV10030846 / INV10032598 / INV1003"/>
    <s v="?"/>
    <s v="beginbalans"/>
    <m/>
    <s v="1S2716WH9L3AYN2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82"/>
    <s v="V21/10034616 / INV10030846 / INV10032598 / INV1003"/>
    <s v="?"/>
    <s v="beginbalans"/>
    <m/>
    <s v="1S2716WH9L3AYN2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83"/>
    <s v="V21/10034616 / INV10030846 / INV10032598 / INV1003"/>
    <s v="?"/>
    <s v="beginbalans"/>
    <m/>
    <s v="1S2716WH9L3AZF4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84"/>
    <s v="V21/10034616 / INV10030846 / INV10032598 / INV1003"/>
    <s v="?"/>
    <s v="beginbalans"/>
    <m/>
    <s v="1S2716WH9L3AYN0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85"/>
    <s v="V21/10034616 / INV10030846 / INV10032598 / INV1003"/>
    <s v="?"/>
    <s v="beginbalans"/>
    <m/>
    <s v="1S2716WH9L3AZF5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86"/>
    <s v="V21/10034616 / INV10030846 / INV10032598 / INV1003"/>
    <s v="?"/>
    <s v="beginbalans"/>
    <m/>
    <s v="1S2716WH9L3AYN2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87"/>
    <s v="V21/10034616 / INV10030846 / INV10032598 / INV1003"/>
    <s v="?"/>
    <s v="beginbalans"/>
    <m/>
    <s v="1S2716WH9L3AYC9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88"/>
    <s v="V21/10034616 / INV10030846 / INV10032598 / INV1003"/>
    <s v="?"/>
    <s v="beginbalans"/>
    <m/>
    <s v="1S2716WH9L3AYN3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89"/>
    <s v="V21/10034616 / INV10030846 / INV10032598 / INV1003"/>
    <s v="?"/>
    <s v="beginbalans"/>
    <m/>
    <s v="1S2716WH9L3AYM8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90"/>
    <s v="V21/10034616 / INV10030846 / INV10032598 / INV1003"/>
    <s v="?"/>
    <s v="beginbalans"/>
    <m/>
    <s v="1S2716WH9L3AYN4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91"/>
    <s v="V21/10034616 / INV10030846 / INV10032598 / INV1003"/>
    <s v="?"/>
    <s v="beginbalans"/>
    <m/>
    <s v="1S2716WH9L3AYM9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92"/>
    <s v="V21/10034616 / INV10030846 / INV10032598 / INV1003"/>
    <s v="?"/>
    <s v="beginbalans"/>
    <m/>
    <s v="1S2716WH9L3AYN1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93"/>
    <s v="V21/10034616 / INV10030846 / INV10032598 / INV1003"/>
    <s v="?"/>
    <s v="beginbalans"/>
    <m/>
    <s v="1S2716WH9L3AYN6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94"/>
    <s v="V21/10034616 / INV10030846 / INV10032598 / INV1003"/>
    <s v="?"/>
    <s v="beginbalans"/>
    <m/>
    <s v="1S2716WH9L3AYN5K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95"/>
    <s v="V21/10034616 / INV10030846 / INV10032598 / INV1003"/>
    <s v="?"/>
    <s v="beginbalans"/>
    <m/>
    <s v="1S2716WH9L3AYN5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96"/>
    <s v="V21/10034616 / INV10030846 / INV10032598 / INV1003"/>
    <s v="?"/>
    <s v="beginbalans"/>
    <m/>
    <s v="1S2716WH9L3AYM7H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897"/>
    <s v="V21/10034616 / INV10030846 / INV10032598 / INV1003"/>
    <s v="?"/>
    <s v="beginbalans"/>
    <m/>
    <s v="1S2716WH9L3AYF4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98"/>
    <s v="V21/10034616 / INV10030846 / INV10032598 / INV1003"/>
    <s v="?"/>
    <s v="beginbalans"/>
    <m/>
    <s v="1S2716WH9L3AYF8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899"/>
    <s v="V21/10034616 / INV10030846 / INV10032598 / INV1003"/>
    <s v="?"/>
    <s v="beginbalans"/>
    <m/>
    <s v="1S2716WH9L3AYG0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00"/>
    <s v="V21/10034616 / INV10030846 / INV10032598 / INV1003"/>
    <s v="?"/>
    <s v="beginbalans"/>
    <m/>
    <s v="1S2716WH9L3AYM9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01"/>
    <s v="V21/10034616 / INV10030846 / INV10032598 / INV1003"/>
    <s v="?"/>
    <s v="beginbalans"/>
    <m/>
    <s v="1S2716WH9L3AYF7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02"/>
    <s v="V21/10034616 / INV10030846 / INV10032598 / INV1003"/>
    <s v="?"/>
    <s v="beginbalans"/>
    <m/>
    <s v="1S2716WH9L3AYF5H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03"/>
    <s v="V21/10034616 / INV10030846 / INV10032598 / INV1003"/>
    <s v="?"/>
    <s v="beginbalans"/>
    <m/>
    <s v="1S2716WH9L3AYC7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04"/>
    <s v="V21/10034616 / INV10030846 / INV10032598 / INV1003"/>
    <s v="?"/>
    <s v="beginbalans"/>
    <m/>
    <s v="1S2716WH9L3AYM9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05"/>
    <s v="V21/10034616 / INV10030846 / INV10032598 / INV1003"/>
    <s v="?"/>
    <s v="beginbalans"/>
    <m/>
    <s v="1S2716WH9L3AYN5N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906"/>
    <s v="V21/10034616 / INV10030846 / INV10032598 / INV1003"/>
    <s v="?"/>
    <s v="beginbalans"/>
    <m/>
    <s v="1S2716WH9L3AYD0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07"/>
    <s v="V21/10034616 / INV10030846 / INV10032598 / INV1003"/>
    <s v="?"/>
    <s v="beginbalans"/>
    <m/>
    <s v="1S2716WH9L3AYG1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08"/>
    <s v="V21/10034616 / INV10030846 / INV10032598 / INV1003"/>
    <s v="?"/>
    <s v="beginbalans"/>
    <m/>
    <s v="1S2716WH9L3AYG0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09"/>
    <s v="V21/10034616 / INV10030846 / INV10032598 / INV1003"/>
    <s v="?"/>
    <s v="beginbalans"/>
    <m/>
    <s v="1S2716WH9L3AYM8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10"/>
    <s v="V21/10034616 / INV10030846 / INV10032598 / INV1003"/>
    <s v="?"/>
    <s v="beginbalans"/>
    <m/>
    <s v="1S2716WH9L3AYC9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11"/>
    <s v="V21/10034616 / INV10030846 / INV10032598 / INV1003"/>
    <s v="?"/>
    <s v="beginbalans"/>
    <m/>
    <s v="1S2716WH9L3AYC9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12"/>
    <s v="V21/10034616 / INV10030846 / INV10032598 / INV1003"/>
    <s v="?"/>
    <s v="beginbalans"/>
    <m/>
    <s v="1S2716WH9L3AYC7A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913"/>
    <s v="V21/10034616 / INV10030846 / INV10032598 / INV1003"/>
    <s v="?"/>
    <s v="beginbalans"/>
    <m/>
    <s v="1S2716WH9L3AYD0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14"/>
    <s v="V21/10034616 / INV10030846 / INV10032598 / INV1003"/>
    <s v="?"/>
    <s v="beginbalans"/>
    <m/>
    <s v="1S2716WH9L3AYC8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15"/>
    <s v="V21/10034616 / INV10030846 / INV10032598 / INV1003"/>
    <s v="?"/>
    <s v="beginbalans"/>
    <m/>
    <s v="1S2716WH9L3AYC7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16"/>
    <s v="V21/10034616 / INV10030846 / INV10032598 / INV1003"/>
    <s v="?"/>
    <s v="beginbalans"/>
    <m/>
    <s v="1S2716WH9L3AYM9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17"/>
    <s v="V21/10034616 / INV10030846 / INV10032598 / INV1003"/>
    <s v="?"/>
    <s v="beginbalans"/>
    <m/>
    <s v="1S2716WH9L3AYD0R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918"/>
    <s v="V21/10034616 / INV10030846 / INV10032598 / INV1003"/>
    <s v="?"/>
    <s v="beginbalans"/>
    <m/>
    <s v="1S2716WH9L3AYC8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19"/>
    <s v="V21/10034616 / INV10030846 / INV10032598 / INV1003"/>
    <s v="?"/>
    <s v="beginbalans"/>
    <m/>
    <s v="1S2716WH9L3AYC8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20"/>
    <s v="V21/10034616 / INV10030846 / INV10032598 / INV1003"/>
    <s v="?"/>
    <s v="beginbalans"/>
    <m/>
    <s v="1S2716WH9L3AYC8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21"/>
    <s v="V21/10034616 / INV10030846 / INV10032598 / INV1003"/>
    <s v="?"/>
    <s v="beginbalans"/>
    <m/>
    <s v="1S2716WH9L3AYC8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22"/>
    <s v="V21/10034616 / INV10030846 / INV10032598 / INV1003"/>
    <s v="?"/>
    <s v="beginbalans"/>
    <m/>
    <s v="1S2716WH9L3AYC8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23"/>
    <s v="V21/10034616 / INV10030846 / INV10032598 / INV1003"/>
    <s v="?"/>
    <s v="beginbalans"/>
    <m/>
    <s v="1S2716WH9L3AYD0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24"/>
    <s v="V21/10034616 / INV10030846 / INV10032598 / INV1003"/>
    <s v="?"/>
    <s v="beginbalans"/>
    <m/>
    <s v="1S2716WH9L3AYC8X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925"/>
    <s v="V21/10034616 / INV10030846 / INV10032598 / INV1003"/>
    <s v="?"/>
    <s v="beginbalans"/>
    <m/>
    <s v="1S2716WH9L3AYC9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26"/>
    <s v="V21/10034616 / INV10030846 / INV10032598 / INV1003"/>
    <s v="?"/>
    <s v="beginbalans"/>
    <m/>
    <s v="1S2716WH9L3AYC8W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927"/>
    <s v="V21/10034616 / INV10030846 / INV10032598 / INV1003"/>
    <s v="?"/>
    <s v="beginbalans"/>
    <m/>
    <s v="1S2716WH9L3AYF1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28"/>
    <s v="V21/10034616 / INV10030846 / INV10032598 / INV1003"/>
    <s v="?"/>
    <s v="beginbalans"/>
    <m/>
    <s v="1S2716WH9L3AYL2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29"/>
    <s v="V21/10034616 / INV10030846 / INV10032598 / INV1003"/>
    <s v="?"/>
    <s v="beginbalans"/>
    <m/>
    <s v="1S2716WH9L3AYF8N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30"/>
    <s v="V21/10034616 / INV10030846 / INV10032598 / INV1003"/>
    <s v="?"/>
    <s v="beginbalans"/>
    <m/>
    <s v="1S2716WH9L3AYF7F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931"/>
    <s v="V21/10034616 / INV10030846 / INV10032598 / INV1003"/>
    <s v="?"/>
    <s v="beginbalans"/>
    <m/>
    <s v="1S2716WH9L3AYF9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32"/>
    <s v="V21/10034616 / INV10030846 / INV10032598 / INV1003"/>
    <s v="?"/>
    <s v="beginbalans"/>
    <m/>
    <s v="1S2716WH9L3AYF3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33"/>
    <s v="V21/10034616 / INV10030846 / INV10032598 / INV1003"/>
    <s v="?"/>
    <s v="beginbalans"/>
    <m/>
    <s v="1S2716WH9L3AYF6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34"/>
    <s v="V21/10034616 / INV10030846 / INV10032598 / INV1003"/>
    <s v="?"/>
    <s v="beginbalans"/>
    <m/>
    <s v="1S2716WH9L3AYG4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35"/>
    <s v="V21/10034616 / INV10030846 / INV10032598 / INV1003"/>
    <s v="?"/>
    <s v="beginbalans"/>
    <m/>
    <s v="1S2716WH9L3AYF3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36"/>
    <s v="V21/10034616 / INV10030846 / INV10032598 / INV1003"/>
    <s v="?"/>
    <s v="beginbalans"/>
    <m/>
    <s v="1S2716WH9L3AYG4N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37"/>
    <s v="V21/10034616 / INV10030846 / INV10032598 / INV1003"/>
    <s v="?"/>
    <s v="beginbalans"/>
    <m/>
    <s v="1S2716WH9L3AYF9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38"/>
    <s v="V21/10034616 / INV10030846 / INV10032598 / INV1003"/>
    <s v="?"/>
    <s v="beginbalans"/>
    <m/>
    <s v="1S2716WH9L3AYF9Y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939"/>
    <s v="V21/10034616 / INV10030846 / INV10032598 / INV1003"/>
    <s v="?"/>
    <s v="beginbalans"/>
    <m/>
    <s v="1S2716WH9L3AYG0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40"/>
    <s v="V21/10034616 / INV10030846 / INV10032598 / INV1003"/>
    <s v="?"/>
    <s v="beginbalans"/>
    <m/>
    <s v="1S2716WH9L3AYF3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41"/>
    <s v="V21/10034616 / INV10030846 / INV10032598 / INV1003"/>
    <s v="?"/>
    <s v="beginbalans"/>
    <m/>
    <s v="1S2716WH9L3AYF8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42"/>
    <s v="V21/10034616 / INV10030846 / INV10032598 / INV1003"/>
    <s v="?"/>
    <s v="beginbalans"/>
    <m/>
    <s v="1S2716WH9L3AYF2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43"/>
    <s v="V21/10034616 / INV10030846 / INV10032598 / INV1003"/>
    <s v="?"/>
    <s v="beginbalans"/>
    <m/>
    <s v="1S2716WH9L3AYG2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44"/>
    <s v="V21/10034616 / INV10030846 / INV10032598 / INV1003"/>
    <s v="?"/>
    <s v="beginbalans"/>
    <m/>
    <s v="1S2716WH9L3AYG0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45"/>
    <s v="V21/10034616 / INV10030846 / INV10032598 / INV1003"/>
    <s v="?"/>
    <s v="beginbalans"/>
    <m/>
    <s v="1S2716WH9L3AYG0E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946"/>
    <s v="V21/10034616 / INV10030846 / INV10032598 / INV1003"/>
    <s v="?"/>
    <s v="beginbalans"/>
    <m/>
    <s v="1S2716WH9L3AYG0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47"/>
    <s v="V21/10034616 / INV10030846 / INV10032598 / INV1003"/>
    <s v="?"/>
    <s v="beginbalans"/>
    <m/>
    <s v="1S2716WH9L3AYN0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48"/>
    <s v="V21/10034616 / INV10030846 / INV10032598 / INV1003"/>
    <s v="?"/>
    <s v="beginbalans"/>
    <m/>
    <s v="1S2716WH9L3AYG5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49"/>
    <s v="V21/10034616 / INV10030846 / INV10032598 / INV1003"/>
    <s v="?"/>
    <s v="beginbalans"/>
    <m/>
    <s v="1S2716WH9L3AYF6E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950"/>
    <s v="V21/10034616 / INV10030846 / INV10032598 / INV1003"/>
    <s v="?"/>
    <s v="beginbalans"/>
    <m/>
    <s v="1S2716WH9L3AYF3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51"/>
    <s v="V21/10034616 / INV10030846 / INV10032598 / INV1003"/>
    <s v="?"/>
    <s v="beginbalans"/>
    <m/>
    <s v="1S2716WH9L3AYF1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52"/>
    <s v="V21/10034616 / INV10030846 / INV10032598 / INV1003"/>
    <s v="?"/>
    <s v="beginbalans"/>
    <m/>
    <s v="1S2716WH9L3AYF3Z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953"/>
    <s v="V21/10034616 / INV10030846 / INV10032598 / INV1003"/>
    <s v="?"/>
    <s v="beginbalans"/>
    <m/>
    <s v="1S2716WH9L3AYG1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54"/>
    <s v="V21/10034616 / INV10030846 / INV10032598 / INV1003"/>
    <s v="?"/>
    <s v="beginbalans"/>
    <m/>
    <s v="1S2716WH9L3AYM7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55"/>
    <s v="V21/10034616 / INV10030846 / INV10032598 / INV1003"/>
    <s v="?"/>
    <s v="beginbalans"/>
    <m/>
    <s v="1S2716WH9L3AYF9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56"/>
    <s v="V21/10034616 / INV10030846 / INV10032598 / INV1003"/>
    <s v="?"/>
    <s v="beginbalans"/>
    <m/>
    <s v="1S2716WH9L3AYG4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57"/>
    <s v="V21/10034616 / INV10030846 / INV10032598 / INV1003"/>
    <s v="?"/>
    <s v="beginbalans"/>
    <m/>
    <s v="1S2716WH9L3AYF5C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58"/>
    <s v="V21/10034616 / INV10030846 / INV10032598 / INV1003"/>
    <s v="?"/>
    <s v="beginbalans"/>
    <m/>
    <s v="1S2716WH9L3AYF8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59"/>
    <s v="V21/10034616 / INV10030846 / INV10032598 / INV1003"/>
    <s v="?"/>
    <s v="beginbalans"/>
    <m/>
    <s v="1S2716WH9L3AYG4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60"/>
    <s v="V21/10034616 / INV10030846 / INV10032598 / INV1003"/>
    <s v="?"/>
    <s v="beginbalans"/>
    <m/>
    <s v="1S2716WH9L3AYM8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61"/>
    <s v="V21/10034616 / INV10030846 / INV10032598 / INV1003"/>
    <s v="?"/>
    <s v="beginbalans"/>
    <m/>
    <s v="1S2716WH9L3AYF8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62"/>
    <s v="V21/10034616 / INV10030846 / INV10032598 / INV1003"/>
    <s v="?"/>
    <s v="beginbalans"/>
    <m/>
    <s v="1S2716WH9L3AYF4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63"/>
    <s v="V21/10034616 / INV10030846 / INV10032598 / INV1003"/>
    <s v="?"/>
    <s v="beginbalans"/>
    <m/>
    <s v="1S2716WH9L3AYF4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64"/>
    <s v="V21/10034616 / INV10030846 / INV10032598 / INV1003"/>
    <s v="?"/>
    <s v="beginbalans"/>
    <m/>
    <s v="1S2716WH9L3AYF4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65"/>
    <s v="V21/10034616 / INV10030846 / INV10032598 / INV1003"/>
    <s v="?"/>
    <s v="beginbalans"/>
    <m/>
    <s v="1S2716WH9L3AYF1D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66"/>
    <s v="V21/10034616 / INV10030846 / INV10032598 / INV1003"/>
    <s v="?"/>
    <s v="beginbalans"/>
    <m/>
    <s v="1S2716WH9L3AYF7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67"/>
    <s v="V21/10034616 / INV10030846 / INV10032598 / INV1003"/>
    <s v="?"/>
    <s v="beginbalans"/>
    <m/>
    <s v="1S2716WH9L3AYF8Y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968"/>
    <s v="V21/10034616 / INV10030846 / INV10032598 / INV1003"/>
    <s v="?"/>
    <s v="beginbalans"/>
    <m/>
    <s v="1S2716WH9L3AYF5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69"/>
    <s v="V21/10034616 / INV10030846 / INV10032598 / INV1003"/>
    <s v="?"/>
    <s v="beginbalans"/>
    <m/>
    <s v="1S2716WH9L3AYF5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70"/>
    <s v="V21/10034616 / INV10030846 / INV10032598 / INV1003"/>
    <s v="?"/>
    <s v="beginbalans"/>
    <m/>
    <s v="1S2716WH9L3AYF7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71"/>
    <s v="V21/10034616 / INV10030846 / INV10032598 / INV1003"/>
    <s v="?"/>
    <s v="beginbalans"/>
    <m/>
    <s v="1S2716WH9L3AYF7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72"/>
    <s v="V21/10034616 / INV10030846 / INV10032598 / INV1003"/>
    <s v="?"/>
    <s v="beginbalans"/>
    <m/>
    <s v="1S2716WH9R8LR226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73"/>
    <s v="V21/10034616 / INV10030846 / INV10032598 / INV1003"/>
    <s v="?"/>
    <s v="beginbalans"/>
    <m/>
    <s v="1S2716WH9L3AYG5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74"/>
    <s v="V21/10034616 / INV10030846 / INV10032598 / INV1003"/>
    <s v="?"/>
    <s v="beginbalans"/>
    <m/>
    <s v="1S2716WH9L3AYF7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75"/>
    <s v="V21/10034616 / INV10030846 / INV10032598 / INV1003"/>
    <s v="?"/>
    <s v="beginbalans"/>
    <m/>
    <s v="1S2716WH9L3AYF5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76"/>
    <s v="V21/10034616 / INV10030846 / INV10032598 / INV1003"/>
    <s v="?"/>
    <s v="beginbalans"/>
    <m/>
    <s v="1S2716WH9L3AYG5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77"/>
    <s v="V21/10034616 / INV10030846 / INV10032598 / INV1003"/>
    <s v="?"/>
    <s v="beginbalans"/>
    <m/>
    <s v="1S2716WH9L3AYF2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78"/>
    <s v="V21/10034616 / INV10030846 / INV10032598 / INV1003"/>
    <s v="?"/>
    <s v="beginbalans"/>
    <m/>
    <s v="1S2716WH9L3AYF8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79"/>
    <s v="V21/10034616 / INV10030846 / INV10032598 / INV1003"/>
    <s v="?"/>
    <s v="beginbalans"/>
    <m/>
    <s v="1S2716WH9L3AYF7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80"/>
    <s v="V21/10034616 / INV10030846 / INV10032598 / INV1003"/>
    <s v="?"/>
    <s v="beginbalans"/>
    <m/>
    <s v="1S2716WH9L3AYF4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81"/>
    <s v="V21/10034616 / INV10030846 / INV10032598 / INV1003"/>
    <s v="?"/>
    <s v="beginbalans"/>
    <m/>
    <s v="1S2716WH9L3AYF8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82"/>
    <s v="V21/10034616 / INV10030846 / INV10032598 / INV1003"/>
    <s v="?"/>
    <s v="beginbalans"/>
    <m/>
    <s v="1S2716WH9L3AYF5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83"/>
    <s v="V21/10034616 / INV10030846 / INV10032598 / INV1003"/>
    <s v="?"/>
    <s v="beginbalans"/>
    <m/>
    <s v="1S2716WH9L3AYF4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84"/>
    <s v="V21/10034616 / INV10030846 / INV10032598 / INV1003"/>
    <s v="?"/>
    <s v="beginbalans"/>
    <m/>
    <s v="1S2716WH9L3AYF6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85"/>
    <s v="V21/10034616 / INV10030846 / INV10032598 / INV1003"/>
    <s v="?"/>
    <s v="beginbalans"/>
    <m/>
    <s v="1S2716WH9L3AYF9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86"/>
    <s v="V21/10034616 / INV10030846 / INV10032598 / INV1003"/>
    <s v="?"/>
    <s v="beginbalans"/>
    <m/>
    <s v="1S2716WH9L3AYG0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87"/>
    <s v="V21/10034616 / INV10030846 / INV10032598 / INV1003"/>
    <s v="?"/>
    <s v="beginbalans"/>
    <m/>
    <s v="1S2716WH9L3AYF1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88"/>
    <s v="V21/10034616 / INV10030846 / INV10032598 / INV1003"/>
    <s v="?"/>
    <s v="beginbalans"/>
    <m/>
    <s v="1S2716WH9L3AYF4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89"/>
    <s v="V21/10034616 / INV10030846 / INV10032598 / INV1003"/>
    <s v="?"/>
    <s v="beginbalans"/>
    <m/>
    <s v="1S2716WH9L3AYG1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90"/>
    <s v="V21/10034616 / INV10030846 / INV10032598 / INV1003"/>
    <s v="?"/>
    <s v="beginbalans"/>
    <m/>
    <s v="1S2716WH9L3AYF9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91"/>
    <s v="V21/10034616 / INV10030846 / INV10032598 / INV1003"/>
    <s v="?"/>
    <s v="beginbalans"/>
    <m/>
    <s v="1S2716WH9L3AYF5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93"/>
    <s v="V21/10034616 / INV10030846 / INV10032598 / INV1003"/>
    <s v="?"/>
    <s v="beginbalans"/>
    <m/>
    <s v="1S2716WH9L3AYF4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94"/>
    <s v="V21/10034616 / INV10030846 / INV10032598 / INV1003"/>
    <s v="?"/>
    <s v="beginbalans"/>
    <m/>
    <s v="1S2716WH9L3AYF2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95"/>
    <s v="V21/10034616 / INV10030846 / INV10032598 / INV1003"/>
    <s v="?"/>
    <s v="beginbalans"/>
    <m/>
    <s v="1S2716WH9L3AYG4R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96"/>
    <s v="V21/10034616 / INV10030846 / INV10032598 / INV1003"/>
    <s v="?"/>
    <s v="beginbalans"/>
    <m/>
    <s v="1S2716WH9L3AYN2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97"/>
    <s v="V21/10034616 / INV10030846 / INV10032598 / INV1003"/>
    <s v="?"/>
    <s v="beginbalans"/>
    <m/>
    <s v="1S2716WH9L3AYM7B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4998"/>
    <s v="V21/10034616 / INV10030846 / INV10032598 / INV1003"/>
    <s v="?"/>
    <s v="beginbalans"/>
    <m/>
    <s v="1S2716WH9L3AYG4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4999"/>
    <s v="V21/10034616 / INV10030846 / INV10032598 / INV1003"/>
    <s v="?"/>
    <s v="beginbalans"/>
    <m/>
    <s v="1S2716WH9L3AYG4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00"/>
    <s v="V21/10034616 / INV10030846 / INV10032598 / INV1003"/>
    <s v="?"/>
    <s v="beginbalans"/>
    <m/>
    <s v="1S2716WH9L3AYG3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01"/>
    <s v="V21/10034616 / INV10030846 / INV10032598 / INV1003"/>
    <s v="?"/>
    <s v="beginbalans"/>
    <m/>
    <s v="1S2716WH9L3AYG0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02"/>
    <s v="V21/10034616 / INV10030846 / INV10032598 / INV1003"/>
    <s v="?"/>
    <s v="beginbalans"/>
    <m/>
    <s v="1S2716WH9L3AYG5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03"/>
    <s v="V21/10034616 / INV10030846 / INV10032598 / INV1003"/>
    <s v="?"/>
    <s v="beginbalans"/>
    <m/>
    <s v="1S2716WH9L3AYG4M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004"/>
    <s v="V21/10034616 / INV10030846 / INV10032598 / INV1003"/>
    <s v="?"/>
    <s v="beginbalans"/>
    <m/>
    <s v="1S2716WH9L3AYG5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05"/>
    <s v="V21/10034616 / INV10030846 / INV10032598 / INV1003"/>
    <s v="?"/>
    <s v="beginbalans"/>
    <m/>
    <s v="1S2716WH9L3AYG3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06"/>
    <s v="V21/10034616 / INV10030846 / INV10032598 / INV1003"/>
    <s v="?"/>
    <s v="beginbalans"/>
    <m/>
    <s v="1S2716WH9L3AYG3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07"/>
    <s v="V21/10034616 / INV10030846 / INV10032598 / INV1003"/>
    <s v="?"/>
    <s v="beginbalans"/>
    <m/>
    <s v="1S2716WH9L3AYG5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08"/>
    <s v="V21/10034616 / INV10030846 / INV10032598 / INV1003"/>
    <s v="?"/>
    <s v="beginbalans"/>
    <m/>
    <s v="1S2716WH9L3AYG4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09"/>
    <s v="V21/10034616 / INV10030846 / INV10032598 / INV1003"/>
    <s v="?"/>
    <s v="beginbalans"/>
    <m/>
    <s v="1S2716WH9L3AYG3P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010"/>
    <s v="V21/10034616 / INV10030846 / INV10032598 / INV1003"/>
    <s v="?"/>
    <s v="beginbalans"/>
    <m/>
    <s v="1S2716WH9L3AYG3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11"/>
    <s v="V21/10034616 / INV10030846 / INV10032598 / INV1003"/>
    <s v="?"/>
    <s v="beginbalans"/>
    <m/>
    <s v="1S2716WH9L3AYG5E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012"/>
    <s v="V21/10034616 / INV10030846 / INV10032598 / INV1003"/>
    <s v="?"/>
    <s v="beginbalans"/>
    <m/>
    <s v="1S2716WH9L3AYL2H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013"/>
    <s v="V21/10034616 / INV10030846 / INV10032598 / INV1003"/>
    <s v="?"/>
    <s v="beginbalans"/>
    <m/>
    <s v="1S2716WH9L3AYG5F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014"/>
    <s v="V21/10034616 / INV10030846 / INV10032598 / INV1003"/>
    <s v="?"/>
    <s v="beginbalans"/>
    <m/>
    <s v="1S2716WH9L3AYG5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15"/>
    <s v="V21/10034616 / INV10030846 / INV10032598 / INV1003"/>
    <s v="?"/>
    <s v="beginbalans"/>
    <m/>
    <s v="1S2716WH9L3AYG3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16"/>
    <s v="V21/10034616 / INV10030846 / INV10032598 / INV1003"/>
    <s v="?"/>
    <s v="beginbalans"/>
    <m/>
    <s v="1S2716WH9L3AYG1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17"/>
    <s v="V21/10034616 / INV10030846 / INV10032598 / INV1003"/>
    <s v="?"/>
    <s v="beginbalans"/>
    <m/>
    <s v="1S2716WH9L3AYG2Z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018"/>
    <s v="V21/10034616 / INV10030846 / INV10032598 / INV1003"/>
    <s v="?"/>
    <s v="beginbalans"/>
    <m/>
    <s v="1S2716WH9L3AYG2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19"/>
    <s v="V21/10034616 / INV10030846 / INV10032598 / INV1003"/>
    <s v="?"/>
    <s v="beginbalans"/>
    <m/>
    <s v="1S2716WH9L3AYL3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20"/>
    <s v="V21/10034616 / INV10030846 / INV10032598 / INV1003"/>
    <s v="?"/>
    <s v="beginbalans"/>
    <m/>
    <s v="1S2716WH9L3AYF1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21"/>
    <s v="V21/10034616 / INV10030846 / INV10032598 / INV1003"/>
    <s v="?"/>
    <s v="beginbalans"/>
    <m/>
    <s v="1S2716WH9L3AYD0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22"/>
    <s v="V21/10034616 / INV10030846 / INV10032598 / INV1003"/>
    <s v="?"/>
    <s v="beginbalans"/>
    <m/>
    <s v="1S2716WH9L3AYG1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23"/>
    <s v="V21/10034616 / INV10030846 / INV10032598 / INV1003"/>
    <s v="?"/>
    <s v="beginbalans"/>
    <m/>
    <s v="1S2716WH9L3AYN4F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024"/>
    <s v="V21/10034616 / INV10030846 / INV10032598 / INV1003"/>
    <s v="?"/>
    <s v="beginbalans"/>
    <m/>
    <s v="1S2716WH9L3AYG5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25"/>
    <s v="V21/10034616 / INV10030846 / INV10032598 / INV1003"/>
    <s v="?"/>
    <s v="beginbalans"/>
    <m/>
    <s v="1S2716WH9L3AYG4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26"/>
    <s v="V21/10034616 / INV10030846 / INV10032598 / INV1003"/>
    <s v="?"/>
    <s v="beginbalans"/>
    <m/>
    <s v="1S2716WH9L3AYG0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27"/>
    <s v="V21/10034616 / INV10030846 / INV10032598 / INV1003"/>
    <s v="?"/>
    <s v="beginbalans"/>
    <m/>
    <s v="1S2716WH9L3AYG4V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028"/>
    <s v="V21/10034616 / INV10030846 / INV10032598 / INV1003"/>
    <s v="?"/>
    <s v="beginbalans"/>
    <m/>
    <s v="1S2716WH9L3AYF8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29"/>
    <s v="V21/10034616 / INV10030846 / INV10032598 / INV1003"/>
    <s v="?"/>
    <s v="beginbalans"/>
    <m/>
    <s v="1S2716WH9L3AYG3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30"/>
    <s v="V21/10034616 / INV10030846 / INV10032598 / INV1003"/>
    <s v="?"/>
    <s v="beginbalans"/>
    <m/>
    <s v="1S2716WH9L3AYG2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31"/>
    <s v="V21/10034616 / INV10030846 / INV10032598 / INV1003"/>
    <s v="?"/>
    <s v="beginbalans"/>
    <m/>
    <s v="1S2716WH9L3AYM7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32"/>
    <s v="V21/10034616 / INV10030846 / INV10032598 / INV1003"/>
    <s v="?"/>
    <s v="beginbalans"/>
    <m/>
    <s v="1S2716WH9L3AYG4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33"/>
    <s v="V21/10034616 / INV10030846 / INV10032598 / INV1003"/>
    <s v="?"/>
    <s v="beginbalans"/>
    <m/>
    <s v="1S2716WH9L3AYF3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34"/>
    <s v="V21/10034616 / INV10030846 / INV10032598 / INV1003"/>
    <s v="?"/>
    <s v="beginbalans"/>
    <m/>
    <s v="1S2716WH9L3AYG3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35"/>
    <s v="V21/10034616 / INV10030846 / INV10032598 / INV1003"/>
    <s v="?"/>
    <s v="beginbalans"/>
    <m/>
    <s v="1S2716WH9L3AYG3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36"/>
    <s v="V21/10034616 / INV10030846 / INV10032598 / INV1003"/>
    <s v="?"/>
    <s v="beginbalans"/>
    <m/>
    <s v="1S2716WH9L3AYG1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37"/>
    <s v="V21/10034616 / INV10030846 / INV10032598 / INV1003"/>
    <s v="?"/>
    <s v="beginbalans"/>
    <m/>
    <s v="1S2716WH9R8LR219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38"/>
    <s v="V21/10034616 / INV10030846 / INV10032598 / INV1003"/>
    <s v="?"/>
    <s v="beginbalans"/>
    <m/>
    <s v="1S2716WH9L3AYF6W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039"/>
    <s v="V21/10034616 / INV10030846 / INV10032598 / INV1003"/>
    <s v="?"/>
    <s v="beginbalans"/>
    <m/>
    <s v="1S2716WH9L3AYF9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40"/>
    <s v="V21/10034616 / INV10030846 / INV10032598 / INV1003"/>
    <s v="?"/>
    <s v="beginbalans"/>
    <m/>
    <s v="1S2716WH9L3AYG0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41"/>
    <s v="V21/10034616 / INV10030846 / INV10032598 / INV1003"/>
    <s v="?"/>
    <s v="beginbalans"/>
    <m/>
    <s v="1S2716WH9L3AYG2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42"/>
    <s v="V21/10034616 / INV10030846 / INV10032598 / INV1003"/>
    <s v="?"/>
    <s v="beginbalans"/>
    <m/>
    <s v="1S2716WH9L3AYG2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43"/>
    <s v="V21/10034616 / INV10030846 / INV10032598 / INV1003"/>
    <s v="?"/>
    <s v="beginbalans"/>
    <m/>
    <s v="1S2716WH9L3AYG4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44"/>
    <s v="V21/10034616 / INV10030846 / INV10032598 / INV1003"/>
    <s v="?"/>
    <s v="beginbalans"/>
    <m/>
    <s v="1S2716WH9L3AYG2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45"/>
    <s v="V21/10034616 / INV10030846 / INV10032598 / INV1003"/>
    <s v="?"/>
    <s v="beginbalans"/>
    <m/>
    <s v="1S2716WH9L3AYG3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46"/>
    <s v="V21/10034616 / INV10030846 / INV10032598 / INV1003"/>
    <s v="?"/>
    <s v="beginbalans"/>
    <m/>
    <s v="1S2716WH9L3AYM9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47"/>
    <s v="V21/10034616 / INV10030846 / INV10032598 / INV1003"/>
    <s v="?"/>
    <s v="beginbalans"/>
    <m/>
    <s v="1S2716WH9L3AYG1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48"/>
    <s v="V21/10034616 / INV10030846 / INV10032598 / INV1003"/>
    <s v="?"/>
    <s v="beginbalans"/>
    <m/>
    <s v="1S2716WH9L3AYG3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49"/>
    <s v="V21/10034616 / INV10030846 / INV10032598 / INV1003"/>
    <s v="?"/>
    <s v="beginbalans"/>
    <m/>
    <s v="1S2716WH9L3AYG0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50"/>
    <s v="V21/10034616 / INV10030846 / INV10032598 / INV1003"/>
    <s v="?"/>
    <s v="beginbalans"/>
    <m/>
    <s v="1S2716WH9L3AYM8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51"/>
    <s v="V21/10034616 / INV10030846 / INV10032598 / INV1003"/>
    <s v="?"/>
    <s v="beginbalans"/>
    <m/>
    <s v="1S2716WH9L3AYC9Y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52"/>
    <s v="V21/10034616 / INV10030846 / INV10032598 / INV1003"/>
    <s v="?"/>
    <s v="beginbalans"/>
    <m/>
    <s v="1S2716WH9L3AYM9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53"/>
    <s v="V21/10034616 / INV10030846 / INV10032598 / INV1003"/>
    <s v="?"/>
    <s v="beginbalans"/>
    <m/>
    <s v="1S2716WH9L3AYF3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54"/>
    <s v="V21/10034616 / INV10030846 / INV10032598 / INV1003"/>
    <s v="?"/>
    <s v="beginbalans"/>
    <m/>
    <s v="1S2716WH9L3AYG2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55"/>
    <s v="V21/10034616 / INV10030846 / INV10032598 / INV1003"/>
    <s v="?"/>
    <s v="beginbalans"/>
    <m/>
    <s v="1S2716WH9L3AYG1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56"/>
    <s v="V21/10034616 / INV10030846 / INV10032598 / INV1003"/>
    <s v="?"/>
    <s v="beginbalans"/>
    <m/>
    <s v="1S2716WH9L3AYG4X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057"/>
    <s v="V21/10034616 / INV10030846 / INV10032598 / INV1003"/>
    <s v="?"/>
    <s v="beginbalans"/>
    <m/>
    <s v="1S2716WH9L3AYG3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58"/>
    <s v="V21/10034616 / INV10030846 / INV10032598 / INV1003"/>
    <s v="?"/>
    <s v="beginbalans"/>
    <m/>
    <s v="1S2716WH9R8LR238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59"/>
    <s v="V21/10034616 / INV10030846 / INV10032598 / INV1003"/>
    <s v="?"/>
    <s v="beginbalans"/>
    <m/>
    <s v="1S2716WH9R8LR218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60"/>
    <s v="V21/10034616 / INV10030846 / INV10032598 / INV1003"/>
    <s v="?"/>
    <s v="beginbalans"/>
    <m/>
    <s v="1S2716WH9R8LR195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61"/>
    <s v="V21/10034616 / INV10030846 / INV10032598 / INV1003"/>
    <s v="?"/>
    <s v="beginbalans"/>
    <m/>
    <s v="1S2716WH9R8LR217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62"/>
    <s v="V21/10034616 / INV10030846 / INV10032598 / INV1003"/>
    <s v="?"/>
    <s v="beginbalans"/>
    <m/>
    <s v="1S2716WH9R8LR203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63"/>
    <s v="V21/10034616 / INV10030846 / INV10032598 / INV1003"/>
    <s v="?"/>
    <s v="beginbalans"/>
    <m/>
    <s v="1S2716WH9L3AYF8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64"/>
    <s v="V21/10034616 / INV10030846 / INV10032598 / INV1003"/>
    <s v="?"/>
    <s v="beginbalans"/>
    <m/>
    <s v="1S2716WH9R8LR224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065"/>
    <s v="V21/10034616 / INV10030846 / INV10032598 / INV1003"/>
    <s v="?"/>
    <s v="beginbalans"/>
    <m/>
    <s v="1S2716WH9L3AYF5N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066"/>
    <s v="V21/10034616 / INV10030846 / INV10032598 / INV1003"/>
    <s v="?"/>
    <s v="beginbalans"/>
    <m/>
    <s v="1S2716WH9R8LR239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67"/>
    <s v="V21/10034616 / INV10030846 / INV10032598 / INV1003"/>
    <s v="?"/>
    <s v="beginbalans"/>
    <m/>
    <s v="1S2716WH9R8LR230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68"/>
    <s v="V21/10034616 / INV10030846 / INV10032598 / INV1003"/>
    <s v="?"/>
    <s v="beginbalans"/>
    <m/>
    <s v="1S2716WH9R8LR198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69"/>
    <s v="V21/10034616 / INV10030846 / INV10032598 / INV1003"/>
    <s v="?"/>
    <s v="beginbalans"/>
    <m/>
    <s v="1S2716WH9L3AYF9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70"/>
    <s v="V21/10034616 / INV10030846 / INV10032598 / INV1003"/>
    <s v="?"/>
    <s v="beginbalans"/>
    <m/>
    <s v="1S2716WH9L3AYF7B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71"/>
    <s v="V21/10034616 / INV10030846 / INV10032598 / INV1003"/>
    <s v="?"/>
    <s v="beginbalans"/>
    <m/>
    <s v="1S2716WH9R8LR241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72"/>
    <s v="V21/10034616 / INV10030846 / INV10032598 / INV1003"/>
    <s v="?"/>
    <s v="beginbalans"/>
    <m/>
    <s v="1S2716WH9L3AYE6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73"/>
    <s v="V21/10034616 / INV10030846 / INV10032598 / INV1003"/>
    <s v="?"/>
    <s v="beginbalans"/>
    <m/>
    <s v="1S2716WH9L3AYK7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74"/>
    <s v="V21/10034616 / INV10030846 / INV10032598 / INV1003"/>
    <s v="?"/>
    <s v="beginbalans"/>
    <m/>
    <s v="L3AYC3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75"/>
    <s v="V21/10034616 / INV10030846 / INV10032598 / INV1003"/>
    <s v="?"/>
    <s v="beginbalans"/>
    <m/>
    <s v="L3AYC3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76"/>
    <s v="V21/10034616 / INV10030846 / INV10032598 / INV1003"/>
    <s v="?"/>
    <s v="beginbalans"/>
    <m/>
    <s v="L3AYC3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77"/>
    <s v="V21/10034616 / INV10030846 / INV10032598 / INV1003"/>
    <s v="?"/>
    <s v="beginbalans"/>
    <m/>
    <s v="L3AYC3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78"/>
    <s v="V21/10034616 / INV10030846 / INV10032598 / INV1003"/>
    <s v="?"/>
    <s v="beginbalans"/>
    <m/>
    <s v="1S2716WH9L3AYC3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79"/>
    <s v="V21/10034616 / INV10030846 / INV10032598 / INV1003"/>
    <s v="?"/>
    <s v="beginbalans"/>
    <m/>
    <s v="1S2716WH9L3AYK9G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080"/>
    <s v="V21/10034616 / INV10030846 / INV10032598 / INV1003"/>
    <s v="?"/>
    <s v="beginbalans"/>
    <m/>
    <s v="1S2716WH9L3AYC3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81"/>
    <s v="V21/10034616 / INV10030846 / INV10032598 / INV1003"/>
    <s v="?"/>
    <s v="beginbalans"/>
    <m/>
    <s v="L3AYA2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82"/>
    <s v="V21/10034616 / INV10030846 / INV10032598 / INV1003"/>
    <s v="?"/>
    <s v="beginbalans"/>
    <m/>
    <s v="1S2616WH9L3AYK9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83"/>
    <s v="V21/10034616 / INV10030846 / INV10032598 / INV1003"/>
    <s v="?"/>
    <s v="beginbalans"/>
    <m/>
    <s v="1S2716WH9L3AYL0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84"/>
    <s v="V21/10034616 / INV10030846 / INV10032598 / INV1003"/>
    <s v="?"/>
    <s v="beginbalans"/>
    <m/>
    <s v="1S2716WH9L3AYL0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85"/>
    <s v="V21/10034616 / INV10030846 / INV10032598 / INV1003"/>
    <s v="?"/>
    <s v="beginbalans"/>
    <m/>
    <s v="L3AYC3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86"/>
    <s v="V21/10034616 / INV10030846 / INV10032598 / INV1003"/>
    <s v="?"/>
    <s v="beginbalans"/>
    <m/>
    <s v="1S2716WH9L3AYK9D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087"/>
    <s v="V21/10034616 / INV10030846 / INV10032598 / INV1003"/>
    <s v="?"/>
    <s v="beginbalans"/>
    <m/>
    <s v="1S2716WH9L3AYL0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88"/>
    <s v="V21/10034616 / INV10030846 / INV10032598 / INV1003"/>
    <s v="?"/>
    <s v="beginbalans"/>
    <m/>
    <s v="1S2716WH9L3AYL0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89"/>
    <s v="V21/10034616 / INV10030846 / INV10032598 / INV1003"/>
    <s v="?"/>
    <s v="beginbalans"/>
    <m/>
    <s v="1S2716WH9L3AYL0L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90"/>
    <s v="V21/10034616 / INV10030846 / INV10032598 / INV1003"/>
    <s v="?"/>
    <s v="beginbalans"/>
    <m/>
    <s v="1S2716WH9L3AYL0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91"/>
    <s v="V21/10034616 / INV10030846 / INV10032598 / INV1003"/>
    <s v="?"/>
    <s v="beginbalans"/>
    <m/>
    <s v="1S2716WH9L3AYL0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92"/>
    <s v="V21/10034616 / INV10030846 / INV10032598 / INV1003"/>
    <s v="?"/>
    <s v="beginbalans"/>
    <m/>
    <s v="L3AYC0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93"/>
    <s v="V21/10034616 / INV10030846 / INV10032598 / INV1003"/>
    <s v="?"/>
    <s v="beginbalans"/>
    <m/>
    <s v="1S2716WH9L3AYC1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94"/>
    <s v="V21/10034616 / INV10030846 / INV10032598 / INV1003"/>
    <s v="?"/>
    <s v="beginbalans"/>
    <m/>
    <s v="1S2716WH9L3AYC1R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95"/>
    <s v="V21/10034616 / INV10030846 / INV10032598 / INV1003"/>
    <s v="?"/>
    <s v="beginbalans"/>
    <m/>
    <s v="1S2716WH9L3AYC2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96"/>
    <s v="V21/10034616 / INV10030846 / INV10032598 / INV1003"/>
    <s v="?"/>
    <s v="beginbalans"/>
    <m/>
    <s v="1S2716WH9L3AYC2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97"/>
    <s v="V21/10034616 / INV10030846 / INV10032598 / INV1003"/>
    <s v="?"/>
    <s v="beginbalans"/>
    <m/>
    <s v="1S2716WH9L3AYK8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98"/>
    <s v="V21/10034616 / INV10030846 / INV10032598 / INV1003"/>
    <s v="?"/>
    <s v="beginbalans"/>
    <m/>
    <s v="L3AYC4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099"/>
    <s v="V21/10034616 / INV10030846 / INV10032598 / INV1003"/>
    <s v="?"/>
    <s v="beginbalans"/>
    <m/>
    <s v="L3AYC4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00"/>
    <s v="V21/10034616 / INV10030846 / INV10032598 / INV1003"/>
    <s v="?"/>
    <s v="beginbalans"/>
    <m/>
    <s v="L3AYC4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01"/>
    <s v="V21/10034616 / INV10030846 / INV10032598 / INV1003"/>
    <s v="?"/>
    <s v="beginbalans"/>
    <m/>
    <s v="L3AYC4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02"/>
    <s v="V21/10034616 / INV10030846 / INV10032598 / INV1003"/>
    <s v="?"/>
    <s v="beginbalans"/>
    <m/>
    <s v="L3AYCA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03"/>
    <s v="V21/10034616 / INV10030846 / INV10032598 / INV1003"/>
    <s v="?"/>
    <s v="beginbalans"/>
    <m/>
    <s v="L3AYC4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04"/>
    <s v="V21/10034616 / INV10030846 / INV10032598 / INV1003"/>
    <s v="?"/>
    <s v="beginbalans"/>
    <m/>
    <s v="L3AYC2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05"/>
    <s v="V21/10034616 / INV10030846 / INV10032598 / INV1003"/>
    <s v="?"/>
    <s v="beginbalans"/>
    <m/>
    <s v="L3AYC3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06"/>
    <s v="V21/10034616 / INV10030846 / INV10032598 / INV1003"/>
    <s v="?"/>
    <s v="beginbalans"/>
    <m/>
    <s v="L3AYC3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07"/>
    <s v="V21/10034616 / INV10030846 / INV10032598 / INV1003"/>
    <s v="?"/>
    <s v="beginbalans"/>
    <m/>
    <s v="L3AYC2Y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08"/>
    <s v="V21/10034616 / INV10030846 / INV10032598 / INV1003"/>
    <s v="?"/>
    <s v="beginbalans"/>
    <m/>
    <s v="L3AYC2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09"/>
    <s v="V21/10034616 / INV10030846 / INV10032598 / INV1003"/>
    <s v="?"/>
    <s v="beginbalans"/>
    <m/>
    <s v="L3AYC2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10"/>
    <s v="V21/10034616 / INV10030846 / INV10032598 / INV1003"/>
    <s v="?"/>
    <s v="beginbalans"/>
    <m/>
    <s v="L3AYC2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11"/>
    <s v="V21/10034616 / INV10030846 / INV10032598 / INV1003"/>
    <s v="?"/>
    <s v="beginbalans"/>
    <m/>
    <s v="L3AYC2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12"/>
    <s v="V21/10034616 / INV10030846 / INV10032598 / INV1003"/>
    <s v="?"/>
    <s v="beginbalans"/>
    <m/>
    <s v="L3AYC2K"/>
    <m/>
    <m/>
    <m/>
    <x v="0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13"/>
    <s v="V21/10034616 / INV10030846 / INV10032598 / INV1003"/>
    <s v="?"/>
    <s v="beginbalans"/>
    <m/>
    <s v="1S2716WH9L3AYK9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14"/>
    <s v="V21/10034616 / INV10030846 / INV10032598 / INV1003"/>
    <s v="?"/>
    <s v="beginbalans"/>
    <m/>
    <s v="L3AYC2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15"/>
    <s v="V21/10034616 / INV10030846 / INV10032598 / INV1003"/>
    <s v="?"/>
    <s v="beginbalans"/>
    <m/>
    <s v="L3AYC3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16"/>
    <s v="V21/10034616 / INV10030846 / INV10032598 / INV1003"/>
    <s v="?"/>
    <s v="beginbalans"/>
    <m/>
    <s v="L3AYC2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17"/>
    <s v="V21/10034616 / INV10030846 / INV10032598 / INV1003"/>
    <s v="?"/>
    <s v="beginbalans"/>
    <m/>
    <s v="L3AYC2C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118"/>
    <s v="V21/10034616 / INV10030846 / INV10032598 / INV1003"/>
    <s v="?"/>
    <s v="beginbalans"/>
    <m/>
    <s v="L3AYC2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19"/>
    <s v="V21/10034616 / INV10030846 / INV10032598 / INV1003"/>
    <s v="?"/>
    <s v="beginbalans"/>
    <m/>
    <s v="L3AYC1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20"/>
    <s v="V21/10034616 / INV10030846 / INV10032598 / INV1003"/>
    <s v="?"/>
    <s v="beginbalans"/>
    <m/>
    <s v="L3AYC1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21"/>
    <s v="V21/10034616 / INV10030846 / INV10032598 / INV1003"/>
    <s v="?"/>
    <s v="beginbalans"/>
    <m/>
    <s v="L3AYC1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22"/>
    <s v="V21/10034616 / INV10030846 / INV10032598 / INV1003"/>
    <s v="?"/>
    <s v="beginbalans"/>
    <m/>
    <s v="L3AYC1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23"/>
    <s v="V21/10034616 / INV10030846 / INV10032598 / INV1003"/>
    <s v="?"/>
    <s v="beginbalans"/>
    <m/>
    <s v="L3AYC1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24"/>
    <s v="V21/10034616 / INV10030846 / INV10032598 / INV1003"/>
    <s v="?"/>
    <s v="beginbalans"/>
    <m/>
    <s v="L3AYC1L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125"/>
    <s v="V21/10034616 / INV10030846 / INV10032598 / INV1003"/>
    <s v="?"/>
    <s v="beginbalans"/>
    <m/>
    <s v="L3AYC2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26"/>
    <s v="V21/10034616 / INV10030846 / INV10032598 / INV1003"/>
    <s v="?"/>
    <s v="beginbalans"/>
    <m/>
    <s v="1S2716WH9L3AYC1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27"/>
    <s v="V21/10034616 / INV10030846 / INV10032598 / INV1003"/>
    <s v="?"/>
    <s v="beginbalans"/>
    <m/>
    <s v="1S2716WH9L3AYL0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28"/>
    <s v="V21/10034616 / INV10030846 / INV10032598 / INV1003"/>
    <s v="?"/>
    <s v="beginbalans"/>
    <m/>
    <s v="1S2716WH9L3AYL1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29"/>
    <s v="V21/10034616 / INV10030846 / INV10032598 / INV1003"/>
    <s v="?"/>
    <s v="beginbalans"/>
    <m/>
    <s v="L3AYC0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30"/>
    <s v="V21/10034616 / INV10030846 / INV10032598 / INV1003"/>
    <s v="?"/>
    <s v="beginbalans"/>
    <m/>
    <s v="L3AYC0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31"/>
    <s v="V21/10034616 / INV10030846 / INV10032598 / INV1003"/>
    <s v="?"/>
    <s v="beginbalans"/>
    <m/>
    <s v="L3AYC0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32"/>
    <s v="V21/10034616 / INV10030846 / INV10032598 / INV1003"/>
    <s v="?"/>
    <s v="beginbalans"/>
    <m/>
    <s v="L3AYC0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33"/>
    <s v="V21/10034616 / INV10030846 / INV10032598 / INV1003"/>
    <s v="?"/>
    <s v="beginbalans"/>
    <m/>
    <s v="L3AYC1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34"/>
    <s v="V21/10034616 / INV10030846 / INV10032598 / INV1003"/>
    <s v="?"/>
    <s v="beginbalans"/>
    <m/>
    <s v="L3AYC1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35"/>
    <s v="V21/10034616 / INV10030846 / INV10032598 / INV1003"/>
    <s v="?"/>
    <s v="beginbalans"/>
    <m/>
    <s v="L3AYC1D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136"/>
    <s v="V21/10034616 / INV10030846 / INV10032598 / INV1003"/>
    <s v="?"/>
    <s v="beginbalans"/>
    <m/>
    <s v="L3AYC3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37"/>
    <s v="V21/10034616 / INV10030846 / INV10032598 / INV1003"/>
    <s v="?"/>
    <s v="beginbalans"/>
    <m/>
    <s v="L3AYC1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38"/>
    <s v="V21/10034616 / INV10030846 / INV10032598 / INV1003"/>
    <s v="?"/>
    <s v="beginbalans"/>
    <m/>
    <s v="L3AYC3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39"/>
    <s v="V21/10034616 / INV10030846 / INV10032598 / INV1003"/>
    <s v="?"/>
    <s v="beginbalans"/>
    <m/>
    <s v="1S2716WH9L3AYK9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40"/>
    <s v="V21/10034616 / INV10030846 / INV10032598 / INV1003"/>
    <s v="?"/>
    <s v="beginbalans"/>
    <m/>
    <s v="1S2716WH9L3AYK8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41"/>
    <s v="V21/10034616 / INV10030846 / INV10032598 / INV1003"/>
    <s v="?"/>
    <s v="beginbalans"/>
    <m/>
    <s v="L3AYK8X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142"/>
    <s v="V21/10034616 / INV10030846 / INV10032598 / INV1003"/>
    <s v="?"/>
    <s v="beginbalans"/>
    <m/>
    <s v="1S2716WH9L3AYK8W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43"/>
    <s v="V21/10034616 / INV10030846 / INV10032598 / INV1003"/>
    <s v="?"/>
    <s v="beginbalans"/>
    <m/>
    <s v="1S2716WH9L3AYK8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44"/>
    <s v="V21/10034616 / INV10030846 / INV10032598 / INV1003"/>
    <s v="?"/>
    <s v="beginbalans"/>
    <m/>
    <s v="1S2716WH9L3AYK8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45"/>
    <s v="V21/10034616 / INV10030846 / INV10032598 / INV1003"/>
    <s v="?"/>
    <s v="beginbalans"/>
    <m/>
    <s v="L3AYC3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46"/>
    <s v="V21/10034616 / INV10030846 / INV10032598 / INV1003"/>
    <s v="?"/>
    <s v="beginbalans"/>
    <m/>
    <s v="L3AYC3L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47"/>
    <s v="V21/10034616 / INV10030846 / INV10032598 / INV1003"/>
    <s v="?"/>
    <s v="beginbalans"/>
    <m/>
    <s v="L3AYC3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48"/>
    <s v="V21/10034616 / INV10030846 / INV10032598 / INV1003"/>
    <s v="?"/>
    <s v="beginbalans"/>
    <m/>
    <s v="1S2716WH9L3AYL0T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149"/>
    <s v="V21/10034616 / INV10030846 / INV10032598 / INV1003"/>
    <s v="?"/>
    <s v="beginbalans"/>
    <m/>
    <s v="L3AYC1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50"/>
    <s v="V21/10034616 / INV10030846 / INV10032598 / INV1003"/>
    <s v="?"/>
    <s v="beginbalans"/>
    <m/>
    <s v="1S2716WH9L3AYK6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51"/>
    <s v="V21/10034616 / INV10030846 / INV10032598 / INV1003"/>
    <s v="?"/>
    <s v="beginbalans"/>
    <m/>
    <s v="1S2716WH9L3AYC3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52"/>
    <s v="V21/10034616 / INV10030846 / INV10032598 / INV1003"/>
    <s v="?"/>
    <s v="beginbalans"/>
    <m/>
    <s v="1S2716WH9L3AYE5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53"/>
    <s v="V21/10034616 / INV10030846 / INV10032598 / INV1003"/>
    <s v="?"/>
    <s v="beginbalans"/>
    <m/>
    <s v="1S2716WH9L3AYE6C"/>
    <m/>
    <m/>
    <m/>
    <x v="2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54"/>
    <s v="V21/10034616 / INV10030846 / INV10032598 / INV1003"/>
    <s v="?"/>
    <s v="beginbalans"/>
    <m/>
    <s v="1S2716WH9L3AYK6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55"/>
    <s v="V21/10034616 / INV10030846 / INV10032598 / INV1003"/>
    <s v="?"/>
    <s v="beginbalans"/>
    <m/>
    <s v="1S2716WH9L3AYK6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56"/>
    <s v="V21/10034616 / INV10030846 / INV10032598 / INV1003"/>
    <s v="?"/>
    <s v="beginbalans"/>
    <m/>
    <s v="1S2716WH9L3AYK6V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57"/>
    <s v="V21/10034616 / INV10030846 / INV10032598 / INV1003"/>
    <s v="?"/>
    <s v="beginbalans"/>
    <m/>
    <s v="1S2716WH9L3AYK6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58"/>
    <s v="V21/10034616 / INV10030846 / INV10032598 / INV1003"/>
    <s v="?"/>
    <s v="beginbalans"/>
    <m/>
    <s v="1S2716WH9L3AYK6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59"/>
    <s v="V21/10034616 / INV10030846 / INV10032598 / INV1003"/>
    <s v="?"/>
    <s v="beginbalans"/>
    <m/>
    <s v="1S2716WH9L3AYL1K"/>
    <m/>
    <m/>
    <m/>
    <x v="7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60"/>
    <s v="V21/10034616 / INV10030846 / INV10032598 / INV1003"/>
    <s v="?"/>
    <s v="beginbalans"/>
    <m/>
    <s v="1S2716WH9L3AYL1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61"/>
    <s v="V21/10034616 / INV10030846 / INV10032598 / INV1003"/>
    <s v="?"/>
    <s v="beginbalans"/>
    <m/>
    <s v="1S2716WH9L3AYL1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62"/>
    <s v="V21/10034616 / INV10030846 / INV10032598 / INV1003"/>
    <s v="?"/>
    <s v="beginbalans"/>
    <m/>
    <s v="1S2716WH9L3AYL1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63"/>
    <s v="V21/10034616 / INV10030846 / INV10032598 / INV1003"/>
    <s v="?"/>
    <s v="beginbalans"/>
    <m/>
    <s v="1S2716WH9L3AYC0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64"/>
    <s v="V21/10034616 / INV10030846 / INV10032598 / INV1003"/>
    <s v="?"/>
    <s v="beginbalans"/>
    <m/>
    <s v="1S2716WH9L3AYC0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65"/>
    <s v="V21/10034616 / INV10030846 / INV10032598 / INV1003"/>
    <s v="?"/>
    <s v="beginbalans"/>
    <m/>
    <s v="L3AYC2M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166"/>
    <s v="V21/10034616 / INV10030846 / INV10032598 / INV1003"/>
    <s v="?"/>
    <s v="beginbalans"/>
    <m/>
    <s v="1S2716WH9L3AYC3R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67"/>
    <s v="V21/10034616 / INV10030846 / INV10032598 / INV1003"/>
    <s v="?"/>
    <s v="beginbalans"/>
    <m/>
    <s v="1S2716WH9L3AYC1Y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68"/>
    <s v="V21/10034616 / INV10030846 / INV10032598 / INV1003"/>
    <s v="?"/>
    <s v="beginbalans"/>
    <m/>
    <s v="1S2716WH9L3AYC1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69"/>
    <s v="V21/10034616 / INV10030846 / INV10032598 / INV1003"/>
    <s v="?"/>
    <s v="beginbalans"/>
    <m/>
    <s v="L3AYC3B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170"/>
    <s v="V21/10034616 / INV10030846 / INV10032598 / INV1003"/>
    <s v="?"/>
    <s v="beginbalans"/>
    <m/>
    <s v="1S2716WH9L3AYC3G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71"/>
    <s v="V21/10034616 / INV10030846 / INV10032598 / INV1003"/>
    <s v="?"/>
    <s v="beginbalans"/>
    <m/>
    <s v="1S2716WH9L3AYC3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72"/>
    <s v="V21/10034616 / INV10030846 / INV10032598 / INV1003"/>
    <s v="?"/>
    <s v="beginbalans"/>
    <m/>
    <s v="1S2716WH9L3AYC2W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73"/>
    <s v="V21/10034616 / INV10030846 / INV10032598 / INV1003"/>
    <s v="?"/>
    <s v="beginbalans"/>
    <m/>
    <s v="1S2716WH9L3AYK8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74"/>
    <s v="V21/10034616 / INV10030846 / INV10032598 / INV1003"/>
    <s v="?"/>
    <s v="beginbalans"/>
    <m/>
    <s v="1S2716WH9L3AYK8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75"/>
    <s v="V21/10034616 / INV10030846 / INV10032598 / INV1003"/>
    <s v="?"/>
    <s v="beginbalans"/>
    <m/>
    <s v="1S2716WH9L3AYC1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76"/>
    <s v="V21/10034616 / INV10030846 / INV10032598 / INV1003"/>
    <s v="?"/>
    <s v="beginbalans"/>
    <m/>
    <s v="1S2716WH9L3AYC1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77"/>
    <s v="V21/10034616 / INV10030846 / INV10032598 / INV1003"/>
    <s v="?"/>
    <s v="beginbalans"/>
    <m/>
    <s v="1S2716WH9L3AYK6Z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78"/>
    <s v="V21/10034616 / INV10030846 / INV10032598 / INV1003"/>
    <s v="?"/>
    <s v="beginbalans"/>
    <m/>
    <s v="L3AYC1K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79"/>
    <s v="V21/10034616 / INV10030846 / INV10032598 / INV1003"/>
    <s v="?"/>
    <s v="beginbalans"/>
    <m/>
    <s v="1S2716WH9L3AYK8K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180"/>
    <s v="V21/10034616 / INV10030846 / INV10032598 / INV1003"/>
    <s v="?"/>
    <s v="beginbalans"/>
    <m/>
    <s v="1S2716WH9L3AYK8E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81"/>
    <s v="V21/10034616 / INV10030846 / INV10032598 / INV1003"/>
    <s v="?"/>
    <s v="beginbalans"/>
    <m/>
    <s v="1S2716WH9L3AYK8B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82"/>
    <s v="V21/10034616 / INV10030846 / INV10032598 / INV1003"/>
    <s v="?"/>
    <s v="beginbalans"/>
    <m/>
    <s v="1S2716WH9L3AYK7X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83"/>
    <s v="V21/10034616 / INV10030846 / INV10032598 / INV1003"/>
    <s v="?"/>
    <s v="beginbalans"/>
    <m/>
    <s v="1S2716WH9L3AYK7K"/>
    <m/>
    <m/>
    <m/>
    <x v="2"/>
    <m/>
    <n v="100292666"/>
    <s v="Alfa College"/>
    <x v="12"/>
    <m/>
    <s v="ALFA R500 IntelCore2DuoP8400 2,26Ghz/2GB/160GB/15.4inchWSXGA+/6cell bat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84"/>
    <s v="V21/10034616 / INV10030846 / INV10032598 / INV1003"/>
    <s v="?"/>
    <s v="beginbalans"/>
    <m/>
    <s v="1S2716WH9L3AYK7F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85"/>
    <s v="V21/10034616 / INV10030846 / INV10032598 / INV1003"/>
    <s v="?"/>
    <s v="beginbalans"/>
    <m/>
    <s v="L3AYK7V"/>
    <m/>
    <m/>
    <m/>
    <x v="1"/>
    <m/>
    <n v="100292666"/>
    <s v="Alfa College"/>
    <x v="12"/>
    <m/>
    <s v="ALFA R500 IntelCore2DuoP8400 2,26Ghz/2GB/160GB/15.4inchWSXGA+/6cell bat"/>
    <d v="2009-11-01T00:00:00"/>
    <x v="1"/>
    <n v="1"/>
    <n v="692.08"/>
    <n v="0"/>
    <n v="0"/>
    <n v="692.08"/>
    <n v="692.08"/>
    <n v="0"/>
    <n v="0"/>
    <n v="692.08"/>
    <n v="0"/>
    <n v="0"/>
    <m/>
    <m/>
    <s v="ACTIVE"/>
  </r>
  <r>
    <s v="165186"/>
    <s v="V21/10034616 / INV10030846 / INV10032598 / INV1003"/>
    <s v="?"/>
    <s v="beginbalans"/>
    <m/>
    <s v="1S2716WH9L3AYK7H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87"/>
    <s v="V21/10034616 / INV10030846 / INV10032598 / INV1003"/>
    <s v="?"/>
    <s v="beginbalans"/>
    <m/>
    <s v="1S2716WH9L3AYK7L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88"/>
    <s v="V21/10034616 / INV10030846 / INV10032598 / INV1003"/>
    <s v="?"/>
    <s v="beginbalans"/>
    <m/>
    <s v="1S2716WH9L3AYK7C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89"/>
    <s v="V21/10034616 / INV10030846 / INV10032598 / INV1003"/>
    <s v="?"/>
    <s v="beginbalans"/>
    <m/>
    <s v="1S2716WH9L3AYK7A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90"/>
    <s v="V21/10034616 / INV10030846 / INV10032598 / INV1003"/>
    <s v="?"/>
    <s v="beginbalans"/>
    <m/>
    <s v="1S2716WH9L3AYK7M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91"/>
    <s v="V21/10034616 / INV10030846 / INV10032598 / INV1003"/>
    <s v="?"/>
    <s v="beginbalans"/>
    <m/>
    <s v="1S2716WH9L3AYK7N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92"/>
    <s v="V21/10034616 / INV10030846 / INV10032598 / INV1003"/>
    <s v="?"/>
    <s v="beginbalans"/>
    <m/>
    <s v="1S2716WH9L3AYK7P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93"/>
    <s v="V21/10034616 / INV10030846 / INV10032598 / INV1003"/>
    <s v="?"/>
    <s v="beginbalans"/>
    <m/>
    <s v="1S2716WH9L3AYK7T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94"/>
    <s v="V21/10034616 / INV10030846 / INV10032598 / INV1003"/>
    <s v="?"/>
    <s v="beginbalans"/>
    <m/>
    <s v="1S2716WH9L3AYK7D"/>
    <m/>
    <m/>
    <m/>
    <x v="0"/>
    <m/>
    <n v="100292666"/>
    <s v="Alfa College"/>
    <x v="12"/>
    <s v="Lenovo"/>
    <s v="R500"/>
    <d v="2009-11-01T00:00:00"/>
    <x v="1"/>
    <n v="0"/>
    <n v="692.08"/>
    <n v="0"/>
    <n v="692.08"/>
    <n v="0"/>
    <n v="692.08"/>
    <n v="0"/>
    <n v="692.08"/>
    <n v="0"/>
    <n v="0"/>
    <n v="0"/>
    <m/>
    <m/>
    <s v="INACTIVE - Retired in 2024"/>
  </r>
  <r>
    <s v="165195"/>
    <s v="V21/10034616 / INV10030846 / INV10032598 / INV1003"/>
    <s v="?"/>
    <s v="beginbalans"/>
    <m/>
    <s v="1S7306W1QLMCYYCZ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196"/>
    <s v="V21/10034616 / INV10030846 / INV10032598 / INV1003"/>
    <s v="?"/>
    <s v="beginbalans"/>
    <m/>
    <s v="1S7306W1QLMCXTDL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197"/>
    <s v="V21/10034616 / INV10030846 / INV10032598 / INV1003"/>
    <s v="?"/>
    <s v="beginbalans"/>
    <m/>
    <s v="1S7306W1QLMCXRRF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198"/>
    <s v="V21/10034616 / INV10030846 / INV10032598 / INV1003"/>
    <s v="?"/>
    <s v="beginbalans"/>
    <m/>
    <s v="1S7306W1QLMCXHTD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199"/>
    <s v="V21/10034616 / INV10030846 / INV10032598 / INV1003"/>
    <s v="?"/>
    <s v="beginbalans"/>
    <m/>
    <s v="1S7306W1QLMCXHVD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00"/>
    <s v="V21/10034616 / INV10030846 / INV10032598 / INV1003"/>
    <s v="?"/>
    <s v="beginbalans"/>
    <m/>
    <s v="1S7306W1QLMCXHMX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01"/>
    <s v="V21/10034616 / INV10030846 / INV10032598 / INV1003"/>
    <s v="?"/>
    <s v="beginbalans"/>
    <m/>
    <s v="1S7306W1QLMCXRWX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02"/>
    <s v="V21/10034616 / INV10030846 / INV10032598 / INV1003"/>
    <s v="?"/>
    <s v="beginbalans"/>
    <m/>
    <s v="1S7306W1QLMCYYCV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03"/>
    <s v="V21/10034616 / INV10030846 / INV10032598 / INV1003"/>
    <s v="?"/>
    <s v="beginbalans"/>
    <m/>
    <s v="1S7306W1QLMCXHLN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04"/>
    <s v="V21/10034616 / INV10030846 / INV10032598 / INV1003"/>
    <s v="?"/>
    <s v="beginbalans"/>
    <m/>
    <s v="1S7306W1QLMCYYGN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05"/>
    <s v="V21/10034616 / INV10030846 / INV10032598 / INV1003"/>
    <s v="?"/>
    <s v="beginbalans"/>
    <m/>
    <s v="1S7306W1QLMCYXTF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06"/>
    <s v="V21/10034616 / INV10030846 / INV10032598 / INV1003"/>
    <s v="?"/>
    <s v="beginbalans"/>
    <m/>
    <s v="1S7306W1QLMCXTGN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07"/>
    <s v="V21/10034616 / INV10030846 / INV10032598 / INV1003"/>
    <s v="?"/>
    <s v="beginbalans"/>
    <m/>
    <s v="1S7306W1QLMCXAVF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08"/>
    <s v="V21/10034616 / INV10030846 / INV10032598 / INV1003"/>
    <s v="?"/>
    <s v="beginbalans"/>
    <m/>
    <s v="1S7306W1QLMCXHMK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09"/>
    <s v="V21/10034616 / INV10030846 / INV10032598 / INV1003"/>
    <s v="?"/>
    <s v="beginbalans"/>
    <m/>
    <s v="1S7306W1QLMCYYGC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10"/>
    <s v="V21/10034616 / INV10030846 / INV10032598 / INV1003"/>
    <s v="?"/>
    <s v="beginbalans"/>
    <m/>
    <s v="1S7306W1QLMCXRWG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11"/>
    <s v="V21/10034616 / INV10030846 / INV10032598 / INV1003"/>
    <s v="?"/>
    <s v="beginbalans"/>
    <m/>
    <s v="1S7306W1QLMCXCCA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12"/>
    <s v="V21/10034616 / INV10030846 / INV10032598 / INV1003"/>
    <s v="?"/>
    <s v="beginbalans"/>
    <m/>
    <s v="1S7306W1QLMCXRPN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13"/>
    <s v="V21/10034616 / INV10030846 / INV10032598 / INV1003"/>
    <s v="?"/>
    <s v="beginbalans"/>
    <m/>
    <s v="1S7306W1QLMCXBNZ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14"/>
    <s v="V21/10034616 / INV10030846 / INV10032598 / INV1003"/>
    <s v="?"/>
    <s v="beginbalans"/>
    <m/>
    <s v="1S7306W1QLMCXCAM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15"/>
    <s v="V21/10034616 / INV10030846 / INV10032598 / INV1003"/>
    <s v="?"/>
    <s v="beginbalans"/>
    <m/>
    <s v="1S7306W1QLMCXKFH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16"/>
    <s v="V21/10034616 / INV10030846 / INV10032598 / INV1003"/>
    <s v="?"/>
    <s v="beginbalans"/>
    <m/>
    <s v="1S7306W1QLMCXAVH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17"/>
    <s v="V21/10034616 / INV10030846 / INV10032598 / INV1003"/>
    <s v="?"/>
    <s v="beginbalans"/>
    <m/>
    <s v="1S7306W1QLMCXKBP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18"/>
    <s v="V21/10034616 / INV10030846 / INV10032598 / INV1003"/>
    <s v="?"/>
    <s v="beginbalans"/>
    <m/>
    <s v="1S7306W1QLMCXTFW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19"/>
    <s v="V21/10034616 / INV10030846 / INV10032598 / INV1003"/>
    <s v="?"/>
    <s v="beginbalans"/>
    <m/>
    <s v="1S7306W1QLMCYYBT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20"/>
    <s v="V21/10034616 / INV10030846 / INV10032598 / INV1003"/>
    <s v="?"/>
    <s v="beginbalans"/>
    <m/>
    <s v="1S7306W1QLMCYYMA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21"/>
    <s v="V21/10034616 / INV10030846 / INV10032598 / INV1003"/>
    <s v="?"/>
    <s v="beginbalans"/>
    <m/>
    <s v="1S7306W1QLMCXHNV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22"/>
    <s v="V21/10034616 / INV10030846 / INV10032598 / INV1003"/>
    <s v="?"/>
    <s v="beginbalans"/>
    <m/>
    <s v="1S7306W1QLMCXKBF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23"/>
    <s v="V21/10034616 / INV10030846 / INV10032598 / INV1003"/>
    <s v="?"/>
    <s v="beginbalans"/>
    <m/>
    <s v="1S7306W1QLMFGHNZ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24"/>
    <s v="V21/10034616 / INV10030846 / INV10032598 / INV1003"/>
    <s v="?"/>
    <s v="beginbalans"/>
    <m/>
    <s v="1S7306W1QLMCXAHC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25"/>
    <s v="V21/10034616 / INV10030846 / INV10032598 / INV1003"/>
    <s v="?"/>
    <s v="beginbalans"/>
    <m/>
    <s v="1S7306W1QLMFGHNK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26"/>
    <s v="V21/10034616 / INV10030846 / INV10032598 / INV1003"/>
    <s v="?"/>
    <s v="beginbalans"/>
    <m/>
    <s v="1S7306W1QLMCXTGR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27"/>
    <s v="V21/10034616 / INV10030846 / INV10032598 / INV1003"/>
    <s v="?"/>
    <s v="beginbalans"/>
    <m/>
    <s v="1S7306W1QLMFGHNN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28"/>
    <s v="V21/10034616 / INV10030846 / INV10032598 / INV1003"/>
    <s v="?"/>
    <s v="beginbalans"/>
    <m/>
    <s v="1S7306W1QLMCXBNL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29"/>
    <s v="V21/10034616 / INV10030846 / INV10032598 / INV1003"/>
    <s v="?"/>
    <s v="beginbalans"/>
    <m/>
    <s v="1S7306W1QLMFGHNP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30"/>
    <s v="V21/10034616 / INV10030846 / INV10032598 / INV1003"/>
    <s v="?"/>
    <s v="beginbalans"/>
    <m/>
    <s v="1S7306W1QLMCYYLP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31"/>
    <s v="V21/10034616 / INV10030846 / INV10032598 / INV1003"/>
    <s v="?"/>
    <s v="beginbalans"/>
    <m/>
    <s v="1S7306W1QLMCXBNK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32"/>
    <s v="V21/10034616 / INV10030846 / INV10032598 / INV1003"/>
    <s v="?"/>
    <s v="beginbalans"/>
    <m/>
    <s v="1S7306W1QLMCYYBX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33"/>
    <s v="V21/10034616 / INV10030846 / INV10032598 / INV1003"/>
    <s v="?"/>
    <s v="beginbalans"/>
    <m/>
    <s v="1S7306W1QLMCXATY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34"/>
    <s v="V21/10034616 / INV10030846 / INV10032598 / INV1003"/>
    <s v="?"/>
    <s v="beginbalans"/>
    <m/>
    <s v="1S7306W1QLMFGHNF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35"/>
    <s v="V21/10034616 / INV10030846 / INV10032598 / INV1003"/>
    <s v="?"/>
    <s v="beginbalans"/>
    <m/>
    <s v="1S7306W1QLMCYYDC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36"/>
    <s v="V21/10034616 / INV10030846 / INV10032598 / INV1003"/>
    <s v="?"/>
    <s v="beginbalans"/>
    <m/>
    <s v="1S7306W1QLMCYYFT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37"/>
    <s v="V21/10034616 / INV10030846 / INV10032598 / INV1003"/>
    <s v="?"/>
    <s v="beginbalans"/>
    <m/>
    <s v="1S7306W1QLMCXBNG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38"/>
    <s v="V21/10034616 / INV10030846 / INV10032598 / INV1003"/>
    <s v="?"/>
    <s v="beginbalans"/>
    <m/>
    <s v="1S7306W1QLMCXBNF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39"/>
    <s v="V21/10034616 / INV10030846 / INV10032598 / INV1003"/>
    <s v="?"/>
    <s v="beginbalans"/>
    <m/>
    <s v="1S7306W1QLMCXCDN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40"/>
    <s v="V21/10034616 / INV10030846 / INV10032598 / INV1003"/>
    <s v="?"/>
    <s v="beginbalans"/>
    <m/>
    <s v="1S7306W1QLMCYYBW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41"/>
    <s v="V21/10034616 / INV10030846 / INV10032598 / INV1003"/>
    <s v="?"/>
    <s v="beginbalans"/>
    <m/>
    <s v="1S7306W1QLMCYXWA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42"/>
    <s v="V21/10034616 / INV10030846 / INV10032598 / INV1003"/>
    <s v="?"/>
    <s v="beginbalans"/>
    <m/>
    <s v="1S7306W1QLMCYYNM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43"/>
    <s v="V21/10034616 / INV10030846 / INV10032598 / INV1003"/>
    <s v="?"/>
    <s v="beginbalans"/>
    <m/>
    <s v="1S7306W1QLMCXCFY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44"/>
    <s v="V21/10034616 / INV10030846 / INV10032598 / INV1003"/>
    <s v="?"/>
    <s v="beginbalans"/>
    <m/>
    <s v="1S7306W1QLMCYYNB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45"/>
    <s v="V21/10034616 / INV10030846 / INV10032598 / INV1003"/>
    <s v="?"/>
    <s v="beginbalans"/>
    <m/>
    <s v="1S7306W1QLMCXLGV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46"/>
    <s v="V21/10034616 / INV10030846 / INV10032598 / INV1003"/>
    <s v="?"/>
    <s v="beginbalans"/>
    <m/>
    <s v="1S7306W1QLMCXBNA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47"/>
    <s v="V21/10034616 / INV10030846 / INV10032598 / INV1003"/>
    <s v="?"/>
    <s v="beginbalans"/>
    <m/>
    <s v="1S7306W1QLMCXALH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48"/>
    <s v="V21/10034616 / INV10030846 / INV10032598 / INV1003"/>
    <s v="?"/>
    <s v="beginbalans"/>
    <m/>
    <s v="1S7306W1QLMCXHVZ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49"/>
    <s v="V21/10034616 / INV10030846 / INV10032598 / INV1003"/>
    <s v="?"/>
    <s v="beginbalans"/>
    <m/>
    <s v="1S7306W1QLMCXKBN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50"/>
    <s v="V21/10034616 / INV10030846 / INV10032598 / INV1003"/>
    <s v="?"/>
    <s v="beginbalans"/>
    <m/>
    <s v="1S7306W1QLMCXTCK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51"/>
    <s v="V21/10034616 / INV10030846 / INV10032598 / INV1003"/>
    <s v="?"/>
    <s v="beginbalans"/>
    <m/>
    <s v="1S7306W1QLMCXHYR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52"/>
    <s v="V21/10034616 / INV10030846 / INV10032598 / INV1003"/>
    <s v="?"/>
    <s v="beginbalans"/>
    <m/>
    <s v="1S7306W1QLMCXRYP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53"/>
    <s v="V21/10034616 / INV10030846 / INV10032598 / INV1003"/>
    <s v="?"/>
    <s v="beginbalans"/>
    <m/>
    <s v="1S7306W1QLMCXHXB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54"/>
    <s v="V21/10034616 / INV10030846 / INV10032598 / INV1003"/>
    <s v="?"/>
    <s v="beginbalans"/>
    <m/>
    <s v="1S7306W1QLMCXTAG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55"/>
    <s v="V21/10034616 / INV10030846 / INV10032598 / INV1003"/>
    <s v="?"/>
    <s v="beginbalans"/>
    <m/>
    <s v="1S7306W1QLMCXKFP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56"/>
    <s v="V21/10034616 / INV10030846 / INV10032598 / INV1003"/>
    <s v="?"/>
    <s v="beginbalans"/>
    <m/>
    <s v="1S7306W1QLMCXHZA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57"/>
    <s v="V21/10034616 / INV10030846 / INV10032598 / INV1003"/>
    <s v="?"/>
    <s v="beginbalans"/>
    <m/>
    <s v="1S7306W1QLMCXTGW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58"/>
    <s v="V21/10034616 / INV10030846 / INV10032598 / INV1003"/>
    <s v="?"/>
    <s v="beginbalans"/>
    <m/>
    <s v="1S7306W1QLMCXTCX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59"/>
    <s v="V21/10034616 / INV10030846 / INV10032598 / INV1003"/>
    <s v="?"/>
    <s v="beginbalans"/>
    <m/>
    <s v="1S7306W1QLMCXRVN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60"/>
    <s v="V21/10034616 / INV10030846 / INV10032598 / INV1003"/>
    <s v="?"/>
    <s v="beginbalans"/>
    <m/>
    <s v="1S7306W1QLMCXRTH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61"/>
    <s v="V21/10034616 / INV10030846 / INV10032598 / INV1003"/>
    <s v="?"/>
    <s v="beginbalans"/>
    <m/>
    <s v="1S7306W1QLMCXTDP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62"/>
    <s v="V21/10034616 / INV10030846 / INV10032598 / INV1003"/>
    <s v="?"/>
    <s v="beginbalans"/>
    <m/>
    <s v="1S7306W1QLMFGHPF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63"/>
    <s v="V21/10034616 / INV10030846 / INV10032598 / INV1003"/>
    <s v="?"/>
    <s v="beginbalans"/>
    <m/>
    <s v="1S7306W1QLMCXHXP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64"/>
    <s v="V21/10034616 / INV10030846 / INV10032598 / INV1003"/>
    <s v="?"/>
    <s v="beginbalans"/>
    <m/>
    <s v="1S7306W1QLMCXLAD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65"/>
    <s v="V21/10034616 / INV10030846 / INV10032598 / INV1003"/>
    <s v="?"/>
    <s v="beginbalans"/>
    <m/>
    <s v="1S7306W1QLMCXKTD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66"/>
    <s v="V21/10034616 / INV10030846 / INV10032598 / INV1003"/>
    <s v="?"/>
    <s v="beginbalans"/>
    <m/>
    <s v="1S7306W1QLMCXTAN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67"/>
    <s v="V21/10034616 / INV10030846 / INV10032598 / INV1003"/>
    <s v="?"/>
    <s v="beginbalans"/>
    <m/>
    <s v="1S7306W1QLMCXCCT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68"/>
    <s v="V21/10034616 / INV10030846 / INV10032598 / INV1003"/>
    <s v="?"/>
    <s v="beginbalans"/>
    <m/>
    <s v="1S7306W1QLMCXARX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69"/>
    <s v="V21/10034616 / INV10030846 / INV10032598 / INV1003"/>
    <s v="?"/>
    <s v="beginbalans"/>
    <m/>
    <s v="1S7306W1QLMCXANR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70"/>
    <s v="V21/10034616 / INV10030846 / INV10032598 / INV1003"/>
    <s v="?"/>
    <s v="beginbalans"/>
    <m/>
    <s v="1S7306W1QLMCXATR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71"/>
    <s v="V21/10034616 / INV10030846 / INV10032598 / INV1003"/>
    <s v="?"/>
    <s v="beginbalans"/>
    <m/>
    <s v="1S7306W1QLMCXRTM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72"/>
    <s v="V21/10034616 / INV10030846 / INV10032598 / INV1003"/>
    <s v="?"/>
    <s v="beginbalans"/>
    <m/>
    <s v="1S7306W1QLMCXKCP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73"/>
    <s v="V21/10034616 / INV10030846 / INV10032598 / INV1003"/>
    <s v="?"/>
    <s v="beginbalans"/>
    <m/>
    <s v="1S7306W1QLMCXRYC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74"/>
    <s v="V21/10034616 / INV10030846 / INV10032598 / INV1003"/>
    <s v="?"/>
    <s v="beginbalans"/>
    <m/>
    <s v="1S7306W1QLMCXKTH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75"/>
    <s v="V21/10034616 / INV10030846 / INV10032598 / INV1003"/>
    <s v="?"/>
    <s v="beginbalans"/>
    <m/>
    <s v="1S7306W1QLMCXKVA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76"/>
    <s v="V21/10034616 / INV10030846 / INV10032598 / INV1003"/>
    <s v="?"/>
    <s v="beginbalans"/>
    <m/>
    <s v="1S7306W1QLMCXRTR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77"/>
    <s v="V21/10034616 / INV10030846 / INV10032598 / INV1003"/>
    <s v="?"/>
    <s v="beginbalans"/>
    <m/>
    <s v="1S7306W1QLMCXCLV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78"/>
    <s v="V21/10034616 / INV10030846 / INV10032598 / INV1003"/>
    <s v="?"/>
    <s v="beginbalans"/>
    <m/>
    <s v="1S7306W1QLMCXRVP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79"/>
    <s v="V21/10034616 / INV10030846 / INV10032598 / INV1003"/>
    <s v="?"/>
    <s v="beginbalans"/>
    <m/>
    <s v="1S7306W1QLMCXAWC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80"/>
    <s v="V21/10034616 / INV10030846 / INV10032598 / INV1003"/>
    <s v="?"/>
    <s v="beginbalans"/>
    <m/>
    <s v="1S7306W1QLMCXCDP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81"/>
    <s v="V21/10034616 / INV10030846 / INV10032598 / INV1003"/>
    <s v="?"/>
    <s v="beginbalans"/>
    <m/>
    <s v="1S7306W1QLMCXRZM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82"/>
    <s v="V21/10034616 / INV10030846 / INV10032598 / INV1003"/>
    <s v="?"/>
    <s v="beginbalans"/>
    <m/>
    <s v="1S7306W1QLMCXRRG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83"/>
    <s v="V21/10034616 / INV10030846 / INV10032598 / INV1003"/>
    <s v="?"/>
    <s v="beginbalans"/>
    <m/>
    <s v="1S7306W1QLMCXCBB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84"/>
    <s v="V21/10034616 / INV10030846 / INV10032598 / INV1003"/>
    <s v="?"/>
    <s v="beginbalans"/>
    <m/>
    <s v="1S7306W1QLMCXARY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85"/>
    <s v="V21/10034616 / INV10030846 / INV10032598 / INV1003"/>
    <s v="?"/>
    <s v="beginbalans"/>
    <m/>
    <s v="1S7306W1QLMCXATA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86"/>
    <s v="V21/10034616 / INV10030846 / INV10032598 / INV1003"/>
    <s v="?"/>
    <s v="beginbalans"/>
    <m/>
    <s v="1S7306W1QLMCXBZC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87"/>
    <s v="V21/10034616 / INV10030846 / INV10032598 / INV1003"/>
    <s v="?"/>
    <s v="beginbalans"/>
    <m/>
    <s v="1S7304W1XLMCWVPH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88"/>
    <s v="V21/10034616 / INV10030846 / INV10032598 / INV1003"/>
    <s v="?"/>
    <s v="beginbalans"/>
    <m/>
    <s v="1S7304W1XLMFGFTA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89"/>
    <s v="V21/10034616 / INV10030846 / INV10032598 / INV1003"/>
    <s v="?"/>
    <s v="beginbalans"/>
    <m/>
    <s v="1S7304W1XLMFGFRD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90"/>
    <s v="V21/10034616 / INV10030846 / INV10032598 / INV1003"/>
    <s v="?"/>
    <s v="beginbalans"/>
    <m/>
    <s v="1S7304W1XLMFGFNL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91"/>
    <s v="V21/10034616 / INV10030846 / INV10032598 / INV1003"/>
    <s v="?"/>
    <s v="beginbalans"/>
    <m/>
    <s v="1S7304W1XLMFGFPY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92"/>
    <s v="V21/10034616 / INV10030846 / INV10032598 / INV1003"/>
    <s v="?"/>
    <s v="beginbalans"/>
    <m/>
    <s v="1S7304W1XLMCWVHX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93"/>
    <s v="V21/10034616 / INV10030846 / INV10032598 / INV1003"/>
    <s v="?"/>
    <s v="beginbalans"/>
    <m/>
    <s v="1S7304W1XLMCWVKL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94"/>
    <s v="V21/10034616 / INV10030846 / INV10032598 / INV1003"/>
    <s v="?"/>
    <s v="beginbalans"/>
    <m/>
    <s v="1S7304W1XLMCWVMP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95"/>
    <s v="V21/10034616 / INV10030846 / INV10032598 / INV1003"/>
    <s v="?"/>
    <s v="beginbalans"/>
    <m/>
    <s v="1S7304W1XLMCWVKY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96"/>
    <s v="V21/10034616 / INV10030846 / INV10032598 / INV1003"/>
    <s v="?"/>
    <s v="beginbalans"/>
    <m/>
    <s v="1S7304W1XLMCWVMM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297"/>
    <s v="V21/10034616 / INV10030846 / INV10032598 / INV1003"/>
    <s v="?"/>
    <s v="beginbalans"/>
    <m/>
    <s v="1S7304W1XLMCWVMG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98"/>
    <s v="V21/10034616 / INV10030846 / INV10032598 / INV1003"/>
    <s v="?"/>
    <s v="beginbalans"/>
    <m/>
    <s v="1S7304W1XLMCWVMA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299"/>
    <s v="V21/10034616 / INV10030846 / INV10032598 / INV1003"/>
    <s v="?"/>
    <s v="beginbalans"/>
    <m/>
    <s v="1S7304W1XLMCWVLR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00"/>
    <s v="V21/10034616 / INV10030846 / INV10032598 / INV1003"/>
    <s v="?"/>
    <s v="beginbalans"/>
    <m/>
    <s v="1S7306W1QLMFGHMV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01"/>
    <s v="V21/10034616 / INV10030846 / INV10032598 / INV1003"/>
    <s v="?"/>
    <s v="beginbalans"/>
    <m/>
    <s v="1S7304W1XLMFGFNG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302"/>
    <s v="V21/10034616 / INV10030846 / INV10032598 / INV1003"/>
    <s v="?"/>
    <s v="beginbalans"/>
    <m/>
    <s v="1S7306W1QLMCXAKW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03"/>
    <s v="V21/10034616 / INV10030846 / INV10032598 / INV1003"/>
    <s v="?"/>
    <s v="beginbalans"/>
    <m/>
    <s v="1S7306W1QLMCXKTK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04"/>
    <s v="V21/10034616 / INV10030846 / INV10032598 / INV1003"/>
    <s v="?"/>
    <s v="beginbalans"/>
    <m/>
    <s v="1S7306W1QLMCXAKV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05"/>
    <s v="V21/10034616 / INV10030846 / INV10032598 / INV1003"/>
    <s v="?"/>
    <s v="beginbalans"/>
    <m/>
    <s v="1S7306W1QLMCXTAB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06"/>
    <s v="V21/10034616 / INV10030846 / INV10032598 / INV1003"/>
    <s v="?"/>
    <s v="beginbalans"/>
    <m/>
    <s v="1S7306W1QLMCXALZ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307"/>
    <s v="V21/10034616 / INV10030846 / INV10032598 / INV1003"/>
    <s v="?"/>
    <s v="beginbalans"/>
    <m/>
    <s v="1S7306W1QLMCXATW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308"/>
    <s v="V21/10034616 / INV10030846 / INV10032598 / INV1003"/>
    <s v="?"/>
    <s v="beginbalans"/>
    <m/>
    <s v="1S7306W1QLMCXAKX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309"/>
    <s v="V21/10034616 / INV10030846 / INV10032598 / INV1003"/>
    <s v="?"/>
    <s v="beginbalans"/>
    <m/>
    <s v="1S7306W1QLMCXAMX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310"/>
    <s v="V21/10034616 / INV10030846 / INV10032598 / INV1003"/>
    <s v="?"/>
    <s v="beginbalans"/>
    <m/>
    <s v="1S7306W1QLMCXCDT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11"/>
    <s v="V21/10034616 / INV10030846 / INV10032598 / INV1003"/>
    <s v="?"/>
    <s v="beginbalans"/>
    <m/>
    <s v="1S7306W1QLMCXKCC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12"/>
    <s v="V21/10034616 / INV10030846 / INV10032598 / INV1003"/>
    <s v="?"/>
    <s v="beginbalans"/>
    <m/>
    <s v="1S7306W1QLMCXCFH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13"/>
    <s v="V21/10034616 / INV10030846 / INV10032598 / INV1003"/>
    <s v="?"/>
    <s v="beginbalans"/>
    <m/>
    <s v="1S7306W1QLMCXARM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14"/>
    <s v="V21/10034616 / INV10030846 / INV10032598 / INV1003"/>
    <s v="?"/>
    <s v="beginbalans"/>
    <m/>
    <s v="1S7306W1QLMCXBPH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15"/>
    <s v="V21/10034616 / INV10030846 / INV10032598 / INV1003"/>
    <s v="?"/>
    <s v="beginbalans"/>
    <m/>
    <s v="1S7306W1QLMCXARC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16"/>
    <s v="V21/10034616 / INV10030846 / INV10032598 / INV1003"/>
    <s v="?"/>
    <s v="beginbalans"/>
    <m/>
    <s v="1S7306W1QLMCXBNW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17"/>
    <s v="V21/10034616 / INV10030846 / INV10032598 / INV1003"/>
    <s v="?"/>
    <s v="beginbalans"/>
    <m/>
    <s v="1S7306W1QLMCXAMA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18"/>
    <s v="V21/10034616 / INV10030846 / INV10032598 / INV1003"/>
    <s v="?"/>
    <s v="beginbalans"/>
    <m/>
    <s v="1S7306W1QLMCXHYV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19"/>
    <s v="V21/10034616 / INV10030846 / INV10032598 / INV1003"/>
    <s v="?"/>
    <s v="beginbalans"/>
    <m/>
    <s v="1S7306W1QLMCXKAX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20"/>
    <s v="V21/10034616 / INV10030846 / INV10032598 / INV1003"/>
    <s v="?"/>
    <s v="beginbalans"/>
    <m/>
    <s v="1S7306W1QLMFGHGW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21"/>
    <s v="V21/10034616 / INV10030846 / INV10032598 / INV1003"/>
    <s v="?"/>
    <s v="beginbalans"/>
    <m/>
    <s v="1S7306W1QLMCXHWM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22"/>
    <s v="V21/10034616 / INV10030846 / INV10032598 / INV1003"/>
    <s v="?"/>
    <s v="beginbalans"/>
    <m/>
    <s v="1S7306W1QLMFGHMM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23"/>
    <s v="V21/10034616 / INV10030846 / INV10032598 / INV1003"/>
    <s v="?"/>
    <s v="beginbalans"/>
    <m/>
    <s v="1S7306W1QLMFGHPA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24"/>
    <s v="V21/10034616 / INV10030846 / INV10032598 / INV1003"/>
    <s v="?"/>
    <s v="beginbalans"/>
    <m/>
    <s v="1S7306W1QLMFGHNG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25"/>
    <s v="V21/10034616 / INV10030846 / INV10032598 / INV1003"/>
    <s v="?"/>
    <s v="beginbalans"/>
    <m/>
    <s v="1S7306W1QLMFGHDZ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26"/>
    <s v="V21/10034616 / INV10030846 / INV10032598 / INV1003"/>
    <s v="?"/>
    <s v="beginbalans"/>
    <m/>
    <s v="1S7306W1QLMCXAHD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27"/>
    <s v="V21/10034616 / INV10030846 / INV10032598 / INV1003"/>
    <s v="?"/>
    <s v="beginbalans"/>
    <m/>
    <s v="1S7304W1XLMCWVTV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28"/>
    <s v="V21/10034616 / INV10030846 / INV10032598 / INV1003"/>
    <s v="?"/>
    <s v="beginbalans"/>
    <m/>
    <s v="1S7304W1XLMCWVPD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29"/>
    <s v="V21/10034616 / INV10030846 / INV10032598 / INV1003"/>
    <s v="?"/>
    <s v="beginbalans"/>
    <m/>
    <s v="1S7304W1XLMCWVNZ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30"/>
    <s v="V21/10034616 / INV10030846 / INV10032598 / INV1003"/>
    <s v="?"/>
    <s v="beginbalans"/>
    <m/>
    <s v="1S7304W1XLMCWVTC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31"/>
    <s v="V21/10034616 / INV10030846 / INV10032598 / INV1003"/>
    <s v="?"/>
    <s v="beginbalans"/>
    <m/>
    <s v="1S7304W1XLMCWVRK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32"/>
    <s v="V21/10034616 / INV10030846 / INV10032598 / INV1003"/>
    <s v="?"/>
    <s v="beginbalans"/>
    <m/>
    <s v="1S7304W1XLMCWVTL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33"/>
    <s v="V21/10034616 / INV10030846 / INV10032598 / INV1003"/>
    <s v="?"/>
    <s v="beginbalans"/>
    <m/>
    <s v="1S7304W1XLMCWVNM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34"/>
    <s v="V21/10034616 / INV10030846 / INV10032598 / INV1003"/>
    <s v="?"/>
    <s v="beginbalans"/>
    <m/>
    <s v="1S7306W1QLMCXARN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35"/>
    <s v="V21/10034616 / INV10030846 / INV10032598 / INV1003"/>
    <s v="?"/>
    <s v="beginbalans"/>
    <m/>
    <s v="1S7304W1XLMCWVVP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36"/>
    <s v="V21/10034616 / INV10030846 / INV10032598 / INV1003"/>
    <s v="?"/>
    <s v="beginbalans"/>
    <m/>
    <s v="1S7306W1QLMCXHTV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37"/>
    <s v="V21/10034616 / INV10030846 / INV10032598 / INV1003"/>
    <s v="?"/>
    <s v="beginbalans"/>
    <m/>
    <s v="1S7304W1XLMCWVTT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338"/>
    <s v="V21/10034616 / INV10030846 / INV10032598 / INV1003"/>
    <s v="?"/>
    <s v="beginbalans"/>
    <m/>
    <s v="1S7304W1XLMCWVTX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39"/>
    <s v="V21/10034616 / INV10030846 / INV10032598 / INV1003"/>
    <s v="?"/>
    <s v="beginbalans"/>
    <m/>
    <s v="1S7304W1XLMCWVTD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40"/>
    <s v="V21/10034616 / INV10030846 / INV10032598 / INV1003"/>
    <s v="?"/>
    <s v="beginbalans"/>
    <m/>
    <s v="1S7304W1XLMCWVVB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41"/>
    <s v="V21/10034616 / INV10030846 / INV10032598 / INV1003"/>
    <s v="?"/>
    <s v="beginbalans"/>
    <m/>
    <s v="1S7304W1XLMCWVVA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342"/>
    <s v="V21/10034616 / INV10030846 / INV10032598 / INV1003"/>
    <s v="?"/>
    <s v="beginbalans"/>
    <m/>
    <s v="1S7304W1XLMCWVTZ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43"/>
    <s v="V21/10034616 / INV10030846 / INV10032598 / INV1003"/>
    <s v="?"/>
    <s v="beginbalans"/>
    <m/>
    <s v="1S7304W1XLMCWVTG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44"/>
    <s v="V21/10034616 / INV10030846 / INV10032598 / INV1003"/>
    <s v="?"/>
    <s v="beginbalans"/>
    <m/>
    <s v="1S7306W1QLMCXAKT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345"/>
    <s v="V21/10034616 / INV10030846 / INV10032598 / INV1003"/>
    <s v="?"/>
    <s v="beginbalans"/>
    <m/>
    <s v="1S7306W1QLMCXATP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46"/>
    <s v="V21/10034616 / INV10030846 / INV10032598 / INV1003"/>
    <s v="?"/>
    <s v="beginbalans"/>
    <m/>
    <s v="1S7306W1QLMCWZZR"/>
    <m/>
    <m/>
    <m/>
    <x v="1"/>
    <m/>
    <n v="100292666"/>
    <s v="Alfa College"/>
    <x v="15"/>
    <m/>
    <s v="ALFA (heavy) T.Centre M58e Tow IntelC2DE7300 (2,66GHz), 2GBmem 160GB HDD ATI VGA"/>
    <d v="2009-11-01T00:00:00"/>
    <x v="1"/>
    <n v="1"/>
    <n v="476.97"/>
    <n v="0"/>
    <n v="0"/>
    <n v="476.97"/>
    <n v="476.97"/>
    <n v="0"/>
    <n v="0"/>
    <n v="476.97"/>
    <n v="0"/>
    <n v="0"/>
    <m/>
    <m/>
    <s v="ACTIVE"/>
  </r>
  <r>
    <s v="165347"/>
    <s v="V21/10034616 / INV10030846 / INV10032598 / INV1003"/>
    <s v="?"/>
    <s v="beginbalans"/>
    <m/>
    <s v="1S7304W1XLMCWVTM"/>
    <m/>
    <m/>
    <m/>
    <x v="0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48"/>
    <s v="V21/10034616 / INV10030846 / INV10032598 / INV1003"/>
    <s v="?"/>
    <s v="beginbalans"/>
    <m/>
    <s v="1S7304W1XLMCWVKG"/>
    <m/>
    <m/>
    <m/>
    <x v="2"/>
    <m/>
    <n v="100292666"/>
    <s v="Alfa College"/>
    <x v="15"/>
    <s v="Lenovo"/>
    <s v="M58e"/>
    <d v="2009-11-01T00:00:00"/>
    <x v="1"/>
    <n v="0"/>
    <n v="476.97"/>
    <n v="0"/>
    <n v="476.97"/>
    <n v="0"/>
    <n v="476.97"/>
    <n v="0"/>
    <n v="476.97"/>
    <n v="0"/>
    <n v="0"/>
    <n v="0"/>
    <m/>
    <m/>
    <s v="INACTIVE - Retired in 2024"/>
  </r>
  <r>
    <s v="165349"/>
    <s v="V21/10034616 / INV10030846 / INV10032598 / INV1003"/>
    <s v="?"/>
    <s v="beginbalans"/>
    <m/>
    <s v="1S7304W1LMZCYNLC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50"/>
    <s v="V21/10034616 / INV10030846 / INV10032598 / INV1003"/>
    <s v="?"/>
    <s v="beginbalans"/>
    <m/>
    <s v="1S7304W1LMZCYNFT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51"/>
    <s v="V21/10034616 / INV10030846 / INV10032598 / INV1003"/>
    <s v="?"/>
    <s v="beginbalans"/>
    <m/>
    <s v="1S7304W1LMZCYNGB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52"/>
    <s v="V21/10034616 / INV10030846 / INV10032598 / INV1003"/>
    <s v="?"/>
    <s v="beginbalans"/>
    <m/>
    <s v="1S7304W1LMZCYNFB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53"/>
    <s v="V21/10034616 / INV10030846 / INV10032598 / INV1003"/>
    <s v="?"/>
    <s v="beginbalans"/>
    <m/>
    <s v="1S7304W1LMZCYNDZ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54"/>
    <s v="V21/10034616 / INV10030846 / INV10032598 / INV1003"/>
    <s v="?"/>
    <s v="beginbalans"/>
    <m/>
    <s v="1S7304W1LMZCYNDX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55"/>
    <s v="V21/10034616 / INV10030846 / INV10032598 / INV1003"/>
    <s v="?"/>
    <s v="beginbalans"/>
    <m/>
    <s v="1S7304W1LMZCYNDW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56"/>
    <s v="V21/10034616 / INV10030846 / INV10032598 / INV1003"/>
    <s v="?"/>
    <s v="beginbalans"/>
    <m/>
    <s v="1S7304W1ZLMCYNDV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57"/>
    <s v="V21/10034616 / INV10030846 / INV10032598 / INV1003"/>
    <s v="?"/>
    <s v="beginbalans"/>
    <m/>
    <s v="1S7304W1ZLMCYNDT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58"/>
    <s v="V21/10034616 / INV10030846 / INV10032598 / INV1003"/>
    <s v="?"/>
    <s v="beginbalans"/>
    <m/>
    <s v="1S7304W1LMZFGAYL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59"/>
    <s v="V21/10034616 / INV10030846 / INV10032598 / INV1003"/>
    <s v="?"/>
    <s v="beginbalans"/>
    <m/>
    <s v="1S7304W1LMZFGAYG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60"/>
    <s v="V21/10034616 / INV10030846 / INV10032598 / INV1003"/>
    <s v="?"/>
    <s v="beginbalans"/>
    <m/>
    <s v="1S7304W1LMZFGAXZ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61"/>
    <s v="V21/10034616 / INV10030846 / INV10032598 / INV1003"/>
    <s v="?"/>
    <s v="beginbalans"/>
    <m/>
    <s v="1S7304W1LMZFGAXY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62"/>
    <s v="V21/10034616 / INV10030846 / INV10032598 / INV1003"/>
    <s v="?"/>
    <s v="beginbalans"/>
    <m/>
    <s v="1S7304W1ZLMCYNDR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63"/>
    <s v="V21/10034616 / INV10030846 / INV10032598 / INV1003"/>
    <s v="?"/>
    <s v="beginbalans"/>
    <m/>
    <s v="1S7304W1ZLMCYNFN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64"/>
    <s v="V21/10034616 / INV10030846 / INV10032598 / INV1003"/>
    <s v="?"/>
    <s v="beginbalans"/>
    <m/>
    <s v="1S7304W1ZLMCYNFM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410.56"/>
    <n v="0"/>
    <n v="0"/>
    <n v="410.56"/>
    <n v="410.56"/>
    <n v="0"/>
    <n v="0"/>
    <n v="410.56"/>
    <n v="0"/>
    <n v="0"/>
    <m/>
    <m/>
    <s v="ACTIVE"/>
  </r>
  <r>
    <s v="165365"/>
    <s v="V21/10034616 / INV10030846 / INV10032598 / INV1003"/>
    <s v="?"/>
    <s v="beginbalans"/>
    <m/>
    <s v="1S7304W1ZLMCYNFL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410.56"/>
    <n v="0"/>
    <n v="0"/>
    <n v="410.56"/>
    <n v="410.56"/>
    <n v="0"/>
    <n v="0"/>
    <n v="410.56"/>
    <n v="0"/>
    <n v="0"/>
    <m/>
    <m/>
    <s v="ACTIVE"/>
  </r>
  <r>
    <s v="165366"/>
    <s v="V21/10034616 / INV10030846 / INV10032598 / INV1003"/>
    <s v="?"/>
    <s v="beginbalans"/>
    <m/>
    <s v="1S7304W1ZLMCYNFK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67"/>
    <s v="V21/10034616 / INV10030846 / INV10032598 / INV1003"/>
    <s v="?"/>
    <s v="beginbalans"/>
    <m/>
    <s v="1S7304W1ZLMCYNFG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410.56"/>
    <n v="0"/>
    <n v="0"/>
    <n v="410.56"/>
    <n v="410.56"/>
    <n v="0"/>
    <n v="0"/>
    <n v="410.56"/>
    <n v="0"/>
    <n v="0"/>
    <m/>
    <m/>
    <s v="ACTIVE"/>
  </r>
  <r>
    <s v="165368"/>
    <s v="V21/10034616 / INV10030846 / INV10032598 / INV1003"/>
    <s v="?"/>
    <s v="beginbalans"/>
    <m/>
    <s v="1S7304W1ZLMCYNFA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410.56"/>
    <n v="0"/>
    <n v="0"/>
    <n v="410.56"/>
    <n v="410.56"/>
    <n v="0"/>
    <n v="0"/>
    <n v="410.56"/>
    <n v="0"/>
    <n v="0"/>
    <m/>
    <m/>
    <s v="ACTIVE"/>
  </r>
  <r>
    <s v="165369"/>
    <s v="V21/10034616 / INV10030846 / INV10032598 / INV1003"/>
    <s v="?"/>
    <s v="beginbalans"/>
    <m/>
    <s v="1S7304W1ZLMCYNDM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70"/>
    <s v="V21/10034616 / INV10030846 / INV10032598 / INV1003"/>
    <s v="?"/>
    <s v="beginbalans"/>
    <m/>
    <s v="1S7304W1ZLMCYNFC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71"/>
    <s v="V21/10034616 / INV10030846 / INV10032598 / INV1003"/>
    <s v="?"/>
    <s v="beginbalans"/>
    <m/>
    <s v="1S7304W1LMZCYNDY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72"/>
    <s v="V21/10034616 / INV10030846 / INV10032598 / INV1003"/>
    <s v="?"/>
    <s v="beginbalans"/>
    <m/>
    <s v="1S7304W1ZLMFGAXW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410.56"/>
    <n v="0"/>
    <n v="0"/>
    <n v="410.56"/>
    <n v="410.56"/>
    <n v="0"/>
    <n v="0"/>
    <n v="410.56"/>
    <n v="0"/>
    <n v="0"/>
    <m/>
    <m/>
    <s v="ACTIVE"/>
  </r>
  <r>
    <s v="165373"/>
    <s v="V21/10034616 / INV10030846 / INV10032598 / INV1003"/>
    <s v="?"/>
    <s v="beginbalans"/>
    <m/>
    <s v="1S7304W1LMZCYNGV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74"/>
    <s v="V21/10034616 / INV10030846 / INV10032598 / INV1003"/>
    <s v="?"/>
    <s v="beginbalans"/>
    <m/>
    <s v="1S7304W1LMZCYNGM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410.56"/>
    <n v="0"/>
    <n v="0"/>
    <n v="410.56"/>
    <n v="410.56"/>
    <n v="0"/>
    <n v="0"/>
    <n v="410.56"/>
    <n v="0"/>
    <n v="0"/>
    <m/>
    <m/>
    <s v="ACTIVE"/>
  </r>
  <r>
    <s v="165375"/>
    <s v="V21/10034616 / INV10030846 / INV10032598 / INV1003"/>
    <s v="?"/>
    <s v="beginbalans"/>
    <m/>
    <s v="1S7304W1LMZCYNGH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76"/>
    <s v="V21/10034616 / INV10030846 / INV10032598 / INV1003"/>
    <s v="?"/>
    <s v="beginbalans"/>
    <m/>
    <s v="1S7304W1LMZCYNFR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77"/>
    <s v="V21/10034616 / INV10030846 / INV10032598 / INV1003"/>
    <s v="?"/>
    <s v="beginbalans"/>
    <m/>
    <s v="1S7304W1LMZCYNHC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78"/>
    <s v="V21/10034616 / INV10030846 / INV10032598 / INV1003"/>
    <s v="?"/>
    <s v="beginbalans"/>
    <m/>
    <s v="1S7304W1LMZCYNFD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79"/>
    <s v="V21/10034616 / INV10030846 / INV10032598 / INV1003"/>
    <s v="?"/>
    <s v="beginbalans"/>
    <m/>
    <s v="1S7304W1LMZCYNHD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80"/>
    <s v="V21/10034616 / INV10030846 / INV10032598 / INV1003"/>
    <s v="?"/>
    <s v="beginbalans"/>
    <m/>
    <s v="1S7304W1ZLMCYNDN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81"/>
    <s v="V21/10034616 / INV10030846 / INV10032598 / INV1003"/>
    <s v="?"/>
    <s v="beginbalans"/>
    <m/>
    <s v="1S7304W1ZLMCYNDL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82"/>
    <s v="V21/10034616 / INV10030846 / INV10032598 / INV1003"/>
    <s v="?"/>
    <s v="beginbalans"/>
    <m/>
    <s v="1S7304W1ZLMCYNDF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83"/>
    <s v="V21/10034616 / INV10030846 / INV10032598 / INV1003"/>
    <s v="?"/>
    <s v="beginbalans"/>
    <m/>
    <s v="1S7304W1ZLMCYNDD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84"/>
    <s v="V21/10034616 / INV10030846 / INV10032598 / INV1003"/>
    <s v="?"/>
    <s v="beginbalans"/>
    <m/>
    <s v="1S7304W1ZLMCYNDC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85"/>
    <s v="V21/10034616 / INV10030846 / INV10032598 / INV1003"/>
    <s v="?"/>
    <s v="beginbalans"/>
    <m/>
    <s v="1S7304W1ZLMFGAYF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86"/>
    <s v="V21/10034616 / INV10030846 / INV10032598 / INV1003"/>
    <s v="?"/>
    <s v="beginbalans"/>
    <m/>
    <s v="1S7304W1LMZCYNFH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87"/>
    <s v="V21/10034616 / INV10030846 / INV10032598 / INV1003"/>
    <s v="?"/>
    <s v="beginbalans"/>
    <m/>
    <s v="1S7304W1LMZCYNKH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88"/>
    <s v="V21/10034616 / INV10030846 / INV10032598 / INV1003"/>
    <s v="?"/>
    <s v="beginbalans"/>
    <m/>
    <s v="1S7304W1LMZCYNLB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89"/>
    <s v="V21/10034616 / INV10030846 / INV10032598 / INV1003"/>
    <s v="?"/>
    <s v="beginbalans"/>
    <m/>
    <s v="1S7304W1LMZCYNKV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410.56"/>
    <n v="0"/>
    <n v="0"/>
    <n v="410.56"/>
    <n v="410.56"/>
    <n v="0"/>
    <n v="0"/>
    <n v="410.56"/>
    <n v="0"/>
    <n v="0"/>
    <m/>
    <m/>
    <s v="ACTIVE"/>
  </r>
  <r>
    <s v="165390"/>
    <s v="V21/10034616 / INV10030846 / INV10032598 / INV1003"/>
    <s v="?"/>
    <s v="beginbalans"/>
    <m/>
    <s v="1S7304W1LMZCYNKT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91"/>
    <s v="V21/10034616 / INV10030846 / INV10032598 / INV1003"/>
    <s v="?"/>
    <s v="beginbalans"/>
    <m/>
    <s v="1S7304W1LMZCYNKR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92"/>
    <s v="V21/10034616 / INV10030846 / INV10032598 / INV1003"/>
    <s v="?"/>
    <s v="beginbalans"/>
    <m/>
    <s v="1S7304W1LMZCYNKP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410.56"/>
    <n v="0"/>
    <n v="0"/>
    <n v="410.56"/>
    <n v="410.56"/>
    <n v="0"/>
    <n v="0"/>
    <n v="410.56"/>
    <n v="0"/>
    <n v="0"/>
    <m/>
    <m/>
    <s v="ACTIVE"/>
  </r>
  <r>
    <s v="165393"/>
    <s v="V21/10034616 / INV10030846 / INV10032598 / INV1003"/>
    <s v="?"/>
    <s v="beginbalans"/>
    <m/>
    <s v="1S7304W1LMZCYNHB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94"/>
    <s v="V21/10034616 / INV10030846 / INV10032598 / INV1003"/>
    <s v="?"/>
    <s v="beginbalans"/>
    <m/>
    <s v="1S7304W1LMZCYNKK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95"/>
    <s v="V21/10034616 / INV10030846 / INV10032598 / INV1003"/>
    <s v="?"/>
    <s v="beginbalans"/>
    <m/>
    <s v="1S7304W1ZLMCYNLG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96"/>
    <s v="V21/10034616 / INV10030846 / INV10032598 / INV1003"/>
    <s v="?"/>
    <s v="beginbalans"/>
    <m/>
    <s v="1S7304W1LMZCYNKF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97"/>
    <s v="V21/10034616 / INV10030846 / INV10032598 / INV1003"/>
    <s v="?"/>
    <s v="beginbalans"/>
    <m/>
    <s v="1S7304W1LMZCYNKB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98"/>
    <s v="V21/10034616 / INV10030846 / INV10032598 / INV1003"/>
    <s v="?"/>
    <s v="beginbalans"/>
    <m/>
    <s v="1S7304W1LMZCYNKA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399"/>
    <s v="V21/10034616 / INV10030846 / INV10032598 / INV1003"/>
    <s v="?"/>
    <s v="beginbalans"/>
    <m/>
    <s v="1S7304W1LMZCYNHH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00"/>
    <s v="V21/10034616 / INV10030846 / INV10032598 / INV1003"/>
    <s v="?"/>
    <s v="beginbalans"/>
    <m/>
    <s v="1S7304W1LMZCYNKL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01"/>
    <s v="V21/10034616 / INV10030846 / INV10032598 / INV1003"/>
    <s v="?"/>
    <s v="beginbalans"/>
    <m/>
    <s v="1S7304W1ZLMCYNGK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02"/>
    <s v="V21/10034616 / INV10030846 / INV10032598 / INV1003"/>
    <s v="?"/>
    <s v="beginbalans"/>
    <m/>
    <s v="1S7304W1ZLMCYNGZ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03"/>
    <s v="V21/10034616 / INV10030846 / INV10032598 / INV1003"/>
    <s v="?"/>
    <s v="beginbalans"/>
    <m/>
    <s v="1S7304W1ZLMCYNGY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410.56"/>
    <n v="0"/>
    <n v="0"/>
    <n v="410.56"/>
    <n v="410.56"/>
    <n v="0"/>
    <n v="0"/>
    <n v="410.56"/>
    <n v="0"/>
    <n v="0"/>
    <m/>
    <m/>
    <s v="ACTIVE"/>
  </r>
  <r>
    <s v="165404"/>
    <s v="V21/10034616 / INV10030846 / INV10032598 / INV1003"/>
    <s v="?"/>
    <s v="beginbalans"/>
    <m/>
    <s v="1S7304W1ZLMCYNGW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05"/>
    <s v="V21/10034616 / INV10030846 / INV10032598 / INV1003"/>
    <s v="?"/>
    <s v="beginbalans"/>
    <m/>
    <s v="1S7304W1ZLMCYNGT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06"/>
    <s v="V21/10034616 / INV10030846 / INV10032598 / INV1003"/>
    <s v="?"/>
    <s v="beginbalans"/>
    <m/>
    <s v="1S7304W1ZLMCYNGP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07"/>
    <s v="V21/10034616 / INV10030846 / INV10032598 / INV1003"/>
    <s v="?"/>
    <s v="beginbalans"/>
    <m/>
    <s v="1S7304W1ZLMCYNHF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08"/>
    <s v="V21/10034616 / INV10030846 / INV10032598 / INV1003"/>
    <s v="?"/>
    <s v="beginbalans"/>
    <m/>
    <s v="1S7304W1ZLMCYNHK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09"/>
    <s v="V21/10034616 / INV10030846 / INV10032598 / INV1003"/>
    <s v="?"/>
    <s v="beginbalans"/>
    <m/>
    <s v="1S7304W1ZLMCYNGD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10"/>
    <s v="V21/10034616 / INV10030846 / INV10032598 / INV1003"/>
    <s v="?"/>
    <s v="beginbalans"/>
    <m/>
    <s v="1S7304W1ZLMCYNGA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410.56"/>
    <n v="0"/>
    <n v="0"/>
    <n v="410.56"/>
    <n v="410.56"/>
    <n v="0"/>
    <n v="0"/>
    <n v="410.56"/>
    <n v="0"/>
    <n v="0"/>
    <m/>
    <m/>
    <s v="ACTIVE"/>
  </r>
  <r>
    <s v="165411"/>
    <s v="V21/10034616 / INV10030846 / INV10032598 / INV1003"/>
    <s v="?"/>
    <s v="beginbalans"/>
    <m/>
    <s v="1S7304W1ZLMCYNFX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12"/>
    <s v="V21/10034616 / INV10030846 / INV10032598 / INV1003"/>
    <s v="?"/>
    <s v="beginbalans"/>
    <m/>
    <s v="1S7304W1ZLMCYNGN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13"/>
    <s v="V21/10034616 / INV10030846 / INV10032598 / INV1003"/>
    <s v="?"/>
    <s v="beginbalans"/>
    <m/>
    <s v="1S7304W1ZLMCYNLA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14"/>
    <s v="V21/10034616 / INV10030846 / INV10032598 / INV1003"/>
    <s v="?"/>
    <s v="beginbalans"/>
    <m/>
    <s v="1S7304W1ZLMCYNKY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410.56"/>
    <n v="0"/>
    <n v="0"/>
    <n v="410.56"/>
    <n v="410.56"/>
    <n v="0"/>
    <n v="0"/>
    <n v="410.56"/>
    <n v="0"/>
    <n v="0"/>
    <m/>
    <m/>
    <s v="ACTIVE"/>
  </r>
  <r>
    <s v="165415"/>
    <s v="V21/10034616 / INV10030846 / INV10032598 / INV1003"/>
    <s v="?"/>
    <s v="beginbalans"/>
    <m/>
    <s v="1S7304W1ZLMCYNKW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16"/>
    <s v="V21/10034616 / INV10030846 / INV10032598 / INV1003"/>
    <s v="?"/>
    <s v="beginbalans"/>
    <m/>
    <s v="1S7304W1ZLMCYNKN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17"/>
    <s v="V21/10034616 / INV10030846 / INV10032598 / INV1003"/>
    <s v="?"/>
    <s v="beginbalans"/>
    <m/>
    <s v="1S7304W1ZLMCYNKM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18"/>
    <s v="V21/10034616 / INV10030846 / INV10032598 / INV1003"/>
    <s v="?"/>
    <s v="beginbalans"/>
    <m/>
    <s v="1S7304W1ZLMCYNKD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19"/>
    <s v="V21/10034616 / INV10030846 / INV10032598 / INV1003"/>
    <s v="?"/>
    <s v="beginbalans"/>
    <m/>
    <s v="1S7304W1ZLMCYNHA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20"/>
    <s v="V21/10034616 / INV10030846 / INV10032598 / INV1003"/>
    <s v="?"/>
    <s v="beginbalans"/>
    <m/>
    <s v="1S7304W1ZLMCYNHY"/>
    <m/>
    <m/>
    <m/>
    <x v="2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21"/>
    <s v="V21/10034616 / INV10030846 / INV10032598 / INV1003"/>
    <s v="?"/>
    <s v="beginbalans"/>
    <m/>
    <s v="1S7304W1ZLMCYNFV"/>
    <m/>
    <m/>
    <m/>
    <x v="1"/>
    <m/>
    <n v="100292666"/>
    <s v="Alfa College"/>
    <x v="15"/>
    <m/>
    <s v="ALFA (light) Think Centre M58e Tower Intel C2D E7300 (2,66GHz), 2GBmem 160GB HDD"/>
    <d v="2009-11-01T00:00:00"/>
    <x v="1"/>
    <n v="1"/>
    <n v="410.56"/>
    <n v="0"/>
    <n v="0"/>
    <n v="410.56"/>
    <n v="410.56"/>
    <n v="0"/>
    <n v="0"/>
    <n v="410.56"/>
    <n v="0"/>
    <n v="0"/>
    <m/>
    <m/>
    <s v="ACTIVE"/>
  </r>
  <r>
    <s v="165422"/>
    <s v="V21/10034616 / INV10030846 / INV10032598 / INV1003"/>
    <s v="?"/>
    <s v="beginbalans"/>
    <m/>
    <s v="1S7304W1ZLMCYNHP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23"/>
    <s v="V21/10034616 / INV10030846 / INV10032598 / INV1003"/>
    <s v="?"/>
    <s v="beginbalans"/>
    <m/>
    <s v="1S7304W1ZLMCYNHM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24"/>
    <s v="V21/10034616 / INV10030846 / INV10032598 / INV1003"/>
    <s v="?"/>
    <s v="beginbalans"/>
    <m/>
    <s v="1S7304W1ZLMCYNHL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25"/>
    <s v="V21/10034616 / INV10030846 / INV10032598 / INV1003"/>
    <s v="?"/>
    <s v="beginbalans"/>
    <m/>
    <s v="1S7304W1ZLMCYNDK"/>
    <m/>
    <m/>
    <m/>
    <x v="0"/>
    <m/>
    <n v="100292666"/>
    <s v="Alfa College"/>
    <x v="15"/>
    <s v="Lenovo"/>
    <s v="M58e"/>
    <d v="2009-11-01T00:00:00"/>
    <x v="1"/>
    <n v="0"/>
    <n v="410.56"/>
    <n v="0"/>
    <n v="410.56"/>
    <n v="0"/>
    <n v="410.56"/>
    <n v="0"/>
    <n v="410.56"/>
    <n v="0"/>
    <n v="0"/>
    <n v="0"/>
    <m/>
    <m/>
    <s v="INACTIVE - Retired in 2024"/>
  </r>
  <r>
    <s v="165426"/>
    <s v="V21/10034616 / INV10030846 / INV10032598 / INV1003"/>
    <s v="?"/>
    <s v="beginbalans"/>
    <m/>
    <s v="1S7306W1QLMFGHG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27"/>
    <s v="V21/10034616 / INV10030846 / INV10032598 / INV1003"/>
    <s v="?"/>
    <s v="beginbalans"/>
    <m/>
    <s v="1S7306W1QLMCXTF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28"/>
    <s v="V21/10034616 / INV10030846 / INV10032598 / INV1003"/>
    <s v="?"/>
    <s v="beginbalans"/>
    <m/>
    <s v="1S7306W1QLMCXTH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29"/>
    <s v="V21/10034616 / INV10030846 / INV10032598 / INV1003"/>
    <s v="?"/>
    <s v="beginbalans"/>
    <m/>
    <s v="1S7306W1QLMCXTH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30"/>
    <s v="V21/10034616 / INV10030846 / INV10032598 / INV1003"/>
    <s v="?"/>
    <s v="beginbalans"/>
    <m/>
    <s v="1S7306W1QLMCXTH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31"/>
    <s v="V21/10034616 / INV10030846 / INV10032598 / INV1003"/>
    <s v="?"/>
    <s v="beginbalans"/>
    <m/>
    <s v="1S7306W1QLMCXTH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32"/>
    <s v="V21/10034616 / INV10030846 / INV10032598 / INV1003"/>
    <s v="?"/>
    <s v="beginbalans"/>
    <m/>
    <s v="1S7304W1XLMFGFRX"/>
    <m/>
    <m/>
    <m/>
    <x v="2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33"/>
    <s v="V21/10034616 / INV10030846 / INV10032598 / INV1003"/>
    <s v="?"/>
    <s v="beginbalans"/>
    <m/>
    <s v="1S7304W1XLMFGFR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34"/>
    <s v="V21/10034616 / INV10030846 / INV10032598 / INV1003"/>
    <s v="?"/>
    <s v="beginbalans"/>
    <m/>
    <s v="1S7304W1XLMFGFT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35"/>
    <s v="V21/10034616 / INV10030846 / INV10032598 / INV1003"/>
    <s v="?"/>
    <s v="beginbalans"/>
    <m/>
    <s v="1S7304W1XLMFGFTG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36"/>
    <s v="V21/10034616 / INV10030846 / INV10032598 / INV1003"/>
    <s v="?"/>
    <s v="beginbalans"/>
    <m/>
    <s v="1S7304W1XLMFGFTK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37"/>
    <s v="V21/10034616 / INV10030846 / INV10032598 / INV1003"/>
    <s v="?"/>
    <s v="beginbalans"/>
    <m/>
    <s v="1S7304W1XLMFGFRT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38"/>
    <s v="V21/10034616 / INV10030846 / INV10032598 / INV1003"/>
    <s v="?"/>
    <s v="beginbalans"/>
    <m/>
    <s v="1S7306W1QLMFGHMH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39"/>
    <s v="V21/10034616 / INV10030846 / INV10032598 / INV1003"/>
    <s v="?"/>
    <s v="beginbalans"/>
    <m/>
    <s v="1S7306W1QLMFGHLZ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40"/>
    <s v="V21/10034616 / INV10030846 / INV10032598 / INV1003"/>
    <s v="?"/>
    <s v="beginbalans"/>
    <m/>
    <s v="1S7306W1QLMFGHK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41"/>
    <s v="V21/10034616 / INV10030846 / INV10032598 / INV1003"/>
    <s v="?"/>
    <s v="beginbalans"/>
    <m/>
    <s v="1S7306W1QLMFGHK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42"/>
    <s v="V21/10034616 / INV10030846 / INV10032598 / INV1003"/>
    <s v="?"/>
    <s v="beginbalans"/>
    <m/>
    <s v="1S7306W1QLMFGHH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43"/>
    <s v="V21/10034616 / INV10030846 / INV10032598 / INV1003"/>
    <s v="?"/>
    <s v="beginbalans"/>
    <m/>
    <s v="1S7306W1QLMFGHD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44"/>
    <s v="V21/10034616 / INV10030846 / INV10032598 / INV1003"/>
    <s v="?"/>
    <s v="beginbalans"/>
    <m/>
    <s v="1S7306W1QLMFGHB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45"/>
    <s v="V21/10034616 / INV10030846 / INV10032598 / INV1003"/>
    <s v="?"/>
    <s v="beginbalans"/>
    <m/>
    <s v="1S7304W1XLMCWVKF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46"/>
    <s v="V21/10034616 / INV10030846 / INV10032598 / INV1003"/>
    <s v="?"/>
    <s v="beginbalans"/>
    <m/>
    <s v="1S7306W1QLMCYXY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47"/>
    <s v="V21/10034616 / INV10030846 / INV10032598 / INV1003"/>
    <s v="?"/>
    <s v="beginbalans"/>
    <m/>
    <s v="1S7306W1QLMCYXY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48"/>
    <s v="V21/10034616 / INV10030846 / INV10032598 / INV1003"/>
    <s v="?"/>
    <s v="beginbalans"/>
    <m/>
    <s v="1S7306W1QLMCYXY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49"/>
    <s v="V21/10034616 / INV10030846 / INV10032598 / INV1003"/>
    <s v="?"/>
    <s v="beginbalans"/>
    <m/>
    <s v="1S7306W1QLMFGHCK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50"/>
    <s v="V21/10034616 / INV10030846 / INV10032598 / INV1003"/>
    <s v="?"/>
    <s v="beginbalans"/>
    <m/>
    <s v="1S7304W1XLMFGFPX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51"/>
    <s v="V21/10034616 / INV10030846 / INV10032598 / INV1003"/>
    <s v="?"/>
    <s v="beginbalans"/>
    <m/>
    <s v="1S7304W1XLMFGFPP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52"/>
    <s v="V21/10034616 / INV10030846 / INV10032598 / INV1003"/>
    <s v="?"/>
    <s v="beginbalans"/>
    <m/>
    <s v="1S7304W1XLMFGFPV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53"/>
    <s v="V21/10034616 / INV10030846 / INV10032598 / INV1003"/>
    <s v="?"/>
    <s v="beginbalans"/>
    <m/>
    <s v="1S7304W1XLMCWVRP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54"/>
    <s v="V21/10034616 / INV10030846 / INV10032598 / INV1003"/>
    <s v="?"/>
    <s v="beginbalans"/>
    <m/>
    <s v="1S7304W1XLMCWVVY"/>
    <m/>
    <m/>
    <m/>
    <x v="0"/>
    <m/>
    <n v="100292666"/>
    <s v="Alfa College"/>
    <x v="15"/>
    <s v="Lenovo"/>
    <s v="M57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55"/>
    <s v="V21/10034616 / INV10030846 / INV10032598 / INV1003"/>
    <s v="?"/>
    <s v="beginbalans"/>
    <m/>
    <s v="1S7306W1QLMFGHL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56"/>
    <s v="V21/10034616 / INV10030846 / INV10032598 / INV1003"/>
    <s v="?"/>
    <s v="beginbalans"/>
    <m/>
    <s v="1S7306W1QLMCYXX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57"/>
    <s v="V21/10034616 / INV10030846 / INV10032598 / INV1003"/>
    <s v="?"/>
    <s v="beginbalans"/>
    <m/>
    <s v="1S7304W1XLMCWVMZ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58"/>
    <s v="V21/10034616 / INV10030846 / INV10032598 / INV1003"/>
    <s v="?"/>
    <s v="beginbalans"/>
    <m/>
    <s v="1S7304W1XLMCWVL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59"/>
    <s v="V21/10034616 / INV10030846 / INV10032598 / INV1003"/>
    <s v="?"/>
    <s v="beginbalans"/>
    <m/>
    <s v="1S7304W1XLMFGFRL"/>
    <m/>
    <m/>
    <m/>
    <x v="2"/>
    <m/>
    <n v="100292666"/>
    <s v="Alfa College"/>
    <x v="15"/>
    <m/>
    <s v="ALFA (light sff) Think Centre M58e SFF Intel C2D E7300 (2,66GHz), 2GBmem 160GBHD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60"/>
    <s v="V21/10034616 / INV10030846 / INV10032598 / INV1003"/>
    <s v="?"/>
    <s v="beginbalans"/>
    <m/>
    <s v="1S7304W1XLMCWVNT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61"/>
    <s v="V21/10034616 / INV10030846 / INV10032598 / INV1003"/>
    <s v="?"/>
    <s v="beginbalans"/>
    <m/>
    <s v="1S7304W1XLMFGFR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62"/>
    <s v="V21/10034616 / INV10030846 / INV10032598 / INV1003"/>
    <s v="?"/>
    <s v="beginbalans"/>
    <m/>
    <s v="1S7304W1XLMFGFRK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63"/>
    <s v="V21/10034616 / INV10030846 / INV10032598 / INV1003"/>
    <s v="?"/>
    <s v="beginbalans"/>
    <m/>
    <s v="1S7304W1XLMFGFPN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64"/>
    <s v="V21/10034616 / INV10030846 / INV10032598 / INV1003"/>
    <s v="?"/>
    <s v="beginbalans"/>
    <m/>
    <s v="1S7304W1XLMFGFRZ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65"/>
    <s v="V21/10034616 / INV10030846 / INV10032598 / INV1003"/>
    <s v="?"/>
    <s v="beginbalans"/>
    <m/>
    <s v="1S7304W1XLMFGFPK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66"/>
    <s v="V21/10034616 / INV10030846 / INV10032598 / INV1003"/>
    <s v="?"/>
    <s v="beginbalans"/>
    <m/>
    <s v="1S7304W1XLMCWVLD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67"/>
    <s v="V21/10034616 / INV10030846 / INV10032598 / INV1003"/>
    <s v="?"/>
    <s v="beginbalans"/>
    <m/>
    <s v="1S7304W1XLMCWVHV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68"/>
    <s v="V21/10034616 / INV10030846 / INV10032598 / INV1003"/>
    <s v="?"/>
    <s v="beginbalans"/>
    <m/>
    <s v="1S7304W1XLMFGFRY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69"/>
    <s v="V21/10034616 / INV10030846 / INV10032598 / INV1003"/>
    <s v="?"/>
    <s v="beginbalans"/>
    <m/>
    <s v="1S7306W1QLMFGHCF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70"/>
    <s v="V21/10034616 / INV10030846 / INV10032598 / INV1003"/>
    <s v="?"/>
    <s v="beginbalans"/>
    <m/>
    <s v="1S7306W1QLMFGHKR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71"/>
    <s v="V21/10034616 / INV10030846 / INV10032598 / INV1003"/>
    <s v="?"/>
    <s v="beginbalans"/>
    <m/>
    <s v="1S7306W1QLMFGHK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72"/>
    <s v="V21/10034616 / INV10030846 / INV10032598 / INV1003"/>
    <s v="?"/>
    <s v="beginbalans"/>
    <m/>
    <s v="1S7306W1QLMFGHG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73"/>
    <s v="V21/10034616 / INV10030846 / INV10032598 / INV1003"/>
    <s v="?"/>
    <s v="beginbalans"/>
    <m/>
    <s v="1S7306W1QLMFGHGN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74"/>
    <s v="V21/10034616 / INV10030846 / INV10032598 / INV1003"/>
    <s v="?"/>
    <s v="beginbalans"/>
    <m/>
    <s v="1S7306W1QLMFGHFR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75"/>
    <s v="V21/10034616 / INV10030846 / INV10032598 / INV1003"/>
    <s v="?"/>
    <s v="beginbalans"/>
    <m/>
    <s v="1S7306W1QLMFGHF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76"/>
    <s v="V21/10034616 / INV10030846 / INV10032598 / INV1003"/>
    <s v="?"/>
    <s v="beginbalans"/>
    <m/>
    <s v="1S7306W1QLMFGHF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77"/>
    <s v="V21/10034616 / INV10030846 / INV10032598 / INV1003"/>
    <s v="?"/>
    <s v="beginbalans"/>
    <m/>
    <s v="1S7306W1QLMFGHDY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78"/>
    <s v="V21/10034616 / INV10030846 / INV10032598 / INV1003"/>
    <s v="?"/>
    <s v="beginbalans"/>
    <m/>
    <s v="1S7306W1QLMFGHD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79"/>
    <s v="V21/10034616 / INV10030846 / INV10032598 / INV1003"/>
    <s v="?"/>
    <s v="beginbalans"/>
    <m/>
    <s v="1S7306W1QLMFGHM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80"/>
    <s v="V21/10034616 / INV10030846 / INV10032598 / INV1003"/>
    <s v="?"/>
    <s v="beginbalans"/>
    <m/>
    <s v="1S7306W1QLMFGHC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81"/>
    <s v="V21/10034616 / INV10030846 / INV10032598 / INV1003"/>
    <s v="?"/>
    <s v="beginbalans"/>
    <m/>
    <s v="1S7306W1QLMFGHM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82"/>
    <s v="V21/10034616 / INV10030846 / INV10032598 / INV1003"/>
    <s v="?"/>
    <s v="beginbalans"/>
    <m/>
    <s v="1S7306W1QLMFGHB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83"/>
    <s v="V21/10034616 / INV10030846 / INV10032598 / INV1003"/>
    <s v="?"/>
    <s v="beginbalans"/>
    <m/>
    <s v="1S7306W1QLMFGHB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84"/>
    <s v="V21/10034616 / INV10030846 / INV10032598 / INV1003"/>
    <s v="?"/>
    <s v="beginbalans"/>
    <m/>
    <s v="1S7306W1QLMFGHB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85"/>
    <s v="V21/10034616 / INV10030846 / INV10032598 / INV1003"/>
    <s v="?"/>
    <s v="beginbalans"/>
    <m/>
    <s v="1S7306W1QLMFGHB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86"/>
    <s v="V21/10034616 / INV10030846 / INV10032598 / INV1003"/>
    <s v="?"/>
    <s v="beginbalans"/>
    <m/>
    <s v="1S7306W1QLMCXRTA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87"/>
    <s v="V21/10034616 / INV10030846 / INV10032598 / INV1003"/>
    <s v="?"/>
    <s v="beginbalans"/>
    <m/>
    <s v="1S7304W1XLMFGFRF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88"/>
    <s v="V21/10034616 / INV10030846 / INV10032598 / INV1003"/>
    <s v="?"/>
    <s v="beginbalans"/>
    <m/>
    <s v="1S7306W1QLMCXKYK"/>
    <m/>
    <m/>
    <m/>
    <x v="1"/>
    <m/>
    <n v="100292666"/>
    <s v="Alfa College"/>
    <x v="15"/>
    <s v="Lenovo"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89"/>
    <s v="V21/10034616 / INV10030846 / INV10032598 / INV1003"/>
    <s v="?"/>
    <s v="beginbalans"/>
    <m/>
    <s v="1S7306W1QLMCXLH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90"/>
    <s v="V21/10034616 / INV10030846 / INV10032598 / INV1003"/>
    <s v="?"/>
    <s v="beginbalans"/>
    <m/>
    <s v="1S7306W1QLMCXLG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91"/>
    <s v="V21/10034616 / INV10030846 / INV10032598 / INV1003"/>
    <s v="?"/>
    <s v="beginbalans"/>
    <m/>
    <s v="1S7306W1QLMCXHT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92"/>
    <s v="V21/10034616 / INV10030846 / INV10032598 / INV1003"/>
    <s v="?"/>
    <s v="beginbalans"/>
    <m/>
    <s v="1S7306W1QLMCYXX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93"/>
    <s v="V21/10034616 / INV10030846 / INV10032598 / INV1003"/>
    <s v="?"/>
    <s v="beginbalans"/>
    <m/>
    <s v="1S7306W1QLMCXTC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94"/>
    <s v="V21/10034616 / INV10030846 / INV10032598 / INV1003"/>
    <s v="?"/>
    <s v="beginbalans"/>
    <m/>
    <s v="1S7306W1QLMCXTBB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95"/>
    <s v="V21/10034616 / INV10030846 / INV10032598 / INV1003"/>
    <s v="?"/>
    <s v="beginbalans"/>
    <m/>
    <s v="1S7306W1QLMCXRP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496"/>
    <s v="V21/10034616 / INV10030846 / INV10032598 / INV1003"/>
    <s v="?"/>
    <s v="beginbalans"/>
    <m/>
    <s v="1S7306W1QLMCXKFR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97"/>
    <s v="V21/10034616 / INV10030846 / INV10032598 / INV1003"/>
    <s v="?"/>
    <s v="beginbalans"/>
    <m/>
    <s v="1S7306W1QLMCXKBX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98"/>
    <s v="V21/10034616 / INV10030846 / INV10032598 / INV1003"/>
    <s v="?"/>
    <s v="beginbalans"/>
    <m/>
    <s v="1S7306W1QLMCXKBM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499"/>
    <s v="V21/10034616 / INV10030846 / INV10032598 / INV1003"/>
    <s v="?"/>
    <s v="beginbalans"/>
    <m/>
    <s v="1S7306W1QLMCXHX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00"/>
    <s v="V21/10034616 / INV10030846 / INV10032598 / INV1003"/>
    <s v="?"/>
    <s v="beginbalans"/>
    <m/>
    <s v="1S7306W1QLMCXHW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01"/>
    <s v="V21/10034616 / INV10030846 / INV10032598 / INV1003"/>
    <s v="?"/>
    <s v="beginbalans"/>
    <m/>
    <s v="1S7306W1QLMFGHK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02"/>
    <s v="V21/10034616 / INV10030846 / INV10032598 / INV1003"/>
    <s v="?"/>
    <s v="beginbalans"/>
    <m/>
    <s v="1S7306W1QLMCXHT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03"/>
    <s v="V21/10034616 / INV10030846 / INV10032598 / INV1003"/>
    <s v="?"/>
    <s v="beginbalans"/>
    <m/>
    <s v="1S7306W1QLMFGHL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04"/>
    <s v="V21/10034616 / INV10030846 / INV10032598 / INV1003"/>
    <s v="?"/>
    <s v="beginbalans"/>
    <m/>
    <s v="1S7306W1QLMCXHTC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05"/>
    <s v="V21/10034616 / INV10030846 / INV10032598 / INV1003"/>
    <s v="?"/>
    <s v="beginbalans"/>
    <m/>
    <s v="1S7306W1QLMCXHRV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06"/>
    <s v="V21/10034616 / INV10030846 / INV10032598 / INV1003"/>
    <s v="?"/>
    <s v="beginbalans"/>
    <m/>
    <s v="1S7306W1QLMCXHLT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07"/>
    <s v="V21/10034616 / INV10030846 / INV10032598 / INV1003"/>
    <s v="?"/>
    <s v="beginbalans"/>
    <m/>
    <s v="1S7306W1QLMCXBF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08"/>
    <s v="V21/10034616 / INV10030846 / INV10032598 / INV1003"/>
    <s v="?"/>
    <s v="beginbalans"/>
    <m/>
    <s v="1S7306W1QLMCXAY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09"/>
    <s v="V21/10034616 / INV10030846 / INV10032598 / INV1003"/>
    <s v="?"/>
    <s v="beginbalans"/>
    <m/>
    <s v="1S7306W1QLMFGHN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10"/>
    <s v="V21/10034616 / INV10030846 / INV10032598 / INV1003"/>
    <s v="?"/>
    <s v="beginbalans"/>
    <m/>
    <s v="1S7306W1QLMFGHNA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11"/>
    <s v="V21/10034616 / INV10030846 / INV10032598 / INV1003"/>
    <s v="?"/>
    <s v="beginbalans"/>
    <m/>
    <s v="1S7306W1QLMFGHM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12"/>
    <s v="V21/10034616 / INV10030846 / INV10032598 / INV1003"/>
    <s v="?"/>
    <s v="beginbalans"/>
    <m/>
    <s v="1S7306W1QLMFGHM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13"/>
    <s v="V21/10034616 / INV10030846 / INV10032598 / INV1003"/>
    <s v="?"/>
    <s v="beginbalans"/>
    <m/>
    <s v="1S7306W1QLMCYXX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14"/>
    <s v="V21/10034616 / INV10030846 / INV10032598 / INV1003"/>
    <s v="?"/>
    <s v="beginbalans"/>
    <m/>
    <s v="1S7306W1QLMCXHWA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15"/>
    <s v="V21/10034616 / INV10030846 / INV10032598 / INV1003"/>
    <s v="?"/>
    <s v="beginbalans"/>
    <m/>
    <s v="1S7306W1QLMCXCBK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16"/>
    <s v="V21/10034616 / INV10030846 / INV10032598 / INV1003"/>
    <s v="?"/>
    <s v="beginbalans"/>
    <m/>
    <s v="1S7306W1QLMCXKZV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17"/>
    <s v="V21/10034616 / INV10030846 / INV10032598 / INV1003"/>
    <s v="?"/>
    <s v="beginbalans"/>
    <m/>
    <s v="1S7306W1QLMCXAT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18"/>
    <s v="V21/10034616 / INV10030846 / INV10032598 / INV1003"/>
    <s v="?"/>
    <s v="beginbalans"/>
    <m/>
    <s v="1S7306W1QLMCXCF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19"/>
    <s v="V21/10034616 / INV10030846 / INV10032598 / INV1003"/>
    <s v="?"/>
    <s v="beginbalans"/>
    <m/>
    <s v="1S7306W1QLMCXKD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20"/>
    <s v="V21/10034616 / INV10030846 / INV10032598 / INV1003"/>
    <s v="?"/>
    <s v="beginbalans"/>
    <m/>
    <s v="1S7306W1QLMCXRV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21"/>
    <s v="V21/10034616 / INV10030846 / INV10032598 / INV1003"/>
    <s v="?"/>
    <s v="beginbalans"/>
    <m/>
    <s v="1S7306W1QLMCXBMG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22"/>
    <s v="V21/10034616 / INV10030846 / INV10032598 / INV1003"/>
    <s v="?"/>
    <s v="beginbalans"/>
    <m/>
    <s v="1S7306W1QLMCXKC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23"/>
    <s v="V21/10034616 / INV10030846 / INV10032598 / INV1003"/>
    <s v="?"/>
    <s v="beginbalans"/>
    <m/>
    <s v="1S7306W1QLMCXTDC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24"/>
    <s v="V21/10034616 / INV10030846 / INV10032598 / INV1003"/>
    <s v="?"/>
    <s v="beginbalans"/>
    <m/>
    <s v="1S7306W1QLMCXKDV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25"/>
    <s v="V21/10034616 / INV10030846 / INV10032598 / INV1003"/>
    <s v="?"/>
    <s v="beginbalans"/>
    <m/>
    <s v="1S7306W1QLMCXCFD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26"/>
    <s v="V21/10034616 / INV10030846 / INV10032598 / INV1003"/>
    <s v="?"/>
    <s v="beginbalans"/>
    <m/>
    <s v="1S7306W1QLMCXTF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27"/>
    <s v="V21/10034616 / INV10030846 / INV10032598 / INV1003"/>
    <s v="?"/>
    <s v="beginbalans"/>
    <m/>
    <s v="1S7306W1QLMCXBP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28"/>
    <s v="V21/10034616 / INV10030846 / INV10032598 / INV1003"/>
    <s v="?"/>
    <s v="beginbalans"/>
    <m/>
    <s v="1S7306W1QLMCXHZK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29"/>
    <s v="V21/10034616 / INV10030846 / INV10032598 / INV1003"/>
    <s v="?"/>
    <s v="beginbalans"/>
    <m/>
    <s v="1S7306W1QLMCXKXR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30"/>
    <s v="V21/10034616 / INV10030846 / INV10032598 / INV1003"/>
    <s v="?"/>
    <s v="beginbalans"/>
    <m/>
    <s v="1S7306W1QLMCXTHN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31"/>
    <s v="V21/10034616 / INV10030846 / INV10032598 / INV1003"/>
    <s v="?"/>
    <s v="beginbalans"/>
    <m/>
    <s v="1S7306W1QLMCXKX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32"/>
    <s v="V21/10034616 / INV10030846 / INV10032598 / INV1003"/>
    <s v="?"/>
    <s v="beginbalans"/>
    <m/>
    <s v="1S7306W1QLMCXRR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33"/>
    <s v="V21/10034616 / INV10030846 / INV10032598 / INV1003"/>
    <s v="?"/>
    <s v="beginbalans"/>
    <m/>
    <s v="1S7306W1QLMCXKR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34"/>
    <s v="V21/10034616 / INV10030846 / INV10032598 / INV1003"/>
    <s v="?"/>
    <s v="beginbalans"/>
    <m/>
    <s v="1S7306W1QLMCXKY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35"/>
    <s v="V21/10034616 / INV10030846 / INV10032598 / INV1003"/>
    <s v="?"/>
    <s v="beginbalans"/>
    <m/>
    <s v="1S7306W1QLMCXHL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36"/>
    <s v="V21/10034616 / INV10030846 / INV10032598 / INV1003"/>
    <s v="?"/>
    <s v="beginbalans"/>
    <m/>
    <s v="1S7306W1QLMCXTBV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37"/>
    <s v="V21/10034616 / INV10030846 / INV10032598 / INV1003"/>
    <s v="?"/>
    <s v="beginbalans"/>
    <m/>
    <s v="1S7306W1QLMCXTA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38"/>
    <s v="V21/10034616 / INV10030846 / INV10032598 / INV1003"/>
    <s v="?"/>
    <s v="beginbalans"/>
    <m/>
    <s v="1S7306W1QLMCXKNV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39"/>
    <s v="V21/10034616 / INV10030846 / INV10032598 / INV1003"/>
    <s v="?"/>
    <s v="beginbalans"/>
    <m/>
    <s v="1S7306W1QLMCXBA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40"/>
    <s v="V21/10034616 / INV10030846 / INV10032598 / INV1003"/>
    <s v="?"/>
    <s v="beginbalans"/>
    <m/>
    <s v="1S7306W1QLMCXLG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41"/>
    <s v="V21/10034616 / INV10030846 / INV10032598 / INV1003"/>
    <s v="?"/>
    <s v="beginbalans"/>
    <m/>
    <s v="1S7306W1QLMCXBZX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42"/>
    <s v="V21/10034616 / INV10030846 / INV10032598 / INV1003"/>
    <s v="?"/>
    <s v="beginbalans"/>
    <m/>
    <s v="1S7306W1QLMCXBMY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43"/>
    <s v="V21/10034616 / INV10030846 / INV10032598 / INV1003"/>
    <s v="?"/>
    <s v="beginbalans"/>
    <m/>
    <s v="1S7306W1QLMCXAR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44"/>
    <s v="V21/10034616 / INV10030846 / INV10032598 / INV1003"/>
    <s v="?"/>
    <s v="beginbalans"/>
    <m/>
    <s v="1S7306W1QLMCXCFT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45"/>
    <s v="V21/10034616 / INV10030846 / INV10032598 / INV1003"/>
    <s v="?"/>
    <s v="beginbalans"/>
    <m/>
    <s v="1S7306W1QLMCXCDW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46"/>
    <s v="V21/10034616 / INV10030846 / INV10032598 / INV1003"/>
    <s v="?"/>
    <s v="beginbalans"/>
    <m/>
    <s v="1S7306W1QLMCXRXH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47"/>
    <s v="V21/10034616 / INV10030846 / INV10032598 / INV1003"/>
    <s v="?"/>
    <s v="beginbalans"/>
    <m/>
    <s v="1S7306W1QLMCXHPW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48"/>
    <s v="V21/10034616 / INV10030846 / INV10032598 / INV1003"/>
    <s v="?"/>
    <s v="beginbalans"/>
    <m/>
    <s v="1S7306W1QLMCXBN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49"/>
    <s v="V21/10034616 / INV10030846 / INV10032598 / INV1003"/>
    <s v="?"/>
    <s v="beginbalans"/>
    <m/>
    <s v="1S7306W1QLMCYYGB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50"/>
    <s v="V21/10034616 / INV10030846 / INV10032598 / INV1003"/>
    <s v="?"/>
    <s v="beginbalans"/>
    <m/>
    <s v="1S7306W1QLMCXKRZ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51"/>
    <s v="V21/10034616 / INV10030846 / INV10032598 / INV1003"/>
    <s v="?"/>
    <s v="beginbalans"/>
    <m/>
    <s v="1S7306W1QLMCXHRK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52"/>
    <s v="V21/10034616 / INV10030846 / INV10032598 / INV1003"/>
    <s v="?"/>
    <s v="beginbalans"/>
    <m/>
    <s v="1S7306W1QLMCYXWL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53"/>
    <s v="V21/10034616 / INV10030846 / INV10032598 / INV1003"/>
    <s v="?"/>
    <s v="beginbalans"/>
    <m/>
    <s v="1S7306W1QLMCYYLN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54"/>
    <s v="V21/10034616 / INV10030846 / INV10032598 / INV1003"/>
    <s v="?"/>
    <s v="beginbalans"/>
    <m/>
    <s v="1S7306W1QLMCXAKB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55"/>
    <s v="V21/10034616 / INV10030846 / INV10032598 / INV1003"/>
    <s v="?"/>
    <s v="beginbalans"/>
    <m/>
    <s v="1S7306W1QLMCXAVC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56"/>
    <s v="V21/10034616 / INV10030846 / INV10032598 / INV1003"/>
    <s v="?"/>
    <s v="beginbalans"/>
    <m/>
    <s v="1S7306W1QLMCXBPC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57"/>
    <s v="V21/10034616 / INV10030846 / INV10032598 / INV1003"/>
    <s v="?"/>
    <s v="beginbalans"/>
    <m/>
    <s v="1S7306W1QLMCXATZ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58"/>
    <s v="V21/10034616 / INV10030846 / INV10032598 / INV1003"/>
    <s v="?"/>
    <s v="beginbalans"/>
    <m/>
    <s v="1S7306W1QLMCYYCD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59"/>
    <s v="V21/10034616 / INV10030846 / INV10032598 / INV1003"/>
    <s v="?"/>
    <s v="beginbalans"/>
    <m/>
    <s v="1S7306W1QLMCYXZD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60"/>
    <s v="V21/10034616 / INV10030846 / INV10032598 / INV1003"/>
    <s v="?"/>
    <s v="beginbalans"/>
    <m/>
    <s v="1S7306W1QLMCXHZL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61"/>
    <s v="V21/10034616 / INV10030846 / INV10032598 / INV1003"/>
    <s v="?"/>
    <s v="beginbalans"/>
    <m/>
    <s v="1S7306W1QLMCXCGG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62"/>
    <s v="V21/10034616 / INV10030846 / INV10032598 / INV1003"/>
    <s v="?"/>
    <s v="beginbalans"/>
    <m/>
    <s v="1S7304W1XLMFGFNB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63"/>
    <s v="V21/10034616 / INV10030846 / INV10032598 / INV1003"/>
    <s v="?"/>
    <s v="beginbalans"/>
    <m/>
    <s v="1S7306W1QLMCXRZD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64"/>
    <s v="V21/10034616 / INV10030846 / INV10032598 / INV1003"/>
    <s v="?"/>
    <s v="beginbalans"/>
    <m/>
    <s v="1S7304W1XLMFGFN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65"/>
    <s v="V21/10034616 / INV10030846 / INV10032598 / INV1003"/>
    <s v="?"/>
    <s v="beginbalans"/>
    <m/>
    <s v="1S7304W1XLMFGFNA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66"/>
    <s v="V21/10034616 / INV10030846 / INV10032598 / INV1003"/>
    <s v="?"/>
    <s v="beginbalans"/>
    <m/>
    <s v="1S7304W1XLMFGFRA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67"/>
    <s v="V21/10034616 / INV10030846 / INV10032598 / INV1003"/>
    <s v="?"/>
    <s v="beginbalans"/>
    <m/>
    <s v="1S7304W1XLMFGFN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68"/>
    <s v="V21/10034616 / INV10030846 / INV10032598 / INV1003"/>
    <s v="?"/>
    <s v="beginbalans"/>
    <m/>
    <s v="1S7304W1XLMFGFN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69"/>
    <s v="V21/10034616 / INV10030846 / INV10032598 / INV1003"/>
    <s v="?"/>
    <s v="beginbalans"/>
    <m/>
    <s v="1S7304W1XLMFGFMZ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70"/>
    <s v="V21/10034616 / INV10030846 / INV10032598 / INV1003"/>
    <s v="?"/>
    <s v="beginbalans"/>
    <m/>
    <s v="1S7304W1XLMFGFND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71"/>
    <s v="V21/10034616 / INV10030846 / INV10032598 / INV1003"/>
    <s v="?"/>
    <s v="beginbalans"/>
    <m/>
    <s v="1S7304W1XLMFGFP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72"/>
    <s v="V21/10034616 / INV10030846 / INV10032598 / INV1003"/>
    <s v="?"/>
    <s v="beginbalans"/>
    <m/>
    <s v="1S7304W1XLMFGFNN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73"/>
    <s v="V21/10034616 / INV10030846 / INV10032598 / INV1003"/>
    <s v="?"/>
    <s v="beginbalans"/>
    <m/>
    <s v="1S7304W1XLMFGFT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74"/>
    <s v="V21/10034616 / INV10030846 / INV10032598 / INV1003"/>
    <s v="?"/>
    <s v="beginbalans"/>
    <m/>
    <s v="1S7304W1XLMFGFPG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75"/>
    <s v="V21/10034616 / INV10030846 / INV10032598 / INV1003"/>
    <s v="?"/>
    <s v="beginbalans"/>
    <m/>
    <s v="1S7304W1XLMFGFNY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76"/>
    <s v="V21/10034616 / INV10030846 / INV10032598 / INV1003"/>
    <s v="?"/>
    <s v="beginbalans"/>
    <m/>
    <s v="1S7304W1XLMFGFNT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77"/>
    <s v="V21/10034616 / INV10030846 / INV10032598 / INV1003"/>
    <s v="?"/>
    <s v="beginbalans"/>
    <m/>
    <s v="1S7304W1XLMFGFRV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78"/>
    <s v="V21/10034616 / INV10030846 / INV10032598 / INV1003"/>
    <s v="?"/>
    <s v="beginbalans"/>
    <m/>
    <s v="1S7304W1XLMFGFPH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79"/>
    <s v="V21/10034616 / INV10030846 / INV10032598 / INV1003"/>
    <s v="?"/>
    <s v="beginbalans"/>
    <m/>
    <s v="1S7304W1XLMFGFNX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80"/>
    <s v="V21/10034616 / INV10030846 / INV10032598 / INV1003"/>
    <s v="?"/>
    <s v="beginbalans"/>
    <m/>
    <s v="1S7304W1XLMFGFR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81"/>
    <s v="V21/10034616 / INV10030846 / INV10032598 / INV1003"/>
    <s v="?"/>
    <s v="beginbalans"/>
    <m/>
    <s v="1S7304W1XLMFGFTF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82"/>
    <s v="V21/10034616 / INV10030846 / INV10032598 / INV1003"/>
    <s v="?"/>
    <s v="beginbalans"/>
    <m/>
    <s v="1S7304W1XLMFGFT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83"/>
    <s v="V21/10034616 / INV10030846 / INV10032598 / INV1003"/>
    <s v="?"/>
    <s v="beginbalans"/>
    <m/>
    <s v="1S7304W1XLMFGFPW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84"/>
    <s v="V21/10034616 / INV10030846 / INV10032598 / INV1003"/>
    <s v="?"/>
    <s v="beginbalans"/>
    <m/>
    <s v="1S7304W1XLMFGFNV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85"/>
    <s v="V21/10034616 / INV10030846 / INV10032598 / INV1003"/>
    <s v="?"/>
    <s v="beginbalans"/>
    <m/>
    <s v="1S7306W1QLMCXKRV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86"/>
    <s v="V21/10034616 / INV10030846 / INV10032598 / INV1003"/>
    <s v="?"/>
    <s v="beginbalans"/>
    <m/>
    <s v="1S7306W1QLMCXKPN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87"/>
    <s v="V21/10034616 / INV10030846 / INV10032598 / INV1003"/>
    <s v="?"/>
    <s v="beginbalans"/>
    <m/>
    <s v="1S7306W1QLMCXLCM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88"/>
    <s v="V21/10034616 / INV10030846 / INV10032598 / INV1003"/>
    <s v="?"/>
    <s v="beginbalans"/>
    <m/>
    <s v="1S7306W1QLMCXHPC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89"/>
    <s v="V21/10034616 / INV10030846 / INV10032598 / INV1003"/>
    <s v="?"/>
    <s v="beginbalans"/>
    <m/>
    <s v="1S7306W1QLMCXHPK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90"/>
    <s v="V21/10034616 / INV10030846 / INV10032598 / INV1003"/>
    <s v="?"/>
    <s v="beginbalans"/>
    <m/>
    <s v="1S7306W1QLMCXHNT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91"/>
    <s v="V21/10034616 / INV10030846 / INV10032598 / INV1003"/>
    <s v="?"/>
    <s v="beginbalans"/>
    <m/>
    <s v="1S7306W1QLMCXHPD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92"/>
    <s v="V21/10034616 / INV10030846 / INV10032598 / INV1003"/>
    <s v="?"/>
    <s v="beginbalans"/>
    <m/>
    <s v="1S7306W1QLMCXKD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93"/>
    <s v="V21/10034616 / INV10030846 / INV10032598 / INV1003"/>
    <s v="?"/>
    <s v="beginbalans"/>
    <m/>
    <s v="1S7306W1QLMCXHMM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94"/>
    <s v="V21/10034616 / INV10030846 / INV10032598 / INV1003"/>
    <s v="?"/>
    <s v="beginbalans"/>
    <m/>
    <s v="1S7306W1QLMCXLBY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95"/>
    <s v="V21/10034616 / INV10030846 / INV10032598 / INV1003"/>
    <s v="?"/>
    <s v="beginbalans"/>
    <m/>
    <s v="1S7304W1XLMFGFPA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596"/>
    <s v="V21/10034616 / INV10030846 / INV10032598 / INV1003"/>
    <s v="?"/>
    <s v="beginbalans"/>
    <m/>
    <s v="1S7306W1QLMCXTD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97"/>
    <s v="V21/10034616 / INV10030846 / INV10032598 / INV1003"/>
    <s v="?"/>
    <s v="beginbalans"/>
    <m/>
    <s v="1S7304W1XLMFGFP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98"/>
    <s v="V21/10034616 / INV10030846 / INV10032598 / INV1003"/>
    <s v="?"/>
    <s v="beginbalans"/>
    <m/>
    <s v="1S7306W1QLMCXHM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599"/>
    <s v="V21/10034616 / INV10030846 / INV10032598 / INV1003"/>
    <s v="?"/>
    <s v="beginbalans"/>
    <m/>
    <s v="1S7306W1QLMCXKP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00"/>
    <s v="V21/10034616 / INV10030846 / INV10032598 / INV1003"/>
    <s v="?"/>
    <s v="beginbalans"/>
    <m/>
    <s v="1S7306W1QLMCXHN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01"/>
    <s v="V21/10034616 / INV10030846 / INV10032598 / INV1003"/>
    <s v="?"/>
    <s v="beginbalans"/>
    <m/>
    <s v="1S7306W1QLMCXKR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02"/>
    <s v="V21/10034616 / INV10030846 / INV10032598 / INV1003"/>
    <s v="?"/>
    <s v="beginbalans"/>
    <m/>
    <s v="1S7306W1QLMCXKY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03"/>
    <s v="V21/10034616 / INV10030846 / INV10032598 / INV1003"/>
    <s v="?"/>
    <s v="beginbalans"/>
    <m/>
    <s v="1S7306W1QLMCXHN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04"/>
    <s v="V21/10034616 / INV10030846 / INV10032598 / INV1003"/>
    <s v="?"/>
    <s v="beginbalans"/>
    <m/>
    <s v="1S7306W1QLMCXLF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05"/>
    <s v="V21/10034616 / INV10030846 / INV10032598 / INV1003"/>
    <s v="?"/>
    <s v="beginbalans"/>
    <m/>
    <s v="1S7306W1QLMCXHV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06"/>
    <s v="V21/10034616 / INV10030846 / INV10032598 / INV1003"/>
    <s v="?"/>
    <s v="beginbalans"/>
    <m/>
    <s v="1S7304W1XLMFGFM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07"/>
    <s v="V21/10034616 / INV10030846 / INV10032598 / INV1003"/>
    <s v="?"/>
    <s v="beginbalans"/>
    <m/>
    <s v="1S7304W1XLMFGFNC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08"/>
    <s v="V21/10034616 / INV10030846 / INV10032598 / INV1003"/>
    <s v="?"/>
    <s v="beginbalans"/>
    <m/>
    <s v="1S7306W1QLMCXHNG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09"/>
    <s v="V21/10034616 / INV10030846 / INV10032598 / INV1003"/>
    <s v="?"/>
    <s v="beginbalans"/>
    <m/>
    <s v="1S7306W1QLMCXAL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10"/>
    <s v="V21/10034616 / INV10030846 / INV10032598 / INV1003"/>
    <s v="?"/>
    <s v="beginbalans"/>
    <m/>
    <s v="1S7306W1QLMCXAV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11"/>
    <s v="V21/10034616 / INV10030846 / INV10032598 / INV1003"/>
    <s v="?"/>
    <s v="beginbalans"/>
    <m/>
    <s v="1S7306W1QLMCXAVD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12"/>
    <s v="V21/10034616 / INV10030846 / INV10032598 / INV1003"/>
    <s v="?"/>
    <s v="beginbalans"/>
    <m/>
    <s v="1S7306W1QLMCXAR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13"/>
    <s v="V21/10034616 / INV10030846 / INV10032598 / INV1003"/>
    <s v="?"/>
    <s v="beginbalans"/>
    <m/>
    <s v="1S7306W1QLMCXAR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14"/>
    <s v="V21/10034616 / INV10030846 / INV10032598 / INV1003"/>
    <s v="?"/>
    <s v="beginbalans"/>
    <m/>
    <s v="1S7306W1QLMCXAR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15"/>
    <s v="V21/10034616 / INV10030846 / INV10032598 / INV1003"/>
    <s v="?"/>
    <s v="beginbalans"/>
    <m/>
    <s v="1S7306W1QLMCXAN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16"/>
    <s v="V21/10034616 / INV10030846 / INV10032598 / INV1003"/>
    <s v="?"/>
    <s v="beginbalans"/>
    <m/>
    <s v="1S7306W1QLMCXAMN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17"/>
    <s v="V21/10034616 / INV10030846 / INV10032598 / INV1003"/>
    <s v="?"/>
    <s v="beginbalans"/>
    <m/>
    <s v="1S7306W1QLMCXAMM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18"/>
    <s v="V21/10034616 / INV10030846 / INV10032598 / INV1003"/>
    <s v="?"/>
    <s v="beginbalans"/>
    <m/>
    <s v="1S7306W1QLMCXAM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19"/>
    <s v="V21/10034616 / INV10030846 / INV10032598 / INV1003"/>
    <s v="?"/>
    <s v="beginbalans"/>
    <m/>
    <s v="1S7306W1QLMCXAH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20"/>
    <s v="V21/10034616 / INV10030846 / INV10032598 / INV1003"/>
    <s v="?"/>
    <s v="beginbalans"/>
    <m/>
    <s v="1S7306W1QLMCXALN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21"/>
    <s v="V21/10034616 / INV10030846 / INV10032598 / INV1003"/>
    <s v="?"/>
    <s v="beginbalans"/>
    <m/>
    <s v="1S7306W1QLMCXAW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22"/>
    <s v="V21/10034616 / INV10030846 / INV10032598 / INV1003"/>
    <s v="?"/>
    <s v="beginbalans"/>
    <m/>
    <s v="1S7306W1QLMCXAL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23"/>
    <s v="V21/10034616 / INV10030846 / INV10032598 / INV1003"/>
    <s v="?"/>
    <s v="beginbalans"/>
    <m/>
    <s v="1S7306W1QLMCXAKZ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24"/>
    <s v="V21/10034616 / INV10030846 / INV10032598 / INV1003"/>
    <s v="?"/>
    <s v="beginbalans"/>
    <m/>
    <s v="1S7306W1QLMCXAKN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25"/>
    <s v="V21/10034616 / INV10030846 / INV10032598 / INV1003"/>
    <s v="?"/>
    <s v="beginbalans"/>
    <m/>
    <s v="1S7306W1QLMCXAK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26"/>
    <s v="V21/10034616 / INV10030846 / INV10032598 / INV1003"/>
    <s v="?"/>
    <s v="beginbalans"/>
    <m/>
    <s v="1S7306W1QLMCXAKK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27"/>
    <s v="V21/10034616 / INV10030846 / INV10032598 / INV1003"/>
    <s v="?"/>
    <s v="beginbalans"/>
    <m/>
    <s v="1S7306W1QLMCXAK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28"/>
    <s v="V21/10034616 / INV10030846 / INV10032598 / INV1003"/>
    <s v="?"/>
    <s v="beginbalans"/>
    <m/>
    <s v="1S7306W1QLMCXAH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29"/>
    <s v="V21/10034616 / INV10030846 / INV10032598 / INV1003"/>
    <s v="?"/>
    <s v="beginbalans"/>
    <m/>
    <s v="1S7306W1QLMCXAH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30"/>
    <s v="V21/10034616 / INV10030846 / INV10032598 / INV1003"/>
    <s v="?"/>
    <s v="beginbalans"/>
    <m/>
    <s v="1S7306W1QLMCXBD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31"/>
    <s v="V21/10034616 / INV10030846 / INV10032598 / INV1003"/>
    <s v="?"/>
    <s v="beginbalans"/>
    <m/>
    <s v="1S7306W1QLMCXAL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32"/>
    <s v="V21/10034616 / INV10030846 / INV10032598 / INV1003"/>
    <s v="?"/>
    <s v="beginbalans"/>
    <m/>
    <s v="1S7306W1QLMCXAY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33"/>
    <s v="V21/10034616 / INV10030846 / INV10032598 / INV1003"/>
    <s v="?"/>
    <s v="beginbalans"/>
    <m/>
    <s v="1S7306W1QLMCXBMD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34"/>
    <s v="V21/10034616 / INV10030846 / INV10032598 / INV1003"/>
    <s v="?"/>
    <s v="beginbalans"/>
    <m/>
    <s v="1S7306W1QLMCXBL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35"/>
    <s v="V21/10034616 / INV10030846 / INV10032598 / INV1003"/>
    <s v="?"/>
    <s v="beginbalans"/>
    <m/>
    <s v="1S7306W1QLMCXBG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36"/>
    <s v="V21/10034616 / INV10030846 / INV10032598 / INV1003"/>
    <s v="?"/>
    <s v="beginbalans"/>
    <m/>
    <s v="1S7306W1QLMCXBDL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37"/>
    <s v="V21/10034616 / INV10030846 / INV10032598 / INV1003"/>
    <s v="?"/>
    <s v="beginbalans"/>
    <m/>
    <s v="1S7306W1QLMCXAKA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38"/>
    <s v="V21/10034616 / INV10030846 / INV10032598 / INV1003"/>
    <s v="?"/>
    <s v="beginbalans"/>
    <m/>
    <s v="1S7306W1QLMCXBC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39"/>
    <s v="V21/10034616 / INV10030846 / INV10032598 / INV1003"/>
    <s v="?"/>
    <s v="beginbalans"/>
    <m/>
    <s v="1S7306W1QLMCXAZ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40"/>
    <s v="V21/10034616 / INV10030846 / INV10032598 / INV1003"/>
    <s v="?"/>
    <s v="beginbalans"/>
    <m/>
    <s v="1S7306W1QLMCXAZ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41"/>
    <s v="V21/10034616 / INV10030846 / INV10032598 / INV1003"/>
    <s v="?"/>
    <s v="beginbalans"/>
    <m/>
    <s v="1S7306W1QLMCXAVW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42"/>
    <s v="V21/10034616 / INV10030846 / INV10032598 / INV1003"/>
    <s v="?"/>
    <s v="beginbalans"/>
    <m/>
    <s v="1S7306W1QLMCXAY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43"/>
    <s v="V21/10034616 / INV10030846 / INV10032598 / INV1003"/>
    <s v="?"/>
    <s v="beginbalans"/>
    <m/>
    <s v="1S7306W1QLMCXAV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44"/>
    <s v="V21/10034616 / INV10030846 / INV10032598 / INV1003"/>
    <s v="?"/>
    <s v="beginbalans"/>
    <m/>
    <s v="1S7306W1QLMCXAYM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45"/>
    <s v="V21/10034616 / INV10030846 / INV10032598 / INV1003"/>
    <s v="?"/>
    <s v="beginbalans"/>
    <m/>
    <s v="1S7306W1QLMCXAX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46"/>
    <s v="V21/10034616 / INV10030846 / INV10032598 / INV1003"/>
    <s v="?"/>
    <s v="beginbalans"/>
    <m/>
    <s v="1S7306W1QLMCXAX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47"/>
    <s v="V21/10034616 / INV10030846 / INV10032598 / INV1003"/>
    <s v="?"/>
    <s v="beginbalans"/>
    <m/>
    <s v="1S7306W1QLMCXAX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48"/>
    <s v="V21/10034616 / INV10030846 / INV10032598 / INV1003"/>
    <s v="?"/>
    <s v="beginbalans"/>
    <m/>
    <s v="1S7306W1QLMCXAW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49"/>
    <s v="V21/10034616 / INV10030846 / INV10032598 / INV1003"/>
    <s v="?"/>
    <s v="beginbalans"/>
    <m/>
    <s v="1S7306W1QLMCXAW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50"/>
    <s v="V21/10034616 / INV10030846 / INV10032598 / INV1003"/>
    <s v="?"/>
    <s v="beginbalans"/>
    <m/>
    <s v="1S7306W1QLMCXAW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51"/>
    <s v="V21/10034616 / INV10030846 / INV10032598 / INV1003"/>
    <s v="?"/>
    <s v="beginbalans"/>
    <m/>
    <s v="1S7306W1QLMCXAW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52"/>
    <s v="V21/10034616 / INV10030846 / INV10032598 / INV1003"/>
    <s v="?"/>
    <s v="beginbalans"/>
    <m/>
    <s v="1S7306W1QLMCXAWB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53"/>
    <s v="V21/10034616 / INV10030846 / INV10032598 / INV1003"/>
    <s v="?"/>
    <s v="beginbalans"/>
    <m/>
    <s v="1S7306W1QLMCXAG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54"/>
    <s v="V21/10034616 / INV10030846 / INV10032598 / INV1003"/>
    <s v="?"/>
    <s v="beginbalans"/>
    <m/>
    <s v="1S7306W1QLMCXAY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55"/>
    <s v="V21/10034616 / INV10030846 / INV10032598 / INV1003"/>
    <s v="?"/>
    <s v="beginbalans"/>
    <m/>
    <s v="1S7306W1QLMCXRY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56"/>
    <s v="V21/10034616 / INV10030846 / INV10032598 / INV1003"/>
    <s v="?"/>
    <s v="beginbalans"/>
    <m/>
    <s v="1S7306W1QLMFGHB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57"/>
    <s v="V21/10034616 / INV10030846 / INV10032598 / INV1003"/>
    <s v="?"/>
    <s v="beginbalans"/>
    <m/>
    <s v="1S7306W1QLMCXTH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58"/>
    <s v="V21/10034616 / INV10030846 / INV10032598 / INV1003"/>
    <s v="?"/>
    <s v="beginbalans"/>
    <m/>
    <s v="1S7306W1QLMCXTG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59"/>
    <s v="V21/10034616 / INV10030846 / INV10032598 / INV1003"/>
    <s v="?"/>
    <s v="beginbalans"/>
    <m/>
    <s v="1S7306W1QLMCXTG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60"/>
    <s v="V21/10034616 / INV10030846 / INV10032598 / INV1003"/>
    <s v="?"/>
    <s v="beginbalans"/>
    <m/>
    <s v="1S7306W1QLMCXTF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61"/>
    <s v="V21/10034616 / INV10030846 / INV10032598 / INV1003"/>
    <s v="?"/>
    <s v="beginbalans"/>
    <m/>
    <s v="1S7306W1QLMCXTF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62"/>
    <s v="V21/10034616 / INV10030846 / INV10032598 / INV1003"/>
    <s v="?"/>
    <s v="beginbalans"/>
    <m/>
    <s v="1S7306W1QLMCXTF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63"/>
    <s v="V21/10034616 / INV10030846 / INV10032598 / INV1003"/>
    <s v="?"/>
    <s v="beginbalans"/>
    <m/>
    <s v="1S7306W1QLMCXTF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64"/>
    <s v="V21/10034616 / INV10030846 / INV10032598 / INV1003"/>
    <s v="?"/>
    <s v="beginbalans"/>
    <m/>
    <s v="1S7306W1QLMCXTCD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65"/>
    <s v="V21/10034616 / INV10030846 / INV10032598 / INV1003"/>
    <s v="?"/>
    <s v="beginbalans"/>
    <m/>
    <s v="1S7306W1QLMCXAH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66"/>
    <s v="V21/10034616 / INV10030846 / INV10032598 / INV1003"/>
    <s v="?"/>
    <s v="beginbalans"/>
    <m/>
    <s v="1S7306W1QLMCXRYX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67"/>
    <s v="V21/10034616 / INV10030846 / INV10032598 / INV1003"/>
    <s v="?"/>
    <s v="beginbalans"/>
    <m/>
    <s v="1S7306W1QLMFGHB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68"/>
    <s v="V21/10034616 / INV10030846 / INV10032598 / INV1003"/>
    <s v="?"/>
    <s v="beginbalans"/>
    <m/>
    <s v="1S7306W1QLMCXLD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69"/>
    <s v="V21/10034616 / INV10030846 / INV10032598 / INV1003"/>
    <s v="?"/>
    <s v="beginbalans"/>
    <m/>
    <s v="1S7306W1QLMCXHNP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70"/>
    <s v="V21/10034616 / INV10030846 / INV10032598 / INV1003"/>
    <s v="?"/>
    <s v="beginbalans"/>
    <m/>
    <s v="1S7306W1QLMCXHNZ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71"/>
    <s v="V21/10034616 / INV10030846 / INV10032598 / INV1003"/>
    <s v="?"/>
    <s v="beginbalans"/>
    <m/>
    <s v="1S7306W1QLMCXLD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72"/>
    <s v="V21/10034616 / INV10030846 / INV10032598 / INV1003"/>
    <s v="?"/>
    <s v="beginbalans"/>
    <m/>
    <s v="1S7306W1QLMCXHMV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73"/>
    <s v="V21/10034616 / INV10030846 / INV10032598 / INV1003"/>
    <s v="?"/>
    <s v="beginbalans"/>
    <m/>
    <s v="1S7306W1QLMCXKF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74"/>
    <s v="V21/10034616 / INV10030846 / INV10032598 / INV1003"/>
    <s v="?"/>
    <s v="beginbalans"/>
    <m/>
    <s v="1S7306W1QLMCXHP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75"/>
    <s v="V21/10034616 / INV10030846 / INV10032598 / INV1003"/>
    <s v="?"/>
    <s v="beginbalans"/>
    <m/>
    <s v="1S7306W1QLMCXHM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76"/>
    <s v="V21/10034616 / INV10030846 / INV10032598 / INV1003"/>
    <s v="?"/>
    <s v="beginbalans"/>
    <m/>
    <s v="1S7306W1QLMCXRWY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77"/>
    <s v="V21/10034616 / INV10030846 / INV10032598 / INV1003"/>
    <s v="?"/>
    <s v="beginbalans"/>
    <m/>
    <s v="1S7306W1QLMCXRZ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78"/>
    <s v="V21/10034616 / INV10030846 / INV10032598 / INV1003"/>
    <s v="?"/>
    <s v="beginbalans"/>
    <m/>
    <s v="1S7306W1QLMFGHH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79"/>
    <s v="V21/10034616 / INV10030846 / INV10032598 / INV1003"/>
    <s v="?"/>
    <s v="beginbalans"/>
    <m/>
    <s v="1S7306W1QLMCXAA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80"/>
    <s v="V21/10034616 / INV10030846 / INV10032598 / INV1003"/>
    <s v="?"/>
    <s v="beginbalans"/>
    <m/>
    <s v="1S7306W1QLMCXAA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81"/>
    <s v="V21/10034616 / INV10030846 / INV10032598 / INV1003"/>
    <s v="?"/>
    <s v="beginbalans"/>
    <m/>
    <s v="1S7306W1QLMCXAAD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82"/>
    <s v="V21/10034616 / INV10030846 / INV10032598 / INV1003"/>
    <s v="?"/>
    <s v="beginbalans"/>
    <m/>
    <s v="1S7306W1QLMFGHM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83"/>
    <s v="V21/10034616 / INV10030846 / INV10032598 / INV1003"/>
    <s v="?"/>
    <s v="beginbalans"/>
    <m/>
    <s v="1S7306W1QLMFGHM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84"/>
    <s v="V21/10034616 / INV10030846 / INV10032598 / INV1003"/>
    <s v="?"/>
    <s v="beginbalans"/>
    <m/>
    <s v="1S7306W1QLMFGHMD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85"/>
    <s v="V21/10034616 / INV10030846 / INV10032598 / INV1003"/>
    <s v="?"/>
    <s v="beginbalans"/>
    <m/>
    <s v="1S7306W1QLMFGHM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86"/>
    <s v="V21/10034616 / INV10030846 / INV10032598 / INV1003"/>
    <s v="?"/>
    <s v="beginbalans"/>
    <m/>
    <s v="1S7306W1QLMFGHL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87"/>
    <s v="V21/10034616 / INV10030846 / INV10032598 / INV1003"/>
    <s v="?"/>
    <s v="beginbalans"/>
    <m/>
    <s v="1S7306W1QLMFGHL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88"/>
    <s v="V21/10034616 / INV10030846 / INV10032598 / INV1003"/>
    <s v="?"/>
    <s v="beginbalans"/>
    <m/>
    <s v="1S7306W1QLMFGHBH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689"/>
    <s v="V21/10034616 / INV10030846 / INV10032598 / INV1003"/>
    <s v="?"/>
    <s v="beginbalans"/>
    <m/>
    <s v="1S7306W1QLMFGHH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90"/>
    <s v="V21/10034616 / INV10030846 / INV10032598 / INV1003"/>
    <s v="?"/>
    <s v="beginbalans"/>
    <m/>
    <s v="1S7306W1QLMFGHB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91"/>
    <s v="V21/10034616 / INV10030846 / INV10032598 / INV1003"/>
    <s v="?"/>
    <s v="beginbalans"/>
    <m/>
    <s v="1S7306W1QLMFGHG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92"/>
    <s v="V21/10034616 / INV10030846 / INV10032598 / INV1003"/>
    <s v="?"/>
    <s v="beginbalans"/>
    <m/>
    <s v="1S7306W1QLMFGHG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93"/>
    <s v="V21/10034616 / INV10030846 / INV10032598 / INV1003"/>
    <s v="?"/>
    <s v="beginbalans"/>
    <m/>
    <s v="1S7306W1QLMFGHF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94"/>
    <s v="V21/10034616 / INV10030846 / INV10032598 / INV1003"/>
    <s v="?"/>
    <s v="beginbalans"/>
    <m/>
    <s v="1S7306W1QLMFGHF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95"/>
    <s v="V21/10034616 / INV10030846 / INV10032598 / INV1003"/>
    <s v="?"/>
    <s v="beginbalans"/>
    <m/>
    <s v="1S7306W1QLMFGHF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96"/>
    <s v="V21/10034616 / INV10030846 / INV10032598 / INV1003"/>
    <s v="?"/>
    <s v="beginbalans"/>
    <m/>
    <s v="1S7306W1QLMFGHF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97"/>
    <s v="V21/10034616 / INV10030846 / INV10032598 / INV1003"/>
    <s v="?"/>
    <s v="beginbalans"/>
    <m/>
    <s v="1S7306W1QLMFGHD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98"/>
    <s v="V21/10034616 / INV10030846 / INV10032598 / INV1003"/>
    <s v="?"/>
    <s v="beginbalans"/>
    <m/>
    <s v="1S7306W1QLMFGHC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699"/>
    <s v="V21/10034616 / INV10030846 / INV10032598 / INV1003"/>
    <s v="?"/>
    <s v="beginbalans"/>
    <m/>
    <s v="1S7306W1QLMFGHC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00"/>
    <s v="V21/10034616 / INV10030846 / INV10032598 / INV1003"/>
    <s v="?"/>
    <s v="beginbalans"/>
    <m/>
    <s v="1S7306W1QLMCXBM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01"/>
    <s v="V21/10034616 / INV10030846 / INV10032598 / INV1003"/>
    <s v="?"/>
    <s v="beginbalans"/>
    <m/>
    <s v="1S7306W1QLMFGHK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02"/>
    <s v="V21/10034616 / INV10030846 / INV10032598 / INV1003"/>
    <s v="?"/>
    <s v="beginbalans"/>
    <m/>
    <s v="1S7306W1QLMCXKR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03"/>
    <s v="V21/10034616 / INV10030846 / INV10032598 / INV1003"/>
    <s v="?"/>
    <s v="beginbalans"/>
    <m/>
    <s v="1S7306W1QLMCXKWY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704"/>
    <s v="V21/10034616 / INV10030846 / INV10032598 / INV1003"/>
    <s v="?"/>
    <s v="beginbalans"/>
    <m/>
    <s v="1S7306W1QLMCXKWK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705"/>
    <s v="V21/10034616 / INV10030846 / INV10032598 / INV1003"/>
    <s v="?"/>
    <s v="beginbalans"/>
    <m/>
    <s v="1S7306W1QLMCXKW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06"/>
    <s v="V21/10034616 / INV10030846 / INV10032598 / INV1003"/>
    <s v="?"/>
    <s v="beginbalans"/>
    <m/>
    <s v="1S7306W1QLMCXKWB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707"/>
    <s v="V21/10034616 / INV10030846 / INV10032598 / INV1003"/>
    <s v="?"/>
    <s v="beginbalans"/>
    <m/>
    <s v="1S7306W1QLMCXKW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08"/>
    <s v="V21/10034616 / INV10030846 / INV10032598 / INV1003"/>
    <s v="?"/>
    <s v="beginbalans"/>
    <m/>
    <s v="1S7306W1QLMCXKV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09"/>
    <s v="V21/10034616 / INV10030846 / INV10032598 / INV1003"/>
    <s v="?"/>
    <s v="beginbalans"/>
    <m/>
    <s v="1S7306W1QLMCXKV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10"/>
    <s v="V21/10034616 / INV10030846 / INV10032598 / INV1003"/>
    <s v="?"/>
    <s v="beginbalans"/>
    <m/>
    <s v="1S7306W1QLMCXKV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11"/>
    <s v="V21/10034616 / INV10030846 / INV10032598 / INV1003"/>
    <s v="?"/>
    <s v="beginbalans"/>
    <m/>
    <s v="1S7306W1QLMCXKTX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712"/>
    <s v="V21/10034616 / INV10030846 / INV10032598 / INV1003"/>
    <s v="?"/>
    <s v="beginbalans"/>
    <m/>
    <s v="1S7306W1QLMCXBM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13"/>
    <s v="V21/10034616 / INV10030846 / INV10032598 / INV1003"/>
    <s v="?"/>
    <s v="beginbalans"/>
    <m/>
    <s v="1S7306W1QLMCXKR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14"/>
    <s v="V21/10034616 / INV10030846 / INV10032598 / INV1003"/>
    <s v="?"/>
    <s v="beginbalans"/>
    <m/>
    <s v="1S7306W1QLMCXKX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15"/>
    <s v="V21/10034616 / INV10030846 / INV10032598 / INV1003"/>
    <s v="?"/>
    <s v="beginbalans"/>
    <m/>
    <s v="1S7306W1QLMCXKR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16"/>
    <s v="V21/10034616 / INV10030846 / INV10032598 / INV1003"/>
    <s v="?"/>
    <s v="beginbalans"/>
    <m/>
    <s v="1S7306W1QLMCXKP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17"/>
    <s v="V21/10034616 / INV10030846 / INV10032598 / INV1003"/>
    <s v="?"/>
    <s v="beginbalans"/>
    <m/>
    <s v="1S7306W1QLMCXKP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18"/>
    <s v="V21/10034616 / INV10030846 / INV10032598 / INV1003"/>
    <s v="?"/>
    <s v="beginbalans"/>
    <m/>
    <s v="1S7306W1QLMCXKP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19"/>
    <s v="V21/10034616 / INV10030846 / INV10032598 / INV1003"/>
    <s v="?"/>
    <s v="beginbalans"/>
    <m/>
    <s v="1S7306W1QLMCXKN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20"/>
    <s v="V21/10034616 / INV10030846 / INV10032598 / INV1003"/>
    <s v="?"/>
    <s v="beginbalans"/>
    <m/>
    <s v="1S7306W1QLMCXKN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21"/>
    <s v="V21/10034616 / INV10030846 / INV10032598 / INV1003"/>
    <s v="?"/>
    <s v="beginbalans"/>
    <m/>
    <s v="1S7306W1QLMCXKNA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722"/>
    <s v="V21/10034616 / INV10030846 / INV10032598 / INV1003"/>
    <s v="?"/>
    <s v="beginbalans"/>
    <m/>
    <s v="1S7306W1QLMCXHP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23"/>
    <s v="V21/10034616 / INV10030846 / INV10032598 / INV1003"/>
    <s v="?"/>
    <s v="beginbalans"/>
    <m/>
    <s v="1S7306W1QLMCXKTA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724"/>
    <s v="V21/10034616 / INV10030846 / INV10032598 / INV1003"/>
    <s v="?"/>
    <s v="beginbalans"/>
    <m/>
    <s v="1S7306W1QLMCXKZ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25"/>
    <s v="V21/10034616 / INV10030846 / INV10032598 / INV1003"/>
    <s v="?"/>
    <s v="beginbalans"/>
    <m/>
    <s v="1S7306W1QLMCXLF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26"/>
    <s v="V21/10034616 / INV10030846 / INV10032598 / INV1003"/>
    <s v="?"/>
    <s v="beginbalans"/>
    <m/>
    <s v="1S7306W1QLMCXLD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27"/>
    <s v="V21/10034616 / INV10030846 / INV10032598 / INV1003"/>
    <s v="?"/>
    <s v="beginbalans"/>
    <m/>
    <s v="1S7306W1QLMCXLD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28"/>
    <s v="V21/10034616 / INV10030846 / INV10032598 / INV1003"/>
    <s v="?"/>
    <s v="beginbalans"/>
    <m/>
    <s v="1S7306W1QLMCXLD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29"/>
    <s v="V21/10034616 / INV10030846 / INV10032598 / INV1003"/>
    <s v="?"/>
    <s v="beginbalans"/>
    <m/>
    <s v="1S7306W1QLMCXLD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30"/>
    <s v="V21/10034616 / INV10030846 / INV10032598 / INV1003"/>
    <s v="?"/>
    <s v="beginbalans"/>
    <m/>
    <s v="1S7306W1QLMCXLC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31"/>
    <s v="V21/10034616 / INV10030846 / INV10032598 / INV1003"/>
    <s v="?"/>
    <s v="beginbalans"/>
    <m/>
    <s v="1S7306W1QLMCXLB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32"/>
    <s v="V21/10034616 / INV10030846 / INV10032598 / INV1003"/>
    <s v="?"/>
    <s v="beginbalans"/>
    <m/>
    <s v="1S7306W1QLMCXLAW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733"/>
    <s v="V21/10034616 / INV10030846 / INV10032598 / INV1003"/>
    <s v="?"/>
    <s v="beginbalans"/>
    <m/>
    <s v="1S7306W1QLMCXLA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34"/>
    <s v="V21/10034616 / INV10030846 / INV10032598 / INV1003"/>
    <s v="?"/>
    <s v="beginbalans"/>
    <m/>
    <s v="1S7306W1QLMCXKX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35"/>
    <s v="V21/10034616 / INV10030846 / INV10032598 / INV1003"/>
    <s v="?"/>
    <s v="beginbalans"/>
    <m/>
    <s v="1S7306W1QLMCXLAN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736"/>
    <s v="V21/10034616 / INV10030846 / INV10032598 / INV1003"/>
    <s v="?"/>
    <s v="beginbalans"/>
    <m/>
    <s v="1S7306W1QLMCXKX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37"/>
    <s v="V21/10034616 / INV10030846 / INV10032598 / INV1003"/>
    <s v="?"/>
    <s v="beginbalans"/>
    <m/>
    <s v="1S7306W1QLMCXKZ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38"/>
    <s v="V21/10034616 / INV10030846 / INV10032598 / INV1003"/>
    <s v="?"/>
    <s v="beginbalans"/>
    <m/>
    <s v="1S7306W1QLMCXKZ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39"/>
    <s v="V21/10034616 / INV10030846 / INV10032598 / INV1003"/>
    <s v="?"/>
    <s v="beginbalans"/>
    <m/>
    <s v="1S7306W1QLMCXKY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40"/>
    <s v="V21/10034616 / INV10030846 / INV10032598 / INV1003"/>
    <s v="?"/>
    <s v="beginbalans"/>
    <m/>
    <s v="1S7306W1QLMCXKY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41"/>
    <s v="V21/10034616 / INV10030846 / INV10032598 / INV1003"/>
    <s v="?"/>
    <s v="beginbalans"/>
    <m/>
    <s v="1S7306W1QLMCXKY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42"/>
    <s v="V21/10034616 / INV10030846 / INV10032598 / INV1003"/>
    <s v="?"/>
    <s v="beginbalans"/>
    <m/>
    <s v="1S7306W1QLMCXKX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43"/>
    <s v="V21/10034616 / INV10030846 / INV10032598 / INV1003"/>
    <s v="?"/>
    <s v="beginbalans"/>
    <m/>
    <s v="1S7306W1QLMCXKX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44"/>
    <s v="V21/10034616 / INV10030846 / INV10032598 / INV1003"/>
    <s v="?"/>
    <s v="beginbalans"/>
    <m/>
    <s v="1S7306W1QLMCXKX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45"/>
    <s v="V21/10034616 / INV10030846 / INV10032598 / INV1003"/>
    <s v="?"/>
    <s v="beginbalans"/>
    <m/>
    <s v="1S7306W1QLMCXKX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46"/>
    <s v="V21/10034616 / INV10030846 / INV10032598 / INV1003"/>
    <s v="?"/>
    <s v="beginbalans"/>
    <m/>
    <s v="1S7306W1QLMCXCL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47"/>
    <s v="V21/10034616 / INV10030846 / INV10032598 / INV1003"/>
    <s v="?"/>
    <s v="beginbalans"/>
    <m/>
    <s v="1S7306W1QLMCXLAT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748"/>
    <s v="V21/10034616 / INV10030846 / INV10032598 / INV1003"/>
    <s v="?"/>
    <s v="beginbalans"/>
    <m/>
    <s v="1S7306W1QLMCXBR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49"/>
    <s v="V21/10034616 / INV10030846 / INV10032598 / INV1003"/>
    <s v="?"/>
    <s v="beginbalans"/>
    <m/>
    <s v="1S7306W1QLMCXCL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50"/>
    <s v="V21/10034616 / INV10030846 / INV10032598 / INV1003"/>
    <s v="?"/>
    <s v="beginbalans"/>
    <m/>
    <s v="1S7306W1QLMCXBZ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51"/>
    <s v="V21/10034616 / INV10030846 / INV10032598 / INV1003"/>
    <s v="?"/>
    <s v="beginbalans"/>
    <m/>
    <s v="1S7306W1QLMCXBZ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52"/>
    <s v="V21/10034616 / INV10030846 / INV10032598 / INV1003"/>
    <s v="?"/>
    <s v="beginbalans"/>
    <m/>
    <s v="1S7306W1QLMCXBZ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53"/>
    <s v="V21/10034616 / INV10030846 / INV10032598 / INV1003"/>
    <s v="?"/>
    <s v="beginbalans"/>
    <m/>
    <s v="1S7306W1QLMCXBZ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54"/>
    <s v="V21/10034616 / INV10030846 / INV10032598 / INV1003"/>
    <s v="?"/>
    <s v="beginbalans"/>
    <m/>
    <s v="1S7306W1QLMCXBY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55"/>
    <s v="V21/10034616 / INV10030846 / INV10032598 / INV1003"/>
    <s v="?"/>
    <s v="beginbalans"/>
    <m/>
    <s v="1S7306W1QLMCXBY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56"/>
    <s v="V21/10034616 / INV10030846 / INV10032598 / INV1003"/>
    <s v="?"/>
    <s v="beginbalans"/>
    <m/>
    <s v="1S7306W1QLMCXBY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57"/>
    <s v="V21/10034616 / INV10030846 / INV10032598 / INV1003"/>
    <s v="?"/>
    <s v="beginbalans"/>
    <m/>
    <s v="1S7306W1QLMCXBY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58"/>
    <s v="V21/10034616 / INV10030846 / INV10032598 / INV1003"/>
    <s v="?"/>
    <s v="beginbalans"/>
    <m/>
    <s v="1S7306W1QLMCXCB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59"/>
    <s v="V21/10034616 / INV10030846 / INV10032598 / INV1003"/>
    <s v="?"/>
    <s v="beginbalans"/>
    <m/>
    <s v="1S7306W1QLMCXBTK"/>
    <m/>
    <m/>
    <m/>
    <x v="1"/>
    <m/>
    <n v="100292666"/>
    <s v="Alfa College"/>
    <x v="15"/>
    <s v="Lenovo"/>
    <s v="M58e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60"/>
    <s v="V21/10034616 / INV10030846 / INV10032598 / INV1003"/>
    <s v="?"/>
    <s v="beginbalans"/>
    <m/>
    <s v="1S7306W1QLMCXCC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61"/>
    <s v="V21/10034616 / INV10030846 / INV10032598 / INV1003"/>
    <s v="?"/>
    <s v="beginbalans"/>
    <m/>
    <s v="1S7306W1QLMCXBR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62"/>
    <s v="V21/10034616 / INV10030846 / INV10032598 / INV1003"/>
    <s v="?"/>
    <s v="beginbalans"/>
    <m/>
    <s v="1S7306W1QLMCXBR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63"/>
    <s v="V21/10034616 / INV10030846 / INV10032598 / INV1003"/>
    <s v="?"/>
    <s v="beginbalans"/>
    <m/>
    <s v="1S7306W1QLMCXBR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64"/>
    <s v="V21/10034616 / INV10030846 / INV10032598 / INV1003"/>
    <s v="?"/>
    <s v="beginbalans"/>
    <m/>
    <s v="1S7306W1QLMCXBPY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765"/>
    <s v="V21/10034616 / INV10030846 / INV10032598 / INV1003"/>
    <s v="?"/>
    <s v="beginbalans"/>
    <m/>
    <s v="1S7306W1QLMCXBP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66"/>
    <s v="V21/10034616 / INV10030846 / INV10032598 / INV1003"/>
    <s v="?"/>
    <s v="beginbalans"/>
    <m/>
    <s v="1S7306W1QLMCXBN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67"/>
    <s v="V21/10034616 / INV10030846 / INV10032598 / INV1003"/>
    <s v="?"/>
    <s v="beginbalans"/>
    <m/>
    <s v="1S7306W1QLMCXBN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68"/>
    <s v="V21/10034616 / INV10030846 / INV10032598 / INV1003"/>
    <s v="?"/>
    <s v="beginbalans"/>
    <m/>
    <s v="1S7306W1QLMCXBN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69"/>
    <s v="V21/10034616 / INV10030846 / INV10032598 / INV1003"/>
    <s v="?"/>
    <s v="beginbalans"/>
    <m/>
    <s v="1S7306W1QLMCXBN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70"/>
    <s v="V21/10034616 / INV10030846 / INV10032598 / INV1003"/>
    <s v="?"/>
    <s v="beginbalans"/>
    <m/>
    <s v="1S7306W1QLMCXLF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71"/>
    <s v="V21/10034616 / INV10030846 / INV10032598 / INV1003"/>
    <s v="?"/>
    <s v="beginbalans"/>
    <m/>
    <s v="1S7306W1QLMCXBW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72"/>
    <s v="V21/10034616 / INV10030846 / INV10032598 / INV1003"/>
    <s v="?"/>
    <s v="beginbalans"/>
    <m/>
    <s v="1S7306W1QLMCXCF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73"/>
    <s v="V21/10034616 / INV10030846 / INV10032598 / INV1003"/>
    <s v="?"/>
    <s v="beginbalans"/>
    <m/>
    <s v="1S7306W1QLMCXBMW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774"/>
    <s v="V21/10034616 / INV10030846 / INV10032598 / INV1003"/>
    <s v="?"/>
    <s v="beginbalans"/>
    <m/>
    <s v="1S7306W1QLMCXCK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75"/>
    <s v="V21/10034616 / INV10030846 / INV10032598 / INV1003"/>
    <s v="?"/>
    <s v="beginbalans"/>
    <m/>
    <s v="1S7306W1QLMCXCK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76"/>
    <s v="V21/10034616 / INV10030846 / INV10032598 / INV1003"/>
    <s v="?"/>
    <s v="beginbalans"/>
    <m/>
    <s v="1S7306W1QLMCXCK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3"/>
    <n v="0"/>
    <n v="0"/>
    <n v="406.03"/>
    <n v="406.03"/>
    <n v="0"/>
    <n v="0"/>
    <n v="406.03"/>
    <n v="0"/>
    <n v="0"/>
    <m/>
    <m/>
    <s v="ACTIVE"/>
  </r>
  <r>
    <s v="165777"/>
    <s v="V21/10034616 / INV10030846 / INV10032598 / INV1003"/>
    <s v="?"/>
    <s v="beginbalans"/>
    <m/>
    <s v="1S7306W1QLMCXCHY"/>
    <m/>
    <m/>
    <m/>
    <x v="0"/>
    <m/>
    <n v="100292666"/>
    <s v="Alfa College"/>
    <x v="15"/>
    <s v="Lenovo"/>
    <s v="M58e"/>
    <d v="2009-11-01T00:00:00"/>
    <x v="1"/>
    <n v="0"/>
    <n v="406.03"/>
    <n v="0"/>
    <n v="406.03"/>
    <n v="0"/>
    <n v="406.03"/>
    <n v="0"/>
    <n v="406.03"/>
    <n v="0"/>
    <n v="0"/>
    <n v="0"/>
    <m/>
    <m/>
    <s v="INACTIVE - Retired in 2024"/>
  </r>
  <r>
    <s v="165778"/>
    <s v="V21/10034616 / INV10030846 / INV10032598 / INV1003"/>
    <s v="?"/>
    <s v="beginbalans"/>
    <m/>
    <s v="1S7306W1QLMCXCH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79"/>
    <s v="V21/10034616 / INV10030846 / INV10032598 / INV1003"/>
    <s v="?"/>
    <s v="beginbalans"/>
    <m/>
    <s v="1S7306W1QLMCXCG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780"/>
    <s v="V21/10034616 / INV10030846 / INV10032598 / INV1003"/>
    <s v="?"/>
    <s v="beginbalans"/>
    <m/>
    <s v="1S7306W1QLMCXCG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81"/>
    <s v="V21/10034616 / INV10030846 / INV10032598 / INV1003"/>
    <s v="?"/>
    <s v="beginbalans"/>
    <m/>
    <s v="1S7306W1QLMCXCG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82"/>
    <s v="V21/10034616 / INV10030846 / INV10032598 / INV1003"/>
    <s v="?"/>
    <s v="beginbalans"/>
    <m/>
    <s v="1S7306W1QLMCXCB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83"/>
    <s v="V21/10034616 / INV10030846 / INV10032598 / INV1003"/>
    <s v="?"/>
    <s v="beginbalans"/>
    <m/>
    <s v="1S7306W1QLMCXCF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84"/>
    <s v="V21/10034616 / INV10030846 / INV10032598 / INV1003"/>
    <s v="?"/>
    <s v="beginbalans"/>
    <m/>
    <s v="1S7306W1QLMCXCL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85"/>
    <s v="V21/10034616 / INV10030846 / INV10032598 / INV1003"/>
    <s v="?"/>
    <s v="beginbalans"/>
    <m/>
    <s v="1S7306W1QLMCXCD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86"/>
    <s v="V21/10034616 / INV10030846 / INV10032598 / INV1003"/>
    <s v="?"/>
    <s v="beginbalans"/>
    <m/>
    <s v="1S7306W1QLMCXCD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87"/>
    <s v="V21/10034616 / INV10030846 / INV10032598 / INV1003"/>
    <s v="?"/>
    <s v="beginbalans"/>
    <m/>
    <s v="1S7306W1QLMCXCD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88"/>
    <s v="V21/10034616 / INV10030846 / INV10032598 / INV1003"/>
    <s v="?"/>
    <s v="beginbalans"/>
    <m/>
    <s v="1S7306W1QLMCXCD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89"/>
    <s v="V21/10034616 / INV10030846 / INV10032598 / INV1003"/>
    <s v="?"/>
    <s v="beginbalans"/>
    <m/>
    <s v="1S7306W1QLMCXCC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90"/>
    <s v="V21/10034616 / INV10030846 / INV10032598 / INV1003"/>
    <s v="?"/>
    <s v="beginbalans"/>
    <m/>
    <s v="1S7306W1QLMCXCC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91"/>
    <s v="V21/10034616 / INV10030846 / INV10032598 / INV1003"/>
    <s v="?"/>
    <s v="beginbalans"/>
    <m/>
    <s v="1S7306W1QLMCXCC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92"/>
    <s v="V21/10034616 / INV10030846 / INV10032598 / INV1003"/>
    <s v="?"/>
    <s v="beginbalans"/>
    <m/>
    <s v="1S7306W1QLMCXCC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93"/>
    <s v="V21/10034616 / INV10030846 / INV10032598 / INV1003"/>
    <s v="?"/>
    <s v="beginbalans"/>
    <m/>
    <s v="1S7306W1QLMCXCC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94"/>
    <s v="V21/10034616 / INV10030846 / INV10032598 / INV1003"/>
    <s v="?"/>
    <s v="beginbalans"/>
    <m/>
    <s v="1S7306W1QLMCXCC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95"/>
    <s v="V21/10034616 / INV10030846 / INV10032598 / INV1003"/>
    <s v="?"/>
    <s v="beginbalans"/>
    <m/>
    <s v="1S7306W1QLMCXCG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796"/>
    <s v="V21/10034616 / INV10030846 / INV10032598 / INV1003"/>
    <s v="?"/>
    <s v="beginbalans"/>
    <m/>
    <s v="1S7306W1QLMCXHT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797"/>
    <s v="V21/10034616 / INV10030846 / INV10032598 / INV1003"/>
    <s v="?"/>
    <s v="beginbalans"/>
    <m/>
    <s v="1S7306W1QLMCXRV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798"/>
    <s v="V21/10034616 / INV10030846 / INV10032598 / INV1003"/>
    <s v="?"/>
    <s v="beginbalans"/>
    <m/>
    <s v="1S7306W1QLMCXHV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799"/>
    <s v="V21/10034616 / INV10030846 / INV10032598 / INV1003"/>
    <s v="?"/>
    <s v="beginbalans"/>
    <m/>
    <s v="1S7306W1QLMCXRZ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00"/>
    <s v="V21/10034616 / INV10030846 / INV10032598 / INV1003"/>
    <s v="?"/>
    <s v="beginbalans"/>
    <m/>
    <s v="1S7306W1QLMCXKN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01"/>
    <s v="V21/10034616 / INV10030846 / INV10032598 / INV1003"/>
    <s v="?"/>
    <s v="beginbalans"/>
    <m/>
    <s v="1S7306W1QLMCXRP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02"/>
    <s v="V21/10034616 / INV10030846 / INV10032598 / INV1003"/>
    <s v="?"/>
    <s v="beginbalans"/>
    <m/>
    <s v="1S7306W1QLMCXRW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03"/>
    <s v="V21/10034616 / INV10030846 / INV10032598 / INV1003"/>
    <s v="?"/>
    <s v="beginbalans"/>
    <m/>
    <s v="1S7306W1QLMCXHP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04"/>
    <s v="V21/10034616 / INV10030846 / INV10032598 / INV1003"/>
    <s v="?"/>
    <s v="beginbalans"/>
    <m/>
    <s v="1S7306W1QLMCXTC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05"/>
    <s v="V21/10034616 / INV10030846 / INV10032598 / INV1003"/>
    <s v="?"/>
    <s v="beginbalans"/>
    <m/>
    <s v="1S7306W1QLMCXHX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06"/>
    <s v="V21/10034616 / INV10030846 / INV10032598 / INV1003"/>
    <s v="?"/>
    <s v="beginbalans"/>
    <m/>
    <s v="1S7306W1QLMCXTB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07"/>
    <s v="V21/10034616 / INV10030846 / INV10032598 / INV1003"/>
    <s v="?"/>
    <s v="beginbalans"/>
    <m/>
    <s v="1S7306W1QLMCXKA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08"/>
    <s v="V21/10034616 / INV10030846 / INV10032598 / INV1003"/>
    <s v="?"/>
    <s v="beginbalans"/>
    <m/>
    <s v="1S7306W1QLMCXKA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09"/>
    <s v="V21/10034616 / INV10030846 / INV10032598 / INV1003"/>
    <s v="?"/>
    <s v="beginbalans"/>
    <m/>
    <s v="1S7306W1QLMCXHV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10"/>
    <s v="V21/10034616 / INV10030846 / INV10032598 / INV1003"/>
    <s v="?"/>
    <s v="beginbalans"/>
    <m/>
    <s v="1S7306W1QLMCXHT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11"/>
    <s v="V21/10034616 / INV10030846 / INV10032598 / INV1003"/>
    <s v="?"/>
    <s v="beginbalans"/>
    <m/>
    <s v="1S7306W1QLMCXRX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12"/>
    <s v="V21/10034616 / INV10030846 / INV10032598 / INV1003"/>
    <s v="?"/>
    <s v="beginbalans"/>
    <m/>
    <s v="1S7306W1QLMCXRV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13"/>
    <s v="V21/10034616 / INV10030846 / INV10032598 / INV1003"/>
    <s v="?"/>
    <s v="beginbalans"/>
    <m/>
    <s v="1S7306W1QLMCXTB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14"/>
    <s v="V21/10034616 / INV10030846 / INV10032598 / INV1003"/>
    <s v="?"/>
    <s v="beginbalans"/>
    <m/>
    <s v="1S7306W1QLMCXHW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15"/>
    <s v="V21/10034616 / INV10030846 / INV10032598 / INV1003"/>
    <s v="?"/>
    <s v="beginbalans"/>
    <m/>
    <s v="1S7306W1QLMCXHZ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16"/>
    <s v="V21/10034616 / INV10030846 / INV10032598 / INV1003"/>
    <s v="?"/>
    <s v="beginbalans"/>
    <m/>
    <s v="1S7306W1QLMCXHW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17"/>
    <s v="V21/10034616 / INV10030846 / INV10032598 / INV1003"/>
    <s v="?"/>
    <s v="beginbalans"/>
    <m/>
    <s v="1S7306W1QLMCXRZ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18"/>
    <s v="V21/10034616 / INV10030846 / INV10032598 / INV1003"/>
    <s v="?"/>
    <s v="beginbalans"/>
    <m/>
    <s v="1S7306W1QLMCXKC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19"/>
    <s v="V21/10034616 / INV10030846 / INV10032598 / INV1003"/>
    <s v="?"/>
    <s v="beginbalans"/>
    <m/>
    <s v="1S7306W1QLMCXRW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20"/>
    <s v="V21/10034616 / INV10030846 / INV10032598 / INV1003"/>
    <s v="?"/>
    <s v="beginbalans"/>
    <m/>
    <s v="1S7306W1QLMCXTA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21"/>
    <s v="V21/10034616 / INV10030846 / INV10032598 / INV1003"/>
    <s v="?"/>
    <s v="beginbalans"/>
    <m/>
    <s v="1S7306W1QLMCXRZ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22"/>
    <s v="V21/10034616 / INV10030846 / INV10032598 / INV1003"/>
    <s v="?"/>
    <s v="beginbalans"/>
    <m/>
    <s v="1S7306W1QLMCXHZ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23"/>
    <s v="V21/10034616 / INV10030846 / INV10032598 / INV1003"/>
    <s v="?"/>
    <s v="beginbalans"/>
    <m/>
    <s v="1S7306W1QLMCXHZ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24"/>
    <s v="V21/10034616 / INV10030846 / INV10032598 / INV1003"/>
    <s v="?"/>
    <s v="beginbalans"/>
    <m/>
    <s v="1S7306W1QLMCXTB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25"/>
    <s v="V21/10034616 / INV10030846 / INV10032598 / INV1003"/>
    <s v="?"/>
    <s v="beginbalans"/>
    <m/>
    <s v="1S7306W1QLMCXAT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26"/>
    <s v="V21/10034616 / INV10030846 / INV10032598 / INV1003"/>
    <s v="?"/>
    <s v="beginbalans"/>
    <m/>
    <s v="1S7306W1QLMCXCB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27"/>
    <s v="V21/10034616 / INV10030846 / INV10032598 / INV1003"/>
    <s v="?"/>
    <s v="beginbalans"/>
    <m/>
    <s v="1S7306W1QLMCXAP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28"/>
    <s v="V21/10034616 / INV10030846 / INV10032598 / INV1003"/>
    <s v="?"/>
    <s v="beginbalans"/>
    <m/>
    <s v="1S7306W1QLMCXHP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29"/>
    <s v="V21/10034616 / INV10030846 / INV10032598 / INV1003"/>
    <s v="?"/>
    <s v="beginbalans"/>
    <m/>
    <s v="1S7306W1QLMCXHZ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30"/>
    <s v="V21/10034616 / INV10030846 / INV10032598 / INV1003"/>
    <s v="?"/>
    <s v="beginbalans"/>
    <m/>
    <s v="1S7306W1QLMCXHN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31"/>
    <s v="V21/10034616 / INV10030846 / INV10032598 / INV1003"/>
    <s v="?"/>
    <s v="beginbalans"/>
    <m/>
    <s v="1S7306W1QLMCXKA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32"/>
    <s v="V21/10034616 / INV10030846 / INV10032598 / INV1003"/>
    <s v="?"/>
    <s v="beginbalans"/>
    <m/>
    <s v="1S7306W1QLMCXAT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33"/>
    <s v="V21/10034616 / INV10030846 / INV10032598 / INV1003"/>
    <s v="?"/>
    <s v="beginbalans"/>
    <m/>
    <s v="1S7306W1QLMCXHN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34"/>
    <s v="V21/10034616 / INV10030846 / INV10032598 / INV1003"/>
    <s v="?"/>
    <s v="beginbalans"/>
    <m/>
    <s v="1S7306W1QLMCXHP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35"/>
    <s v="V21/10034616 / INV10030846 / INV10032598 / INV1003"/>
    <s v="?"/>
    <s v="beginbalans"/>
    <m/>
    <s v="1S7306W1QLMCXAV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36"/>
    <s v="V21/10034616 / INV10030846 / INV10032598 / INV1003"/>
    <s v="?"/>
    <s v="beginbalans"/>
    <m/>
    <s v="1S7306W1QLMCXCB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37"/>
    <s v="V21/10034616 / INV10030846 / INV10032598 / INV1003"/>
    <s v="?"/>
    <s v="beginbalans"/>
    <m/>
    <s v="1S7306W1QLMCXHX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38"/>
    <s v="V21/10034616 / INV10030846 / INV10032598 / INV1003"/>
    <s v="?"/>
    <s v="beginbalans"/>
    <m/>
    <s v="1S7306W1QLMCXKA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39"/>
    <s v="V21/10034616 / INV10030846 / INV10032598 / INV1003"/>
    <s v="?"/>
    <s v="beginbalans"/>
    <m/>
    <s v="1S7306W1QLMCXKM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40"/>
    <s v="V21/10034616 / INV10030846 / INV10032598 / INV1003"/>
    <s v="?"/>
    <s v="beginbalans"/>
    <m/>
    <s v="1S7306W1QLMCXHX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41"/>
    <s v="V21/10034616 / INV10030846 / INV10032598 / INV1003"/>
    <s v="?"/>
    <s v="beginbalans"/>
    <m/>
    <s v="1S7306W1QLMCXHNR"/>
    <m/>
    <m/>
    <m/>
    <x v="1"/>
    <m/>
    <n v="100292666"/>
    <s v="Alfa College"/>
    <x v="15"/>
    <s v="Lenovo"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42"/>
    <s v="V21/10034616 / INV10030846 / INV10032598 / INV1003"/>
    <s v="?"/>
    <s v="beginbalans"/>
    <m/>
    <s v="1S7306W1QLMCXLD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43"/>
    <s v="V21/10034616 / INV10030846 / INV10032598 / INV1003"/>
    <s v="?"/>
    <s v="beginbalans"/>
    <m/>
    <s v="1S7306W1QLMCXRX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44"/>
    <s v="V21/10034616 / INV10030846 / INV10032598 / INV1003"/>
    <s v="?"/>
    <s v="beginbalans"/>
    <m/>
    <s v="1S7306W1QLMCXRR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45"/>
    <s v="V21/10034616 / INV10030846 / INV10032598 / INV1003"/>
    <s v="?"/>
    <s v="beginbalans"/>
    <m/>
    <s v="1S7306W1QLMCXTG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46"/>
    <s v="V21/10034616 / INV10030846 / INV10032598 / INV1003"/>
    <s v="?"/>
    <s v="beginbalans"/>
    <m/>
    <s v="1S7306W1QLMCXLH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47"/>
    <s v="V21/10034616 / INV10030846 / INV10032598 / INV1003"/>
    <s v="?"/>
    <s v="beginbalans"/>
    <m/>
    <s v="1S7306W1QLMCXKB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48"/>
    <s v="V21/10034616 / INV10030846 / INV10032598 / INV1003"/>
    <s v="?"/>
    <s v="beginbalans"/>
    <m/>
    <s v="1S7306W1QLMFGHP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49"/>
    <s v="V21/10034616 / INV10030846 / INV10032598 / INV1003"/>
    <s v="?"/>
    <s v="beginbalans"/>
    <m/>
    <s v="1S7306W1QLMCXKZ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50"/>
    <s v="V21/10034616 / INV10030846 / INV10032598 / INV1003"/>
    <s v="?"/>
    <s v="beginbalans"/>
    <m/>
    <s v="1S7306W1QLMFGHN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51"/>
    <s v="V21/10034616 / INV10030846 / INV10032598 / INV1003"/>
    <s v="?"/>
    <s v="beginbalans"/>
    <m/>
    <s v="1S7306W1QLMCXHV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52"/>
    <s v="V21/10034616 / INV10030846 / INV10032598 / INV1003"/>
    <s v="?"/>
    <s v="beginbalans"/>
    <m/>
    <s v="1S7306W1QLMCXKA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53"/>
    <s v="V21/10034616 / INV10030846 / INV10032598 / INV1003"/>
    <s v="?"/>
    <s v="beginbalans"/>
    <m/>
    <s v="1S7306W1QLMCXHL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54"/>
    <s v="V21/10034616 / INV10030846 / INV10032598 / INV1003"/>
    <s v="?"/>
    <s v="beginbalans"/>
    <m/>
    <s v="1S7306W1QLMCXTA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55"/>
    <s v="V21/10034616 / INV10030846 / INV10032598 / INV1003"/>
    <s v="?"/>
    <s v="beginbalans"/>
    <m/>
    <s v="1S7306W1QLMCXHR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56"/>
    <s v="V21/10034616 / INV10030846 / INV10032598 / INV1003"/>
    <s v="?"/>
    <s v="beginbalans"/>
    <m/>
    <s v="1S7306W1QLMCXHX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57"/>
    <s v="V21/10034616 / INV10030846 / INV10032598 / INV1003"/>
    <s v="?"/>
    <s v="beginbalans"/>
    <m/>
    <s v="1S7306W1QLMCXKN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58"/>
    <s v="V21/10034616 / INV10030846 / INV10032598 / INV1003"/>
    <s v="?"/>
    <s v="beginbalans"/>
    <m/>
    <s v="1S7306W1QLMFGHD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59"/>
    <s v="V21/10034616 / INV10030846 / INV10032598 / INV1003"/>
    <s v="?"/>
    <s v="beginbalans"/>
    <m/>
    <s v="1S7306W1QLMCXHL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60"/>
    <s v="V21/10034616 / INV10030846 / INV10032598 / INV1003"/>
    <s v="?"/>
    <s v="beginbalans"/>
    <m/>
    <s v="1S7306W1QLMCXRV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61"/>
    <s v="V21/10034616 / INV10030846 / INV10032598 / INV1003"/>
    <s v="?"/>
    <s v="beginbalans"/>
    <m/>
    <s v="1S7306W1QLMCXKZ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62"/>
    <s v="V21/10034616 / INV10030846 / INV10032598 / INV1003"/>
    <s v="?"/>
    <s v="beginbalans"/>
    <m/>
    <s v="1S7306W1QLMCXHM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63"/>
    <s v="V21/10034616 / INV10030846 / INV10032598 / INV1003"/>
    <s v="?"/>
    <s v="beginbalans"/>
    <m/>
    <s v="1S7306W1QLMCXKY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64"/>
    <s v="V21/10034616 / INV10030846 / INV10032598 / INV1003"/>
    <s v="?"/>
    <s v="beginbalans"/>
    <m/>
    <s v="1S7306W1QLMCXCF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65"/>
    <s v="V21/10034616 / INV10030846 / INV10032598 / INV1003"/>
    <s v="?"/>
    <s v="beginbalans"/>
    <m/>
    <s v="1S7306W1QLMCXHZ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66"/>
    <s v="V21/10034616 / INV10030846 / INV10032598 / INV1003"/>
    <s v="?"/>
    <s v="beginbalans"/>
    <m/>
    <s v="1S7306W1QLMCYYF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67"/>
    <s v="V21/10034616 / INV10030846 / INV10032598 / INV1003"/>
    <s v="?"/>
    <s v="beginbalans"/>
    <m/>
    <s v="1S7306W1QLMCXHR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68"/>
    <s v="V21/10034616 / INV10030846 / INV10032598 / INV1003"/>
    <s v="?"/>
    <s v="beginbalans"/>
    <m/>
    <s v="1S7306W1QLMCXKC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69"/>
    <s v="V21/10034616 / INV10030846 / INV10032598 / INV1003"/>
    <s v="?"/>
    <s v="beginbalans"/>
    <m/>
    <s v="1S7306W1QLMCXRY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70"/>
    <s v="V21/10034616 / INV10030846 / INV10032598 / INV1003"/>
    <s v="?"/>
    <s v="beginbalans"/>
    <m/>
    <s v="1S7306W1QLMCXHP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71"/>
    <s v="V21/10034616 / INV10030846 / INV10032598 / INV1003"/>
    <s v="?"/>
    <s v="beginbalans"/>
    <m/>
    <s v="1S7306W1QLMCXHR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72"/>
    <s v="V21/10034616 / INV10030846 / INV10032598 / INV1003"/>
    <s v="?"/>
    <s v="beginbalans"/>
    <m/>
    <s v="1S7306W1QLMCXHV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73"/>
    <s v="V21/10034616 / INV10030846 / INV10032598 / INV1003"/>
    <s v="?"/>
    <s v="beginbalans"/>
    <m/>
    <s v="1S7306W1QLMCXTG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74"/>
    <s v="V21/10034616 / INV10030846 / INV10032598 / INV1003"/>
    <s v="?"/>
    <s v="beginbalans"/>
    <m/>
    <s v="1S7306W1QLMCYYD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75"/>
    <s v="V21/10034616 / INV10030846 / INV10032598 / INV1003"/>
    <s v="?"/>
    <s v="beginbalans"/>
    <m/>
    <s v="1S7306W1QLMCYYD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76"/>
    <s v="V21/10034616 / INV10030846 / INV10032598 / INV1003"/>
    <s v="?"/>
    <s v="beginbalans"/>
    <m/>
    <s v="1S7306W1QLMCXKG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77"/>
    <s v="V21/10034616 / INV10030846 / INV10032598 / INV1003"/>
    <s v="?"/>
    <s v="beginbalans"/>
    <m/>
    <s v="1S7306W1QLMCXHY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78"/>
    <s v="V21/10034616 / INV10030846 / INV10032598 / INV1003"/>
    <s v="?"/>
    <s v="beginbalans"/>
    <m/>
    <s v="1S7306W1QLMCXHW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79"/>
    <s v="V21/10034616 / INV10030846 / INV10032598 / INV1003"/>
    <s v="?"/>
    <s v="beginbalans"/>
    <m/>
    <s v="1S7306W1QLMCXKC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80"/>
    <s v="V21/10034616 / INV10030846 / INV10032598 / INV1003"/>
    <s v="?"/>
    <s v="beginbalans"/>
    <m/>
    <s v="1S7306W1QLMCYYD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81"/>
    <s v="V21/10034616 / INV10030846 / INV10032598 / INV1003"/>
    <s v="?"/>
    <s v="beginbalans"/>
    <m/>
    <s v="1S7306W1QLMCXHY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82"/>
    <s v="V21/10034616 / INV10030846 / INV10032598 / INV1003"/>
    <s v="?"/>
    <s v="beginbalans"/>
    <m/>
    <s v="1S7306W1QLMCXRP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83"/>
    <s v="V21/10034616 / INV10030846 / INV10032598 / INV1003"/>
    <s v="?"/>
    <s v="beginbalans"/>
    <m/>
    <s v="1S7306W1QLMCXRY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84"/>
    <s v="V21/10034616 / INV10030846 / INV10032598 / INV1003"/>
    <s v="?"/>
    <s v="beginbalans"/>
    <m/>
    <s v="1S7306W1QLMCXKC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85"/>
    <s v="V21/10034616 / INV10030846 / INV10032598 / INV1003"/>
    <s v="?"/>
    <s v="beginbalans"/>
    <m/>
    <s v="1S7306W1QLMCXTC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86"/>
    <s v="V21/10034616 / INV10030846 / INV10032598 / INV1003"/>
    <s v="?"/>
    <s v="beginbalans"/>
    <m/>
    <s v="1S7306W1QLMCXHW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87"/>
    <s v="V21/10034616 / INV10030846 / INV10032598 / INV1003"/>
    <s v="?"/>
    <s v="beginbalans"/>
    <m/>
    <s v="1S7306W1QLMCXHR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88"/>
    <s v="V21/10034616 / INV10030846 / INV10032598 / INV1003"/>
    <s v="?"/>
    <s v="beginbalans"/>
    <m/>
    <s v="1S7306W1QLMCXHY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89"/>
    <s v="V21/10034616 / INV10030846 / INV10032598 / INV1003"/>
    <s v="?"/>
    <s v="beginbalans"/>
    <m/>
    <s v="1S7306W1QLMCYYD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890"/>
    <s v="V21/10034616 / INV10030846 / INV10032598 / INV1003"/>
    <s v="?"/>
    <s v="beginbalans"/>
    <m/>
    <s v="1S7306W1QLMCXAT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91"/>
    <s v="V21/10034616 / INV10030846 / INV10032598 / INV1003"/>
    <s v="?"/>
    <s v="beginbalans"/>
    <m/>
    <s v="1S7304W1XLMFGFP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92"/>
    <s v="V21/10034616 / INV10030846 / INV10032598 / INV1003"/>
    <s v="?"/>
    <s v="beginbalans"/>
    <m/>
    <s v="1S7304W1XLMFGFN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93"/>
    <s v="V21/10034616 / INV10030846 / INV10032598 / INV1003"/>
    <s v="?"/>
    <s v="beginbalans"/>
    <m/>
    <s v="1S7304W1XLMFGFR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94"/>
    <s v="V21/10034616 / INV10030846 / INV10032598 / INV1003"/>
    <s v="?"/>
    <s v="beginbalans"/>
    <m/>
    <s v="1S7304W1XLMFGFP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95"/>
    <s v="V21/10034616 / INV10030846 / INV10032598 / INV1003"/>
    <s v="?"/>
    <s v="beginbalans"/>
    <m/>
    <s v="1S7304W1XLMCWVM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96"/>
    <s v="V21/10034616 / INV10030846 / INV10032598 / INV1003"/>
    <s v="?"/>
    <s v="beginbalans"/>
    <m/>
    <s v="1S7304W1XLMCWVK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97"/>
    <s v="V21/10034616 / INV10030846 / INV10032598 / INV1003"/>
    <s v="?"/>
    <s v="beginbalans"/>
    <m/>
    <s v="1S7304W1XLMCWVN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98"/>
    <s v="V21/10034616 / INV10030846 / INV10032598 / INV1003"/>
    <s v="?"/>
    <s v="beginbalans"/>
    <m/>
    <s v="1S7304W1XLMCWVL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899"/>
    <s v="V21/10034616 / INV10030846 / INV10032598 / INV1003"/>
    <s v="?"/>
    <s v="beginbalans"/>
    <m/>
    <s v="1S7304W1XLMFGFP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00"/>
    <s v="V21/10034616 / INV10030846 / INV10032598 / INV1003"/>
    <s v="?"/>
    <s v="beginbalans"/>
    <m/>
    <s v="1S7306W1QLMCXLC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01"/>
    <s v="V21/10034616 / INV10030846 / INV10032598 / INV1003"/>
    <s v="?"/>
    <s v="beginbalans"/>
    <m/>
    <s v="1S7306W1QLMCXAV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02"/>
    <s v="V21/10034616 / INV10030846 / INV10032598 / INV1003"/>
    <s v="?"/>
    <s v="beginbalans"/>
    <m/>
    <s v="1S7304W1XLMFGFM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03"/>
    <s v="V21/10034616 / INV10030846 / INV10032598 / INV1003"/>
    <s v="?"/>
    <s v="beginbalans"/>
    <m/>
    <s v="1S7306W1QLMCXCA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04"/>
    <s v="V21/10034616 / INV10030846 / INV10032598 / INV1003"/>
    <s v="?"/>
    <s v="beginbalans"/>
    <m/>
    <s v="1S7306W1QLMCXCB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05"/>
    <s v="V21/10034616 / INV10030846 / INV10032598 / INV1003"/>
    <s v="?"/>
    <s v="beginbalans"/>
    <m/>
    <s v="1S7306W1QLMCXBZ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06"/>
    <s v="V21/10034616 / INV10030846 / INV10032598 / INV1003"/>
    <s v="?"/>
    <s v="beginbalans"/>
    <m/>
    <s v="1S7306W1QLMCXCA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07"/>
    <s v="V21/10034616 / INV10030846 / INV10032598 / INV1003"/>
    <s v="?"/>
    <s v="beginbalans"/>
    <m/>
    <s v="1S7306W1QLMCXAP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08"/>
    <s v="V21/10034616 / INV10030846 / INV10032598 / INV1003"/>
    <s v="?"/>
    <s v="beginbalans"/>
    <m/>
    <s v="1S7306W1QLMCXCA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09"/>
    <s v="V21/10034616 / INV10030846 / INV10032598 / INV1003"/>
    <s v="?"/>
    <s v="beginbalans"/>
    <m/>
    <s v="1S7306W1QLMCXAR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10"/>
    <s v="V21/10034616 / INV10030846 / INV10032598 / INV1003"/>
    <s v="?"/>
    <s v="beginbalans"/>
    <m/>
    <s v="1S7306W1QLMCXAT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11"/>
    <s v="V21/10034616 / INV10030846 / INV10032598 / INV1003"/>
    <s v="?"/>
    <s v="beginbalans"/>
    <m/>
    <s v="1S7306W1QLMCXCB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12"/>
    <s v="V21/10034616 / INV10030846 / INV10032598 / INV1003"/>
    <s v="?"/>
    <s v="beginbalans"/>
    <m/>
    <s v="1S7306W1QLMCXAP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13"/>
    <s v="V21/10034616 / INV10030846 / INV10032598 / INV1003"/>
    <s v="?"/>
    <s v="beginbalans"/>
    <m/>
    <s v="1S7304W1XLMCWVH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14"/>
    <s v="V21/10034616 / INV10030846 / INV10032598 / INV1003"/>
    <s v="?"/>
    <s v="beginbalans"/>
    <m/>
    <s v="1S7304W1XLMCWVM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15"/>
    <s v="V21/10034616 / INV10030846 / INV10032598 / INV1003"/>
    <s v="?"/>
    <s v="beginbalans"/>
    <m/>
    <s v="1S7304W1XLMCWVH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16"/>
    <s v="V21/10034616 / INV10030846 / INV10032598 / INV1003"/>
    <s v="?"/>
    <s v="beginbalans"/>
    <m/>
    <s v="1S7304W1XLMCWVK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17"/>
    <s v="V21/10034616 / INV10030846 / INV10032598 / INV1003"/>
    <s v="?"/>
    <s v="beginbalans"/>
    <m/>
    <s v="1S7304W1XLMCWVM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18"/>
    <s v="V21/10034616 / INV10030846 / INV10032598 / INV1003"/>
    <s v="?"/>
    <s v="beginbalans"/>
    <m/>
    <s v="1S7304W1XLMFGFP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19"/>
    <s v="V21/10034616 / INV10030846 / INV10032598 / INV1003"/>
    <s v="?"/>
    <s v="beginbalans"/>
    <m/>
    <s v="1S7304W1XLMFGFN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20"/>
    <s v="V21/10034616 / INV10030846 / INV10032598 / INV1003"/>
    <s v="?"/>
    <s v="beginbalans"/>
    <m/>
    <s v="1S7304W1XLMCWVH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21"/>
    <s v="V21/10034616 / INV10030846 / INV10032598 / INV1003"/>
    <s v="?"/>
    <s v="beginbalans"/>
    <m/>
    <s v="1S7304W1XLMCWVL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22"/>
    <s v="V21/10034616 / INV10030846 / INV10032598 / INV1003"/>
    <s v="?"/>
    <s v="beginbalans"/>
    <m/>
    <s v="1S7304W1XLMCWVR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23"/>
    <s v="V21/10034616 / INV10030846 / INV10032598 / INV1003"/>
    <s v="?"/>
    <s v="beginbalans"/>
    <m/>
    <s v="1S7304W1XLMCWVH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24"/>
    <s v="V21/10034616 / INV10030846 / INV10032598 / INV1003"/>
    <s v="?"/>
    <s v="beginbalans"/>
    <m/>
    <s v="1S7304W1XLMCWVR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25"/>
    <s v="V21/10034616 / INV10030846 / INV10032598 / INV1003"/>
    <s v="?"/>
    <s v="beginbalans"/>
    <m/>
    <s v="1S7304W1XLMCWVM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26"/>
    <s v="V21/10034616 / INV10030846 / INV10032598 / INV1003"/>
    <s v="?"/>
    <s v="beginbalans"/>
    <m/>
    <s v="1S7304W1XLMCWVM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27"/>
    <s v="V21/10034616 / INV10030846 / INV10032598 / INV1003"/>
    <s v="?"/>
    <s v="beginbalans"/>
    <m/>
    <s v="1S7304W1XLMCWVK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28"/>
    <s v="V21/10034616 / INV10030846 / INV10032598 / INV1003"/>
    <s v="?"/>
    <s v="beginbalans"/>
    <m/>
    <s v="1S7304W1XLMCWVH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29"/>
    <s v="V21/10034616 / INV10030846 / INV10032598 / INV1003"/>
    <s v="?"/>
    <s v="beginbalans"/>
    <m/>
    <s v="1S7306W1QLMCXCA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30"/>
    <s v="V21/10034616 / INV10030846 / INV10032598 / INV1003"/>
    <s v="?"/>
    <s v="beginbalans"/>
    <m/>
    <s v="1S7304W1XLMCWVT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31"/>
    <s v="V21/10034616 / INV10030846 / INV10032598 / INV1003"/>
    <s v="?"/>
    <s v="beginbalans"/>
    <m/>
    <s v="1S7306W1QLMCXKD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32"/>
    <s v="V21/10034616 / INV10030846 / INV10032598 / INV1003"/>
    <s v="?"/>
    <s v="beginbalans"/>
    <m/>
    <s v="1S7306W1QLMCXCC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33"/>
    <s v="V21/10034616 / INV10030846 / INV10032598 / INV1003"/>
    <s v="?"/>
    <s v="beginbalans"/>
    <m/>
    <s v="1S7306W1QLMCXKW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34"/>
    <s v="V21/10034616 / INV10030846 / INV10032598 / INV1003"/>
    <s v="?"/>
    <s v="beginbalans"/>
    <m/>
    <s v="1S7306W1QLMCXTC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35"/>
    <s v="V21/10034616 / INV10030846 / INV10032598 / INV1003"/>
    <s v="?"/>
    <s v="beginbalans"/>
    <m/>
    <s v="1S7306W1QLMCXKB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36"/>
    <s v="V21/10034616 / INV10030846 / INV10032598 / INV1003"/>
    <s v="?"/>
    <s v="beginbalans"/>
    <m/>
    <s v="1S7306W1QLMCXRR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37"/>
    <s v="V21/10034616 / INV10030846 / INV10032598 / INV1003"/>
    <s v="?"/>
    <s v="beginbalans"/>
    <m/>
    <s v="1S7306W1QLMCXRZ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38"/>
    <s v="V21/10034616 / INV10030846 / INV10032598 / INV1003"/>
    <s v="?"/>
    <s v="beginbalans"/>
    <m/>
    <s v="1S7306W1QLMCXRW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39"/>
    <s v="V21/10034616 / INV10030846 / INV10032598 / INV1003"/>
    <s v="?"/>
    <s v="beginbalans"/>
    <m/>
    <s v="1S7306W1QLMCXKA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40"/>
    <s v="V21/10034616 / INV10030846 / INV10032598 / INV1003"/>
    <s v="?"/>
    <s v="beginbalans"/>
    <m/>
    <s v="1S7306W1QLMCXHX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41"/>
    <s v="V21/10034616 / INV10030846 / INV10032598 / INV1003"/>
    <s v="?"/>
    <s v="beginbalans"/>
    <m/>
    <s v="1S7306W1QLMCXTD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42"/>
    <s v="V21/10034616 / INV10030846 / INV10032598 / INV1003"/>
    <s v="?"/>
    <s v="beginbalans"/>
    <m/>
    <s v="1S7306W1QLMCXKA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43"/>
    <s v="V21/10034616 / INV10030846 / INV10032598 / INV1003"/>
    <s v="?"/>
    <s v="beginbalans"/>
    <m/>
    <s v="1S7306W1QLMCXHL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44"/>
    <s v="V21/10034616 / INV10030846 / INV10032598 / INV1003"/>
    <s v="?"/>
    <s v="beginbalans"/>
    <m/>
    <s v="1S7306W1QLMCXHR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45"/>
    <s v="V21/10034616 / INV10030846 / INV10032598 / INV1003"/>
    <s v="?"/>
    <s v="beginbalans"/>
    <m/>
    <s v="1S7306W1QLMCXHR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46"/>
    <s v="V21/10034616 / INV10030846 / INV10032598 / INV1003"/>
    <s v="?"/>
    <s v="beginbalans"/>
    <m/>
    <s v="1S7306W1QLMCXHY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47"/>
    <s v="V21/10034616 / INV10030846 / INV10032598 / INV1003"/>
    <s v="?"/>
    <s v="beginbalans"/>
    <m/>
    <s v="1S7306W1QLMCXHM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48"/>
    <s v="V21/10034616 / INV10030846 / INV10032598 / INV1003"/>
    <s v="?"/>
    <s v="beginbalans"/>
    <m/>
    <s v="1S7306W1QLMCXHP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49"/>
    <s v="V21/10034616 / INV10030846 / INV10032598 / INV1003"/>
    <s v="?"/>
    <s v="beginbalans"/>
    <m/>
    <s v="1S7306W1QLMCXBR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50"/>
    <s v="V21/10034616 / INV10030846 / INV10032598 / INV1003"/>
    <s v="?"/>
    <s v="beginbalans"/>
    <m/>
    <s v="1S7306W1QLMCXHZ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51"/>
    <s v="V21/10034616 / INV10030846 / INV10032598 / INV1003"/>
    <s v="?"/>
    <s v="beginbalans"/>
    <m/>
    <s v="1S7306W1QLMCXHM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52"/>
    <s v="V21/10034616 / INV10030846 / INV10032598 / INV1003"/>
    <s v="?"/>
    <s v="beginbalans"/>
    <m/>
    <s v="1S7306W1QLMCXHN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53"/>
    <s v="V21/10034616 / INV10030846 / INV10032598 / INV1003"/>
    <s v="?"/>
    <s v="beginbalans"/>
    <m/>
    <s v="1S7306W1QLMCXTH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54"/>
    <s v="V21/10034616 / INV10030846 / INV10032598 / INV1003"/>
    <s v="?"/>
    <s v="beginbalans"/>
    <m/>
    <s v="1S7306W1QLMCYXW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55"/>
    <s v="V21/10034616 / INV10030846 / INV10032598 / INV1003"/>
    <s v="?"/>
    <s v="beginbalans"/>
    <m/>
    <s v="1S7306W1QLMCXCA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56"/>
    <s v="V21/10034616 / INV10030846 / INV10032598 / INV1003"/>
    <s v="?"/>
    <s v="beginbalans"/>
    <m/>
    <s v="1S7306W1QLMCYYF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57"/>
    <s v="V21/10034616 / INV10030846 / INV10032598 / INV1003"/>
    <s v="?"/>
    <s v="beginbalans"/>
    <m/>
    <s v="1S7306W1QLMCXAP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58"/>
    <s v="V21/10034616 / INV10030846 / INV10032598 / INV1003"/>
    <s v="?"/>
    <s v="beginbalans"/>
    <m/>
    <s v="1S7306W1QLMCYYK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59"/>
    <s v="V21/10034616 / INV10030846 / INV10032598 / INV1003"/>
    <s v="?"/>
    <s v="beginbalans"/>
    <m/>
    <s v="1S7306W1QLMCYYK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60"/>
    <s v="V21/10034616 / INV10030846 / INV10032598 / INV1003"/>
    <s v="?"/>
    <s v="beginbalans"/>
    <m/>
    <s v="1S7306W1QLMCYYB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61"/>
    <s v="V21/10034616 / INV10030846 / INV10032598 / INV1003"/>
    <s v="?"/>
    <s v="beginbalans"/>
    <m/>
    <s v="1S7306W1QLMCYYC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62"/>
    <s v="V21/10034616 / INV10030846 / INV10032598 / INV1003"/>
    <s v="?"/>
    <s v="beginbalans"/>
    <m/>
    <s v="1S7306W1QLMCYYL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63"/>
    <s v="V21/10034616 / INV10030846 / INV10032598 / INV1003"/>
    <s v="?"/>
    <s v="beginbalans"/>
    <m/>
    <s v="1S7306W1QLMCXKA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64"/>
    <s v="V21/10034616 / INV10030846 / INV10032598 / INV1003"/>
    <s v="?"/>
    <s v="beginbalans"/>
    <m/>
    <s v="1S7306W1QLMCYYL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65"/>
    <s v="V21/10034616 / INV10030846 / INV10032598 / INV1003"/>
    <s v="?"/>
    <s v="beginbalans"/>
    <m/>
    <s v="1S7306W1QLMCXCA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66"/>
    <s v="V21/10034616 / INV10030846 / INV10032598 / INV1003"/>
    <s v="?"/>
    <s v="beginbalans"/>
    <m/>
    <s v="1S7306W1QLMCYYD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67"/>
    <s v="V21/10034616 / INV10030846 / INV10032598 / INV1003"/>
    <s v="?"/>
    <s v="beginbalans"/>
    <m/>
    <s v="1S7306W1QLMCYYD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68"/>
    <s v="V21/10034616 / INV10030846 / INV10032598 / INV1003"/>
    <s v="?"/>
    <s v="beginbalans"/>
    <m/>
    <s v="1S7306W1QLMCYYC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69"/>
    <s v="V21/10034616 / INV10030846 / INV10032598 / INV1003"/>
    <s v="?"/>
    <s v="beginbalans"/>
    <m/>
    <s v="1S7306W1QLMCYYH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70"/>
    <s v="V21/10034616 / INV10030846 / INV10032598 / INV1003"/>
    <s v="?"/>
    <s v="beginbalans"/>
    <m/>
    <s v="1S7306W1QLMCYYH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71"/>
    <s v="V21/10034616 / INV10030846 / INV10032598 / INV1003"/>
    <s v="?"/>
    <s v="beginbalans"/>
    <m/>
    <s v="1S7306W1QLMCYYF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72"/>
    <s v="V21/10034616 / INV10030846 / INV10032598 / INV1003"/>
    <s v="?"/>
    <s v="beginbalans"/>
    <m/>
    <s v="1S7306W1QLMCYYD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73"/>
    <s v="V21/10034616 / INV10030846 / INV10032598 / INV1003"/>
    <s v="?"/>
    <s v="beginbalans"/>
    <m/>
    <s v="1S7306W1QLMCYYF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74"/>
    <s v="V21/10034616 / INV10030846 / INV10032598 / INV1003"/>
    <s v="?"/>
    <s v="beginbalans"/>
    <m/>
    <s v="1S7306W1QLMCYYM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75"/>
    <s v="V21/10034616 / INV10030846 / INV10032598 / INV1003"/>
    <s v="?"/>
    <s v="beginbalans"/>
    <m/>
    <s v="1S7306W1QLMCYYL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76"/>
    <s v="V21/10034616 / INV10030846 / INV10032598 / INV1003"/>
    <s v="?"/>
    <s v="beginbalans"/>
    <m/>
    <s v="1S7306W1QLMCYXT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77"/>
    <s v="V21/10034616 / INV10030846 / INV10032598 / INV1003"/>
    <s v="?"/>
    <s v="beginbalans"/>
    <m/>
    <s v="1S7306W1QLMCYXT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78"/>
    <s v="V21/10034616 / INV10030846 / INV10032598 / INV1003"/>
    <s v="?"/>
    <s v="beginbalans"/>
    <m/>
    <s v="1S7306W1QLMCYYM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79"/>
    <s v="V21/10034616 / INV10030846 / INV10032598 / INV1003"/>
    <s v="?"/>
    <s v="beginbalans"/>
    <m/>
    <s v="1S7306W1QLMCYXW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80"/>
    <s v="V21/10034616 / INV10030846 / INV10032598 / INV1003"/>
    <s v="?"/>
    <s v="beginbalans"/>
    <m/>
    <s v="1S7306W1QLMCXBM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81"/>
    <s v="V21/10034616 / INV10030846 / INV10032598 / INV1003"/>
    <s v="?"/>
    <s v="beginbalans"/>
    <m/>
    <s v="1S7306W1QLMCXAR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82"/>
    <s v="V21/10034616 / INV10030846 / INV10032598 / INV1003"/>
    <s v="?"/>
    <s v="beginbalans"/>
    <m/>
    <s v="1S7306W1QLMCYXV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83"/>
    <s v="V21/10034616 / INV10030846 / INV10032598 / INV1003"/>
    <s v="?"/>
    <s v="beginbalans"/>
    <m/>
    <s v="1S7306W1QLMCXCL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84"/>
    <s v="V21/10034616 / INV10030846 / INV10032598 / INV1003"/>
    <s v="?"/>
    <s v="beginbalans"/>
    <m/>
    <s v="1S7306W1QLMCYYL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85"/>
    <s v="V21/10034616 / INV10030846 / INV10032598 / INV1003"/>
    <s v="?"/>
    <s v="beginbalans"/>
    <m/>
    <s v="1S7306W1QLMFGHD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86"/>
    <s v="V21/10034616 / INV10030846 / INV10032598 / INV1003"/>
    <s v="?"/>
    <s v="beginbalans"/>
    <m/>
    <s v="1S7306W1QLMCYXV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87"/>
    <s v="V21/10034616 / INV10030846 / INV10032598 / INV1003"/>
    <s v="?"/>
    <s v="beginbalans"/>
    <m/>
    <s v="1S7306W1QLMFGHL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88"/>
    <s v="V21/10034616 / INV10030846 / INV10032598 / INV1003"/>
    <s v="?"/>
    <s v="beginbalans"/>
    <m/>
    <s v="1S7306W1QLMFGHM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89"/>
    <s v="V21/10034616 / INV10030846 / INV10032598 / INV1003"/>
    <s v="?"/>
    <s v="beginbalans"/>
    <m/>
    <s v="1S7306W1QLMFGHF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90"/>
    <s v="V21/10034616 / INV10030846 / INV10032598 / INV1003"/>
    <s v="?"/>
    <s v="beginbalans"/>
    <m/>
    <s v="1S7306W1QLMFGHL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91"/>
    <s v="V21/10034616 / INV10030846 / INV10032598 / INV1003"/>
    <s v="?"/>
    <s v="beginbalans"/>
    <m/>
    <s v="1S7306W1QLMFGHH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92"/>
    <s v="V21/10034616 / INV10030846 / INV10032598 / INV1003"/>
    <s v="?"/>
    <s v="beginbalans"/>
    <m/>
    <s v="1S7306W1QLMFGHF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93"/>
    <s v="V21/10034616 / INV10030846 / INV10032598 / INV1003"/>
    <s v="?"/>
    <s v="beginbalans"/>
    <m/>
    <s v="1S7306W1QLMFGHC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94"/>
    <s v="V21/10034616 / INV10030846 / INV10032598 / INV1003"/>
    <s v="?"/>
    <s v="beginbalans"/>
    <m/>
    <s v="1S7306W1QLMCXAK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95"/>
    <s v="V21/10034616 / INV10030846 / INV10032598 / INV1003"/>
    <s v="?"/>
    <s v="beginbalans"/>
    <m/>
    <s v="1S7306W1QLMFGHL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96"/>
    <s v="V21/10034616 / INV10030846 / INV10032598 / INV1003"/>
    <s v="?"/>
    <s v="beginbalans"/>
    <m/>
    <s v="1S7306W1QLMFGHL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5997"/>
    <s v="V21/10034616 / INV10030846 / INV10032598 / INV1003"/>
    <s v="?"/>
    <s v="beginbalans"/>
    <m/>
    <s v="1S7306W1QLMFGHK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98"/>
    <s v="V21/10034616 / INV10030846 / INV10032598 / INV1003"/>
    <s v="?"/>
    <s v="beginbalans"/>
    <m/>
    <s v="1S7306W1QLMFGHD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5999"/>
    <s v="V21/10034616 / INV10030846 / INV10032598 / INV1003"/>
    <s v="?"/>
    <s v="beginbalans"/>
    <m/>
    <s v="1S7306W1QLMFGHC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00"/>
    <s v="V21/10034616 / INV10030846 / INV10032598 / INV1003"/>
    <s v="?"/>
    <s v="beginbalans"/>
    <m/>
    <s v="1S7306W1QLMFGHF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01"/>
    <s v="V21/10034616 / INV10030846 / INV10032598 / INV1003"/>
    <s v="?"/>
    <s v="beginbalans"/>
    <m/>
    <s v="1S7306W1QLMCXBZ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02"/>
    <s v="V21/10034616 / INV10030846 / INV10032598 / INV1003"/>
    <s v="?"/>
    <s v="beginbalans"/>
    <m/>
    <s v="1S7306W1QLMFGHC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03"/>
    <s v="V21/10034616 / INV10030846 / INV10032598 / INV1003"/>
    <s v="?"/>
    <s v="beginbalans"/>
    <m/>
    <s v="1S7306W1QLMFGHK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04"/>
    <s v="V21/10034616 / INV10030846 / INV10032598 / INV1003"/>
    <s v="?"/>
    <s v="beginbalans"/>
    <m/>
    <s v="1S7306W1QLMFGHG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05"/>
    <s v="V21/10034616 / INV10030846 / INV10032598 / INV1003"/>
    <s v="?"/>
    <s v="beginbalans"/>
    <m/>
    <s v="1S7306W1QLMFGHG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06"/>
    <s v="V21/10034616 / INV10030846 / INV10032598 / INV1003"/>
    <s v="?"/>
    <s v="beginbalans"/>
    <m/>
    <s v="1S7306W1QLMFGHH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07"/>
    <s v="V21/10034616 / INV10030846 / INV10032598 / INV1003"/>
    <s v="?"/>
    <s v="beginbalans"/>
    <m/>
    <s v="1S7306W1QLMCXAK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08"/>
    <s v="V21/10034616 / INV10030846 / INV10032598 / INV1003"/>
    <s v="?"/>
    <s v="beginbalans"/>
    <m/>
    <s v="1S7306W1QLMFGHL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09"/>
    <s v="V21/10034616 / INV10030846 / INV10032598 / INV1003"/>
    <s v="?"/>
    <s v="beginbalans"/>
    <m/>
    <s v="1S7306W1QLMCXCG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10"/>
    <s v="V21/10034616 / INV10030846 / INV10032598 / INV1003"/>
    <s v="?"/>
    <s v="beginbalans"/>
    <m/>
    <s v="1S7306W1QLMCXAV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11"/>
    <s v="V21/10034616 / INV10030846 / INV10032598 / INV1003"/>
    <s v="?"/>
    <s v="beginbalans"/>
    <m/>
    <s v="1S7306W1QLMCYYF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12"/>
    <s v="V21/10034616 / INV10030846 / INV10032598 / INV1003"/>
    <s v="?"/>
    <s v="beginbalans"/>
    <m/>
    <s v="1S7306W1QLMCYXW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13"/>
    <s v="V21/10034616 / INV10030846 / INV10032598 / INV1003"/>
    <s v="?"/>
    <s v="beginbalans"/>
    <m/>
    <s v="1S7306W1QLMCXTH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14"/>
    <s v="V21/10034616 / INV10030846 / INV10032598 / INV1003"/>
    <s v="?"/>
    <s v="beginbalans"/>
    <m/>
    <s v="1S7306W1QLMCXAP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15"/>
    <s v="V21/10034616 / INV10030846 / INV10032598 / INV1003"/>
    <s v="?"/>
    <s v="beginbalans"/>
    <m/>
    <s v="1S7306W1QLMCXCB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16"/>
    <s v="V21/10034616 / INV10030846 / INV10032598 / INV1003"/>
    <s v="?"/>
    <s v="beginbalans"/>
    <m/>
    <s v="1S7306W1QLMCXAV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17"/>
    <s v="V21/10034616 / INV10030846 / INV10032598 / INV1003"/>
    <s v="?"/>
    <s v="beginbalans"/>
    <m/>
    <s v="1S7306W1QLMCXBZ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18"/>
    <s v="V21/10034616 / INV10030846 / INV10032598 / INV1003"/>
    <s v="?"/>
    <s v="beginbalans"/>
    <m/>
    <s v="1S7306W1QLMFGHB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19"/>
    <s v="V21/10034616 / INV10030846 / INV10032598 / INV1003"/>
    <s v="?"/>
    <s v="beginbalans"/>
    <m/>
    <s v="1S7306W1QLMCXKD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20"/>
    <s v="V21/10034616 / INV10030846 / INV10032598 / INV1003"/>
    <s v="?"/>
    <s v="beginbalans"/>
    <m/>
    <s v="1S7306W1QLMCYXY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21"/>
    <s v="V21/10034616 / INV10030846 / INV10032598 / INV1003"/>
    <s v="?"/>
    <s v="beginbalans"/>
    <m/>
    <s v="1S7306W1QLMFGHD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22"/>
    <s v="V21/10034616 / INV10030846 / INV10032598 / INV1003"/>
    <s v="?"/>
    <s v="beginbalans"/>
    <m/>
    <s v="1S7306W1QLMFGHP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23"/>
    <s v="V21/10034616 / INV10030846 / INV10032598 / INV1003"/>
    <s v="?"/>
    <s v="beginbalans"/>
    <m/>
    <s v="1S7306W1QLMFGHK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24"/>
    <s v="V21/10034616 / INV10030846 / INV10032598 / INV1003"/>
    <s v="?"/>
    <s v="beginbalans"/>
    <m/>
    <s v="1S7306W1QLMFGHB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25"/>
    <s v="V21/10034616 / INV10030846 / INV10032598 / INV1003"/>
    <s v="?"/>
    <s v="beginbalans"/>
    <m/>
    <s v="1S7306W1QLMFGHM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26"/>
    <s v="V21/10034616 / INV10030846 / INV10032598 / INV1003"/>
    <s v="?"/>
    <s v="beginbalans"/>
    <m/>
    <s v="1S7306W1QLMFGHN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27"/>
    <s v="V21/10034616 / INV10030846 / INV10032598 / INV1003"/>
    <s v="?"/>
    <s v="beginbalans"/>
    <m/>
    <s v="1S7306W1QLMFGHL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28"/>
    <s v="V21/10034616 / INV10030846 / INV10032598 / INV1003"/>
    <s v="?"/>
    <s v="beginbalans"/>
    <m/>
    <s v="1S7306W1QLMFGHG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29"/>
    <s v="V21/10034616 / INV10030846 / INV10032598 / INV1003"/>
    <s v="?"/>
    <s v="beginbalans"/>
    <m/>
    <s v="1S7306W1QLMFGHC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30"/>
    <s v="V21/10034616 / INV10030846 / INV10032598 / INV1003"/>
    <s v="?"/>
    <s v="beginbalans"/>
    <m/>
    <s v="1S7306W1QLMFGHG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31"/>
    <s v="V21/10034616 / INV10030846 / INV10032598 / INV1003"/>
    <s v="?"/>
    <s v="beginbalans"/>
    <m/>
    <s v="1S7306W1QLMCXCB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32"/>
    <s v="V21/10034616 / INV10030846 / INV10032598 / INV1003"/>
    <s v="?"/>
    <s v="beginbalans"/>
    <m/>
    <s v="1S7306W1QLMFGHK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33"/>
    <s v="V21/10034616 / INV10030846 / INV10032598 / INV1003"/>
    <s v="?"/>
    <s v="beginbalans"/>
    <m/>
    <s v="1S7306W1QLMCXHP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34"/>
    <s v="V21/10034616 / INV10030846 / INV10032598 / INV1003"/>
    <s v="?"/>
    <s v="beginbalans"/>
    <m/>
    <s v="1S7306W1QLMCXKT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35"/>
    <s v="V21/10034616 / INV10030846 / INV10032598 / INV1003"/>
    <s v="?"/>
    <s v="beginbalans"/>
    <m/>
    <s v="1S7306W1QLMCXLF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36"/>
    <s v="V21/10034616 / INV10030846 / INV10032598 / INV1003"/>
    <s v="?"/>
    <s v="beginbalans"/>
    <m/>
    <s v="1S7306W1QLMCXTC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37"/>
    <s v="V21/10034616 / INV10030846 / INV10032598 / INV1003"/>
    <s v="?"/>
    <s v="beginbalans"/>
    <m/>
    <s v="1S7306W1QLMFGHP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38"/>
    <s v="V21/10034616 / INV10030846 / INV10032598 / INV1003"/>
    <s v="?"/>
    <s v="beginbalans"/>
    <m/>
    <s v="1S7306W1QLMCXKA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39"/>
    <s v="V21/10034616 / INV10030846 / INV10032598 / INV1003"/>
    <s v="?"/>
    <s v="beginbalans"/>
    <m/>
    <s v="1S7306W1QLMCXKT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40"/>
    <s v="V21/10034616 / INV10030846 / INV10032598 / INV1003"/>
    <s v="?"/>
    <s v="beginbalans"/>
    <m/>
    <s v="1S7306W1QLMCXKT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41"/>
    <s v="V21/10034616 / INV10030846 / INV10032598 / INV1003"/>
    <s v="?"/>
    <s v="beginbalans"/>
    <m/>
    <s v="1S7306W1QLMCXKT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42"/>
    <s v="V21/10034616 / INV10030846 / INV10032598 / INV1003"/>
    <s v="?"/>
    <s v="beginbalans"/>
    <m/>
    <s v="1S7306W1QLMCXKV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43"/>
    <s v="V21/10034616 / INV10030846 / INV10032598 / INV1003"/>
    <s v="?"/>
    <s v="beginbalans"/>
    <m/>
    <s v="1S7306W1QLMFGHNM"/>
    <m/>
    <m/>
    <m/>
    <x v="2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44"/>
    <s v="V21/10034616 / INV10030846 / INV10032598 / INV1003"/>
    <s v="?"/>
    <s v="beginbalans"/>
    <m/>
    <s v="1S7306W1QLMCXLA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45"/>
    <s v="V21/10034616 / INV10030846 / INV10032598 / INV1003"/>
    <s v="?"/>
    <s v="beginbalans"/>
    <m/>
    <s v="1S7306W1QLMFGHN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46"/>
    <s v="V21/10034616 / INV10030846 / INV10032598 / INV1003"/>
    <s v="?"/>
    <s v="beginbalans"/>
    <m/>
    <s v="1S7306W1QLMCXLF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47"/>
    <s v="V21/10034616 / INV10030846 / INV10032598 / INV1003"/>
    <s v="?"/>
    <s v="beginbalans"/>
    <m/>
    <s v="1S7306W1QLMCXLG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48"/>
    <s v="V21/10034616 / INV10030846 / INV10032598 / INV1003"/>
    <s v="?"/>
    <s v="beginbalans"/>
    <m/>
    <s v="1S7306W1QLMCXLG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49"/>
    <s v="V21/10034616 / INV10030846 / INV10032598 / INV1003"/>
    <s v="?"/>
    <s v="beginbalans"/>
    <m/>
    <s v="1S7306W1QLMCXLG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50"/>
    <s v="V21/10034616 / INV10030846 / INV10032598 / INV1003"/>
    <s v="?"/>
    <s v="beginbalans"/>
    <m/>
    <s v="1S7306W1QLMCXRR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51"/>
    <s v="V21/10034616 / INV10030846 / INV10032598 / INV1003"/>
    <s v="?"/>
    <s v="beginbalans"/>
    <m/>
    <s v="1S7306W1QLMCXRR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52"/>
    <s v="V21/10034616 / INV10030846 / INV10032598 / INV1003"/>
    <s v="?"/>
    <s v="beginbalans"/>
    <m/>
    <s v="1S7306W1QLMCXTA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53"/>
    <s v="V21/10034616 / INV10030846 / INV10032598 / INV1003"/>
    <s v="?"/>
    <s v="beginbalans"/>
    <m/>
    <s v="1S7306W1QLMCXBY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54"/>
    <s v="V21/10034616 / INV10030846 / INV10032598 / INV1003"/>
    <s v="?"/>
    <s v="beginbalans"/>
    <m/>
    <s v="1S7306W1QLMCXKV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55"/>
    <s v="V21/10034616 / INV10030846 / INV10032598 / INV1003"/>
    <s v="?"/>
    <s v="beginbalans"/>
    <m/>
    <s v="1S7306W1QLMFGHK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56"/>
    <s v="V21/10034616 / INV10030846 / INV10032598 / INV1003"/>
    <s v="?"/>
    <s v="beginbalans"/>
    <m/>
    <s v="1S7306W1QLMFGHH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57"/>
    <s v="V21/10034616 / INV10030846 / INV10032598 / INV1003"/>
    <s v="?"/>
    <s v="beginbalans"/>
    <m/>
    <s v="1S7306W1QLMFGHH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58"/>
    <s v="V21/10034616 / INV10030846 / INV10032598 / INV1003"/>
    <s v="?"/>
    <s v="beginbalans"/>
    <m/>
    <s v="1S7306W1QLMFGHH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59"/>
    <s v="V21/10034616 / INV10030846 / INV10032598 / INV1003"/>
    <s v="?"/>
    <s v="beginbalans"/>
    <m/>
    <s v="1S7306W1QLMFGHH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60"/>
    <s v="V21/10034616 / INV10030846 / INV10032598 / INV1003"/>
    <s v="?"/>
    <s v="beginbalans"/>
    <m/>
    <s v="1S7306W1QLMFGHH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61"/>
    <s v="V21/10034616 / INV10030846 / INV10032598 / INV1003"/>
    <s v="?"/>
    <s v="beginbalans"/>
    <m/>
    <s v="1S7306W1QLMFGHH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62"/>
    <s v="V21/10034616 / INV10030846 / INV10032598 / INV1003"/>
    <s v="?"/>
    <s v="beginbalans"/>
    <m/>
    <s v="1S7306W1QLMFGHK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63"/>
    <s v="V21/10034616 / INV10030846 / INV10032598 / INV1003"/>
    <s v="?"/>
    <s v="beginbalans"/>
    <m/>
    <s v="1S7306W1QLMFGHN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64"/>
    <s v="V21/10034616 / INV10030846 / INV10032598 / INV1003"/>
    <s v="?"/>
    <s v="beginbalans"/>
    <m/>
    <s v="1S7306W1QLMFGHKH"/>
    <m/>
    <m/>
    <m/>
    <x v="1"/>
    <m/>
    <n v="100292666"/>
    <s v="Alfa College"/>
    <x v="15"/>
    <s v="Lenovo"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65"/>
    <s v="V21/10034616 / INV10030846 / INV10032598 / INV1003"/>
    <s v="?"/>
    <s v="beginbalans"/>
    <m/>
    <s v="1S7306W1QLMCYYB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66"/>
    <s v="V21/10034616 / INV10030846 / INV10032598 / INV1003"/>
    <s v="?"/>
    <s v="beginbalans"/>
    <m/>
    <s v="1S7306W1QLMFGHL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67"/>
    <s v="V21/10034616 / INV10030846 / INV10032598 / INV1003"/>
    <s v="?"/>
    <s v="beginbalans"/>
    <m/>
    <s v="1S7306W1QLMFGHL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68"/>
    <s v="V21/10034616 / INV10030846 / INV10032598 / INV1003"/>
    <s v="?"/>
    <s v="beginbalans"/>
    <m/>
    <s v="1S7306W1QLMFGHL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69"/>
    <s v="V21/10034616 / INV10030846 / INV10032598 / INV1003"/>
    <s v="?"/>
    <s v="beginbalans"/>
    <m/>
    <s v="1S7306W1QLMFGHL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70"/>
    <s v="V21/10034616 / INV10030846 / INV10032598 / INV1003"/>
    <s v="?"/>
    <s v="beginbalans"/>
    <m/>
    <s v="1S7306W1QLMFGHL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71"/>
    <s v="V21/10034616 / INV10030846 / INV10032598 / INV1003"/>
    <s v="?"/>
    <s v="beginbalans"/>
    <m/>
    <s v="1S7306W1QLMFGHL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72"/>
    <s v="V21/10034616 / INV10030846 / INV10032598 / INV1003"/>
    <s v="?"/>
    <s v="beginbalans"/>
    <m/>
    <s v="1S7306W1QLMFGHM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73"/>
    <s v="V21/10034616 / INV10030846 / INV10032598 / INV1003"/>
    <s v="?"/>
    <s v="beginbalans"/>
    <m/>
    <s v="1S7306W1QLMFGHN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74"/>
    <s v="V21/10034616 / INV10030846 / INV10032598 / INV1003"/>
    <s v="?"/>
    <s v="beginbalans"/>
    <m/>
    <s v="1S7306W1QLMFGHK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75"/>
    <s v="V21/10034616 / INV10030846 / INV10032598 / INV1003"/>
    <s v="?"/>
    <s v="beginbalans"/>
    <m/>
    <s v="1S7306W1QLMCXBG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76"/>
    <s v="V21/10034616 / INV10030846 / INV10032598 / INV1003"/>
    <s v="?"/>
    <s v="beginbalans"/>
    <m/>
    <s v="1S7306W1QLMCXTB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77"/>
    <s v="V21/10034616 / INV10030846 / INV10032598 / INV1003"/>
    <s v="?"/>
    <s v="beginbalans"/>
    <m/>
    <s v="1S7306W1QLMCXAZ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78"/>
    <s v="V21/10034616 / INV10030846 / INV10032598 / INV1003"/>
    <s v="?"/>
    <s v="beginbalans"/>
    <m/>
    <s v="1S7306W1QLMCXBA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79"/>
    <s v="V21/10034616 / INV10030846 / INV10032598 / INV1003"/>
    <s v="?"/>
    <s v="beginbalans"/>
    <m/>
    <s v="1S7306W1QLMCXBB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80"/>
    <s v="V21/10034616 / INV10030846 / INV10032598 / INV1003"/>
    <s v="?"/>
    <s v="beginbalans"/>
    <m/>
    <s v="1S7306W1QLMCXBC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81"/>
    <s v="V21/10034616 / INV10030846 / INV10032598 / INV1003"/>
    <s v="?"/>
    <s v="beginbalans"/>
    <m/>
    <s v="1S7306W1QLMCXBD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82"/>
    <s v="V21/10034616 / INV10030846 / INV10032598 / INV1003"/>
    <s v="?"/>
    <s v="beginbalans"/>
    <m/>
    <s v="1S7306W1QLMCXBF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83"/>
    <s v="V21/10034616 / INV10030846 / INV10032598 / INV1003"/>
    <s v="?"/>
    <s v="beginbalans"/>
    <m/>
    <s v="1S7306W1QLMCXAY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84"/>
    <s v="V21/10034616 / INV10030846 / INV10032598 / INV1003"/>
    <s v="?"/>
    <s v="beginbalans"/>
    <m/>
    <s v="1S7306W1QLMCXBF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85"/>
    <s v="V21/10034616 / INV10030846 / INV10032598 / INV1003"/>
    <s v="?"/>
    <s v="beginbalans"/>
    <m/>
    <s v="1S7306W1QLMCXAW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86"/>
    <s v="V21/10034616 / INV10030846 / INV10032598 / INV1003"/>
    <s v="?"/>
    <s v="beginbalans"/>
    <m/>
    <s v="1S7306W1QLMCXBK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87"/>
    <s v="V21/10034616 / INV10030846 / INV10032598 / INV1003"/>
    <s v="?"/>
    <s v="beginbalans"/>
    <m/>
    <s v="1S7306W1QLMCXBM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88"/>
    <s v="V21/10034616 / INV10030846 / INV10032598 / INV1003"/>
    <s v="?"/>
    <s v="beginbalans"/>
    <m/>
    <s v="1S7306W1QLMCXBP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89"/>
    <s v="V21/10034616 / INV10030846 / INV10032598 / INV1003"/>
    <s v="?"/>
    <s v="beginbalans"/>
    <m/>
    <s v="1S7306W1QLMCXBP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90"/>
    <s v="V21/10034616 / INV10030846 / INV10032598 / INV1003"/>
    <s v="?"/>
    <s v="beginbalans"/>
    <m/>
    <s v="1S7306W1QLMCXBR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91"/>
    <s v="V21/10034616 / INV10030846 / INV10032598 / INV1003"/>
    <s v="?"/>
    <s v="beginbalans"/>
    <m/>
    <s v="1S7306W1QLMCXBT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92"/>
    <s v="V21/10034616 / INV10030846 / INV10032598 / INV1003"/>
    <s v="?"/>
    <s v="beginbalans"/>
    <m/>
    <s v="1S7306W1QLMCXBV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93"/>
    <s v="V21/10034616 / INV10030846 / INV10032598 / INV1003"/>
    <s v="?"/>
    <s v="beginbalans"/>
    <m/>
    <s v="1S7306W1QLMCXBY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094"/>
    <s v="V21/10034616 / INV10030846 / INV10032598 / INV1003"/>
    <s v="?"/>
    <s v="beginbalans"/>
    <m/>
    <s v="1S7306W1QLMCXBF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95"/>
    <s v="V21/10034616 / INV10030846 / INV10032598 / INV1003"/>
    <s v="?"/>
    <s v="beginbalans"/>
    <m/>
    <s v="1S7306W1QLMCXAG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96"/>
    <s v="V21/10034616 / INV10030846 / INV10032598 / INV1003"/>
    <s v="?"/>
    <s v="beginbalans"/>
    <m/>
    <s v="1S7306W1QLMCYYB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97"/>
    <s v="V21/10034616 / INV10030846 / INV10032598 / INV1003"/>
    <s v="?"/>
    <s v="beginbalans"/>
    <m/>
    <s v="1S7306W1QLMFGHC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98"/>
    <s v="V21/10034616 / INV10030846 / INV10032598 / INV1003"/>
    <s v="?"/>
    <s v="beginbalans"/>
    <m/>
    <s v="1S7306W1QLMFGHH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099"/>
    <s v="V21/10034616 / INV10030846 / INV10032598 / INV1003"/>
    <s v="?"/>
    <s v="beginbalans"/>
    <m/>
    <s v="1S7306W1QLMCXAA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00"/>
    <s v="V21/10034616 / INV10030846 / INV10032598 / INV1003"/>
    <s v="?"/>
    <s v="beginbalans"/>
    <m/>
    <s v="1S7306W1QLMCXAA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01"/>
    <s v="V21/10034616 / INV10030846 / INV10032598 / INV1003"/>
    <s v="?"/>
    <s v="beginbalans"/>
    <m/>
    <s v="1S7306W1QLMCXAC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02"/>
    <s v="V21/10034616 / INV10030846 / INV10032598 / INV1003"/>
    <s v="?"/>
    <s v="beginbalans"/>
    <m/>
    <s v="1S7306W1QLMCXAD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03"/>
    <s v="V21/10034616 / INV10030846 / INV10032598 / INV1003"/>
    <s v="?"/>
    <s v="beginbalans"/>
    <m/>
    <s v="1S7306W1QLMCXAZ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04"/>
    <s v="V21/10034616 / INV10030846 / INV10032598 / INV1003"/>
    <s v="?"/>
    <s v="beginbalans"/>
    <m/>
    <s v="1S7306W1QLMCXAF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05"/>
    <s v="V21/10034616 / INV10030846 / INV10032598 / INV1003"/>
    <s v="?"/>
    <s v="beginbalans"/>
    <m/>
    <s v="1S7306W1QLMFGHH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06"/>
    <s v="V21/10034616 / INV10030846 / INV10032598 / INV1003"/>
    <s v="?"/>
    <s v="beginbalans"/>
    <m/>
    <s v="1S7306W1QLMCXAH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07"/>
    <s v="V21/10034616 / INV10030846 / INV10032598 / INV1003"/>
    <s v="?"/>
    <s v="beginbalans"/>
    <m/>
    <s v="1S7306W1QLMCXAH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08"/>
    <s v="V21/10034616 / INV10030846 / INV10032598 / INV1003"/>
    <s v="?"/>
    <s v="beginbalans"/>
    <m/>
    <s v="1S7306W1QLMCXAH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09"/>
    <s v="V21/10034616 / INV10030846 / INV10032598 / INV1003"/>
    <s v="?"/>
    <s v="beginbalans"/>
    <m/>
    <s v="1S7306W1QLMCXAK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10"/>
    <s v="V21/10034616 / INV10030846 / INV10032598 / INV1003"/>
    <s v="?"/>
    <s v="beginbalans"/>
    <m/>
    <s v="1S7306W1QLMCXAR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11"/>
    <s v="V21/10034616 / INV10030846 / INV10032598 / INV1003"/>
    <s v="?"/>
    <s v="beginbalans"/>
    <m/>
    <s v="1S7306W1QLMCXAV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12"/>
    <s v="V21/10034616 / INV10030846 / INV10032598 / INV1003"/>
    <s v="?"/>
    <s v="beginbalans"/>
    <m/>
    <s v="1S7306W1QLMCXAV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13"/>
    <s v="V21/10034616 / INV10030846 / INV10032598 / INV1003"/>
    <s v="?"/>
    <s v="beginbalans"/>
    <m/>
    <s v="1S7306W1QLMCXAV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14"/>
    <s v="V21/10034616 / INV10030846 / INV10032598 / INV1003"/>
    <s v="?"/>
    <s v="beginbalans"/>
    <m/>
    <s v="1S7306W1QLMCXAF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15"/>
    <s v="V21/10034616 / INV10030846 / INV10032598 / INV1003"/>
    <s v="?"/>
    <s v="beginbalans"/>
    <m/>
    <s v="1S7306W1QLMFGHH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16"/>
    <s v="V21/10034616 / INV10030846 / INV10032598 / INV1003"/>
    <s v="?"/>
    <s v="beginbalans"/>
    <m/>
    <s v="1S7306W1QLMCXTD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17"/>
    <s v="V21/10034616 / INV10030846 / INV10032598 / INV1003"/>
    <s v="?"/>
    <s v="beginbalans"/>
    <m/>
    <s v="1S7306W1QLMCXKD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18"/>
    <s v="V21/10034616 / INV10030846 / INV10032598 / INV1003"/>
    <s v="?"/>
    <s v="beginbalans"/>
    <m/>
    <s v="1S7306W1QLMCXTC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19"/>
    <s v="V21/10034616 / INV10030846 / INV10032598 / INV1003"/>
    <s v="?"/>
    <s v="beginbalans"/>
    <m/>
    <s v="1S7306W1QLMCXRY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20"/>
    <s v="V21/10034616 / INV10030846 / INV10032598 / INV1003"/>
    <s v="?"/>
    <s v="beginbalans"/>
    <m/>
    <s v="1S7306W1QLMCXRY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21"/>
    <s v="V21/10034616 / INV10030846 / INV10032598 / INV1003"/>
    <s v="?"/>
    <s v="beginbalans"/>
    <m/>
    <s v="1S7306W1QLMCXTB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22"/>
    <s v="V21/10034616 / INV10030846 / INV10032598 / INV1003"/>
    <s v="?"/>
    <s v="beginbalans"/>
    <m/>
    <s v="1S7306W1QLMCXTB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23"/>
    <s v="V21/10034616 / INV10030846 / INV10032598 / INV1003"/>
    <s v="?"/>
    <s v="beginbalans"/>
    <m/>
    <s v="1S7306W1QLMCXTC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24"/>
    <s v="V21/10034616 / INV10030846 / INV10032598 / INV1003"/>
    <s v="?"/>
    <s v="beginbalans"/>
    <m/>
    <s v="1S7306W1QLMCXTD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25"/>
    <s v="V21/10034616 / INV10030846 / INV10032598 / INV1003"/>
    <s v="?"/>
    <s v="beginbalans"/>
    <m/>
    <s v="1S7306W1QLMCXTD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26"/>
    <s v="V21/10034616 / INV10030846 / INV10032598 / INV1003"/>
    <s v="?"/>
    <s v="beginbalans"/>
    <m/>
    <s v="1S7306W1QLMFGHF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27"/>
    <s v="V21/10034616 / INV10030846 / INV10032598 / INV1003"/>
    <s v="?"/>
    <s v="beginbalans"/>
    <m/>
    <s v="1S7306W1QLMFGHD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28"/>
    <s v="V21/10034616 / INV10030846 / INV10032598 / INV1003"/>
    <s v="?"/>
    <s v="beginbalans"/>
    <m/>
    <s v="1S7306W1QLMFGHD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29"/>
    <s v="V21/10034616 / INV10030846 / INV10032598 / INV1003"/>
    <s v="?"/>
    <s v="beginbalans"/>
    <m/>
    <s v="1S7306W1QLMFGHD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30"/>
    <s v="V21/10034616 / INV10030846 / INV10032598 / INV1003"/>
    <s v="?"/>
    <s v="beginbalans"/>
    <m/>
    <s v="1S7306W1QLMFGHD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31"/>
    <s v="V21/10034616 / INV10030846 / INV10032598 / INV1003"/>
    <s v="?"/>
    <s v="beginbalans"/>
    <m/>
    <s v="1S7306W1QLMFGHD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32"/>
    <s v="V21/10034616 / INV10030846 / INV10032598 / INV1003"/>
    <s v="?"/>
    <s v="beginbalans"/>
    <m/>
    <s v="1S7306W1QLMFGHD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33"/>
    <s v="V21/10034616 / INV10030846 / INV10032598 / INV1003"/>
    <s v="?"/>
    <s v="beginbalans"/>
    <m/>
    <s v="1S7306W1QLMFGHF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34"/>
    <s v="V21/10034616 / INV10030846 / INV10032598 / INV1003"/>
    <s v="?"/>
    <s v="beginbalans"/>
    <m/>
    <s v="1S7306W1QLMFGHFN"/>
    <m/>
    <m/>
    <m/>
    <x v="0"/>
    <m/>
    <n v="100292666"/>
    <s v="Alfa College"/>
    <x v="15"/>
    <m/>
    <s v="ALFA (light sff) Think Centre M58e SFF Intel C2D E7300 (2,66GHz), 2GBmem 160GBHD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35"/>
    <s v="V21/10034616 / INV10030846 / INV10032598 / INV1003"/>
    <s v="?"/>
    <s v="beginbalans"/>
    <m/>
    <s v="1S7306W1QLMFGHC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36"/>
    <s v="V21/10034616 / INV10030846 / INV10032598 / INV1003"/>
    <s v="?"/>
    <s v="beginbalans"/>
    <m/>
    <s v="1S7306W1QLMFGHF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37"/>
    <s v="V21/10034616 / INV10030846 / INV10032598 / INV1003"/>
    <s v="?"/>
    <s v="beginbalans"/>
    <m/>
    <s v="1S7306W1QLMFGHF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38"/>
    <s v="V21/10034616 / INV10030846 / INV10032598 / INV1003"/>
    <s v="?"/>
    <s v="beginbalans"/>
    <m/>
    <s v="1S7306W1QLMFGHG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39"/>
    <s v="V21/10034616 / INV10030846 / INV10032598 / INV1003"/>
    <s v="?"/>
    <s v="beginbalans"/>
    <m/>
    <s v="1S7306W1QLMFGHG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40"/>
    <s v="V21/10034616 / INV10030846 / INV10032598 / INV1003"/>
    <s v="?"/>
    <s v="beginbalans"/>
    <m/>
    <s v="1S7306W1QLMFGHG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41"/>
    <s v="V21/10034616 / INV10030846 / INV10032598 / INV1003"/>
    <s v="?"/>
    <s v="beginbalans"/>
    <m/>
    <s v="1S7306W1QLMFGHH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42"/>
    <s v="V21/10034616 / INV10030846 / INV10032598 / INV1003"/>
    <s v="?"/>
    <s v="beginbalans"/>
    <m/>
    <s v="1S7306W1QLMFGHH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43"/>
    <s v="V21/10034616 / INV10030846 / INV10032598 / INV1003"/>
    <s v="?"/>
    <s v="beginbalans"/>
    <m/>
    <s v="1S7306W1QLMCXKT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44"/>
    <s v="V21/10034616 / INV10030846 / INV10032598 / INV1003"/>
    <s v="?"/>
    <s v="beginbalans"/>
    <m/>
    <s v="1S7306W1QLMFGHF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45"/>
    <s v="V21/10034616 / INV10030846 / INV10032598 / INV1003"/>
    <s v="?"/>
    <s v="beginbalans"/>
    <m/>
    <s v="1S7306W1QLMFGHH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46"/>
    <s v="V21/10034616 / INV10030846 / INV10032598 / INV1003"/>
    <s v="?"/>
    <s v="beginbalans"/>
    <m/>
    <s v="1S7306W1QLMFGHC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47"/>
    <s v="V21/10034616 / INV10030846 / INV10032598 / INV1003"/>
    <s v="?"/>
    <s v="beginbalans"/>
    <m/>
    <s v="1S7306W1QLMFGHC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48"/>
    <s v="V21/10034616 / INV10030846 / INV10032598 / INV1003"/>
    <s v="?"/>
    <s v="beginbalans"/>
    <m/>
    <s v="1S7306W1QLMCXTG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49"/>
    <s v="V21/10034616 / INV10030846 / INV10032598 / INV1003"/>
    <s v="?"/>
    <s v="beginbalans"/>
    <m/>
    <s v="1S7306W1QLMCXTK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50"/>
    <s v="V21/10034616 / INV10030846 / INV10032598 / INV1003"/>
    <s v="?"/>
    <s v="beginbalans"/>
    <m/>
    <s v="1S7306W1QLMCXTK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51"/>
    <s v="V21/10034616 / INV10030846 / INV10032598 / INV1003"/>
    <s v="?"/>
    <s v="beginbalans"/>
    <m/>
    <s v="1S7306W1QLMFGHB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52"/>
    <s v="V21/10034616 / INV10030846 / INV10032598 / INV1003"/>
    <s v="?"/>
    <s v="beginbalans"/>
    <m/>
    <s v="1S7306W1QLMFGHB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53"/>
    <s v="V21/10034616 / INV10030846 / INV10032598 / INV1003"/>
    <s v="?"/>
    <s v="beginbalans"/>
    <m/>
    <s v="1S7306W1QLMFGHB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54"/>
    <s v="V21/10034616 / INV10030846 / INV10032598 / INV1003"/>
    <s v="?"/>
    <s v="beginbalans"/>
    <m/>
    <s v="1S7306W1QLMFGHC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55"/>
    <s v="V21/10034616 / INV10030846 / INV10032598 / INV1003"/>
    <s v="?"/>
    <s v="beginbalans"/>
    <m/>
    <s v="1S7306W1QLMCYYM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56"/>
    <s v="V21/10034616 / INV10030846 / INV10032598 / INV1003"/>
    <s v="?"/>
    <s v="beginbalans"/>
    <m/>
    <s v="1S7304W1XLMCWVV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57"/>
    <s v="V21/10034616 / INV10030846 / INV10032598 / INV1003"/>
    <s v="?"/>
    <s v="beginbalans"/>
    <m/>
    <s v="1S7306W1QLMCXLB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58"/>
    <s v="V21/10034616 / INV10030846 / INV10032598 / INV1003"/>
    <s v="?"/>
    <s v="beginbalans"/>
    <m/>
    <s v="1S7306W1QLMCXLB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59"/>
    <s v="V21/10034616 / INV10030846 / INV10032598 / INV1003"/>
    <s v="?"/>
    <s v="beginbalans"/>
    <m/>
    <s v="1S7306W1QLMCXLC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60"/>
    <s v="V21/10034616 / INV10030846 / INV10032598 / INV1003"/>
    <s v="?"/>
    <s v="beginbalans"/>
    <m/>
    <s v="1S7306W1QLMCXLF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61"/>
    <s v="V21/10034616 / INV10030846 / INV10032598 / INV1003"/>
    <s v="?"/>
    <s v="beginbalans"/>
    <m/>
    <s v="1S7306W1QLMCYYC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62"/>
    <s v="V21/10034616 / INV10030846 / INV10032598 / INV1003"/>
    <s v="?"/>
    <s v="beginbalans"/>
    <m/>
    <s v="1S7306W1QLMCXAV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63"/>
    <s v="V21/10034616 / INV10030846 / INV10032598 / INV1003"/>
    <s v="?"/>
    <s v="beginbalans"/>
    <m/>
    <s v="1S7306W1QLMCYYM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64"/>
    <s v="V21/10034616 / INV10030846 / INV10032598 / INV1003"/>
    <s v="?"/>
    <s v="beginbalans"/>
    <m/>
    <s v="1S7306W1QLMCXKR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65"/>
    <s v="V21/10034616 / INV10030846 / INV10032598 / INV1003"/>
    <s v="?"/>
    <s v="beginbalans"/>
    <m/>
    <s v="1S7306W1QLMCXAK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66"/>
    <s v="V21/10034616 / INV10030846 / INV10032598 / INV1003"/>
    <s v="?"/>
    <s v="beginbalans"/>
    <m/>
    <s v="1S7304W1XLMCWVH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67"/>
    <s v="V21/10034616 / INV10030846 / INV10032598 / INV1003"/>
    <s v="?"/>
    <s v="beginbalans"/>
    <m/>
    <s v="1S7306W1QLMCXCB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68"/>
    <s v="V21/10034616 / INV10030846 / INV10032598 / INV1003"/>
    <s v="?"/>
    <s v="beginbalans"/>
    <m/>
    <s v="1S7306W1QLMFGHK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69"/>
    <s v="V21/10034616 / INV10030846 / INV10032598 / INV1003"/>
    <s v="?"/>
    <s v="beginbalans"/>
    <m/>
    <s v="1S7306W1QLMCXBZ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70"/>
    <s v="V21/10034616 / INV10030846 / INV10032598 / INV1003"/>
    <s v="?"/>
    <s v="beginbalans"/>
    <m/>
    <s v="1S7306W1QLMFGHK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71"/>
    <s v="V21/10034616 / INV10030846 / INV10032598 / INV1003"/>
    <s v="?"/>
    <s v="beginbalans"/>
    <m/>
    <s v="1S7306W1QLMFGHF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72"/>
    <s v="V21/10034616 / INV10030846 / INV10032598 / INV1003"/>
    <s v="?"/>
    <s v="beginbalans"/>
    <m/>
    <s v="1S7306W1QLMCXAL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73"/>
    <s v="V21/10034616 / INV10030846 / INV10032598 / INV1003"/>
    <s v="?"/>
    <s v="beginbalans"/>
    <m/>
    <s v="1S7306W1QLMFGHH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74"/>
    <s v="V21/10034616 / INV10030846 / INV10032598 / INV1003"/>
    <s v="?"/>
    <s v="beginbalans"/>
    <m/>
    <s v="1S7306W1QLMFGHG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75"/>
    <s v="V21/10034616 / INV10030846 / INV10032598 / INV1003"/>
    <s v="?"/>
    <s v="beginbalans"/>
    <m/>
    <s v="1S7306W1QLMCXAL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76"/>
    <s v="V21/10034616 / INV10030846 / INV10032598 / INV1003"/>
    <s v="?"/>
    <s v="beginbalans"/>
    <m/>
    <s v="1S7304W1XLMCWVR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77"/>
    <s v="V21/10034616 / INV10030846 / INV10032598 / INV1003"/>
    <s v="?"/>
    <s v="beginbalans"/>
    <m/>
    <s v="1S7304W1XLMCWVN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78"/>
    <s v="V21/10034616 / INV10030846 / INV10032598 / INV1003"/>
    <s v="?"/>
    <s v="beginbalans"/>
    <m/>
    <s v="1S7304W1XLMCWVL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79"/>
    <s v="V21/10034616 / INV10030846 / INV10032598 / INV1003"/>
    <s v="?"/>
    <s v="beginbalans"/>
    <m/>
    <s v="1S7304W1XLMCWVP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80"/>
    <s v="V21/10034616 / INV10030846 / INV10032598 / INV1003"/>
    <s v="?"/>
    <s v="beginbalans"/>
    <m/>
    <s v="1S7304W1XLMCWVP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81"/>
    <s v="V21/10034616 / INV10030846 / INV10032598 / INV1003"/>
    <s v="?"/>
    <s v="beginbalans"/>
    <m/>
    <s v="1S7304W1XLMCWVT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82"/>
    <s v="V21/10034616 / INV10030846 / INV10032598 / INV1003"/>
    <s v="?"/>
    <s v="beginbalans"/>
    <m/>
    <s v="1S7304W1XLMCWVR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83"/>
    <s v="V21/10034616 / INV10030846 / INV10032598 / INV1003"/>
    <s v="?"/>
    <s v="beginbalans"/>
    <m/>
    <s v="1S7306W1QLMCXKW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84"/>
    <s v="V21/10034616 / INV10030846 / INV10032598 / INV1003"/>
    <s v="?"/>
    <s v="beginbalans"/>
    <m/>
    <s v="1S7306W1QLMCXAH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85"/>
    <s v="V21/10034616 / INV10030846 / INV10032598 / INV1003"/>
    <s v="?"/>
    <s v="beginbalans"/>
    <m/>
    <s v="1S7304W1XLMCWVR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86"/>
    <s v="V21/10034616 / INV10030846 / INV10032598 / INV1003"/>
    <s v="?"/>
    <s v="beginbalans"/>
    <m/>
    <s v="1S7304W1XLMCWVT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87"/>
    <s v="V21/10034616 / INV10030846 / INV10032598 / INV1003"/>
    <s v="?"/>
    <s v="beginbalans"/>
    <m/>
    <s v="1S7306W1QLMFGHN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88"/>
    <s v="V21/10034616 / INV10030846 / INV10032598 / INV1003"/>
    <s v="?"/>
    <s v="beginbalans"/>
    <m/>
    <s v="1S7304W1XLMCWVT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89"/>
    <s v="V21/10034616 / INV10030846 / INV10032598 / INV1003"/>
    <s v="?"/>
    <s v="beginbalans"/>
    <m/>
    <s v="1S7304W1XLMCWVT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90"/>
    <s v="V21/10034616 / INV10030846 / INV10032598 / INV1003"/>
    <s v="?"/>
    <s v="beginbalans"/>
    <m/>
    <s v="1S7304W1XLMCWVH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91"/>
    <s v="V21/10034616 / INV10030846 / INV10032598 / INV1003"/>
    <s v="?"/>
    <s v="beginbalans"/>
    <m/>
    <s v="1S7304W1XLMCWVP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92"/>
    <s v="V21/10034616 / INV10030846 / INV10032598 / INV1003"/>
    <s v="?"/>
    <s v="beginbalans"/>
    <m/>
    <s v="1S7304W1XLMCWVN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93"/>
    <s v="V21/10034616 / INV10030846 / INV10032598 / INV1003"/>
    <s v="?"/>
    <s v="beginbalans"/>
    <m/>
    <s v="1S7304W1XLMCWVR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94"/>
    <s v="V21/10034616 / INV10030846 / INV10032598 / INV1003"/>
    <s v="?"/>
    <s v="beginbalans"/>
    <m/>
    <s v="1S7306W1QLMCXRX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95"/>
    <s v="V21/10034616 / INV10030846 / INV10032598 / INV1003"/>
    <s v="?"/>
    <s v="beginbalans"/>
    <m/>
    <s v="1S7306W1QLMCXRT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96"/>
    <s v="V21/10034616 / INV10030846 / INV10032598 / INV1003"/>
    <s v="?"/>
    <s v="beginbalans"/>
    <m/>
    <s v="1S7306W1QLMCXRT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97"/>
    <s v="V21/10034616 / INV10030846 / INV10032598 / INV1003"/>
    <s v="?"/>
    <s v="beginbalans"/>
    <m/>
    <s v="1S7306W1QLMCXRT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198"/>
    <s v="V21/10034616 / INV10030846 / INV10032598 / INV1003"/>
    <s v="?"/>
    <s v="beginbalans"/>
    <m/>
    <s v="1S7306W1QLMCXRT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199"/>
    <s v="V21/10034616 / INV10030846 / INV10032598 / INV1003"/>
    <s v="?"/>
    <s v="beginbalans"/>
    <m/>
    <s v="1S7306W1QLMCXRV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00"/>
    <s v="V21/10034616 / INV10030846 / INV10032598 / INV1003"/>
    <s v="?"/>
    <s v="beginbalans"/>
    <m/>
    <s v="1S7306W1QLMCXRW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01"/>
    <s v="V21/10034616 / INV10030846 / INV10032598 / INV1003"/>
    <s v="?"/>
    <s v="beginbalans"/>
    <m/>
    <s v="1S7306W1QLMCXRW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02"/>
    <s v="V21/10034616 / INV10030846 / INV10032598 / INV1003"/>
    <s v="?"/>
    <s v="beginbalans"/>
    <m/>
    <s v="1S7306W1QLMCXRX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03"/>
    <s v="V21/10034616 / INV10030846 / INV10032598 / INV1003"/>
    <s v="?"/>
    <s v="beginbalans"/>
    <m/>
    <s v="1S7306W1QLMFGHG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04"/>
    <s v="V21/10034616 / INV10030846 / INV10032598 / INV1003"/>
    <s v="?"/>
    <s v="beginbalans"/>
    <m/>
    <s v="1S7306W1QLMCXRY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05"/>
    <s v="V21/10034616 / INV10030846 / INV10032598 / INV1003"/>
    <s v="?"/>
    <s v="beginbalans"/>
    <m/>
    <s v="1S7306W1QLMCXHY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06"/>
    <s v="V21/10034616 / INV10030846 / INV10032598 / INV1003"/>
    <s v="?"/>
    <s v="beginbalans"/>
    <m/>
    <s v="1S7306W1QLMCXHR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07"/>
    <s v="V21/10034616 / INV10030846 / INV10032598 / INV1003"/>
    <s v="?"/>
    <s v="beginbalans"/>
    <m/>
    <s v="1S7306W1QLMFGHG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08"/>
    <s v="V21/10034616 / INV10030846 / INV10032598 / INV1003"/>
    <s v="?"/>
    <s v="beginbalans"/>
    <m/>
    <s v="1S7306W1QLMCXTF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09"/>
    <s v="V21/10034616 / INV10030846 / INV10032598 / INV1003"/>
    <s v="?"/>
    <s v="beginbalans"/>
    <m/>
    <s v="1S7306W1QLMFGHL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10"/>
    <s v="V21/10034616 / INV10030846 / INV10032598 / INV1003"/>
    <s v="?"/>
    <s v="beginbalans"/>
    <m/>
    <s v="1S7306W1QLMFGHK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11"/>
    <s v="V21/10034616 / INV10030846 / INV10032598 / INV1003"/>
    <s v="?"/>
    <s v="beginbalans"/>
    <m/>
    <s v="1S7306W1QLMFGHD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12"/>
    <s v="V21/10034616 / INV10030846 / INV10032598 / INV1003"/>
    <s v="?"/>
    <s v="beginbalans"/>
    <m/>
    <s v="1S7306W1QLMCXHY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13"/>
    <s v="V21/10034616 / INV10030846 / INV10032598 / INV1003"/>
    <s v="?"/>
    <s v="beginbalans"/>
    <m/>
    <s v="1S7306W1QLMCXKF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14"/>
    <s v="V21/10034616 / INV10030846 / INV10032598 / INV1003"/>
    <s v="?"/>
    <s v="beginbalans"/>
    <m/>
    <s v="1S7306W1QLMCXRX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15"/>
    <s v="V21/10034616 / INV10030846 / INV10032598 / INV1003"/>
    <s v="?"/>
    <s v="beginbalans"/>
    <m/>
    <s v="1S7306W1QLMCXBN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16"/>
    <s v="V21/10034616 / INV10030846 / INV10032598 / INV1003"/>
    <s v="?"/>
    <s v="beginbalans"/>
    <m/>
    <s v="1S7306W1QLMCXAL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17"/>
    <s v="V21/10034616 / INV10030846 / INV10032598 / INV1003"/>
    <s v="?"/>
    <s v="beginbalans"/>
    <m/>
    <s v="1S7306W1QLMCXCC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18"/>
    <s v="V21/10034616 / INV10030846 / INV10032598 / INV1003"/>
    <s v="?"/>
    <s v="beginbalans"/>
    <m/>
    <s v="1S7306W1QLMFGHB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19"/>
    <s v="V21/10034616 / INV10030846 / INV10032598 / INV1003"/>
    <s v="?"/>
    <s v="beginbalans"/>
    <m/>
    <s v="1S7306W1QLMFGHD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20"/>
    <s v="V21/10034616 / INV10030846 / INV10032598 / INV1003"/>
    <s v="?"/>
    <s v="beginbalans"/>
    <m/>
    <s v="1S7306W1QLMFGHM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21"/>
    <s v="V21/10034616 / INV10030846 / INV10032598 / INV1003"/>
    <s v="?"/>
    <s v="beginbalans"/>
    <m/>
    <s v="1S7306W1QLMCXAK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22"/>
    <s v="V21/10034616 / INV10030846 / INV10032598 / INV1003"/>
    <s v="?"/>
    <s v="beginbalans"/>
    <m/>
    <s v="1S7306W1QLMFGHM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23"/>
    <s v="V21/10034616 / INV10030846 / INV10032598 / INV1003"/>
    <s v="?"/>
    <s v="beginbalans"/>
    <m/>
    <s v="1S7306W1QLMFGHG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24"/>
    <s v="V21/10034616 / INV10030846 / INV10032598 / INV1003"/>
    <s v="?"/>
    <s v="beginbalans"/>
    <m/>
    <s v="1S7306W1QLMCXRR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25"/>
    <s v="V21/10034616 / INV10030846 / INV10032598 / INV1003"/>
    <s v="?"/>
    <s v="beginbalans"/>
    <m/>
    <s v="1S7306W1QLMCXAH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26"/>
    <s v="V21/10034616 / INV10030846 / INV10032598 / INV1003"/>
    <s v="?"/>
    <s v="beginbalans"/>
    <m/>
    <s v="1S7306W1QLMCXLG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27"/>
    <s v="V21/10034616 / INV10030846 / INV10032598 / INV1003"/>
    <s v="?"/>
    <s v="beginbalans"/>
    <m/>
    <s v="1S7306W1QLMFGHD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28"/>
    <s v="V21/10034616 / INV10030846 / INV10032598 / INV1003"/>
    <s v="?"/>
    <s v="beginbalans"/>
    <m/>
    <s v="1S7306W1QLMCXBR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29"/>
    <s v="V21/10034616 / INV10030846 / INV10032598 / INV1003"/>
    <s v="?"/>
    <s v="beginbalans"/>
    <m/>
    <s v="1S7306W1QLMCXCF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30"/>
    <s v="V21/10034616 / INV10030846 / INV10032598 / INV1003"/>
    <s v="?"/>
    <s v="beginbalans"/>
    <m/>
    <s v="1S7306W1QLMCXCD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31"/>
    <s v="V21/10034616 / INV10030846 / INV10032598 / INV1003"/>
    <s v="?"/>
    <s v="beginbalans"/>
    <m/>
    <s v="1S7306W1QLMFGHC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32"/>
    <s v="V21/10034616 / INV10030846 / INV10032598 / INV1003"/>
    <s v="?"/>
    <s v="beginbalans"/>
    <m/>
    <s v="1S7306W1QLMFGHK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33"/>
    <s v="V21/10034616 / INV10030846 / INV10032598 / INV1003"/>
    <s v="?"/>
    <s v="beginbalans"/>
    <m/>
    <s v="1S7306W1QLMCXBP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34"/>
    <s v="V21/10034616 / INV10030846 / INV10032598 / INV1003"/>
    <s v="?"/>
    <s v="beginbalans"/>
    <m/>
    <s v="1S7306W1QLMCXAP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35"/>
    <s v="V21/10034616 / INV10030846 / INV10032598 / INV1003"/>
    <s v="?"/>
    <s v="beginbalans"/>
    <m/>
    <s v="1S7306W1QLMCXCC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36"/>
    <s v="V21/10034616 / INV10030846 / INV10032598 / INV1003"/>
    <s v="?"/>
    <s v="beginbalans"/>
    <m/>
    <s v="1S7306W1QLMCXCF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37"/>
    <s v="V21/10034616 / INV10030846 / INV10032598 / INV1003"/>
    <s v="?"/>
    <s v="beginbalans"/>
    <m/>
    <s v="1S7306W1QLMCXTG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38"/>
    <s v="V21/10034616 / INV10030846 / INV10032598 / INV1003"/>
    <s v="?"/>
    <s v="beginbalans"/>
    <m/>
    <s v="1S7306W1QLMCXKD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39"/>
    <s v="V21/10034616 / INV10030846 / INV10032598 / INV1003"/>
    <s v="?"/>
    <s v="beginbalans"/>
    <m/>
    <s v="1S7306W1QLMCXKM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40"/>
    <s v="V21/10034616 / INV10030846 / INV10032598 / INV1003"/>
    <s v="?"/>
    <s v="beginbalans"/>
    <m/>
    <s v="1S7306W1QLMFGHM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41"/>
    <s v="V21/10034616 / INV10030846 / INV10032598 / INV1003"/>
    <s v="?"/>
    <s v="beginbalans"/>
    <m/>
    <s v="1S7306W1QLMCXKZ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42"/>
    <s v="V21/10034616 / INV10030846 / INV10032598 / INV1003"/>
    <s v="?"/>
    <s v="beginbalans"/>
    <m/>
    <s v="1S7306W1QLMCXTB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43"/>
    <s v="V21/10034616 / INV10030846 / INV10032598 / INV1003"/>
    <s v="?"/>
    <s v="beginbalans"/>
    <m/>
    <s v="1S7306W1QLMCXHY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44"/>
    <s v="V21/10034616 / INV10030846 / INV10032598 / INV1003"/>
    <s v="?"/>
    <s v="beginbalans"/>
    <m/>
    <s v="1S7306W1QLMCXKD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45"/>
    <s v="V21/10034616 / INV10030846 / INV10032598 / INV1003"/>
    <s v="?"/>
    <s v="beginbalans"/>
    <m/>
    <s v="1S7306W1QLMFGHG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46"/>
    <s v="V21/10034616 / INV10030846 / INV10032598 / INV1003"/>
    <s v="?"/>
    <s v="beginbalans"/>
    <m/>
    <s v="1S7306W1QLMCXKC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47"/>
    <s v="V21/10034616 / INV10030846 / INV10032598 / INV1003"/>
    <s v="?"/>
    <s v="beginbalans"/>
    <m/>
    <s v="1S7306W1QLMFGHB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48"/>
    <s v="V21/10034616 / INV10030846 / INV10032598 / INV1003"/>
    <s v="?"/>
    <s v="beginbalans"/>
    <m/>
    <s v="1S7306W1QLMCXKP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49"/>
    <s v="V21/10034616 / INV10030846 / INV10032598 / INV1003"/>
    <s v="?"/>
    <s v="beginbalans"/>
    <m/>
    <s v="1S7306W1QLMCXTA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50"/>
    <s v="V21/10034616 / INV10030846 / INV10032598 / INV1003"/>
    <s v="?"/>
    <s v="beginbalans"/>
    <m/>
    <s v="1S7306W1QLMCXTA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51"/>
    <s v="V21/10034616 / INV10030846 / INV10032598 / INV1003"/>
    <s v="?"/>
    <s v="beginbalans"/>
    <m/>
    <s v="1S7306W1QLMCXTA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52"/>
    <s v="V21/10034616 / INV10030846 / INV10032598 / INV1003"/>
    <s v="?"/>
    <s v="beginbalans"/>
    <m/>
    <s v="1S7306W1QLMCXHT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53"/>
    <s v="V21/10034616 / INV10030846 / INV10032598 / INV1003"/>
    <s v="?"/>
    <s v="beginbalans"/>
    <m/>
    <s v="1S7306W1QLMCXRP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54"/>
    <s v="V21/10034616 / INV10030846 / INV10032598 / INV1003"/>
    <s v="?"/>
    <s v="beginbalans"/>
    <m/>
    <s v="1S7306W1QLMCXKP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55"/>
    <s v="V21/10034616 / INV10030846 / INV10032598 / INV1003"/>
    <s v="?"/>
    <s v="beginbalans"/>
    <m/>
    <s v="1S7306W1QLMCXHX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56"/>
    <s v="V21/10034616 / INV10030846 / INV10032598 / INV1003"/>
    <s v="?"/>
    <s v="beginbalans"/>
    <m/>
    <s v="1S7306W1QLMCXCH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57"/>
    <s v="V21/10034616 / INV10030846 / INV10032598 / INV1003"/>
    <s v="?"/>
    <s v="beginbalans"/>
    <m/>
    <s v="1S7306W1QLMCXCK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58"/>
    <s v="V21/10034616 / INV10030846 / INV10032598 / INV1003"/>
    <s v="?"/>
    <s v="beginbalans"/>
    <m/>
    <s v="1S7306W1QLMCXCK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59"/>
    <s v="V21/10034616 / INV10030846 / INV10032598 / INV1003"/>
    <s v="?"/>
    <s v="beginbalans"/>
    <m/>
    <s v="1S7306W1QLMFGHH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60"/>
    <s v="V21/10034616 / INV10030846 / INV10032598 / INV1003"/>
    <s v="?"/>
    <s v="beginbalans"/>
    <m/>
    <s v="1S7304W1XLMCWVR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61"/>
    <s v="V21/10034616 / INV10030846 / INV10032598 / INV1003"/>
    <s v="?"/>
    <s v="beginbalans"/>
    <m/>
    <s v="1S7306W1QLMCXCM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62"/>
    <s v="V21/10034616 / INV10030846 / INV10032598 / INV1003"/>
    <s v="?"/>
    <s v="beginbalans"/>
    <m/>
    <s v="1S7306W1QLMCXHN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63"/>
    <s v="V21/10034616 / INV10030846 / INV10032598 / INV1003"/>
    <s v="?"/>
    <s v="beginbalans"/>
    <m/>
    <s v="1S7306W1QLMCXKD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64"/>
    <s v="V21/10034616 / INV10030846 / INV10032598 / INV1003"/>
    <s v="?"/>
    <s v="beginbalans"/>
    <m/>
    <s v="1S7306W1QLMCXHV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65"/>
    <s v="V21/10034616 / INV10030846 / INV10032598 / INV1003"/>
    <s v="?"/>
    <s v="beginbalans"/>
    <m/>
    <s v="1S7306W1QLMCXKC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66"/>
    <s v="V21/10034616 / INV10030846 / INV10032598 / INV1003"/>
    <s v="?"/>
    <s v="beginbalans"/>
    <m/>
    <s v="1S7306W1QLMCXHX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67"/>
    <s v="V21/10034616 / INV10030846 / INV10032598 / INV1003"/>
    <s v="?"/>
    <s v="beginbalans"/>
    <m/>
    <s v="1S7306W1QLMCXHX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68"/>
    <s v="V21/10034616 / INV10030846 / INV10032598 / INV1003"/>
    <s v="?"/>
    <s v="beginbalans"/>
    <m/>
    <s v="1S7306W1QLMCXHZ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69"/>
    <s v="V21/10034616 / INV10030846 / INV10032598 / INV1003"/>
    <s v="?"/>
    <s v="beginbalans"/>
    <m/>
    <s v="1S7306W1QLMCXKA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70"/>
    <s v="V21/10034616 / INV10030846 / INV10032598 / INV1003"/>
    <s v="?"/>
    <s v="beginbalans"/>
    <m/>
    <s v="1S7306W1QLMCXKA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71"/>
    <s v="V21/10034616 / INV10030846 / INV10032598 / INV1003"/>
    <s v="?"/>
    <s v="beginbalans"/>
    <m/>
    <s v="1S7306W1QLMCXKA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72"/>
    <s v="V21/10034616 / INV10030846 / INV10032598 / INV1003"/>
    <s v="?"/>
    <s v="beginbalans"/>
    <m/>
    <s v="1S7306W1QLMCXKB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73"/>
    <s v="V21/10034616 / INV10030846 / INV10032598 / INV1003"/>
    <s v="?"/>
    <s v="beginbalans"/>
    <m/>
    <s v="1S7306W1QLMCXHX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74"/>
    <s v="V21/10034616 / INV10030846 / INV10032598 / INV1003"/>
    <s v="?"/>
    <s v="beginbalans"/>
    <m/>
    <s v="1S7306W1QLMCXHR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75"/>
    <s v="V21/10034616 / INV10030846 / INV10032598 / INV1003"/>
    <s v="?"/>
    <s v="beginbalans"/>
    <m/>
    <s v="1S7306W1QLMCXAR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76"/>
    <s v="V21/10034616 / INV10030846 / INV10032598 / INV1003"/>
    <s v="?"/>
    <s v="beginbalans"/>
    <m/>
    <s v="1S7306W1QLMCXHT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77"/>
    <s v="V21/10034616 / INV10030846 / INV10032598 / INV1003"/>
    <s v="?"/>
    <s v="beginbalans"/>
    <m/>
    <s v="1S7304W1XLMCWVP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78"/>
    <s v="V21/10034616 / INV10030846 / INV10032598 / INV1003"/>
    <s v="?"/>
    <s v="beginbalans"/>
    <m/>
    <s v="1S7306W1QLMCXHV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79"/>
    <s v="V21/10034616 / INV10030846 / INV10032598 / INV1003"/>
    <s v="?"/>
    <s v="beginbalans"/>
    <m/>
    <s v="1S7306W1QLMCXHX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80"/>
    <s v="V21/10034616 / INV10030846 / INV10032598 / INV1003"/>
    <s v="?"/>
    <s v="beginbalans"/>
    <m/>
    <s v="1S7306W1QLMCXBC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81"/>
    <s v="V21/10034616 / INV10030846 / INV10032598 / INV1003"/>
    <s v="?"/>
    <s v="beginbalans"/>
    <m/>
    <s v="1S7306W1QLMCXBC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82"/>
    <s v="V21/10034616 / INV10030846 / INV10032598 / INV1003"/>
    <s v="?"/>
    <s v="beginbalans"/>
    <m/>
    <s v="1S7306W1QLMFGHD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83"/>
    <s v="V21/10034616 / INV10030846 / INV10032598 / INV1003"/>
    <s v="?"/>
    <s v="beginbalans"/>
    <m/>
    <s v="1S7306W1QLMCXAL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84"/>
    <s v="V21/10034616 / INV10030846 / INV10032598 / INV1003"/>
    <s v="?"/>
    <s v="beginbalans"/>
    <m/>
    <s v="1S7306W1QLMFGHN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85"/>
    <s v="V21/10034616 / INV10030846 / INV10032598 / INV1003"/>
    <s v="?"/>
    <s v="beginbalans"/>
    <m/>
    <s v="1S7306W1QLMCXAR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86"/>
    <s v="V21/10034616 / INV10030846 / INV10032598 / INV1003"/>
    <s v="?"/>
    <s v="beginbalans"/>
    <m/>
    <s v="1S7306W1QLMCXAW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87"/>
    <s v="V21/10034616 / INV10030846 / INV10032598 / INV1003"/>
    <s v="?"/>
    <s v="beginbalans"/>
    <m/>
    <s v="1S7304W1XLMCWVH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88"/>
    <s v="V21/10034616 / INV10030846 / INV10032598 / INV1003"/>
    <s v="?"/>
    <s v="beginbalans"/>
    <m/>
    <s v="1S7306W1QLMCXAP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89"/>
    <s v="V21/10034616 / INV10030846 / INV10032598 / INV1003"/>
    <s v="?"/>
    <s v="beginbalans"/>
    <m/>
    <s v="1S7304W1XLMCWVP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90"/>
    <s v="V21/10034616 / INV10030846 / INV10032598 / INV1003"/>
    <s v="?"/>
    <s v="beginbalans"/>
    <m/>
    <s v="1S7304W1XLMCWVP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91"/>
    <s v="V21/10034616 / INV10030846 / INV10032598 / INV1003"/>
    <s v="?"/>
    <s v="beginbalans"/>
    <m/>
    <s v="1S7304W1XLMCWVR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92"/>
    <s v="V21/10034616 / INV10030846 / INV10032598 / INV1003"/>
    <s v="?"/>
    <s v="beginbalans"/>
    <m/>
    <s v="1S7306W1QLMCXAN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93"/>
    <s v="V21/10034616 / INV10030846 / INV10032598 / INV1003"/>
    <s v="?"/>
    <s v="beginbalans"/>
    <m/>
    <s v="1S7306W1QLMCXTB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94"/>
    <s v="V21/10034616 / INV10030846 / INV10032598 / INV1003"/>
    <s v="?"/>
    <s v="beginbalans"/>
    <m/>
    <s v="1S7304W1XLMCWVV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95"/>
    <s v="V21/10034616 / INV10030846 / INV10032598 / INV1003"/>
    <s v="?"/>
    <s v="beginbalans"/>
    <m/>
    <s v="1S7306W1QLMFGHN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96"/>
    <s v="V21/10034616 / INV10030846 / INV10032598 / INV1003"/>
    <s v="?"/>
    <s v="beginbalans"/>
    <m/>
    <s v="1S7306W1QLMFGHN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97"/>
    <s v="V21/10034616 / INV10030846 / INV10032598 / INV1003"/>
    <s v="?"/>
    <s v="beginbalans"/>
    <m/>
    <s v="1S7306W1QLMFGHN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298"/>
    <s v="V21/10034616 / INV10030846 / INV10032598 / INV1003"/>
    <s v="?"/>
    <s v="beginbalans"/>
    <m/>
    <s v="1S7306W1QLMCXRZ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299"/>
    <s v="V21/10034616 / INV10030846 / INV10032598 / INV1003"/>
    <s v="?"/>
    <s v="beginbalans"/>
    <m/>
    <s v="1S7306W1QLMFGHC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00"/>
    <s v="V21/10034616 / INV10030846 / INV10032598 / INV1003"/>
    <s v="?"/>
    <s v="beginbalans"/>
    <m/>
    <s v="1S7306W1QLMFGHC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01"/>
    <s v="V21/10034616 / INV10030846 / INV10032598 / INV1003"/>
    <s v="?"/>
    <s v="beginbalans"/>
    <m/>
    <s v="1S7304W1XLMCWVR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02"/>
    <s v="V21/10034616 / INV10030846 / INV10032598 / INV1003"/>
    <s v="?"/>
    <s v="beginbalans"/>
    <m/>
    <s v="1S7306W1QLMFGHF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03"/>
    <s v="V21/10034616 / INV10030846 / INV10032598 / INV1003"/>
    <s v="?"/>
    <s v="beginbalans"/>
    <m/>
    <s v="1S7306W1QLMFGHF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04"/>
    <s v="V21/10034616 / INV10030846 / INV10032598 / INV1003"/>
    <s v="?"/>
    <s v="beginbalans"/>
    <m/>
    <s v="1S7304W1XLMCWVM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05"/>
    <s v="V21/10034616 / INV10030846 / INV10032598 / INV1003"/>
    <s v="?"/>
    <s v="beginbalans"/>
    <m/>
    <s v="1S7306W1QLMCXKR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06"/>
    <s v="V21/10034616 / INV10030846 / INV10032598 / INV1003"/>
    <s v="?"/>
    <s v="beginbalans"/>
    <m/>
    <s v="1S7306W1QLMFGHB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07"/>
    <s v="V21/10034616 / INV10030846 / INV10032598 / INV1003"/>
    <s v="?"/>
    <s v="beginbalans"/>
    <m/>
    <s v="1S7306W1QLMCXTA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08"/>
    <s v="V21/10034616 / INV10030846 / INV10032598 / INV1003"/>
    <s v="?"/>
    <s v="beginbalans"/>
    <m/>
    <s v="1S7306W1QLMCXTC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09"/>
    <s v="V21/10034616 / INV10030846 / INV10032598 / INV1003"/>
    <s v="?"/>
    <s v="beginbalans"/>
    <m/>
    <s v="1S7304W1XLMCWVP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10"/>
    <s v="V21/10034616 / INV10030846 / INV10032598 / INV1003"/>
    <s v="?"/>
    <s v="beginbalans"/>
    <m/>
    <s v="1S7306W1QLMCXBC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11"/>
    <s v="V21/10034616 / INV10030846 / INV10032598 / INV1003"/>
    <s v="?"/>
    <s v="beginbalans"/>
    <m/>
    <s v="1S7306W1QLMCXBM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12"/>
    <s v="V21/10034616 / INV10030846 / INV10032598 / INV1003"/>
    <s v="?"/>
    <s v="beginbalans"/>
    <m/>
    <s v="1S7306W1QLMCXBK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13"/>
    <s v="V21/10034616 / INV10030846 / INV10032598 / INV1003"/>
    <s v="?"/>
    <s v="beginbalans"/>
    <m/>
    <s v="1S7306W1QLMCXBK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14"/>
    <s v="V21/10034616 / INV10030846 / INV10032598 / INV1003"/>
    <s v="?"/>
    <s v="beginbalans"/>
    <m/>
    <s v="1S7306W1QLMCXBK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15"/>
    <s v="V21/10034616 / INV10030846 / INV10032598 / INV1003"/>
    <s v="?"/>
    <s v="beginbalans"/>
    <m/>
    <s v="1S7306W1QLMCXBK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16"/>
    <s v="V21/10034616 / INV10030846 / INV10032598 / INV1003"/>
    <s v="?"/>
    <s v="beginbalans"/>
    <m/>
    <s v="1S7306W1QLMCXBH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17"/>
    <s v="V21/10034616 / INV10030846 / INV10032598 / INV1003"/>
    <s v="?"/>
    <s v="beginbalans"/>
    <m/>
    <s v="1S7306W1QLMCXBH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18"/>
    <s v="V21/10034616 / INV10030846 / INV10032598 / INV1003"/>
    <s v="?"/>
    <s v="beginbalans"/>
    <m/>
    <s v="1S7306W1QLMCXBH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19"/>
    <s v="V21/10034616 / INV10030846 / INV10032598 / INV1003"/>
    <s v="?"/>
    <s v="beginbalans"/>
    <m/>
    <s v="1S7306W1QLMCXAM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20"/>
    <s v="V21/10034616 / INV10030846 / INV10032598 / INV1003"/>
    <s v="?"/>
    <s v="beginbalans"/>
    <m/>
    <s v="1S7306W1QLMCXBC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21"/>
    <s v="V21/10034616 / INV10030846 / INV10032598 / INV1003"/>
    <s v="?"/>
    <s v="beginbalans"/>
    <m/>
    <s v="1S7306W1QLMCXBM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22"/>
    <s v="V21/10034616 / INV10030846 / INV10032598 / INV1003"/>
    <s v="?"/>
    <s v="beginbalans"/>
    <m/>
    <s v="1S7306W1QLMCXBC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23"/>
    <s v="V21/10034616 / INV10030846 / INV10032598 / INV1003"/>
    <s v="?"/>
    <s v="beginbalans"/>
    <m/>
    <s v="1S7306W1QLMCXBB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24"/>
    <s v="V21/10034616 / INV10030846 / INV10032598 / INV1003"/>
    <s v="?"/>
    <s v="beginbalans"/>
    <m/>
    <s v="1S7306W1QLMCXBB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25"/>
    <s v="V21/10034616 / INV10030846 / INV10032598 / INV1003"/>
    <s v="?"/>
    <s v="beginbalans"/>
    <m/>
    <s v="1S7306W1QLMCXBA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26"/>
    <s v="V21/10034616 / INV10030846 / INV10032598 / INV1003"/>
    <s v="?"/>
    <s v="beginbalans"/>
    <m/>
    <s v="1S7306W1QLMCXBA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27"/>
    <s v="V21/10034616 / INV10030846 / INV10032598 / INV1003"/>
    <s v="?"/>
    <s v="beginbalans"/>
    <m/>
    <s v="1S7306W1QLMCXAW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28"/>
    <s v="V21/10034616 / INV10030846 / INV10032598 / INV1003"/>
    <s v="?"/>
    <s v="beginbalans"/>
    <m/>
    <s v="1S7306W1QLMCXAR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29"/>
    <s v="V21/10034616 / INV10030846 / INV10032598 / INV1003"/>
    <s v="?"/>
    <s v="beginbalans"/>
    <m/>
    <s v="1S7306W1QLMCXAR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30"/>
    <s v="V21/10034616 / INV10030846 / INV10032598 / INV1003"/>
    <s v="?"/>
    <s v="beginbalans"/>
    <m/>
    <s v="1S7306W1QLMCYYH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31"/>
    <s v="V21/10034616 / INV10030846 / INV10032598 / INV1003"/>
    <s v="?"/>
    <s v="beginbalans"/>
    <m/>
    <s v="1S7306W1QLMCXBG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32"/>
    <s v="V21/10034616 / INV10030846 / INV10032598 / INV1003"/>
    <s v="?"/>
    <s v="beginbalans"/>
    <m/>
    <s v="1S7306W1QLMCXCD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33"/>
    <s v="V21/10034616 / INV10030846 / INV10032598 / INV1003"/>
    <s v="?"/>
    <s v="beginbalans"/>
    <m/>
    <s v="1S7306W1QLMCXAB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34"/>
    <s v="V21/10034616 / INV10030846 / INV10032598 / INV1003"/>
    <s v="?"/>
    <s v="beginbalans"/>
    <m/>
    <s v="1S7306W1QLMCXAB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35"/>
    <s v="V21/10034616 / INV10030846 / INV10032598 / INV1003"/>
    <s v="?"/>
    <s v="beginbalans"/>
    <m/>
    <s v="1S7306W1QLMCXCM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36"/>
    <s v="V21/10034616 / INV10030846 / INV10032598 / INV1003"/>
    <s v="?"/>
    <s v="beginbalans"/>
    <m/>
    <s v="1S7306W1QLMCXCM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37"/>
    <s v="V21/10034616 / INV10030846 / INV10032598 / INV1003"/>
    <s v="?"/>
    <s v="beginbalans"/>
    <m/>
    <s v="1S7306W1QLMCXCL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38"/>
    <s v="V21/10034616 / INV10030846 / INV10032598 / INV1003"/>
    <s v="?"/>
    <s v="beginbalans"/>
    <m/>
    <s v="1S7306W1QLMCXCK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39"/>
    <s v="V21/10034616 / INV10030846 / INV10032598 / INV1003"/>
    <s v="?"/>
    <s v="beginbalans"/>
    <m/>
    <s v="1S7306W1QLMCXCK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40"/>
    <s v="V21/10034616 / INV10030846 / INV10032598 / INV1003"/>
    <s v="?"/>
    <s v="beginbalans"/>
    <m/>
    <s v="1S7306W1QLMCXCH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41"/>
    <s v="V21/10034616 / INV10030846 / INV10032598 / INV1003"/>
    <s v="?"/>
    <s v="beginbalans"/>
    <m/>
    <s v="1S7306W1QLMCXCH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42"/>
    <s v="V21/10034616 / INV10030846 / INV10032598 / INV1003"/>
    <s v="?"/>
    <s v="beginbalans"/>
    <m/>
    <s v="1S7306W1QLMCXBM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43"/>
    <s v="V21/10034616 / INV10030846 / INV10032598 / INV1003"/>
    <s v="?"/>
    <s v="beginbalans"/>
    <m/>
    <s v="1S7306W1QLMCXCG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44"/>
    <s v="V21/10034616 / INV10030846 / INV10032598 / INV1003"/>
    <s v="?"/>
    <s v="beginbalans"/>
    <m/>
    <s v="1S7306W1QLMCXBM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45"/>
    <s v="V21/10034616 / INV10030846 / INV10032598 / INV1003"/>
    <s v="?"/>
    <s v="beginbalans"/>
    <m/>
    <s v="1S7306W1QLMCXCC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46"/>
    <s v="V21/10034616 / INV10030846 / INV10032598 / INV1003"/>
    <s v="?"/>
    <s v="beginbalans"/>
    <m/>
    <s v="1S7306W1QLMCXCB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47"/>
    <s v="V21/10034616 / INV10030846 / INV10032598 / INV1003"/>
    <s v="?"/>
    <s v="beginbalans"/>
    <m/>
    <s v="1S7306W1QLMCXBY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48"/>
    <s v="V21/10034616 / INV10030846 / INV10032598 / INV1003"/>
    <s v="?"/>
    <s v="beginbalans"/>
    <m/>
    <s v="1S7306W1QLMCXBY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49"/>
    <s v="V21/10034616 / INV10030846 / INV10032598 / INV1003"/>
    <s v="?"/>
    <s v="beginbalans"/>
    <m/>
    <s v="1S7306W1QLMCXBX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50"/>
    <s v="V21/10034616 / INV10030846 / INV10032598 / INV1003"/>
    <s v="?"/>
    <s v="beginbalans"/>
    <m/>
    <s v="1S7306W1QLMCXBX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51"/>
    <s v="V21/10034616 / INV10030846 / INV10032598 / INV1003"/>
    <s v="?"/>
    <s v="beginbalans"/>
    <m/>
    <s v="1S7306W1QLMCXBT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52"/>
    <s v="V21/10034616 / INV10030846 / INV10032598 / INV1003"/>
    <s v="?"/>
    <s v="beginbalans"/>
    <m/>
    <s v="1S7306W1QLMCXAL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53"/>
    <s v="V21/10034616 / INV10030846 / INV10032598 / INV1003"/>
    <s v="?"/>
    <s v="beginbalans"/>
    <m/>
    <s v="1S7306W1QLMCXCG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54"/>
    <s v="V21/10034616 / INV10030846 / INV10032598 / INV1003"/>
    <s v="?"/>
    <s v="beginbalans"/>
    <m/>
    <s v="1S7306W1QLMCXTC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55"/>
    <s v="V21/10034616 / INV10030846 / INV10032598 / INV1003"/>
    <s v="?"/>
    <s v="beginbalans"/>
    <m/>
    <s v="1S7306W1QLMCXTH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56"/>
    <s v="V21/10034616 / INV10030846 / INV10032598 / INV1003"/>
    <s v="?"/>
    <s v="beginbalans"/>
    <m/>
    <s v="1S7306W1QLMCXTH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57"/>
    <s v="V21/10034616 / INV10030846 / INV10032598 / INV1003"/>
    <s v="?"/>
    <s v="beginbalans"/>
    <m/>
    <s v="1S7306W1QLMCXTG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58"/>
    <s v="V21/10034616 / INV10030846 / INV10032598 / INV1003"/>
    <s v="?"/>
    <s v="beginbalans"/>
    <m/>
    <s v="1S7306W1QLMCXTG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59"/>
    <s v="V21/10034616 / INV10030846 / INV10032598 / INV1003"/>
    <s v="?"/>
    <s v="beginbalans"/>
    <m/>
    <s v="1S7306W1QLMCXTF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60"/>
    <s v="V21/10034616 / INV10030846 / INV10032598 / INV1003"/>
    <s v="?"/>
    <s v="beginbalans"/>
    <m/>
    <s v="1S7306W1QLMCXTD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61"/>
    <s v="V21/10034616 / INV10030846 / INV10032598 / INV1003"/>
    <s v="?"/>
    <s v="beginbalans"/>
    <m/>
    <s v="1S7306W1QLMCXTD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62"/>
    <s v="V21/10034616 / INV10030846 / INV10032598 / INV1003"/>
    <s v="?"/>
    <s v="beginbalans"/>
    <m/>
    <s v="1S7306W1QLMCXAN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63"/>
    <s v="V21/10034616 / INV10030846 / INV10032598 / INV1003"/>
    <s v="?"/>
    <s v="beginbalans"/>
    <m/>
    <s v="1S7306W1QLMCXTD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64"/>
    <s v="V21/10034616 / INV10030846 / INV10032598 / INV1003"/>
    <s v="?"/>
    <s v="beginbalans"/>
    <m/>
    <s v="1S7306W1QLMCXAB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65"/>
    <s v="V21/10034616 / INV10030846 / INV10032598 / INV1003"/>
    <s v="?"/>
    <s v="beginbalans"/>
    <m/>
    <s v="1S7306W1QLMCXTB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66"/>
    <s v="V21/10034616 / INV10030846 / INV10032598 / INV1003"/>
    <s v="?"/>
    <s v="beginbalans"/>
    <m/>
    <s v="1S7306W1QLMCXTB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67"/>
    <s v="V21/10034616 / INV10030846 / INV10032598 / INV1003"/>
    <s v="?"/>
    <s v="beginbalans"/>
    <m/>
    <s v="1S7306W1QLMCXTA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68"/>
    <s v="V21/10034616 / INV10030846 / INV10032598 / INV1003"/>
    <s v="?"/>
    <s v="beginbalans"/>
    <m/>
    <s v="1S7306W1QLMCXRZ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69"/>
    <s v="V21/10034616 / INV10030846 / INV10032598 / INV1003"/>
    <s v="?"/>
    <s v="beginbalans"/>
    <m/>
    <s v="1S7306W1QLMCXRZ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70"/>
    <s v="V21/10034616 / INV10030846 / INV10032598 / INV1003"/>
    <s v="?"/>
    <s v="beginbalans"/>
    <m/>
    <s v="1S7306W1QLMCXRX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71"/>
    <s v="V21/10034616 / INV10030846 / INV10032598 / INV1003"/>
    <s v="?"/>
    <s v="beginbalans"/>
    <m/>
    <s v="1S7306W1QLMCXRW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72"/>
    <s v="V21/10034616 / INV10030846 / INV10032598 / INV1003"/>
    <s v="?"/>
    <s v="beginbalans"/>
    <m/>
    <s v="1S7306W1QLMCXRT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73"/>
    <s v="V21/10034616 / INV10030846 / INV10032598 / INV1003"/>
    <s v="?"/>
    <s v="beginbalans"/>
    <m/>
    <s v="1S7306W1QLMCXTD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74"/>
    <s v="V21/10034616 / INV10030846 / INV10032598 / INV1003"/>
    <s v="?"/>
    <s v="beginbalans"/>
    <m/>
    <s v="1S7306W1QLMCXAF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75"/>
    <s v="V21/10034616 / INV10030846 / INV10032598 / INV1003"/>
    <s v="?"/>
    <s v="beginbalans"/>
    <m/>
    <s v="1S7306W1QLMCXAL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76"/>
    <s v="V21/10034616 / INV10030846 / INV10032598 / INV1003"/>
    <s v="?"/>
    <s v="beginbalans"/>
    <m/>
    <s v="1S7306W1QLMCXAH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77"/>
    <s v="V21/10034616 / INV10030846 / INV10032598 / INV1003"/>
    <s v="?"/>
    <s v="beginbalans"/>
    <m/>
    <s v="1S7306W1QLMCXAH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78"/>
    <s v="V21/10034616 / INV10030846 / INV10032598 / INV1003"/>
    <s v="?"/>
    <s v="beginbalans"/>
    <m/>
    <s v="1S7306W1QLMCXAH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79"/>
    <s v="V21/10034616 / INV10030846 / INV10032598 / INV1003"/>
    <s v="?"/>
    <s v="beginbalans"/>
    <m/>
    <s v="1S7306W1QLMCXAG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80"/>
    <s v="V21/10034616 / INV10030846 / INV10032598 / INV1003"/>
    <s v="?"/>
    <s v="beginbalans"/>
    <m/>
    <s v="1S7306W1QLMCXAG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81"/>
    <s v="V21/10034616 / INV10030846 / INV10032598 / INV1003"/>
    <s v="?"/>
    <s v="beginbalans"/>
    <m/>
    <s v="1S7306W1QLMCXAF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82"/>
    <s v="V21/10034616 / INV10030846 / INV10032598 / INV1003"/>
    <s v="?"/>
    <s v="beginbalans"/>
    <m/>
    <s v="1S7306W1QLMCXAF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83"/>
    <s v="V21/10034616 / INV10030846 / INV10032598 / INV1003"/>
    <s v="?"/>
    <s v="beginbalans"/>
    <m/>
    <s v="1S7306W1QLMCXAF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84"/>
    <s v="V21/10034616 / INV10030846 / INV10032598 / INV1003"/>
    <s v="?"/>
    <s v="beginbalans"/>
    <m/>
    <s v="1S7306W1QLMCXTK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85"/>
    <s v="V21/10034616 / INV10030846 / INV10032598 / INV1003"/>
    <s v="?"/>
    <s v="beginbalans"/>
    <m/>
    <s v="1S7306W1QLMCXAF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86"/>
    <s v="V21/10034616 / INV10030846 / INV10032598 / INV1003"/>
    <s v="?"/>
    <s v="beginbalans"/>
    <m/>
    <s v="1S7306W1QLMCXAB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87"/>
    <s v="V21/10034616 / INV10030846 / INV10032598 / INV1003"/>
    <s v="?"/>
    <s v="beginbalans"/>
    <m/>
    <s v="1S7306W1QLMCXAD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88"/>
    <s v="V21/10034616 / INV10030846 / INV10032598 / INV1003"/>
    <s v="?"/>
    <s v="beginbalans"/>
    <m/>
    <s v="1S7306W1QLMCXAD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89"/>
    <s v="V21/10034616 / INV10030846 / INV10032598 / INV1003"/>
    <s v="?"/>
    <s v="beginbalans"/>
    <m/>
    <s v="1S7306W1QLMCXAD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90"/>
    <s v="V21/10034616 / INV10030846 / INV10032598 / INV1003"/>
    <s v="?"/>
    <s v="beginbalans"/>
    <m/>
    <s v="1S7306W1QLMCXAD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91"/>
    <s v="V21/10034616 / INV10030846 / INV10032598 / INV1003"/>
    <s v="?"/>
    <s v="beginbalans"/>
    <m/>
    <s v="1S7306W1QLMCXAC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92"/>
    <s v="V21/10034616 / INV10030846 / INV10032598 / INV1003"/>
    <s v="?"/>
    <s v="beginbalans"/>
    <m/>
    <s v="1S7306W1QLMCXAC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93"/>
    <s v="V21/10034616 / INV10030846 / INV10032598 / INV1003"/>
    <s v="?"/>
    <s v="beginbalans"/>
    <m/>
    <s v="1S7306W1QLMCXAB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94"/>
    <s v="V21/10034616 / INV10030846 / INV10032598 / INV1003"/>
    <s v="?"/>
    <s v="beginbalans"/>
    <m/>
    <s v="1S7306W1QLMCXAG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95"/>
    <s v="V21/10034616 / INV10030846 / INV10032598 / INV1003"/>
    <s v="?"/>
    <s v="beginbalans"/>
    <m/>
    <s v="1S7306W1QLMCXAF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96"/>
    <s v="V21/10034616 / INV10030846 / INV10032598 / INV1003"/>
    <s v="?"/>
    <s v="beginbalans"/>
    <m/>
    <s v="1S7306W1QLMCYXT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397"/>
    <s v="V21/10034616 / INV10030846 / INV10032598 / INV1003"/>
    <s v="?"/>
    <s v="beginbalans"/>
    <m/>
    <s v="1S7306W1QLMCYXZ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98"/>
    <s v="V21/10034616 / INV10030846 / INV10032598 / INV1003"/>
    <s v="?"/>
    <s v="beginbalans"/>
    <m/>
    <s v="1S7306W1QLMCYXY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399"/>
    <s v="V21/10034616 / INV10030846 / INV10032598 / INV1003"/>
    <s v="?"/>
    <s v="beginbalans"/>
    <m/>
    <s v="1S7306W1QLMCYXY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00"/>
    <s v="V21/10034616 / INV10030846 / INV10032598 / INV1003"/>
    <s v="?"/>
    <s v="beginbalans"/>
    <m/>
    <s v="1S7306W1QLMCYXX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01"/>
    <s v="V21/10034616 / INV10030846 / INV10032598 / INV1003"/>
    <s v="?"/>
    <s v="beginbalans"/>
    <m/>
    <s v="1S7306W1QLMCYXW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02"/>
    <s v="V21/10034616 / INV10030846 / INV10032598 / INV1003"/>
    <s v="?"/>
    <s v="beginbalans"/>
    <m/>
    <s v="1S7306W1QLMCYXW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03"/>
    <s v="V21/10034616 / INV10030846 / INV10032598 / INV1003"/>
    <s v="?"/>
    <s v="beginbalans"/>
    <m/>
    <s v="1S7306W1QLMCYXV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04"/>
    <s v="V21/10034616 / INV10030846 / INV10032598 / INV1003"/>
    <s v="?"/>
    <s v="beginbalans"/>
    <m/>
    <s v="1S7306W1QLMCYXV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05"/>
    <s v="V21/10034616 / INV10030846 / INV10032598 / INV1003"/>
    <s v="?"/>
    <s v="beginbalans"/>
    <m/>
    <s v="1S7306W1QLMCXAC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06"/>
    <s v="V21/10034616 / INV10030846 / INV10032598 / INV1003"/>
    <s v="?"/>
    <s v="beginbalans"/>
    <m/>
    <s v="1S7306W1QLMCYXT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07"/>
    <s v="V21/10034616 / INV10030846 / INV10032598 / INV1003"/>
    <s v="?"/>
    <s v="beginbalans"/>
    <m/>
    <s v="1S7306W1QLMCYYA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08"/>
    <s v="V21/10034616 / INV10030846 / INV10032598 / INV1003"/>
    <s v="?"/>
    <s v="beginbalans"/>
    <m/>
    <s v="1S7306W1QLMCYXT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09"/>
    <s v="V21/10034616 / INV10030846 / INV10032598 / INV1003"/>
    <s v="?"/>
    <s v="beginbalans"/>
    <m/>
    <s v="1S7306W1QLMCYXT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10"/>
    <s v="V21/10034616 / INV10030846 / INV10032598 / INV1003"/>
    <s v="?"/>
    <s v="beginbalans"/>
    <m/>
    <s v="1S7306W1QLMCYXT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11"/>
    <s v="V21/10034616 / INV10030846 / INV10032598 / INV1003"/>
    <s v="?"/>
    <s v="beginbalans"/>
    <m/>
    <s v="1S7306W1QLMCYXR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12"/>
    <s v="V21/10034616 / INV10030846 / INV10032598 / INV1003"/>
    <s v="?"/>
    <s v="beginbalans"/>
    <m/>
    <s v="1S7306W1QLMCYXR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13"/>
    <s v="V21/10034616 / INV10030846 / INV10032598 / INV1003"/>
    <s v="?"/>
    <s v="beginbalans"/>
    <m/>
    <s v="1S7306W1QLMCXRPA"/>
    <m/>
    <m/>
    <m/>
    <x v="2"/>
    <m/>
    <n v="100292666"/>
    <s v="Alfa College"/>
    <x v="15"/>
    <m/>
    <s v="ALFA (light sff) Think Centre M58e SFF Intel C2D E7300 (2,66GHz), 2GBmem 160GBHD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14"/>
    <s v="V21/10034616 / INV10030846 / INV10032598 / INV1003"/>
    <s v="?"/>
    <s v="beginbalans"/>
    <m/>
    <s v="1S7306W1QLMCXLF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15"/>
    <s v="V21/10034616 / INV10030846 / INV10032598 / INV1003"/>
    <s v="?"/>
    <s v="beginbalans"/>
    <m/>
    <s v="1S7306W1QLMCXLD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16"/>
    <s v="V21/10034616 / INV10030846 / INV10032598 / INV1003"/>
    <s v="?"/>
    <s v="beginbalans"/>
    <m/>
    <s v="1S7306W1QLMCXLD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17"/>
    <s v="V21/10034616 / INV10030846 / INV10032598 / INV1003"/>
    <s v="?"/>
    <s v="beginbalans"/>
    <m/>
    <s v="1S7306W1QLMCYXT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18"/>
    <s v="V21/10034616 / INV10030846 / INV10032598 / INV1003"/>
    <s v="?"/>
    <s v="beginbalans"/>
    <m/>
    <s v="1S7306W1QLMCYYF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19"/>
    <s v="V21/10034616 / INV10030846 / INV10032598 / INV1003"/>
    <s v="?"/>
    <s v="beginbalans"/>
    <m/>
    <s v="1S7306W1QLMCXRX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20"/>
    <s v="V21/10034616 / INV10030846 / INV10032598 / INV1003"/>
    <s v="?"/>
    <s v="beginbalans"/>
    <m/>
    <s v="1S7306W1QLMCYYH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21"/>
    <s v="V21/10034616 / INV10030846 / INV10032598 / INV1003"/>
    <s v="?"/>
    <s v="beginbalans"/>
    <m/>
    <s v="1S7306W1QLMCYYH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22"/>
    <s v="V21/10034616 / INV10030846 / INV10032598 / INV1003"/>
    <s v="?"/>
    <s v="beginbalans"/>
    <m/>
    <s v="1S7306W1QLMCYYH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23"/>
    <s v="V21/10034616 / INV10030846 / INV10032598 / INV1003"/>
    <s v="?"/>
    <s v="beginbalans"/>
    <m/>
    <s v="1S7306W1QLMCYYG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24"/>
    <s v="V21/10034616 / INV10030846 / INV10032598 / INV1003"/>
    <s v="?"/>
    <s v="beginbalans"/>
    <m/>
    <s v="1S7306W1QLMCYYG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25"/>
    <s v="V21/10034616 / INV10030846 / INV10032598 / INV1003"/>
    <s v="?"/>
    <s v="beginbalans"/>
    <m/>
    <s v="1S7306W1QLMCYYG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26"/>
    <s v="V21/10034616 / INV10030846 / INV10032598 / INV1003"/>
    <s v="?"/>
    <s v="beginbalans"/>
    <m/>
    <s v="1S7306W1QLMCYYG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27"/>
    <s v="V21/10034616 / INV10030846 / INV10032598 / INV1003"/>
    <s v="?"/>
    <s v="beginbalans"/>
    <m/>
    <s v="1S7306W1QLMCYYG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28"/>
    <s v="V21/10034616 / INV10030846 / INV10032598 / INV1003"/>
    <s v="?"/>
    <s v="beginbalans"/>
    <m/>
    <s v="1S7306W1QLMCYYA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29"/>
    <s v="V21/10034616 / INV10030846 / INV10032598 / INV1003"/>
    <s v="?"/>
    <s v="beginbalans"/>
    <m/>
    <s v="1S7306W1QLMCYYG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30"/>
    <s v="V21/10034616 / INV10030846 / INV10032598 / INV1003"/>
    <s v="?"/>
    <s v="beginbalans"/>
    <m/>
    <s v="1S7306W1QLMCYYA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31"/>
    <s v="V21/10034616 / INV10030846 / INV10032598 / INV1003"/>
    <s v="?"/>
    <s v="beginbalans"/>
    <m/>
    <s v="1S7306W1QLMCYYF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32"/>
    <s v="V21/10034616 / INV10030846 / INV10032598 / INV1003"/>
    <s v="?"/>
    <s v="beginbalans"/>
    <m/>
    <s v="1S7306W1QLMCYYC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33"/>
    <s v="V21/10034616 / INV10030846 / INV10032598 / INV1003"/>
    <s v="?"/>
    <s v="beginbalans"/>
    <m/>
    <s v="1S7306W1QLMCYYB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34"/>
    <s v="V21/10034616 / INV10030846 / INV10032598 / INV1003"/>
    <s v="?"/>
    <s v="beginbalans"/>
    <m/>
    <s v="1S7306W1QLMCYYB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35"/>
    <s v="V21/10034616 / INV10030846 / INV10032598 / INV1003"/>
    <s v="?"/>
    <s v="beginbalans"/>
    <m/>
    <s v="1S7306W1QLMCYYAT"/>
    <m/>
    <m/>
    <m/>
    <x v="1"/>
    <m/>
    <n v="100292666"/>
    <s v="Alfa College"/>
    <x v="15"/>
    <s v="Lenovo"/>
    <s v="M58e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36"/>
    <s v="V21/10034616 / INV10030846 / INV10032598 / INV1003"/>
    <s v="?"/>
    <s v="beginbalans"/>
    <m/>
    <s v="1S7306W1QLMCYYA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37"/>
    <s v="V21/10034616 / INV10030846 / INV10032598 / INV1003"/>
    <s v="?"/>
    <s v="beginbalans"/>
    <m/>
    <s v="1S7306W1QLMCYYA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38"/>
    <s v="V21/10034616 / INV10030846 / INV10032598 / INV1003"/>
    <s v="?"/>
    <s v="beginbalans"/>
    <m/>
    <s v="1S7306W1QLMCYYA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39"/>
    <s v="V21/10034616 / INV10030846 / INV10032598 / INV1003"/>
    <s v="?"/>
    <s v="beginbalans"/>
    <m/>
    <s v="1S7306W1QLMCXKY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40"/>
    <s v="V21/10034616 / INV10030846 / INV10032598 / INV1003"/>
    <s v="?"/>
    <s v="beginbalans"/>
    <m/>
    <s v="1S7306W1QLMCYYG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41"/>
    <s v="V21/10034616 / INV10030846 / INV10032598 / INV1003"/>
    <s v="?"/>
    <s v="beginbalans"/>
    <m/>
    <s v="1S7306W1QLMCXAX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42"/>
    <s v="V21/10034616 / INV10030846 / INV10032598 / INV1003"/>
    <s v="?"/>
    <s v="beginbalans"/>
    <m/>
    <s v="1S7306W1QLMCXKZ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43"/>
    <s v="V21/10034616 / INV10030846 / INV10032598 / INV1003"/>
    <s v="?"/>
    <s v="beginbalans"/>
    <m/>
    <s v="1S7306W1QLMCXBB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44"/>
    <s v="V21/10034616 / INV10030846 / INV10032598 / INV1003"/>
    <s v="?"/>
    <s v="beginbalans"/>
    <m/>
    <s v="1S7306W1QLMCXBB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45"/>
    <s v="V21/10034616 / INV10030846 / INV10032598 / INV1003"/>
    <s v="?"/>
    <s v="beginbalans"/>
    <m/>
    <s v="1S7306W1QLMCXBA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46"/>
    <s v="V21/10034616 / INV10030846 / INV10032598 / INV1003"/>
    <s v="?"/>
    <s v="beginbalans"/>
    <m/>
    <s v="1S7306W1QLMCXBA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47"/>
    <s v="V21/10034616 / INV10030846 / INV10032598 / INV1003"/>
    <s v="?"/>
    <s v="beginbalans"/>
    <m/>
    <s v="1S7306W1QLMCXAZ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48"/>
    <s v="V21/10034616 / INV10030846 / INV10032598 / INV1003"/>
    <s v="?"/>
    <s v="beginbalans"/>
    <m/>
    <s v="1S7306W1QLMCXAZ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49"/>
    <s v="V21/10034616 / INV10030846 / INV10032598 / INV1003"/>
    <s v="?"/>
    <s v="beginbalans"/>
    <m/>
    <s v="1S7306W1QLMCXAY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50"/>
    <s v="V21/10034616 / INV10030846 / INV10032598 / INV1003"/>
    <s v="?"/>
    <s v="beginbalans"/>
    <m/>
    <s v="1S7306W1QLMCXAX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51"/>
    <s v="V21/10034616 / INV10030846 / INV10032598 / INV1003"/>
    <s v="?"/>
    <s v="beginbalans"/>
    <m/>
    <s v="1S7306W1QLMCXBB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52"/>
    <s v="V21/10034616 / INV10030846 / INV10032598 / INV1003"/>
    <s v="?"/>
    <s v="beginbalans"/>
    <m/>
    <s v="1S7306W1QLMCXAX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53"/>
    <s v="V21/10034616 / INV10030846 / INV10032598 / INV1003"/>
    <s v="?"/>
    <s v="beginbalans"/>
    <m/>
    <s v="1S7306W1QLMCXBC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54"/>
    <s v="V21/10034616 / INV10030846 / INV10032598 / INV1003"/>
    <s v="?"/>
    <s v="beginbalans"/>
    <m/>
    <s v="1S7306W1QLMCXAX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55"/>
    <s v="V21/10034616 / INV10030846 / INV10032598 / INV1003"/>
    <s v="?"/>
    <s v="beginbalans"/>
    <m/>
    <s v="1S7306W1QLMCXAX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56"/>
    <s v="V21/10034616 / INV10030846 / INV10032598 / INV1003"/>
    <s v="?"/>
    <s v="beginbalans"/>
    <m/>
    <s v="1S7306W1QLMCXAW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57"/>
    <s v="V21/10034616 / INV10030846 / INV10032598 / INV1003"/>
    <s v="?"/>
    <s v="beginbalans"/>
    <m/>
    <s v="1S7306W1QLMCXAW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58"/>
    <s v="V21/10034616 / INV10030846 / INV10032598 / INV1003"/>
    <s v="?"/>
    <s v="beginbalans"/>
    <m/>
    <s v="1S7306W1QLMCXAP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59"/>
    <s v="V21/10034616 / INV10030846 / INV10032598 / INV1003"/>
    <s v="?"/>
    <s v="beginbalans"/>
    <m/>
    <s v="1S7306W1QLMCXAN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60"/>
    <s v="V21/10034616 / INV10030846 / INV10032598 / INV1003"/>
    <s v="?"/>
    <s v="beginbalans"/>
    <m/>
    <s v="1S7306W1QLMCXAN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61"/>
    <s v="V21/10034616 / INV10030846 / INV10032598 / INV1003"/>
    <s v="?"/>
    <s v="beginbalans"/>
    <m/>
    <s v="1S7306W1QLMCXAM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62"/>
    <s v="V21/10034616 / INV10030846 / INV10032598 / INV1003"/>
    <s v="?"/>
    <s v="beginbalans"/>
    <m/>
    <s v="1S7306W1QLMCXRR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63"/>
    <s v="V21/10034616 / INV10030846 / INV10032598 / INV1003"/>
    <s v="?"/>
    <s v="beginbalans"/>
    <m/>
    <s v="1S7306W1QLMCXAX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64"/>
    <s v="V21/10034616 / INV10030846 / INV10032598 / INV1003"/>
    <s v="?"/>
    <s v="beginbalans"/>
    <m/>
    <s v="1S7306W1QLMCXBR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65"/>
    <s v="V21/10034616 / INV10030846 / INV10032598 / INV1003"/>
    <s v="?"/>
    <s v="beginbalans"/>
    <m/>
    <s v="1S7306W1QLMCXAF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66"/>
    <s v="V21/10034616 / INV10030846 / INV10032598 / INV1003"/>
    <s v="?"/>
    <s v="beginbalans"/>
    <m/>
    <s v="1S7306W1QLMCXKT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67"/>
    <s v="V21/10034616 / INV10030846 / INV10032598 / INV1003"/>
    <s v="?"/>
    <s v="beginbalans"/>
    <m/>
    <s v="1S7306W1QLMCXKN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68"/>
    <s v="V21/10034616 / INV10030846 / INV10032598 / INV1003"/>
    <s v="?"/>
    <s v="beginbalans"/>
    <m/>
    <s v="1S7306W1QLMCXCL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69"/>
    <s v="V21/10034616 / INV10030846 / INV10032598 / INV1003"/>
    <s v="?"/>
    <s v="beginbalans"/>
    <m/>
    <s v="1S7306W1QLMCXCG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70"/>
    <s v="V21/10034616 / INV10030846 / INV10032598 / INV1003"/>
    <s v="?"/>
    <s v="beginbalans"/>
    <m/>
    <s v="1S7306W1QLMCXCD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71"/>
    <s v="V21/10034616 / INV10030846 / INV10032598 / INV1003"/>
    <s v="?"/>
    <s v="beginbalans"/>
    <m/>
    <s v="1S7306W1QLMCXBX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72"/>
    <s v="V21/10034616 / INV10030846 / INV10032598 / INV1003"/>
    <s v="?"/>
    <s v="beginbalans"/>
    <m/>
    <s v="1S7306W1QLMCXBW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73"/>
    <s v="V21/10034616 / INV10030846 / INV10032598 / INV1003"/>
    <s v="?"/>
    <s v="beginbalans"/>
    <m/>
    <s v="1S7306W1QLMCXBV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74"/>
    <s v="V21/10034616 / INV10030846 / INV10032598 / INV1003"/>
    <s v="?"/>
    <s v="beginbalans"/>
    <m/>
    <s v="1S7306W1QLMCXBB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75"/>
    <s v="V21/10034616 / INV10030846 / INV10032598 / INV1003"/>
    <s v="?"/>
    <s v="beginbalans"/>
    <m/>
    <s v="1S7306W1QLMCXBR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76"/>
    <s v="V21/10034616 / INV10030846 / INV10032598 / INV1003"/>
    <s v="?"/>
    <s v="beginbalans"/>
    <m/>
    <s v="1S7306W1QLMCXKY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77"/>
    <s v="V21/10034616 / INV10030846 / INV10032598 / INV1003"/>
    <s v="?"/>
    <s v="beginbalans"/>
    <m/>
    <s v="1S7306W1QLMCXBH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78"/>
    <s v="V21/10034616 / INV10030846 / INV10032598 / INV1003"/>
    <s v="?"/>
    <s v="beginbalans"/>
    <m/>
    <s v="1S7306W1QLMCXBG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79"/>
    <s v="V21/10034616 / INV10030846 / INV10032598 / INV1003"/>
    <s v="?"/>
    <s v="beginbalans"/>
    <m/>
    <s v="1S7306W1QLMCXBG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80"/>
    <s v="V21/10034616 / INV10030846 / INV10032598 / INV1003"/>
    <s v="?"/>
    <s v="beginbalans"/>
    <m/>
    <s v="1S7306W1QLMCXBG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81"/>
    <s v="V21/10034616 / INV10030846 / INV10032598 / INV1003"/>
    <s v="?"/>
    <s v="beginbalans"/>
    <m/>
    <s v="1S7306W1QLMCXBF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82"/>
    <s v="V21/10034616 / INV10030846 / INV10032598 / INV1003"/>
    <s v="?"/>
    <s v="beginbalans"/>
    <m/>
    <s v="1S7306W1QLMCXBD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83"/>
    <s v="V21/10034616 / INV10030846 / INV10032598 / INV1003"/>
    <s v="?"/>
    <s v="beginbalans"/>
    <m/>
    <s v="1S7306W1QLMCXBC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84"/>
    <s v="V21/10034616 / INV10030846 / INV10032598 / INV1003"/>
    <s v="?"/>
    <s v="beginbalans"/>
    <m/>
    <s v="1S7306W1QLMCXBC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85"/>
    <s v="V21/10034616 / INV10030846 / INV10032598 / INV1003"/>
    <s v="?"/>
    <s v="beginbalans"/>
    <m/>
    <s v="1S7306W1QLMCXBV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86"/>
    <s v="V21/10034616 / INV10030846 / INV10032598 / INV1003"/>
    <s v="?"/>
    <s v="beginbalans"/>
    <m/>
    <s v="1S7306W1QLMCXBD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87"/>
    <s v="V21/10034616 / INV10030846 / INV10032598 / INV1003"/>
    <s v="?"/>
    <s v="beginbalans"/>
    <m/>
    <s v="1S7306W1QLMCXBT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88"/>
    <s v="V21/10034616 / INV10030846 / INV10032598 / INV1003"/>
    <s v="?"/>
    <s v="beginbalans"/>
    <m/>
    <s v="1S7306W1QLMCXBT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89"/>
    <s v="V21/10034616 / INV10030846 / INV10032598 / INV1003"/>
    <s v="?"/>
    <s v="beginbalans"/>
    <m/>
    <s v="1S7306W1QLMCXBT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90"/>
    <s v="V21/10034616 / INV10030846 / INV10032598 / INV1003"/>
    <s v="?"/>
    <s v="beginbalans"/>
    <m/>
    <s v="1S7306W1QLMCXBR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91"/>
    <s v="V21/10034616 / INV10030846 / INV10032598 / INV1003"/>
    <s v="?"/>
    <s v="beginbalans"/>
    <m/>
    <s v="1S7306W1QLMCXBP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92"/>
    <s v="V21/10034616 / INV10030846 / INV10032598 / INV1003"/>
    <s v="?"/>
    <s v="beginbalans"/>
    <m/>
    <s v="1S7306W1QLMCXBK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93"/>
    <s v="V21/10034616 / INV10030846 / INV10032598 / INV1003"/>
    <s v="?"/>
    <s v="beginbalans"/>
    <m/>
    <s v="1S7306W1QLMCXBF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94"/>
    <s v="V21/10034616 / INV10030846 / INV10032598 / INV1003"/>
    <s v="?"/>
    <s v="beginbalans"/>
    <m/>
    <s v="1S7306W1QLMCXBF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95"/>
    <s v="V21/10034616 / INV10030846 / INV10032598 / INV1003"/>
    <s v="?"/>
    <s v="beginbalans"/>
    <m/>
    <s v="1S7306W1QLMCXKT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96"/>
    <s v="V21/10034616 / INV10030846 / INV10032598 / INV1003"/>
    <s v="?"/>
    <s v="beginbalans"/>
    <m/>
    <s v="1S7306W1QLMCXBF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97"/>
    <s v="V21/10034616 / INV10030846 / INV10032598 / INV1003"/>
    <s v="?"/>
    <s v="beginbalans"/>
    <m/>
    <s v="1S7306W1QLMCXBV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498"/>
    <s v="V21/10034616 / INV10030846 / INV10032598 / INV1003"/>
    <s v="?"/>
    <s v="beginbalans"/>
    <m/>
    <s v="1S7306W1QLMCXBD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499"/>
    <s v="V21/10034616 / INV10030846 / INV10032598 / INV1003"/>
    <s v="?"/>
    <s v="beginbalans"/>
    <m/>
    <s v="1S7306W1QLMCXBD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00"/>
    <s v="V21/10034616 / INV10030846 / INV10032598 / INV1003"/>
    <s v="?"/>
    <s v="beginbalans"/>
    <m/>
    <s v="1S7306W1QLMCXBD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01"/>
    <s v="V21/10034616 / INV10030846 / INV10032598 / INV1003"/>
    <s v="?"/>
    <s v="beginbalans"/>
    <m/>
    <s v="1S7306W1QLMCXBC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02"/>
    <s v="V21/10034616 / INV10030846 / INV10032598 / INV1003"/>
    <s v="?"/>
    <s v="beginbalans"/>
    <m/>
    <s v="1S7306W1QLMCXAZ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03"/>
    <s v="V21/10034616 / INV10030846 / INV10032598 / INV1003"/>
    <s v="?"/>
    <s v="beginbalans"/>
    <m/>
    <s v="1S7306W1QLMCXAZR"/>
    <m/>
    <m/>
    <m/>
    <x v="1"/>
    <m/>
    <n v="100292666"/>
    <s v="Alfa College"/>
    <x v="15"/>
    <s v="Lenovo"/>
    <s v="M58e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504"/>
    <s v="V21/10034616 / INV10030846 / INV10032598 / INV1003"/>
    <s v="?"/>
    <s v="beginbalans"/>
    <m/>
    <s v="1S7306W1QLMCXAZ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05"/>
    <s v="V21/10034616 / INV10030846 / INV10032598 / INV1003"/>
    <s v="?"/>
    <s v="beginbalans"/>
    <m/>
    <s v="1S7306W1QLMCXAZ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06"/>
    <s v="V21/10034616 / INV10030846 / INV10032598 / INV1003"/>
    <s v="?"/>
    <s v="beginbalans"/>
    <m/>
    <s v="1S7306W1QLMCXBF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07"/>
    <s v="V21/10034616 / INV10030846 / INV10032598 / INV1003"/>
    <s v="?"/>
    <s v="beginbalans"/>
    <m/>
    <s v="1S7306W1QLMCXCH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08"/>
    <s v="V21/10034616 / INV10030846 / INV10032598 / INV1003"/>
    <s v="?"/>
    <s v="beginbalans"/>
    <m/>
    <s v="1S7306W1QLMCXRT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509"/>
    <s v="V21/10034616 / INV10030846 / INV10032598 / INV1003"/>
    <s v="?"/>
    <s v="beginbalans"/>
    <m/>
    <s v="1S7306W1QLMCXKF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10"/>
    <s v="V21/10034616 / INV10030846 / INV10032598 / INV1003"/>
    <s v="?"/>
    <s v="beginbalans"/>
    <m/>
    <s v="1S7306W1QLMCXKD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11"/>
    <s v="V21/10034616 / INV10030846 / INV10032598 / INV1003"/>
    <s v="?"/>
    <s v="beginbalans"/>
    <m/>
    <s v="1S7306W1QLMCXHW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12"/>
    <s v="V21/10034616 / INV10030846 / INV10032598 / INV1003"/>
    <s v="?"/>
    <s v="beginbalans"/>
    <m/>
    <s v="1S7306W1QLMCXHV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513"/>
    <s v="V21/10034616 / INV10030846 / INV10032598 / INV1003"/>
    <s v="?"/>
    <s v="beginbalans"/>
    <m/>
    <s v="1S7306W1QLMCXHT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514"/>
    <s v="V21/10034616 / INV10030846 / INV10032598 / INV1003"/>
    <s v="?"/>
    <s v="beginbalans"/>
    <m/>
    <s v="1S7306W1QLMCXHR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15"/>
    <s v="V21/10034616 / INV10030846 / INV10032598 / INV1003"/>
    <s v="?"/>
    <s v="beginbalans"/>
    <m/>
    <s v="1S7306W1QLMCXHP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516"/>
    <s v="V21/10034616 / INV10030846 / INV10032598 / INV1003"/>
    <s v="?"/>
    <s v="beginbalans"/>
    <m/>
    <s v="1S7306W1QLMCXHP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517"/>
    <s v="V21/10034616 / INV10030846 / INV10032598 / INV1003"/>
    <s v="?"/>
    <s v="beginbalans"/>
    <m/>
    <s v="1S7306W1QLMCXBT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18"/>
    <s v="V21/10034616 / INV10030846 / INV10032598 / INV1003"/>
    <s v="?"/>
    <s v="beginbalans"/>
    <m/>
    <s v="1S7306W1QLMCXCL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19"/>
    <s v="V21/10034616 / INV10030846 / INV10032598 / INV1003"/>
    <s v="?"/>
    <s v="beginbalans"/>
    <m/>
    <s v="1S7306W1QLMCXBT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20"/>
    <s v="V21/10034616 / INV10030846 / INV10032598 / INV1003"/>
    <s v="?"/>
    <s v="beginbalans"/>
    <m/>
    <s v="1S7306W1QLMCXCG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21"/>
    <s v="V21/10034616 / INV10030846 / INV10032598 / INV1003"/>
    <s v="?"/>
    <s v="beginbalans"/>
    <m/>
    <s v="1S7306W1QLMCXCA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22"/>
    <s v="V21/10034616 / INV10030846 / INV10032598 / INV1003"/>
    <s v="?"/>
    <s v="beginbalans"/>
    <m/>
    <s v="1S7306W1QLMCXBX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23"/>
    <s v="V21/10034616 / INV10030846 / INV10032598 / INV1003"/>
    <s v="?"/>
    <s v="beginbalans"/>
    <m/>
    <s v="1S7306W1QLMCXBX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24"/>
    <s v="V21/10034616 / INV10030846 / INV10032598 / INV1003"/>
    <s v="?"/>
    <s v="beginbalans"/>
    <m/>
    <s v="1S7306W1QLMCXBW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25"/>
    <s v="V21/10034616 / INV10030846 / INV10032598 / INV1003"/>
    <s v="?"/>
    <s v="beginbalans"/>
    <m/>
    <s v="1S7306W1QLMCXBW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526"/>
    <s v="V21/10034616 / INV10030846 / INV10032598 / INV1003"/>
    <s v="?"/>
    <s v="beginbalans"/>
    <m/>
    <s v="1S7306W1QLMCXBW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27"/>
    <s v="V21/10034616 / INV10030846 / INV10032598 / INV1003"/>
    <s v="?"/>
    <s v="beginbalans"/>
    <m/>
    <s v="1S7306W1QLMCXBV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28"/>
    <s v="V21/10034616 / INV10030846 / INV10032598 / INV1003"/>
    <s v="?"/>
    <s v="beginbalans"/>
    <m/>
    <s v="1S7306W1QLMCXAW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29"/>
    <s v="V21/10034616 / INV10030846 / INV10032598 / INV1003"/>
    <s v="?"/>
    <s v="beginbalans"/>
    <m/>
    <s v="1S7306W1QLMCXCM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30"/>
    <s v="V21/10034616 / INV10030846 / INV10032598 / INV1003"/>
    <s v="?"/>
    <s v="beginbalans"/>
    <m/>
    <s v="1S7306W1QLMCXTB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31"/>
    <s v="V21/10034616 / INV10030846 / INV10032598 / INV1003"/>
    <s v="?"/>
    <s v="beginbalans"/>
    <m/>
    <s v="1S7306W1QLMCXTH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32"/>
    <s v="V21/10034616 / INV10030846 / INV10032598 / INV1003"/>
    <s v="?"/>
    <s v="beginbalans"/>
    <m/>
    <s v="1S7306W1QLMCXTG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33"/>
    <s v="V21/10034616 / INV10030846 / INV10032598 / INV1003"/>
    <s v="?"/>
    <s v="beginbalans"/>
    <m/>
    <s v="1S7306W1QLMCXTF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34"/>
    <s v="V21/10034616 / INV10030846 / INV10032598 / INV1003"/>
    <s v="?"/>
    <s v="beginbalans"/>
    <m/>
    <s v="1S7306W1QLMCXTF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35"/>
    <s v="V21/10034616 / INV10030846 / INV10032598 / INV1003"/>
    <s v="?"/>
    <s v="beginbalans"/>
    <m/>
    <s v="1S7306W1QLMCXTF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36"/>
    <s v="V21/10034616 / INV10030846 / INV10032598 / INV1003"/>
    <s v="?"/>
    <s v="beginbalans"/>
    <m/>
    <s v="1S7306W1QLMCXTD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537"/>
    <s v="V21/10034616 / INV10030846 / INV10032598 / INV1003"/>
    <s v="?"/>
    <s v="beginbalans"/>
    <m/>
    <s v="1S7306W1QLMCXTD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38"/>
    <s v="V21/10034616 / INV10030846 / INV10032598 / INV1003"/>
    <s v="?"/>
    <s v="beginbalans"/>
    <m/>
    <s v="1S7306W1QLMCXTC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39"/>
    <s v="V21/10034616 / INV10030846 / INV10032598 / INV1003"/>
    <s v="?"/>
    <s v="beginbalans"/>
    <m/>
    <s v="1S7306W1QLMCYXV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40"/>
    <s v="V21/10034616 / INV10030846 / INV10032598 / INV1003"/>
    <s v="?"/>
    <s v="beginbalans"/>
    <m/>
    <s v="1S7306W1QLMCXTC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41"/>
    <s v="V21/10034616 / INV10030846 / INV10032598 / INV1003"/>
    <s v="?"/>
    <s v="beginbalans"/>
    <m/>
    <s v="1S7306W1QLMCYXV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42"/>
    <s v="V21/10034616 / INV10030846 / INV10032598 / INV1003"/>
    <s v="?"/>
    <s v="beginbalans"/>
    <m/>
    <s v="1S7306W1QLMCXTB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43"/>
    <s v="V21/10034616 / INV10030846 / INV10032598 / INV1003"/>
    <s v="?"/>
    <s v="beginbalans"/>
    <m/>
    <s v="1S7306W1QLMCXTB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44"/>
    <s v="V21/10034616 / INV10030846 / INV10032598 / INV1003"/>
    <s v="?"/>
    <s v="beginbalans"/>
    <m/>
    <s v="1S7306W1QLMCXTA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45"/>
    <s v="V21/10034616 / INV10030846 / INV10032598 / INV1003"/>
    <s v="?"/>
    <s v="beginbalans"/>
    <m/>
    <s v="1S7306W1QLMCXRZ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546"/>
    <s v="V21/10034616 / INV10030846 / INV10032598 / INV1003"/>
    <s v="?"/>
    <s v="beginbalans"/>
    <m/>
    <s v="1S7306W1QLMCXRZ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47"/>
    <s v="V21/10034616 / INV10030846 / INV10032598 / INV1003"/>
    <s v="?"/>
    <s v="beginbalans"/>
    <m/>
    <s v="1S7306W1QLMCXRZ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48"/>
    <s v="V21/10034616 / INV10030846 / INV10032598 / INV1003"/>
    <s v="?"/>
    <s v="beginbalans"/>
    <m/>
    <s v="1S7306W1QLMCXRY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49"/>
    <s v="V21/10034616 / INV10030846 / INV10032598 / INV1003"/>
    <s v="?"/>
    <s v="beginbalans"/>
    <m/>
    <s v="1S7306W1QLMCXRY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50"/>
    <s v="V21/10034616 / INV10030846 / INV10032598 / INV1003"/>
    <s v="?"/>
    <s v="beginbalans"/>
    <m/>
    <s v="1S7306W1QLMCXRY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51"/>
    <s v="V21/10034616 / INV10030846 / INV10032598 / INV1003"/>
    <s v="?"/>
    <s v="beginbalans"/>
    <m/>
    <s v="1S7306W1QLMCXTC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52"/>
    <s v="V21/10034616 / INV10030846 / INV10032598 / INV1003"/>
    <s v="?"/>
    <s v="beginbalans"/>
    <m/>
    <s v="1S7306W1QLMCXAB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53"/>
    <s v="V21/10034616 / INV10030846 / INV10032598 / INV1003"/>
    <s v="?"/>
    <s v="beginbalans"/>
    <m/>
    <s v="1S7306W1QLMCXKV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54"/>
    <s v="V21/10034616 / INV10030846 / INV10032598 / INV1003"/>
    <s v="?"/>
    <s v="beginbalans"/>
    <m/>
    <s v="1S7306W1QLMCXAV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55"/>
    <s v="V21/10034616 / INV10030846 / INV10032598 / INV1003"/>
    <s v="?"/>
    <s v="beginbalans"/>
    <m/>
    <s v="1S7306W1QLMCXAT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56"/>
    <s v="V21/10034616 / INV10030846 / INV10032598 / INV1003"/>
    <s v="?"/>
    <s v="beginbalans"/>
    <m/>
    <s v="1S7306W1QLMCXAN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57"/>
    <s v="V21/10034616 / INV10030846 / INV10032598 / INV1003"/>
    <s v="?"/>
    <s v="beginbalans"/>
    <m/>
    <s v="1S7306W1QLMCXAM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58"/>
    <s v="V21/10034616 / INV10030846 / INV10032598 / INV1003"/>
    <s v="?"/>
    <s v="beginbalans"/>
    <m/>
    <s v="1S7306W1QLMCXAM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59"/>
    <s v="V21/10034616 / INV10030846 / INV10032598 / INV1003"/>
    <s v="?"/>
    <s v="beginbalans"/>
    <m/>
    <s v="1S7306W1QLMCXAM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60"/>
    <s v="V21/10034616 / INV10030846 / INV10032598 / INV1003"/>
    <s v="?"/>
    <s v="beginbalans"/>
    <m/>
    <s v="1S7306W1QLMCXAH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61"/>
    <s v="V21/10034616 / INV10030846 / INV10032598 / INV1003"/>
    <s v="?"/>
    <s v="beginbalans"/>
    <m/>
    <s v="1S7306W1QLMCYXT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562"/>
    <s v="V21/10034616 / INV10030846 / INV10032598 / INV1003"/>
    <s v="?"/>
    <s v="beginbalans"/>
    <m/>
    <s v="1S7306W1QLMCXAD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563"/>
    <s v="V21/10034616 / INV10030846 / INV10032598 / INV1003"/>
    <s v="?"/>
    <s v="beginbalans"/>
    <m/>
    <s v="1S7306W1QLMCXAW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64"/>
    <s v="V21/10034616 / INV10030846 / INV10032598 / INV1003"/>
    <s v="?"/>
    <s v="beginbalans"/>
    <m/>
    <s v="1S7306W1QLMCXAA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65"/>
    <s v="V21/10034616 / INV10030846 / INV10032598 / INV1003"/>
    <s v="?"/>
    <s v="beginbalans"/>
    <m/>
    <s v="1S7306W1QLMCXAA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66"/>
    <s v="V21/10034616 / INV10030846 / INV10032598 / INV1003"/>
    <s v="?"/>
    <s v="beginbalans"/>
    <m/>
    <s v="1S7306W1QLMCXAA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67"/>
    <s v="V21/10034616 / INV10030846 / INV10032598 / INV1003"/>
    <s v="?"/>
    <s v="beginbalans"/>
    <m/>
    <s v="1S7306W1QLMCXKY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68"/>
    <s v="V21/10034616 / INV10030846 / INV10032598 / INV1003"/>
    <s v="?"/>
    <s v="beginbalans"/>
    <m/>
    <s v="1S7306W1QLMCYYM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69"/>
    <s v="V21/10034616 / INV10030846 / INV10032598 / INV1003"/>
    <s v="?"/>
    <s v="beginbalans"/>
    <m/>
    <s v="1S7306W1QLMCYYM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70"/>
    <s v="V21/10034616 / INV10030846 / INV10032598 / INV1003"/>
    <s v="?"/>
    <s v="beginbalans"/>
    <m/>
    <s v="1S7306W1QLMCYYL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71"/>
    <s v="V21/10034616 / INV10030846 / INV10032598 / INV1003"/>
    <s v="?"/>
    <s v="beginbalans"/>
    <m/>
    <s v="1S7306W1QLMCYXW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72"/>
    <s v="V21/10034616 / INV10030846 / INV10032598 / INV1003"/>
    <s v="?"/>
    <s v="beginbalans"/>
    <m/>
    <s v="1S7306W1QLMCYXW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73"/>
    <s v="V21/10034616 / INV10030846 / INV10032598 / INV1003"/>
    <s v="?"/>
    <s v="beginbalans"/>
    <m/>
    <s v="1S7306W1QLMCXAD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74"/>
    <s v="V21/10034616 / INV10030846 / INV10032598 / INV1003"/>
    <s v="?"/>
    <s v="beginbalans"/>
    <m/>
    <s v="1S7306W1QLMCXBX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575"/>
    <s v="V21/10034616 / INV10030846 / INV10032598 / INV1003"/>
    <s v="?"/>
    <s v="beginbalans"/>
    <m/>
    <s v="1S7306W1QLMCXCM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76"/>
    <s v="V21/10034616 / INV10030846 / INV10032598 / INV1003"/>
    <s v="?"/>
    <s v="beginbalans"/>
    <m/>
    <s v="1S7306W1QLMCXCK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77"/>
    <s v="V21/10034616 / INV10030846 / INV10032598 / INV1003"/>
    <s v="?"/>
    <s v="beginbalans"/>
    <m/>
    <s v="1S7306W1QLMCXCK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78"/>
    <s v="V21/10034616 / INV10030846 / INV10032598 / INV1003"/>
    <s v="?"/>
    <s v="beginbalans"/>
    <m/>
    <s v="1S7306W1QLMCXCH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79"/>
    <s v="V21/10034616 / INV10030846 / INV10032598 / INV1003"/>
    <s v="?"/>
    <s v="beginbalans"/>
    <m/>
    <s v="1S7306W1QLMCXCH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80"/>
    <s v="V21/10034616 / INV10030846 / INV10032598 / INV1003"/>
    <s v="?"/>
    <s v="beginbalans"/>
    <m/>
    <s v="1S7306W1QLMCXCG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81"/>
    <s v="V21/10034616 / INV10030846 / INV10032598 / INV1003"/>
    <s v="?"/>
    <s v="beginbalans"/>
    <m/>
    <s v="1S7306W1QLMCXCC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82"/>
    <s v="V21/10034616 / INV10030846 / INV10032598 / INV1003"/>
    <s v="?"/>
    <s v="beginbalans"/>
    <m/>
    <s v="1S7306W1QLMCXCA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83"/>
    <s v="V21/10034616 / INV10030846 / INV10032598 / INV1003"/>
    <s v="?"/>
    <s v="beginbalans"/>
    <m/>
    <s v="1S7306W1QLMCXKF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84"/>
    <s v="V21/10034616 / INV10030846 / INV10032598 / INV1003"/>
    <s v="?"/>
    <s v="beginbalans"/>
    <m/>
    <s v="1S7306W1QLMCXBY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85"/>
    <s v="V21/10034616 / INV10030846 / INV10032598 / INV1003"/>
    <s v="?"/>
    <s v="beginbalans"/>
    <m/>
    <s v="1S7306W1QLMCXHW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86"/>
    <s v="V21/10034616 / INV10030846 / INV10032598 / INV1003"/>
    <s v="?"/>
    <s v="beginbalans"/>
    <m/>
    <s v="1S7306W1QLMCXBW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587"/>
    <s v="V21/10034616 / INV10030846 / INV10032598 / INV1003"/>
    <s v="?"/>
    <s v="beginbalans"/>
    <m/>
    <s v="1S7306W1QLMCXBV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88"/>
    <s v="V21/10034616 / INV10030846 / INV10032598 / INV1003"/>
    <s v="?"/>
    <s v="beginbalans"/>
    <m/>
    <s v="1S7306W1QLMCXBM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89"/>
    <s v="V21/10034616 / INV10030846 / INV10032598 / INV1003"/>
    <s v="?"/>
    <s v="beginbalans"/>
    <m/>
    <s v="1S7306W1QLMCXBM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90"/>
    <s v="V21/10034616 / INV10030846 / INV10032598 / INV1003"/>
    <s v="?"/>
    <s v="beginbalans"/>
    <m/>
    <s v="1S7306W1QLMCXBL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91"/>
    <s v="V21/10034616 / INV10030846 / INV10032598 / INV1003"/>
    <s v="?"/>
    <s v="beginbalans"/>
    <m/>
    <s v="1S7306W1QLMCXBL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92"/>
    <s v="V21/10034616 / INV10030846 / INV10032598 / INV1003"/>
    <s v="?"/>
    <s v="beginbalans"/>
    <m/>
    <s v="1S7306W1QLMCXBL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93"/>
    <s v="V21/10034616 / INV10030846 / INV10032598 / INV1003"/>
    <s v="?"/>
    <s v="beginbalans"/>
    <m/>
    <s v="1S7306W1QLMCXBL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94"/>
    <s v="V21/10034616 / INV10030846 / INV10032598 / INV1003"/>
    <s v="?"/>
    <s v="beginbalans"/>
    <m/>
    <s v="1S7306W1QLMCXBK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95"/>
    <s v="V21/10034616 / INV10030846 / INV10032598 / INV1003"/>
    <s v="?"/>
    <s v="beginbalans"/>
    <m/>
    <s v="1S7306W1QLMCXBY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96"/>
    <s v="V21/10034616 / INV10030846 / INV10032598 / INV1003"/>
    <s v="?"/>
    <s v="beginbalans"/>
    <m/>
    <s v="1S7306W1QLMCXKF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97"/>
    <s v="V21/10034616 / INV10030846 / INV10032598 / INV1003"/>
    <s v="?"/>
    <s v="beginbalans"/>
    <m/>
    <s v="1S7306W1QLMCYYH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98"/>
    <s v="V21/10034616 / INV10030846 / INV10032598 / INV1003"/>
    <s v="?"/>
    <s v="beginbalans"/>
    <m/>
    <s v="1S7306W1QLMCXRR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599"/>
    <s v="V21/10034616 / INV10030846 / INV10032598 / INV1003"/>
    <s v="?"/>
    <s v="beginbalans"/>
    <m/>
    <s v="1S7306W1QLMCXLG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00"/>
    <s v="V21/10034616 / INV10030846 / INV10032598 / INV1003"/>
    <s v="?"/>
    <s v="beginbalans"/>
    <m/>
    <s v="1S7306W1QLMCXLD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01"/>
    <s v="V21/10034616 / INV10030846 / INV10032598 / INV1003"/>
    <s v="?"/>
    <s v="beginbalans"/>
    <m/>
    <s v="1S7306W1QLMCXLA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02"/>
    <s v="V21/10034616 / INV10030846 / INV10032598 / INV1003"/>
    <s v="?"/>
    <s v="beginbalans"/>
    <m/>
    <s v="1S7306W1QLMCXLA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03"/>
    <s v="V21/10034616 / INV10030846 / INV10032598 / INV1003"/>
    <s v="?"/>
    <s v="beginbalans"/>
    <m/>
    <s v="1S7306W1QLMCXKX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04"/>
    <s v="V21/10034616 / INV10030846 / INV10032598 / INV1003"/>
    <s v="?"/>
    <s v="beginbalans"/>
    <m/>
    <s v="1S7306W1QLMCXKW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05"/>
    <s v="V21/10034616 / INV10030846 / INV10032598 / INV1003"/>
    <s v="?"/>
    <s v="beginbalans"/>
    <m/>
    <s v="1S7306W1QLMCXKV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06"/>
    <s v="V21/10034616 / INV10030846 / INV10032598 / INV1003"/>
    <s v="?"/>
    <s v="beginbalans"/>
    <m/>
    <s v="1S7306W1QLMCXHT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07"/>
    <s v="V21/10034616 / INV10030846 / INV10032598 / INV1003"/>
    <s v="?"/>
    <s v="beginbalans"/>
    <m/>
    <s v="1S7306W1QLMCXKV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08"/>
    <s v="V21/10034616 / INV10030846 / INV10032598 / INV1003"/>
    <s v="?"/>
    <s v="beginbalans"/>
    <m/>
    <s v="1S7306W1QLMCXHV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09"/>
    <s v="V21/10034616 / INV10030846 / INV10032598 / INV1003"/>
    <s v="?"/>
    <s v="beginbalans"/>
    <m/>
    <s v="1S7306W1QLMCXKD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10"/>
    <s v="V21/10034616 / INV10030846 / INV10032598 / INV1003"/>
    <s v="?"/>
    <s v="beginbalans"/>
    <m/>
    <s v="1S7306W1QLMCXKD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11"/>
    <s v="V21/10034616 / INV10030846 / INV10032598 / INV1003"/>
    <s v="?"/>
    <s v="beginbalans"/>
    <m/>
    <s v="1S7306W1QLMCXKC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12"/>
    <s v="V21/10034616 / INV10030846 / INV10032598 / INV1003"/>
    <s v="?"/>
    <s v="beginbalans"/>
    <m/>
    <s v="1S7306W1QLMCXKB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13"/>
    <s v="V21/10034616 / INV10030846 / INV10032598 / INV1003"/>
    <s v="?"/>
    <s v="beginbalans"/>
    <m/>
    <s v="1S7306W1QLMCXKA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14"/>
    <s v="V21/10034616 / INV10030846 / INV10032598 / INV1003"/>
    <s v="?"/>
    <s v="beginbalans"/>
    <m/>
    <s v="1S7306W1QLMCXHZ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15"/>
    <s v="V21/10034616 / INV10030846 / INV10032598 / INV1003"/>
    <s v="?"/>
    <s v="beginbalans"/>
    <m/>
    <s v="1S7306W1QLMCXHY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16"/>
    <s v="V21/10034616 / INV10030846 / INV10032598 / INV1003"/>
    <s v="?"/>
    <s v="beginbalans"/>
    <m/>
    <s v="1S7306W1QLMCXHW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17"/>
    <s v="V21/10034616 / INV10030846 / INV10032598 / INV1003"/>
    <s v="?"/>
    <s v="beginbalans"/>
    <m/>
    <s v="1S7306W1QLMCXBH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18"/>
    <s v="V21/10034616 / INV10030846 / INV10032598 / INV1003"/>
    <s v="?"/>
    <s v="beginbalans"/>
    <m/>
    <s v="1S7306W1QLMCXKV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19"/>
    <s v="V21/10034616 / INV10030846 / INV10032598 / INV1003"/>
    <s v="?"/>
    <s v="beginbalans"/>
    <m/>
    <s v="1S7306W1QLMCXTG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20"/>
    <s v="V21/10034616 / INV10030846 / INV10032598 / INV1003"/>
    <s v="?"/>
    <s v="beginbalans"/>
    <m/>
    <s v="1S7306W1QLMCXBK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21"/>
    <s v="V21/10034616 / INV10030846 / INV10032598 / INV1003"/>
    <s v="?"/>
    <s v="beginbalans"/>
    <m/>
    <s v="1S7306W1QLMCXAF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22"/>
    <s v="V21/10034616 / INV10030846 / INV10032598 / INV1003"/>
    <s v="?"/>
    <s v="beginbalans"/>
    <m/>
    <s v="1S7306W1QLMCXAC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23"/>
    <s v="V21/10034616 / INV10030846 / INV10032598 / INV1003"/>
    <s v="?"/>
    <s v="beginbalans"/>
    <m/>
    <s v="1S7306W1QLMCXAC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24"/>
    <s v="V21/10034616 / INV10030846 / INV10032598 / INV1003"/>
    <s v="?"/>
    <s v="beginbalans"/>
    <m/>
    <s v="1S7306W1QLMCXAB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25"/>
    <s v="V21/10034616 / INV10030846 / INV10032598 / INV1003"/>
    <s v="?"/>
    <s v="beginbalans"/>
    <m/>
    <s v="1S7306W1QLMCXAB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26"/>
    <s v="V21/10034616 / INV10030846 / INV10032598 / INV1003"/>
    <s v="?"/>
    <s v="beginbalans"/>
    <m/>
    <s v="1S7306W1QLMCXAB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27"/>
    <s v="V21/10034616 / INV10030846 / INV10032598 / INV1003"/>
    <s v="?"/>
    <s v="beginbalans"/>
    <m/>
    <s v="1S7306W1QLMCXTK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28"/>
    <s v="V21/10034616 / INV10030846 / INV10032598 / INV1003"/>
    <s v="?"/>
    <s v="beginbalans"/>
    <m/>
    <s v="1S7306W1QLMCXTK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29"/>
    <s v="V21/10034616 / INV10030846 / INV10032598 / INV1003"/>
    <s v="?"/>
    <s v="beginbalans"/>
    <m/>
    <s v="1S7306W1QLMCXAG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30"/>
    <s v="V21/10034616 / INV10030846 / INV10032598 / INV1003"/>
    <s v="?"/>
    <s v="beginbalans"/>
    <m/>
    <s v="1S7306W1QLMCXTG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31"/>
    <s v="V21/10034616 / INV10030846 / INV10032598 / INV1003"/>
    <s v="?"/>
    <s v="beginbalans"/>
    <m/>
    <s v="1S7306W1QLMCXAG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32"/>
    <s v="V21/10034616 / INV10030846 / INV10032598 / INV1003"/>
    <s v="?"/>
    <s v="beginbalans"/>
    <m/>
    <s v="1S7306W1QLMCXTF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33"/>
    <s v="V21/10034616 / INV10030846 / INV10032598 / INV1003"/>
    <s v="?"/>
    <s v="beginbalans"/>
    <m/>
    <s v="1S7306W1QLMCXTB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34"/>
    <s v="V21/10034616 / INV10030846 / INV10032598 / INV1003"/>
    <s v="?"/>
    <s v="beginbalans"/>
    <m/>
    <s v="1S7306W1QLMCXRV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35"/>
    <s v="V21/10034616 / INV10030846 / INV10032598 / INV1003"/>
    <s v="?"/>
    <s v="beginbalans"/>
    <m/>
    <s v="1S7306W1QLMCXRR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36"/>
    <s v="V21/10034616 / INV10030846 / INV10032598 / INV1003"/>
    <s v="?"/>
    <s v="beginbalans"/>
    <m/>
    <s v="1S7306W1QLMCXLA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37"/>
    <s v="V21/10034616 / INV10030846 / INV10032598 / INV1003"/>
    <s v="?"/>
    <s v="beginbalans"/>
    <m/>
    <s v="1S7306W1QLMCXKY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38"/>
    <s v="V21/10034616 / INV10030846 / INV10032598 / INV1003"/>
    <s v="?"/>
    <s v="beginbalans"/>
    <m/>
    <s v="1S7306W1QLMCXKY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39"/>
    <s v="V21/10034616 / INV10030846 / INV10032598 / INV1003"/>
    <s v="?"/>
    <s v="beginbalans"/>
    <m/>
    <s v="1S7306W1QLMCXKW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40"/>
    <s v="V21/10034616 / INV10030846 / INV10032598 / INV1003"/>
    <s v="?"/>
    <s v="beginbalans"/>
    <m/>
    <s v="1S7306W1QLMCXKW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41"/>
    <s v="V21/10034616 / INV10030846 / INV10032598 / INV1003"/>
    <s v="?"/>
    <s v="beginbalans"/>
    <m/>
    <s v="1S7306W1QLMCXTG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42"/>
    <s v="V21/10034616 / INV10030846 / INV10032598 / INV1003"/>
    <s v="?"/>
    <s v="beginbalans"/>
    <m/>
    <s v="1S7306W1QLMCXBA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43"/>
    <s v="V21/10034616 / INV10030846 / INV10032598 / INV1003"/>
    <s v="?"/>
    <s v="beginbalans"/>
    <m/>
    <s v="1S7306W1QLMCXRT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44"/>
    <s v="V21/10034616 / INV10030846 / INV10032598 / INV1003"/>
    <s v="?"/>
    <s v="beginbalans"/>
    <m/>
    <s v="1S7306W1QLMCXBG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45"/>
    <s v="V21/10034616 / INV10030846 / INV10032598 / INV1003"/>
    <s v="?"/>
    <s v="beginbalans"/>
    <m/>
    <s v="1S7306W1QLMCXBF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46"/>
    <s v="V21/10034616 / INV10030846 / INV10032598 / INV1003"/>
    <s v="?"/>
    <s v="beginbalans"/>
    <m/>
    <s v="1S7306W1QLMCXBF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47"/>
    <s v="V21/10034616 / INV10030846 / INV10032598 / INV1003"/>
    <s v="?"/>
    <s v="beginbalans"/>
    <m/>
    <s v="1S7306W1QLMCXBC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48"/>
    <s v="V21/10034616 / INV10030846 / INV10032598 / INV1003"/>
    <s v="?"/>
    <s v="beginbalans"/>
    <m/>
    <s v="1S7306W1QLMCXBC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49"/>
    <s v="V21/10034616 / INV10030846 / INV10032598 / INV1003"/>
    <s v="?"/>
    <s v="beginbalans"/>
    <m/>
    <s v="1S7306W1QLMCXBB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50"/>
    <s v="V21/10034616 / INV10030846 / INV10032598 / INV1003"/>
    <s v="?"/>
    <s v="beginbalans"/>
    <m/>
    <s v="1S7306W1QLMCXBB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51"/>
    <s v="V21/10034616 / INV10030846 / INV10032598 / INV1003"/>
    <s v="?"/>
    <s v="beginbalans"/>
    <m/>
    <s v="1S7306W1QLMCXBA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52"/>
    <s v="V21/10034616 / INV10030846 / INV10032598 / INV1003"/>
    <s v="?"/>
    <s v="beginbalans"/>
    <m/>
    <s v="1S7306W1QLMCXAF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53"/>
    <s v="V21/10034616 / INV10030846 / INV10032598 / INV1003"/>
    <s v="?"/>
    <s v="beginbalans"/>
    <m/>
    <s v="1S7306W1QLMCXBA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54"/>
    <s v="V21/10034616 / INV10030846 / INV10032598 / INV1003"/>
    <s v="?"/>
    <s v="beginbalans"/>
    <m/>
    <s v="1S7306W1QLMCXBH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55"/>
    <s v="V21/10034616 / INV10030846 / INV10032598 / INV1003"/>
    <s v="?"/>
    <s v="beginbalans"/>
    <m/>
    <s v="1S7306W1QLMCXAY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56"/>
    <s v="V21/10034616 / INV10030846 / INV10032598 / INV1003"/>
    <s v="?"/>
    <s v="beginbalans"/>
    <m/>
    <s v="1S7306W1QLMCXAY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57"/>
    <s v="V21/10034616 / INV10030846 / INV10032598 / INV1003"/>
    <s v="?"/>
    <s v="beginbalans"/>
    <m/>
    <s v="1S7306W1QLMCXAX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58"/>
    <s v="V21/10034616 / INV10030846 / INV10032598 / INV1003"/>
    <s v="?"/>
    <s v="beginbalans"/>
    <m/>
    <s v="1S7306W1QLMCXAT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59"/>
    <s v="V21/10034616 / INV10030846 / INV10032598 / INV1003"/>
    <s v="?"/>
    <s v="beginbalans"/>
    <m/>
    <s v="1S7306W1QLMCXAP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60"/>
    <s v="V21/10034616 / INV10030846 / INV10032598 / INV1003"/>
    <s v="?"/>
    <s v="beginbalans"/>
    <m/>
    <s v="1S7306W1QLMCXAP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61"/>
    <s v="V21/10034616 / INV10030846 / INV10032598 / INV1003"/>
    <s v="?"/>
    <s v="beginbalans"/>
    <m/>
    <s v="1S7306W1QLMCXAP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62"/>
    <s v="V21/10034616 / INV10030846 / INV10032598 / INV1003"/>
    <s v="?"/>
    <s v="beginbalans"/>
    <m/>
    <s v="1S7306W1QLMCXAN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63"/>
    <s v="V21/10034616 / INV10030846 / INV10032598 / INV1003"/>
    <s v="?"/>
    <s v="beginbalans"/>
    <m/>
    <s v="1S7306W1QLMCXAG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64"/>
    <s v="V21/10034616 / INV10030846 / INV10032598 / INV1003"/>
    <s v="?"/>
    <s v="beginbalans"/>
    <m/>
    <s v="1S7306W1QLMCXBA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65"/>
    <s v="V21/10034616 / INV10030846 / INV10032598 / INV1003"/>
    <s v="?"/>
    <s v="beginbalans"/>
    <m/>
    <s v="1S7306W1QLMCYXT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66"/>
    <s v="V21/10034616 / INV10030846 / INV10032598 / INV1003"/>
    <s v="?"/>
    <s v="beginbalans"/>
    <m/>
    <s v="1S7306W1QLMCYYL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67"/>
    <s v="V21/10034616 / INV10030846 / INV10032598 / INV1003"/>
    <s v="?"/>
    <s v="beginbalans"/>
    <m/>
    <s v="1S7306W1QLMCYYL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68"/>
    <s v="V21/10034616 / INV10030846 / INV10032598 / INV1003"/>
    <s v="?"/>
    <s v="beginbalans"/>
    <m/>
    <s v="1S7306W1QLMCYYH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69"/>
    <s v="V21/10034616 / INV10030846 / INV10032598 / INV1003"/>
    <s v="?"/>
    <s v="beginbalans"/>
    <m/>
    <s v="1S7306W1QLMCYYH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70"/>
    <s v="V21/10034616 / INV10030846 / INV10032598 / INV1003"/>
    <s v="?"/>
    <s v="beginbalans"/>
    <m/>
    <s v="1S7306W1QLMCYYH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71"/>
    <s v="V21/10034616 / INV10030846 / INV10032598 / INV1003"/>
    <s v="?"/>
    <s v="beginbalans"/>
    <m/>
    <s v="1S7306W1QLMCYYH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72"/>
    <s v="V21/10034616 / INV10030846 / INV10032598 / INV1003"/>
    <s v="?"/>
    <s v="beginbalans"/>
    <m/>
    <s v="1S7306W1QLMCYYH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73"/>
    <s v="V21/10034616 / INV10030846 / INV10032598 / INV1003"/>
    <s v="?"/>
    <s v="beginbalans"/>
    <m/>
    <s v="1S7306W1QLMCYYG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74"/>
    <s v="V21/10034616 / INV10030846 / INV10032598 / INV1003"/>
    <s v="?"/>
    <s v="beginbalans"/>
    <m/>
    <s v="1S7306W1QLMCXLF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75"/>
    <s v="V21/10034616 / INV10030846 / INV10032598 / INV1003"/>
    <s v="?"/>
    <s v="beginbalans"/>
    <m/>
    <s v="1S7306W1QLMCYXV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76"/>
    <s v="V21/10034616 / INV10030846 / INV10032598 / INV1003"/>
    <s v="?"/>
    <s v="beginbalans"/>
    <m/>
    <s v="1S7306W1QLMCXAA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77"/>
    <s v="V21/10034616 / INV10030846 / INV10032598 / INV1003"/>
    <s v="?"/>
    <s v="beginbalans"/>
    <m/>
    <s v="1S7306W1QLMCYXT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78"/>
    <s v="V21/10034616 / INV10030846 / INV10032598 / INV1003"/>
    <s v="?"/>
    <s v="beginbalans"/>
    <m/>
    <s v="1S7306W1QLMCXTK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79"/>
    <s v="V21/10034616 / INV10030846 / INV10032598 / INV1003"/>
    <s v="?"/>
    <s v="beginbalans"/>
    <m/>
    <s v="1S7306W1QLMCXTK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80"/>
    <s v="V21/10034616 / INV10030846 / INV10032598 / INV1003"/>
    <s v="?"/>
    <s v="beginbalans"/>
    <m/>
    <s v="1S7306W1QLMCXTH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81"/>
    <s v="V21/10034616 / INV10030846 / INV10032598 / INV1003"/>
    <s v="?"/>
    <s v="beginbalans"/>
    <m/>
    <s v="1S7306W1QLMCXTF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82"/>
    <s v="V21/10034616 / INV10030846 / INV10032598 / INV1003"/>
    <s v="?"/>
    <s v="beginbalans"/>
    <m/>
    <s v="1S7306W1QLMCXRZ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83"/>
    <s v="V21/10034616 / INV10030846 / INV10032598 / INV1003"/>
    <s v="?"/>
    <s v="beginbalans"/>
    <m/>
    <s v="1S7306W1QLMCXRY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84"/>
    <s v="V21/10034616 / INV10030846 / INV10032598 / INV1003"/>
    <s v="?"/>
    <s v="beginbalans"/>
    <m/>
    <s v="1S7306W1QLMCXRX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85"/>
    <s v="V21/10034616 / INV10030846 / INV10032598 / INV1003"/>
    <s v="?"/>
    <s v="beginbalans"/>
    <m/>
    <s v="1S7306W1QLMCYYHG"/>
    <m/>
    <m/>
    <m/>
    <x v="2"/>
    <m/>
    <n v="100292666"/>
    <s v="Alfa College"/>
    <x v="15"/>
    <m/>
    <s v="ALFA (light sff) Think Centre M58e SFF Intel C2D E7300 (2,66GHz), 2GBmem 160GBHD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86"/>
    <s v="V21/10034616 / INV10030846 / INV10032598 / INV1003"/>
    <s v="?"/>
    <s v="beginbalans"/>
    <m/>
    <s v="1S7306W1QLMCYYG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87"/>
    <s v="V21/10034616 / INV10030846 / INV10032598 / INV1003"/>
    <s v="?"/>
    <s v="beginbalans"/>
    <m/>
    <s v="1S7306W1QLMCXAP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88"/>
    <s v="V21/10034616 / INV10030846 / INV10032598 / INV1003"/>
    <s v="?"/>
    <s v="beginbalans"/>
    <m/>
    <s v="1S7306W1QLMCXBV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89"/>
    <s v="V21/10034616 / INV10030846 / INV10032598 / INV1003"/>
    <s v="?"/>
    <s v="beginbalans"/>
    <m/>
    <s v="1S7306W1QLMCXBR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90"/>
    <s v="V21/10034616 / INV10030846 / INV10032598 / INV1003"/>
    <s v="?"/>
    <s v="beginbalans"/>
    <m/>
    <s v="1S7306W1QLMCXBR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91"/>
    <s v="V21/10034616 / INV10030846 / INV10032598 / INV1003"/>
    <s v="?"/>
    <s v="beginbalans"/>
    <m/>
    <s v="1S7306W1QLMCXBP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92"/>
    <s v="V21/10034616 / INV10030846 / INV10032598 / INV1003"/>
    <s v="?"/>
    <s v="beginbalans"/>
    <m/>
    <s v="1S7306W1QLMCXBM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93"/>
    <s v="V21/10034616 / INV10030846 / INV10032598 / INV1003"/>
    <s v="?"/>
    <s v="beginbalans"/>
    <m/>
    <s v="1S7306W1QLMCXBK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94"/>
    <s v="V21/10034616 / INV10030846 / INV10032598 / INV1003"/>
    <s v="?"/>
    <s v="beginbalans"/>
    <m/>
    <s v="1S7306W1QLMCXBGV"/>
    <m/>
    <m/>
    <m/>
    <x v="0"/>
    <m/>
    <n v="100292666"/>
    <s v="Alfa College"/>
    <x v="15"/>
    <s v="Lenovo"/>
    <s v="M57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95"/>
    <s v="V21/10034616 / INV10030846 / INV10032598 / INV1003"/>
    <s v="?"/>
    <s v="beginbalans"/>
    <m/>
    <s v="1S7306W1QLMCXBF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96"/>
    <s v="V21/10034616 / INV10030846 / INV10032598 / INV1003"/>
    <s v="?"/>
    <s v="beginbalans"/>
    <m/>
    <s v="1S7306W1QLMCXAZ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97"/>
    <s v="V21/10034616 / INV10030846 / INV10032598 / INV1003"/>
    <s v="?"/>
    <s v="beginbalans"/>
    <m/>
    <s v="1S7306W1QLMCYYN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698"/>
    <s v="V21/10034616 / INV10030846 / INV10032598 / INV1003"/>
    <s v="?"/>
    <s v="beginbalans"/>
    <m/>
    <s v="1S7306W1QLMCXAY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699"/>
    <s v="V21/10034616 / INV10030846 / INV10032598 / INV1003"/>
    <s v="?"/>
    <s v="beginbalans"/>
    <m/>
    <s v="1S7306W1QLMCYXW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00"/>
    <s v="V21/10034616 / INV10030846 / INV10032598 / INV1003"/>
    <s v="?"/>
    <s v="beginbalans"/>
    <m/>
    <s v="1S7306W1QLMCXAN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01"/>
    <s v="V21/10034616 / INV10030846 / INV10032598 / INV1003"/>
    <s v="?"/>
    <s v="beginbalans"/>
    <m/>
    <s v="1S7306W1QLMCXAM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02"/>
    <s v="V21/10034616 / INV10030846 / INV10032598 / INV1003"/>
    <s v="?"/>
    <s v="beginbalans"/>
    <m/>
    <s v="1S7306W1QLMCXAL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03"/>
    <s v="V21/10034616 / INV10030846 / INV10032598 / INV1003"/>
    <s v="?"/>
    <s v="beginbalans"/>
    <m/>
    <s v="1S7306W1QLMCXAL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04"/>
    <s v="V21/10034616 / INV10030846 / INV10032598 / INV1003"/>
    <s v="?"/>
    <s v="beginbalans"/>
    <m/>
    <s v="1S7306W1QLMCXAD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05"/>
    <s v="V21/10034616 / INV10030846 / INV10032598 / INV1003"/>
    <s v="?"/>
    <s v="beginbalans"/>
    <m/>
    <s v="1S7306W1QLMCXAD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06"/>
    <s v="V21/10034616 / INV10030846 / INV10032598 / INV1003"/>
    <s v="?"/>
    <s v="beginbalans"/>
    <m/>
    <s v="1S7306W1QLMCXAC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07"/>
    <s v="V21/10034616 / INV10030846 / INV10032598 / INV1003"/>
    <s v="?"/>
    <s v="beginbalans"/>
    <m/>
    <s v="1S7306W1QLMCXAA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08"/>
    <s v="V21/10034616 / INV10030846 / INV10032598 / INV1003"/>
    <s v="?"/>
    <s v="beginbalans"/>
    <m/>
    <s v="1S7306W1QLMCXLC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09"/>
    <s v="V21/10034616 / INV10030846 / INV10032598 / INV1003"/>
    <s v="?"/>
    <s v="beginbalans"/>
    <m/>
    <s v="1S7306W1QLMCXAZ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10"/>
    <s v="V21/10034616 / INV10030846 / INV10032598 / INV1003"/>
    <s v="?"/>
    <s v="beginbalans"/>
    <m/>
    <s v="1S7306W1QLMCXAF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11"/>
    <s v="V21/10034616 / INV10030846 / INV10032598 / INV1003"/>
    <s v="?"/>
    <s v="beginbalans"/>
    <m/>
    <s v="1S7306W1QLMCXBY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12"/>
    <s v="V21/10034616 / INV10030846 / INV10032598 / INV1003"/>
    <s v="?"/>
    <s v="beginbalans"/>
    <m/>
    <s v="1S7306W1QLMCXBV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13"/>
    <s v="V21/10034616 / INV10030846 / INV10032598 / INV1003"/>
    <s v="?"/>
    <s v="beginbalans"/>
    <m/>
    <s v="1S7306W1QLMCXBT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14"/>
    <s v="V21/10034616 / INV10030846 / INV10032598 / INV1003"/>
    <s v="?"/>
    <s v="beginbalans"/>
    <m/>
    <s v="1S7306W1QLMCXAZ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15"/>
    <s v="V21/10034616 / INV10030846 / INV10032598 / INV1003"/>
    <s v="?"/>
    <s v="beginbalans"/>
    <m/>
    <s v="1S7306W1QLMCXAY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16"/>
    <s v="V21/10034616 / INV10030846 / INV10032598 / INV1003"/>
    <s v="?"/>
    <s v="beginbalans"/>
    <m/>
    <s v="1S7306W1QLMCXAW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17"/>
    <s v="V21/10034616 / INV10030846 / INV10032598 / INV1003"/>
    <s v="?"/>
    <s v="beginbalans"/>
    <m/>
    <s v="1S7306W1QLMCXAV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18"/>
    <s v="V21/10034616 / INV10030846 / INV10032598 / INV1003"/>
    <s v="?"/>
    <s v="beginbalans"/>
    <m/>
    <s v="1S7306W1QLMCXAL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19"/>
    <s v="V21/10034616 / INV10030846 / INV10032598 / INV1003"/>
    <s v="?"/>
    <s v="beginbalans"/>
    <m/>
    <s v="1S7306W1QLMCXRP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20"/>
    <s v="V21/10034616 / INV10030846 / INV10032598 / INV1003"/>
    <s v="?"/>
    <s v="beginbalans"/>
    <m/>
    <s v="1S7306W1QLMCXAK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21"/>
    <s v="V21/10034616 / INV10030846 / INV10032598 / INV1003"/>
    <s v="?"/>
    <s v="beginbalans"/>
    <m/>
    <s v="1S7306W1QLMCXCA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22"/>
    <s v="V21/10034616 / INV10030846 / INV10032598 / INV1003"/>
    <s v="?"/>
    <s v="beginbalans"/>
    <m/>
    <s v="1S7306W1QLMCXAD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23"/>
    <s v="V21/10034616 / INV10030846 / INV10032598 / INV1003"/>
    <s v="?"/>
    <s v="beginbalans"/>
    <m/>
    <s v="1S7306W1QLMCXAC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24"/>
    <s v="V21/10034616 / INV10030846 / INV10032598 / INV1003"/>
    <s v="?"/>
    <s v="beginbalans"/>
    <m/>
    <s v="1S7306W1QLMCXAC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25"/>
    <s v="V21/10034616 / INV10030846 / INV10032598 / INV1003"/>
    <s v="?"/>
    <s v="beginbalans"/>
    <m/>
    <s v="1S7306W1QLMCXAA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26"/>
    <s v="V21/10034616 / INV10030846 / INV10032598 / INV1003"/>
    <s v="?"/>
    <s v="beginbalans"/>
    <m/>
    <s v="1S7306W1QLMCXAA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27"/>
    <s v="V21/10034616 / INV10030846 / INV10032598 / INV1003"/>
    <s v="?"/>
    <s v="beginbalans"/>
    <m/>
    <s v="1S7306W1QLMCXAA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28"/>
    <s v="V21/10034616 / INV10030846 / INV10032598 / INV1003"/>
    <s v="?"/>
    <s v="beginbalans"/>
    <m/>
    <s v="1S7306W1QLMCXAA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29"/>
    <s v="V21/10034616 / INV10030846 / INV10032598 / INV1003"/>
    <s v="?"/>
    <s v="beginbalans"/>
    <m/>
    <s v="1S7306W1QLMCWZZ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30"/>
    <s v="V21/10034616 / INV10030846 / INV10032598 / INV1003"/>
    <s v="?"/>
    <s v="beginbalans"/>
    <m/>
    <s v="1S7306W1QLMCYYH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31"/>
    <s v="V21/10034616 / INV10030846 / INV10032598 / INV1003"/>
    <s v="?"/>
    <s v="beginbalans"/>
    <m/>
    <s v="1S7306W1QLMCXAL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32"/>
    <s v="V21/10034616 / INV10030846 / INV10032598 / INV1003"/>
    <s v="?"/>
    <s v="beginbalans"/>
    <m/>
    <s v="1S7306W1QLMCXKC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33"/>
    <s v="V21/10034616 / INV10030846 / INV10032598 / INV1003"/>
    <s v="?"/>
    <s v="beginbalans"/>
    <m/>
    <s v="1S7306W1QLMCXLB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34"/>
    <s v="V21/10034616 / INV10030846 / INV10032598 / INV1003"/>
    <s v="?"/>
    <s v="beginbalans"/>
    <m/>
    <s v="1S7306W1QLMCXLB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35"/>
    <s v="V21/10034616 / INV10030846 / INV10032598 / INV1003"/>
    <s v="?"/>
    <s v="beginbalans"/>
    <m/>
    <s v="1S7306W1QLMCXKZ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36"/>
    <s v="V21/10034616 / INV10030846 / INV10032598 / INV1003"/>
    <s v="?"/>
    <s v="beginbalans"/>
    <m/>
    <s v="1S7306W1QLMCXKT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37"/>
    <s v="V21/10034616 / INV10030846 / INV10032598 / INV1003"/>
    <s v="?"/>
    <s v="beginbalans"/>
    <m/>
    <s v="1S7306W1QLMCXKR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38"/>
    <s v="V21/10034616 / INV10030846 / INV10032598 / INV1003"/>
    <s v="?"/>
    <s v="beginbalans"/>
    <m/>
    <s v="1S7306W1QLMCXKR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39"/>
    <s v="V21/10034616 / INV10030846 / INV10032598 / INV1003"/>
    <s v="?"/>
    <s v="beginbalans"/>
    <m/>
    <s v="1S7306W1QLMCXKP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40"/>
    <s v="V21/10034616 / INV10030846 / INV10032598 / INV1003"/>
    <s v="?"/>
    <s v="beginbalans"/>
    <m/>
    <s v="1S7306W1QLMCXKP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41"/>
    <s v="V21/10034616 / INV10030846 / INV10032598 / INV1003"/>
    <s v="?"/>
    <s v="beginbalans"/>
    <m/>
    <s v="1S7306W1QLMCXKP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42"/>
    <s v="V21/10034616 / INV10030846 / INV10032598 / INV1003"/>
    <s v="?"/>
    <s v="beginbalans"/>
    <m/>
    <s v="1S7306W1QLMCXCA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43"/>
    <s v="V21/10034616 / INV10030846 / INV10032598 / INV1003"/>
    <s v="?"/>
    <s v="beginbalans"/>
    <m/>
    <s v="1S7306W1QLMCXKN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44"/>
    <s v="V21/10034616 / INV10030846 / INV10032598 / INV1003"/>
    <s v="?"/>
    <s v="beginbalans"/>
    <m/>
    <s v="1S7306W1QLMCXCA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45"/>
    <s v="V21/10034616 / INV10030846 / INV10032598 / INV1003"/>
    <s v="?"/>
    <s v="beginbalans"/>
    <m/>
    <s v="1S7306W1QLMCXKA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46"/>
    <s v="V21/10034616 / INV10030846 / INV10032598 / INV1003"/>
    <s v="?"/>
    <s v="beginbalans"/>
    <m/>
    <s v="1S7306W1QLMCXHY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47"/>
    <s v="V21/10034616 / INV10030846 / INV10032598 / INV1003"/>
    <s v="?"/>
    <s v="beginbalans"/>
    <m/>
    <s v="1S7306W1QLMCXCM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48"/>
    <s v="V21/10034616 / INV10030846 / INV10032598 / INV1003"/>
    <s v="?"/>
    <s v="beginbalans"/>
    <m/>
    <s v="1S7306W1QLMCXCD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49"/>
    <s v="V21/10034616 / INV10030846 / INV10032598 / INV1003"/>
    <s v="?"/>
    <s v="beginbalans"/>
    <m/>
    <s v="1S7306W1QLMCXCC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50"/>
    <s v="V21/10034616 / INV10030846 / INV10032598 / INV1003"/>
    <s v="?"/>
    <s v="beginbalans"/>
    <m/>
    <s v="1S7306W1QLMCXCC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51"/>
    <s v="V21/10034616 / INV10030846 / INV10032598 / INV1003"/>
    <s v="?"/>
    <s v="beginbalans"/>
    <m/>
    <s v="1S7306W1QLMCXCC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52"/>
    <s v="V21/10034616 / INV10030846 / INV10032598 / INV1003"/>
    <s v="?"/>
    <s v="beginbalans"/>
    <m/>
    <s v="1S7306W1QLMCXCB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53"/>
    <s v="V21/10034616 / INV10030846 / INV10032598 / INV1003"/>
    <s v="?"/>
    <s v="beginbalans"/>
    <m/>
    <s v="1S7306W1QLMCXCG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54"/>
    <s v="V21/10034616 / INV10030846 / INV10032598 / INV1003"/>
    <s v="?"/>
    <s v="beginbalans"/>
    <m/>
    <s v="1S7306W1QLMCXKN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55"/>
    <s v="V21/10034616 / INV10030846 / INV10032598 / INV1003"/>
    <s v="?"/>
    <s v="beginbalans"/>
    <m/>
    <s v="1S7306W1QLMCXLC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56"/>
    <s v="V21/10034616 / INV10030846 / INV10032598 / INV1003"/>
    <s v="?"/>
    <s v="beginbalans"/>
    <m/>
    <s v="1S7306W1QLMCXRN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57"/>
    <s v="V21/10034616 / INV10030846 / INV10032598 / INV1003"/>
    <s v="?"/>
    <s v="beginbalans"/>
    <m/>
    <s v="1S7306W1QLMCXLG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58"/>
    <s v="V21/10034616 / INV10030846 / INV10032598 / INV1003"/>
    <s v="?"/>
    <s v="beginbalans"/>
    <m/>
    <s v="1S7306W1QLMCXLG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59"/>
    <s v="V21/10034616 / INV10030846 / INV10032598 / INV1003"/>
    <s v="?"/>
    <s v="beginbalans"/>
    <m/>
    <s v="1S7306W1QLMCXLG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60"/>
    <s v="V21/10034616 / INV10030846 / INV10032598 / INV1003"/>
    <s v="?"/>
    <s v="beginbalans"/>
    <m/>
    <s v="1S7306W1QLMCXLF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61"/>
    <s v="V21/10034616 / INV10030846 / INV10032598 / INV1003"/>
    <s v="?"/>
    <s v="beginbalans"/>
    <m/>
    <s v="1S7306W1QLMCXLF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62"/>
    <s v="V21/10034616 / INV10030846 / INV10032598 / INV1003"/>
    <s v="?"/>
    <s v="beginbalans"/>
    <m/>
    <s v="1S7306W1QLMCXLF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63"/>
    <s v="V21/10034616 / INV10030846 / INV10032598 / INV1003"/>
    <s v="?"/>
    <s v="beginbalans"/>
    <m/>
    <s v="1S7306W1QLMCXLD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64"/>
    <s v="V21/10034616 / INV10030846 / INV10032598 / INV1003"/>
    <s v="?"/>
    <s v="beginbalans"/>
    <m/>
    <s v="1S7306W1QLMCXBZ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65"/>
    <s v="V21/10034616 / INV10030846 / INV10032598 / INV1003"/>
    <s v="?"/>
    <s v="beginbalans"/>
    <m/>
    <s v="1S7306W1QLMCXLC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66"/>
    <s v="V21/10034616 / INV10030846 / INV10032598 / INV1003"/>
    <s v="?"/>
    <s v="beginbalans"/>
    <m/>
    <s v="1S7306W1QLMCXRP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67"/>
    <s v="V21/10034616 / INV10030846 / INV10032598 / INV1003"/>
    <s v="?"/>
    <s v="beginbalans"/>
    <m/>
    <s v="1S7306W1QLMCXLC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68"/>
    <s v="V21/10034616 / INV10030846 / INV10032598 / INV1003"/>
    <s v="?"/>
    <s v="beginbalans"/>
    <m/>
    <s v="1S7306W1QLMCXLA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69"/>
    <s v="V21/10034616 / INV10030846 / INV10032598 / INV1003"/>
    <s v="?"/>
    <s v="beginbalans"/>
    <m/>
    <s v="1S7306W1QLMCXKY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70"/>
    <s v="V21/10034616 / INV10030846 / INV10032598 / INV1003"/>
    <s v="?"/>
    <s v="beginbalans"/>
    <m/>
    <s v="1S7306W1QLMCXKY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71"/>
    <s v="V21/10034616 / INV10030846 / INV10032598 / INV1003"/>
    <s v="?"/>
    <s v="beginbalans"/>
    <m/>
    <s v="1S7306W1QLMCXKX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72"/>
    <s v="V21/10034616 / INV10030846 / INV10032598 / INV1003"/>
    <s v="?"/>
    <s v="beginbalans"/>
    <m/>
    <s v="1S7306W1QLMCXKX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73"/>
    <s v="V21/10034616 / INV10030846 / INV10032598 / INV1003"/>
    <s v="?"/>
    <s v="beginbalans"/>
    <m/>
    <s v="1S7306W1QLMCXKXW"/>
    <m/>
    <m/>
    <m/>
    <x v="0"/>
    <m/>
    <n v="100292666"/>
    <s v="Alfa College"/>
    <x v="15"/>
    <s v="Lenovo"/>
    <s v="M57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74"/>
    <s v="V21/10034616 / INV10030846 / INV10032598 / INV1003"/>
    <s v="?"/>
    <s v="beginbalans"/>
    <m/>
    <s v="1S7306W1QLMCXKX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75"/>
    <s v="V21/10034616 / INV10030846 / INV10032598 / INV1003"/>
    <s v="?"/>
    <s v="beginbalans"/>
    <m/>
    <s v="1S7306W1QLMCXKX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76"/>
    <s v="V21/10034616 / INV10030846 / INV10032598 / INV1003"/>
    <s v="?"/>
    <s v="beginbalans"/>
    <m/>
    <s v="1S7306W1QLMCXLD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77"/>
    <s v="V21/10034616 / INV10030846 / INV10032598 / INV1003"/>
    <s v="?"/>
    <s v="beginbalans"/>
    <m/>
    <s v="1S7306W1QLMCXRW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78"/>
    <s v="V21/10034616 / INV10030846 / INV10032598 / INV1003"/>
    <s v="?"/>
    <s v="beginbalans"/>
    <m/>
    <s v="1S7306W1QLMCXTA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79"/>
    <s v="V21/10034616 / INV10030846 / INV10032598 / INV1003"/>
    <s v="?"/>
    <s v="beginbalans"/>
    <m/>
    <s v="1S7306W1QLMCXRZ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80"/>
    <s v="V21/10034616 / INV10030846 / INV10032598 / INV1003"/>
    <s v="?"/>
    <s v="beginbalans"/>
    <m/>
    <s v="1S7306W1QLMCXRZ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81"/>
    <s v="V21/10034616 / INV10030846 / INV10032598 / INV1003"/>
    <s v="?"/>
    <s v="beginbalans"/>
    <m/>
    <s v="1S7306W1QLMCXRZ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82"/>
    <s v="V21/10034616 / INV10030846 / INV10032598 / INV1003"/>
    <s v="?"/>
    <s v="beginbalans"/>
    <m/>
    <s v="1S7306W1QLMCXRZ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83"/>
    <s v="V21/10034616 / INV10030846 / INV10032598 / INV1003"/>
    <s v="?"/>
    <s v="beginbalans"/>
    <m/>
    <s v="1S7306W1QLMCXRY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84"/>
    <s v="V21/10034616 / INV10030846 / INV10032598 / INV1003"/>
    <s v="?"/>
    <s v="beginbalans"/>
    <m/>
    <s v="1S7306W1QLMCXRY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85"/>
    <s v="V21/10034616 / INV10030846 / INV10032598 / INV1003"/>
    <s v="?"/>
    <s v="beginbalans"/>
    <m/>
    <s v="1S7306W1QLMCXRY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786"/>
    <s v="V21/10034616 / INV10030846 / INV10032598 / INV1003"/>
    <s v="?"/>
    <s v="beginbalans"/>
    <m/>
    <s v="1S7306W1QLMCXRP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87"/>
    <s v="V21/10034616 / INV10030846 / INV10032598 / INV1003"/>
    <s v="?"/>
    <s v="beginbalans"/>
    <m/>
    <s v="1S7306W1QLMCXRX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88"/>
    <s v="V21/10034616 / INV10030846 / INV10032598 / INV1003"/>
    <s v="?"/>
    <s v="beginbalans"/>
    <m/>
    <s v="1S7306W1QLMCXRP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89"/>
    <s v="V21/10034616 / INV10030846 / INV10032598 / INV1003"/>
    <s v="?"/>
    <s v="beginbalans"/>
    <m/>
    <s v="1S7306W1QLMCXRW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90"/>
    <s v="V21/10034616 / INV10030846 / INV10032598 / INV1003"/>
    <s v="?"/>
    <s v="beginbalans"/>
    <m/>
    <s v="1S7306W1QLMCXRW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91"/>
    <s v="V21/10034616 / INV10030846 / INV10032598 / INV1003"/>
    <s v="?"/>
    <s v="beginbalans"/>
    <m/>
    <s v="1S7306W1QLMCXRV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92"/>
    <s v="V21/10034616 / INV10030846 / INV10032598 / INV1003"/>
    <s v="?"/>
    <s v="beginbalans"/>
    <m/>
    <s v="1S7306W1QLMCXRT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93"/>
    <s v="V21/10034616 / INV10030846 / INV10032598 / INV1003"/>
    <s v="?"/>
    <s v="beginbalans"/>
    <m/>
    <s v="1S7306W1QLMCXRT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94"/>
    <s v="V21/10034616 / INV10030846 / INV10032598 / INV1003"/>
    <s v="?"/>
    <s v="beginbalans"/>
    <m/>
    <s v="1S7306W1QLMCXRT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95"/>
    <s v="V21/10034616 / INV10030846 / INV10032598 / INV1003"/>
    <s v="?"/>
    <s v="beginbalans"/>
    <m/>
    <s v="1S7306W1QLMCXRR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96"/>
    <s v="V21/10034616 / INV10030846 / INV10032598 / INV1003"/>
    <s v="?"/>
    <s v="beginbalans"/>
    <m/>
    <s v="1S7306W1QLMCXRR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97"/>
    <s v="V21/10034616 / INV10030846 / INV10032598 / INV1003"/>
    <s v="?"/>
    <s v="beginbalans"/>
    <m/>
    <s v="1S7306W1QLMCXKW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98"/>
    <s v="V21/10034616 / INV10030846 / INV10032598 / INV1003"/>
    <s v="?"/>
    <s v="beginbalans"/>
    <m/>
    <s v="1S7306W1QLMCXRX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799"/>
    <s v="V21/10034616 / INV10030846 / INV10032598 / INV1003"/>
    <s v="?"/>
    <s v="beginbalans"/>
    <m/>
    <s v="1S7306W1QLMCXHV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00"/>
    <s v="V21/10034616 / INV10030846 / INV10032598 / INV1003"/>
    <s v="?"/>
    <s v="beginbalans"/>
    <m/>
    <s v="1S7306W1QLMCXKX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01"/>
    <s v="V21/10034616 / INV10030846 / INV10032598 / INV1003"/>
    <s v="?"/>
    <s v="beginbalans"/>
    <m/>
    <s v="1S7306W1QLMCXKA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02"/>
    <s v="V21/10034616 / INV10030846 / INV10032598 / INV1003"/>
    <s v="?"/>
    <s v="beginbalans"/>
    <m/>
    <s v="1S7306W1QLMCXKA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03"/>
    <s v="V21/10034616 / INV10030846 / INV10032598 / INV1003"/>
    <s v="?"/>
    <s v="beginbalans"/>
    <m/>
    <s v="1S7306W1QLMCXHZ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04"/>
    <s v="V21/10034616 / INV10030846 / INV10032598 / INV1003"/>
    <s v="?"/>
    <s v="beginbalans"/>
    <m/>
    <s v="1S7306W1QLMCXHZ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05"/>
    <s v="V21/10034616 / INV10030846 / INV10032598 / INV1003"/>
    <s v="?"/>
    <s v="beginbalans"/>
    <m/>
    <s v="1S7306W1QLMCXHY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06"/>
    <s v="V21/10034616 / INV10030846 / INV10032598 / INV1003"/>
    <s v="?"/>
    <s v="beginbalans"/>
    <m/>
    <s v="1S7306W1QLMCXHY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07"/>
    <s v="V21/10034616 / INV10030846 / INV10032598 / INV1003"/>
    <s v="?"/>
    <s v="beginbalans"/>
    <m/>
    <s v="1S7306W1QLMCXHX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08"/>
    <s v="V21/10034616 / INV10030846 / INV10032598 / INV1003"/>
    <s v="?"/>
    <s v="beginbalans"/>
    <m/>
    <s v="1S7306W1QLMCXHX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09"/>
    <s v="V21/10034616 / INV10030846 / INV10032598 / INV1003"/>
    <s v="?"/>
    <s v="beginbalans"/>
    <m/>
    <s v="1S7306W1QLMCXKC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10"/>
    <s v="V21/10034616 / INV10030846 / INV10032598 / INV1003"/>
    <s v="?"/>
    <s v="beginbalans"/>
    <m/>
    <s v="1S7306W1QLMCXHW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11"/>
    <s v="V21/10034616 / INV10030846 / INV10032598 / INV1003"/>
    <s v="?"/>
    <s v="beginbalans"/>
    <m/>
    <s v="1S7306W1QLMCXKC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12"/>
    <s v="V21/10034616 / INV10030846 / INV10032598 / INV1003"/>
    <s v="?"/>
    <s v="beginbalans"/>
    <m/>
    <s v="1S7306W1QLMCXHT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13"/>
    <s v="V21/10034616 / INV10030846 / INV10032598 / INV1003"/>
    <s v="?"/>
    <s v="beginbalans"/>
    <m/>
    <s v="1S7306W1QLMCXHR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14"/>
    <s v="V21/10034616 / INV10030846 / INV10032598 / INV1003"/>
    <s v="?"/>
    <s v="beginbalans"/>
    <m/>
    <s v="1S7306W1QLMCXHN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15"/>
    <s v="V21/10034616 / INV10030846 / INV10032598 / INV1003"/>
    <s v="?"/>
    <s v="beginbalans"/>
    <m/>
    <s v="1S7306W1QLMCXHM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16"/>
    <s v="V21/10034616 / INV10030846 / INV10032598 / INV1003"/>
    <s v="?"/>
    <s v="beginbalans"/>
    <m/>
    <s v="1S7306W1QLMCXHL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17"/>
    <s v="V21/10034616 / INV10030846 / INV10032598 / INV1003"/>
    <s v="?"/>
    <s v="beginbalans"/>
    <m/>
    <s v="1S7306W1QLMCXCM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18"/>
    <s v="V21/10034616 / INV10030846 / INV10032598 / INV1003"/>
    <s v="?"/>
    <s v="beginbalans"/>
    <m/>
    <s v="1S7306W1QLMCXCGT"/>
    <m/>
    <m/>
    <m/>
    <x v="0"/>
    <m/>
    <n v="100292666"/>
    <s v="Alfa College"/>
    <x v="15"/>
    <s v="Lenovo"/>
    <s v="M57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19"/>
    <s v="V21/10034616 / INV10030846 / INV10032598 / INV1003"/>
    <s v="?"/>
    <s v="beginbalans"/>
    <m/>
    <s v="1S7306W1QLMCXCG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20"/>
    <s v="V21/10034616 / INV10030846 / INV10032598 / INV1003"/>
    <s v="?"/>
    <s v="beginbalans"/>
    <m/>
    <s v="1S7306W1QLMCYYC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21"/>
    <s v="V21/10034616 / INV10030846 / INV10032598 / INV1003"/>
    <s v="?"/>
    <s v="beginbalans"/>
    <m/>
    <s v="1S7306W1QLMCXHX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22"/>
    <s v="V21/10034616 / INV10030846 / INV10032598 / INV1003"/>
    <s v="?"/>
    <s v="beginbalans"/>
    <m/>
    <s v="1S7306W1QLMCXKR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23"/>
    <s v="V21/10034616 / INV10030846 / INV10032598 / INV1003"/>
    <s v="?"/>
    <s v="beginbalans"/>
    <m/>
    <s v="1S7306W1QLMCXCF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24"/>
    <s v="V21/10034616 / INV10030846 / INV10032598 / INV1003"/>
    <s v="?"/>
    <s v="beginbalans"/>
    <m/>
    <s v="1S7306W1QLMCXKW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25"/>
    <s v="V21/10034616 / INV10030846 / INV10032598 / INV1003"/>
    <s v="?"/>
    <s v="beginbalans"/>
    <m/>
    <s v="1S7306W1QLMCXKW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26"/>
    <s v="V21/10034616 / INV10030846 / INV10032598 / INV1003"/>
    <s v="?"/>
    <s v="beginbalans"/>
    <m/>
    <s v="1S7306W1QLMCXKW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27"/>
    <s v="V21/10034616 / INV10030846 / INV10032598 / INV1003"/>
    <s v="?"/>
    <s v="beginbalans"/>
    <m/>
    <s v="1S7306W1QLMCXKV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28"/>
    <s v="V21/10034616 / INV10030846 / INV10032598 / INV1003"/>
    <s v="?"/>
    <s v="beginbalans"/>
    <m/>
    <s v="1S7306W1QLMCXKV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29"/>
    <s v="V21/10034616 / INV10030846 / INV10032598 / INV1003"/>
    <s v="?"/>
    <s v="beginbalans"/>
    <m/>
    <s v="1S7306W1QLMCXKT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30"/>
    <s v="V21/10034616 / INV10030846 / INV10032598 / INV1003"/>
    <s v="?"/>
    <s v="beginbalans"/>
    <m/>
    <s v="1S7306W1QLMCXKR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31"/>
    <s v="V21/10034616 / INV10030846 / INV10032598 / INV1003"/>
    <s v="?"/>
    <s v="beginbalans"/>
    <m/>
    <s v="1S7306W1QLMCXKR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32"/>
    <s v="V21/10034616 / INV10030846 / INV10032598 / INV1003"/>
    <s v="?"/>
    <s v="beginbalans"/>
    <m/>
    <s v="1S7306W1QLMCXKB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33"/>
    <s v="V21/10034616 / INV10030846 / INV10032598 / INV1003"/>
    <s v="?"/>
    <s v="beginbalans"/>
    <m/>
    <s v="1S7306W1QLMCXKR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34"/>
    <s v="V21/10034616 / INV10030846 / INV10032598 / INV1003"/>
    <s v="?"/>
    <s v="beginbalans"/>
    <m/>
    <s v="1S7306W1QLMCXKX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35"/>
    <s v="V21/10034616 / INV10030846 / INV10032598 / INV1003"/>
    <s v="?"/>
    <s v="beginbalans"/>
    <m/>
    <s v="1S7306W1QLMCXKR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36"/>
    <s v="V21/10034616 / INV10030846 / INV10032598 / INV1003"/>
    <s v="?"/>
    <s v="beginbalans"/>
    <m/>
    <s v="1S7306W1QLMCXKP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37"/>
    <s v="V21/10034616 / INV10030846 / INV10032598 / INV1003"/>
    <s v="?"/>
    <s v="beginbalans"/>
    <m/>
    <s v="1S7306W1QLMCXKP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38"/>
    <s v="V21/10034616 / INV10030846 / INV10032598 / INV1003"/>
    <s v="?"/>
    <s v="beginbalans"/>
    <m/>
    <s v="1S7306W1QLMCXKG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39"/>
    <s v="V21/10034616 / INV10030846 / INV10032598 / INV1003"/>
    <s v="?"/>
    <s v="beginbalans"/>
    <m/>
    <s v="1S7306W1QLMCXKF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40"/>
    <s v="V21/10034616 / INV10030846 / INV10032598 / INV1003"/>
    <s v="?"/>
    <s v="beginbalans"/>
    <m/>
    <s v="1S7306W1QLMCXKF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41"/>
    <s v="V21/10034616 / INV10030846 / INV10032598 / INV1003"/>
    <s v="?"/>
    <s v="beginbalans"/>
    <m/>
    <s v="1S7306W1QLMCXKF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42"/>
    <s v="V21/10034616 / INV10030846 / INV10032598 / INV1003"/>
    <s v="?"/>
    <s v="beginbalans"/>
    <m/>
    <s v="1S7306W1QLMCXKD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43"/>
    <s v="V21/10034616 / INV10030846 / INV10032598 / INV1003"/>
    <s v="?"/>
    <s v="beginbalans"/>
    <m/>
    <s v="1S7306W1QLMCXKC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44"/>
    <s v="V21/10034616 / INV10030846 / INV10032598 / INV1003"/>
    <s v="?"/>
    <s v="beginbalans"/>
    <m/>
    <s v="1S7306W1QLMCXKR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45"/>
    <s v="V21/10034616 / INV10030846 / INV10032598 / INV1003"/>
    <s v="?"/>
    <s v="beginbalans"/>
    <m/>
    <s v="1S7306W1QLMCXBW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46"/>
    <s v="V21/10034616 / INV10030846 / INV10032598 / INV1003"/>
    <s v="?"/>
    <s v="beginbalans"/>
    <m/>
    <s v="1S7306W1QLMCXRP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47"/>
    <s v="V21/10034616 / INV10030846 / INV10032598 / INV1003"/>
    <s v="?"/>
    <s v="beginbalans"/>
    <m/>
    <s v="1S7306W1QLMCXRP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48"/>
    <s v="V21/10034616 / INV10030846 / INV10032598 / INV1003"/>
    <s v="?"/>
    <s v="beginbalans"/>
    <m/>
    <s v="1S7306W1QLMCXRN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49"/>
    <s v="V21/10034616 / INV10030846 / INV10032598 / INV1003"/>
    <s v="?"/>
    <s v="beginbalans"/>
    <m/>
    <s v="1S7306W1QLMCXLG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50"/>
    <s v="V21/10034616 / INV10030846 / INV10032598 / INV1003"/>
    <s v="?"/>
    <s v="beginbalans"/>
    <m/>
    <s v="1S7306W1QLMCXKF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51"/>
    <s v="V21/10034616 / INV10030846 / INV10032598 / INV1003"/>
    <s v="?"/>
    <s v="beginbalans"/>
    <m/>
    <s v="1S7306W1QLMCXKB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52"/>
    <s v="V21/10034616 / INV10030846 / INV10032598 / INV1003"/>
    <s v="?"/>
    <s v="beginbalans"/>
    <m/>
    <s v="1S7306W1QLMCXHZ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53"/>
    <s v="V21/10034616 / INV10030846 / INV10032598 / INV1003"/>
    <s v="?"/>
    <s v="beginbalans"/>
    <m/>
    <s v="1S7306W1QLMCXHW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54"/>
    <s v="V21/10034616 / INV10030846 / INV10032598 / INV1003"/>
    <s v="?"/>
    <s v="beginbalans"/>
    <m/>
    <s v="1S7306W1QLMCYYH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55"/>
    <s v="V21/10034616 / INV10030846 / INV10032598 / INV1003"/>
    <s v="?"/>
    <s v="beginbalans"/>
    <m/>
    <s v="1S7306W1QLMCXBY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56"/>
    <s v="V21/10034616 / INV10030846 / INV10032598 / INV1003"/>
    <s v="?"/>
    <s v="beginbalans"/>
    <m/>
    <s v="1S7306W1QLMCXRW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57"/>
    <s v="V21/10034616 / INV10030846 / INV10032598 / INV1003"/>
    <s v="?"/>
    <s v="beginbalans"/>
    <m/>
    <s v="1S7306W1QLMCXBW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58"/>
    <s v="V21/10034616 / INV10030846 / INV10032598 / INV1003"/>
    <s v="?"/>
    <s v="beginbalans"/>
    <m/>
    <s v="1S7306W1QLMCXBW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59"/>
    <s v="V21/10034616 / INV10030846 / INV10032598 / INV1003"/>
    <s v="?"/>
    <s v="beginbalans"/>
    <m/>
    <s v="1S7306W1QLMCXBW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60"/>
    <s v="V21/10034616 / INV10030846 / INV10032598 / INV1003"/>
    <s v="?"/>
    <s v="beginbalans"/>
    <m/>
    <s v="1S7306W1QLMCXBW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61"/>
    <s v="V21/10034616 / INV10030846 / INV10032598 / INV1003"/>
    <s v="?"/>
    <s v="beginbalans"/>
    <m/>
    <s v="1S7306W1QLMCXBW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62"/>
    <s v="V21/10034616 / INV10030846 / INV10032598 / INV1003"/>
    <s v="?"/>
    <s v="beginbalans"/>
    <m/>
    <s v="1S7306W1QLMCXBK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63"/>
    <s v="V21/10034616 / INV10030846 / INV10032598 / INV1003"/>
    <s v="?"/>
    <s v="beginbalans"/>
    <m/>
    <s v="1S7306W1QLMCXBG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64"/>
    <s v="V21/10034616 / INV10030846 / INV10032598 / INV1003"/>
    <s v="?"/>
    <s v="beginbalans"/>
    <m/>
    <s v="1S7306W1QLMCXBG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65"/>
    <s v="V21/10034616 / INV10030846 / INV10032598 / INV1003"/>
    <s v="?"/>
    <s v="beginbalans"/>
    <m/>
    <s v="1S7306W1QLMCXBG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66"/>
    <s v="V21/10034616 / INV10030846 / INV10032598 / INV1003"/>
    <s v="?"/>
    <s v="beginbalans"/>
    <m/>
    <s v="1S7306W1QLMCXCH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67"/>
    <s v="V21/10034616 / INV10030846 / INV10032598 / INV1003"/>
    <s v="?"/>
    <s v="beginbalans"/>
    <m/>
    <s v="1S7306W1QLMCYXX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68"/>
    <s v="V21/10034616 / INV10030846 / INV10032598 / INV1003"/>
    <s v="?"/>
    <s v="beginbalans"/>
    <m/>
    <s v="1S7306W1QLMCYYG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69"/>
    <s v="V21/10034616 / INV10030846 / INV10032598 / INV1003"/>
    <s v="?"/>
    <s v="beginbalans"/>
    <m/>
    <s v="1S7306W1QLMCYYH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70"/>
    <s v="V21/10034616 / INV10030846 / INV10032598 / INV1003"/>
    <s v="?"/>
    <s v="beginbalans"/>
    <m/>
    <s v="1S7306W1QLMCYYG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71"/>
    <s v="V21/10034616 / INV10030846 / INV10032598 / INV1003"/>
    <s v="?"/>
    <s v="beginbalans"/>
    <m/>
    <s v="1S7306W1QLMCYYB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72"/>
    <s v="V21/10034616 / INV10030846 / INV10032598 / INV1003"/>
    <s v="?"/>
    <s v="beginbalans"/>
    <m/>
    <s v="1S7306W1QLMCYYA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73"/>
    <s v="V21/10034616 / INV10030846 / INV10032598 / INV1003"/>
    <s v="?"/>
    <s v="beginbalans"/>
    <m/>
    <s v="1S7306W1QLMCYYA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74"/>
    <s v="V21/10034616 / INV10030846 / INV10032598 / INV1003"/>
    <s v="?"/>
    <s v="beginbalans"/>
    <m/>
    <s v="1S7306W1QLMCYXY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75"/>
    <s v="V21/10034616 / INV10030846 / INV10032598 / INV1003"/>
    <s v="?"/>
    <s v="beginbalans"/>
    <m/>
    <s v="1S7306W1QLMCYXY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76"/>
    <s v="V21/10034616 / INV10030846 / INV10032598 / INV1003"/>
    <s v="?"/>
    <s v="beginbalans"/>
    <m/>
    <s v="1S7306W1QLMCYXY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77"/>
    <s v="V21/10034616 / INV10030846 / INV10032598 / INV1003"/>
    <s v="?"/>
    <s v="beginbalans"/>
    <m/>
    <s v="1S7306W1QLMCXRR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78"/>
    <s v="V21/10034616 / INV10030846 / INV10032598 / INV1003"/>
    <s v="?"/>
    <s v="beginbalans"/>
    <m/>
    <s v="1S7306W1QLMCYXY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79"/>
    <s v="V21/10034616 / INV10030846 / INV10032598 / INV1003"/>
    <s v="?"/>
    <s v="beginbalans"/>
    <m/>
    <s v="1S7306W1QLMCXRV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80"/>
    <s v="V21/10034616 / INV10030846 / INV10032598 / INV1003"/>
    <s v="?"/>
    <s v="beginbalans"/>
    <m/>
    <s v="1S7306W1QLMCYXX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81"/>
    <s v="V21/10034616 / INV10030846 / INV10032598 / INV1003"/>
    <s v="?"/>
    <s v="beginbalans"/>
    <m/>
    <s v="1S7306W1QLMCYXX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82"/>
    <s v="V21/10034616 / INV10030846 / INV10032598 / INV1003"/>
    <s v="?"/>
    <s v="beginbalans"/>
    <m/>
    <s v="1S7306W1QLMCYXX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83"/>
    <s v="V21/10034616 / INV10030846 / INV10032598 / INV1003"/>
    <s v="?"/>
    <s v="beginbalans"/>
    <m/>
    <s v="1S7306W1QLMCYXX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84"/>
    <s v="V21/10034616 / INV10030846 / INV10032598 / INV1003"/>
    <s v="?"/>
    <s v="beginbalans"/>
    <m/>
    <s v="1S7306W1QLMCYXX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85"/>
    <s v="V21/10034616 / INV10030846 / INV10032598 / INV1003"/>
    <s v="?"/>
    <s v="beginbalans"/>
    <m/>
    <s v="1S7306W1QLMCXTD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86"/>
    <s v="V21/10034616 / INV10030846 / INV10032598 / INV1003"/>
    <s v="?"/>
    <s v="beginbalans"/>
    <m/>
    <s v="1S7306W1QLMCXTA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87"/>
    <s v="V21/10034616 / INV10030846 / INV10032598 / INV1003"/>
    <s v="?"/>
    <s v="beginbalans"/>
    <m/>
    <s v="1S7306W1QLMCXRZ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88"/>
    <s v="V21/10034616 / INV10030846 / INV10032598 / INV1003"/>
    <s v="?"/>
    <s v="beginbalans"/>
    <m/>
    <s v="1S7306W1QLMCXAF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89"/>
    <s v="V21/10034616 / INV10030846 / INV10032598 / INV1003"/>
    <s v="?"/>
    <s v="beginbalans"/>
    <m/>
    <s v="1S7306W1QLMCYXY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90"/>
    <s v="V21/10034616 / INV10030846 / INV10032598 / INV1003"/>
    <s v="?"/>
    <s v="beginbalans"/>
    <m/>
    <s v="1S7306W1QLMCYYL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91"/>
    <s v="V21/10034616 / INV10030846 / INV10032598 / INV1003"/>
    <s v="?"/>
    <s v="beginbalans"/>
    <m/>
    <s v="1S7306W1QLMCXBA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92"/>
    <s v="V21/10034616 / INV10030846 / INV10032598 / INV1003"/>
    <s v="?"/>
    <s v="beginbalans"/>
    <m/>
    <s v="1S7306W1QLMCXAX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93"/>
    <s v="V21/10034616 / INV10030846 / INV10032598 / INV1003"/>
    <s v="?"/>
    <s v="beginbalans"/>
    <m/>
    <s v="1S7306W1QLMCXAW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94"/>
    <s v="V21/10034616 / INV10030846 / INV10032598 / INV1003"/>
    <s v="?"/>
    <s v="beginbalans"/>
    <m/>
    <s v="1S7306W1QLMCXAR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95"/>
    <s v="V21/10034616 / INV10030846 / INV10032598 / INV1003"/>
    <s v="?"/>
    <s v="beginbalans"/>
    <m/>
    <s v="1S7306W1QLMCXAP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96"/>
    <s v="V21/10034616 / INV10030846 / INV10032598 / INV1003"/>
    <s v="?"/>
    <s v="beginbalans"/>
    <m/>
    <s v="1S7306W1QLMCXAG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97"/>
    <s v="V21/10034616 / INV10030846 / INV10032598 / INV1003"/>
    <s v="?"/>
    <s v="beginbalans"/>
    <m/>
    <s v="1S7306W1QLMCXAC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898"/>
    <s v="V21/10034616 / INV10030846 / INV10032598 / INV1003"/>
    <s v="?"/>
    <s v="beginbalans"/>
    <m/>
    <s v="1S7306W1QLMCYYM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899"/>
    <s v="V21/10034616 / INV10030846 / INV10032598 / INV1003"/>
    <s v="?"/>
    <s v="beginbalans"/>
    <m/>
    <s v="1S7306W1QLMCYYM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00"/>
    <s v="V21/10034616 / INV10030846 / INV10032598 / INV1003"/>
    <s v="?"/>
    <s v="beginbalans"/>
    <m/>
    <s v="1S7306W1QLMCXBA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01"/>
    <s v="V21/10034616 / INV10030846 / INV10032598 / INV1003"/>
    <s v="?"/>
    <s v="beginbalans"/>
    <m/>
    <s v="1S7306W1QLMCYYL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02"/>
    <s v="V21/10034616 / INV10030846 / INV10032598 / INV1003"/>
    <s v="?"/>
    <s v="beginbalans"/>
    <m/>
    <s v="1S7306W1QLMCXBA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03"/>
    <s v="V21/10034616 / INV10030846 / INV10032598 / INV1003"/>
    <s v="?"/>
    <s v="beginbalans"/>
    <m/>
    <s v="1S7306W1QLMCYYL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04"/>
    <s v="V21/10034616 / INV10030846 / INV10032598 / INV1003"/>
    <s v="?"/>
    <s v="beginbalans"/>
    <m/>
    <s v="1S7306W1QLMCYYLF"/>
    <m/>
    <m/>
    <m/>
    <x v="2"/>
    <m/>
    <n v="100292666"/>
    <s v="Alfa College"/>
    <x v="15"/>
    <m/>
    <s v="ALFA (light sff) Think Centre M58e SFF Intel C2D E7300 (2,66GHz), 2GBmem 160GBHD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05"/>
    <s v="V21/10034616 / INV10030846 / INV10032598 / INV1003"/>
    <s v="?"/>
    <s v="beginbalans"/>
    <m/>
    <s v="1S7306W1QLMCYYL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06"/>
    <s v="V21/10034616 / INV10030846 / INV10032598 / INV1003"/>
    <s v="?"/>
    <s v="beginbalans"/>
    <m/>
    <s v="1S7306W1QLMCYYK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07"/>
    <s v="V21/10034616 / INV10030846 / INV10032598 / INV1003"/>
    <s v="?"/>
    <s v="beginbalans"/>
    <m/>
    <s v="1S7306W1QLMCYYK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08"/>
    <s v="V21/10034616 / INV10030846 / INV10032598 / INV1003"/>
    <s v="?"/>
    <s v="beginbalans"/>
    <m/>
    <s v="1S7306W1QLMCYYK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09"/>
    <s v="V21/10034616 / INV10030846 / INV10032598 / INV1003"/>
    <s v="?"/>
    <s v="beginbalans"/>
    <m/>
    <s v="1S7306W1QLMCYYK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10"/>
    <s v="V21/10034616 / INV10030846 / INV10032598 / INV1003"/>
    <s v="?"/>
    <s v="beginbalans"/>
    <m/>
    <s v="1S7306W1QLMCYYK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11"/>
    <s v="V21/10034616 / INV10030846 / INV10032598 / INV1003"/>
    <s v="?"/>
    <s v="beginbalans"/>
    <m/>
    <s v="1S7306W1QLMCYYK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12"/>
    <s v="V21/10034616 / INV10030846 / INV10032598 / INV1003"/>
    <s v="?"/>
    <s v="beginbalans"/>
    <m/>
    <s v="1S7306W1QLMCYYM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13"/>
    <s v="V21/10034616 / INV10030846 / INV10032598 / INV1003"/>
    <s v="?"/>
    <s v="beginbalans"/>
    <m/>
    <s v="1S7306W1QLMCXCL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14"/>
    <s v="V21/10034616 / INV10030846 / INV10032598 / INV1003"/>
    <s v="?"/>
    <s v="beginbalans"/>
    <m/>
    <s v="1S7306W1QLMCYYH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15"/>
    <s v="V21/10034616 / INV10030846 / INV10032598 / INV1003"/>
    <s v="?"/>
    <s v="beginbalans"/>
    <m/>
    <s v="1S7306W1QLMCXAD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16"/>
    <s v="V21/10034616 / INV10030846 / INV10032598 / INV1003"/>
    <s v="?"/>
    <s v="beginbalans"/>
    <m/>
    <s v="1S7306W1QLMCXAD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17"/>
    <s v="V21/10034616 / INV10030846 / INV10032598 / INV1003"/>
    <s v="?"/>
    <s v="beginbalans"/>
    <m/>
    <s v="1S7306W1QLMCXAD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18"/>
    <s v="V21/10034616 / INV10030846 / INV10032598 / INV1003"/>
    <s v="?"/>
    <s v="beginbalans"/>
    <m/>
    <s v="1S7306W1QLMCXAD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19"/>
    <s v="V21/10034616 / INV10030846 / INV10032598 / INV1003"/>
    <s v="?"/>
    <s v="beginbalans"/>
    <m/>
    <s v="1S7306W1QLMCXAC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20"/>
    <s v="V21/10034616 / INV10030846 / INV10032598 / INV1003"/>
    <s v="?"/>
    <s v="beginbalans"/>
    <m/>
    <s v="1S7306W1QLMCXAC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21"/>
    <s v="V21/10034616 / INV10030846 / INV10032598 / INV1003"/>
    <s v="?"/>
    <s v="beginbalans"/>
    <m/>
    <s v="1S7306W1QLMCXAA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22"/>
    <s v="V21/10034616 / INV10030846 / INV10032598 / INV1003"/>
    <s v="?"/>
    <s v="beginbalans"/>
    <m/>
    <s v="1S7306W1QLMCXCL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23"/>
    <s v="V21/10034616 / INV10030846 / INV10032598 / INV1003"/>
    <s v="?"/>
    <s v="beginbalans"/>
    <m/>
    <s v="1S7306W1QLMCXAX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24"/>
    <s v="V21/10034616 / INV10030846 / INV10032598 / INV1003"/>
    <s v="?"/>
    <s v="beginbalans"/>
    <m/>
    <s v="1S7306W1QLMCXCL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25"/>
    <s v="V21/10034616 / INV10030846 / INV10032598 / INV1003"/>
    <s v="?"/>
    <s v="beginbalans"/>
    <m/>
    <s v="1S7306W1QLMCXAG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26"/>
    <s v="V21/10034616 / INV10030846 / INV10032598 / INV1003"/>
    <s v="?"/>
    <s v="beginbalans"/>
    <m/>
    <s v="1S7306W1QLMCXCL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27"/>
    <s v="V21/10034616 / INV10030846 / INV10032598 / INV1003"/>
    <s v="?"/>
    <s v="beginbalans"/>
    <m/>
    <s v="1S7306W1QLMCXCK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28"/>
    <s v="V21/10034616 / INV10030846 / INV10032598 / INV1003"/>
    <s v="?"/>
    <s v="beginbalans"/>
    <m/>
    <s v="1S7306W1QLMCXCG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29"/>
    <s v="V21/10034616 / INV10030846 / INV10032598 / INV1003"/>
    <s v="?"/>
    <s v="beginbalans"/>
    <m/>
    <s v="1S7306W1QLMCXCD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30"/>
    <s v="V21/10034616 / INV10030846 / INV10032598 / INV1003"/>
    <s v="?"/>
    <s v="beginbalans"/>
    <m/>
    <s v="1S7306W1QLMCXBZ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31"/>
    <s v="V21/10034616 / INV10030846 / INV10032598 / INV1003"/>
    <s v="?"/>
    <s v="beginbalans"/>
    <m/>
    <s v="1S7306W1QLMCXBK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32"/>
    <s v="V21/10034616 / INV10030846 / INV10032598 / INV1003"/>
    <s v="?"/>
    <s v="beginbalans"/>
    <m/>
    <s v="1S7306W1QLMCXBH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33"/>
    <s v="V21/10034616 / INV10030846 / INV10032598 / INV1003"/>
    <s v="?"/>
    <s v="beginbalans"/>
    <m/>
    <s v="1S7306W1QLMCXBB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34"/>
    <s v="V21/10034616 / INV10030846 / INV10032598 / INV1003"/>
    <s v="?"/>
    <s v="beginbalans"/>
    <m/>
    <s v="1S7306W1QLMCXBB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35"/>
    <s v="V21/10034616 / INV10030846 / INV10032598 / INV1003"/>
    <s v="?"/>
    <s v="beginbalans"/>
    <m/>
    <s v="1S7306W1QLMCXCL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36"/>
    <s v="V21/10034616 / INV10030846 / INV10032598 / INV1003"/>
    <s v="?"/>
    <s v="beginbalans"/>
    <m/>
    <s v="1S7306W1QLMCXKZ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37"/>
    <s v="V21/10034616 / INV10030846 / INV10032598 / INV1003"/>
    <s v="?"/>
    <s v="beginbalans"/>
    <m/>
    <s v="1S7306W1QLMCXRX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38"/>
    <s v="V21/10034616 / INV10030846 / INV10032598 / INV1003"/>
    <s v="?"/>
    <s v="beginbalans"/>
    <m/>
    <s v="1S7306W1QLMCXRW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39"/>
    <s v="V21/10034616 / INV10030846 / INV10032598 / INV1003"/>
    <s v="?"/>
    <s v="beginbalans"/>
    <m/>
    <s v="1S7306W1QLMCXRV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40"/>
    <s v="V21/10034616 / INV10030846 / INV10032598 / INV1003"/>
    <s v="?"/>
    <s v="beginbalans"/>
    <m/>
    <s v="1S7306W1QLMCXRR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41"/>
    <s v="V21/10034616 / INV10030846 / INV10032598 / INV1003"/>
    <s v="?"/>
    <s v="beginbalans"/>
    <m/>
    <s v="1S7306W1QLMCXRR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42"/>
    <s v="V21/10034616 / INV10030846 / INV10032598 / INV1003"/>
    <s v="?"/>
    <s v="beginbalans"/>
    <m/>
    <s v="1S7306W1QLMCXRN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43"/>
    <s v="V21/10034616 / INV10030846 / INV10032598 / INV1003"/>
    <s v="?"/>
    <s v="beginbalans"/>
    <m/>
    <s v="1S7306W1QLMCXLA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44"/>
    <s v="V21/10034616 / INV10030846 / INV10032598 / INV1003"/>
    <s v="?"/>
    <s v="beginbalans"/>
    <m/>
    <s v="1S7306W1QLMCYYH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45"/>
    <s v="V21/10034616 / INV10030846 / INV10032598 / INV1003"/>
    <s v="?"/>
    <s v="beginbalans"/>
    <m/>
    <s v="1S7306W1QLMCXLA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46"/>
    <s v="V21/10034616 / INV10030846 / INV10032598 / INV1003"/>
    <s v="?"/>
    <s v="beginbalans"/>
    <m/>
    <s v="1S7306W1QLMCXTF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47"/>
    <s v="V21/10034616 / INV10030846 / INV10032598 / INV1003"/>
    <s v="?"/>
    <s v="beginbalans"/>
    <m/>
    <s v="1S7306W1QLMCXKY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48"/>
    <s v="V21/10034616 / INV10030846 / INV10032598 / INV1003"/>
    <s v="?"/>
    <s v="beginbalans"/>
    <m/>
    <s v="1S7306W1QLMCXKP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49"/>
    <s v="V21/10034616 / INV10030846 / INV10032598 / INV1003"/>
    <s v="?"/>
    <s v="beginbalans"/>
    <m/>
    <s v="1S7306W1QLMCXKP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50"/>
    <s v="V21/10034616 / INV10030846 / INV10032598 / INV1003"/>
    <s v="?"/>
    <s v="beginbalans"/>
    <m/>
    <s v="1S7306W1QLMCXKN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51"/>
    <s v="V21/10034616 / INV10030846 / INV10032598 / INV1003"/>
    <s v="?"/>
    <s v="beginbalans"/>
    <m/>
    <s v="1S7306W1QLMCXKM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52"/>
    <s v="V21/10034616 / INV10030846 / INV10032598 / INV1003"/>
    <s v="?"/>
    <s v="beginbalans"/>
    <m/>
    <s v="1S7306W1QLMCXKM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53"/>
    <s v="V21/10034616 / INV10030846 / INV10032598 / INV1003"/>
    <s v="?"/>
    <s v="beginbalans"/>
    <m/>
    <s v="1S7306W1QLMCXKB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54"/>
    <s v="V21/10034616 / INV10030846 / INV10032598 / INV1003"/>
    <s v="?"/>
    <s v="beginbalans"/>
    <m/>
    <s v="1S7306W1QLMCXHZ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55"/>
    <s v="V21/10034616 / INV10030846 / INV10032598 / INV1003"/>
    <s v="?"/>
    <s v="beginbalans"/>
    <m/>
    <s v="1S7306W1QLMCXHX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56"/>
    <s v="V21/10034616 / INV10030846 / INV10032598 / INV1003"/>
    <s v="?"/>
    <s v="beginbalans"/>
    <m/>
    <s v="1S7306W1QLMCXLA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57"/>
    <s v="V21/10034616 / INV10030846 / INV10032598 / INV1003"/>
    <s v="?"/>
    <s v="beginbalans"/>
    <m/>
    <s v="1S7306W1QLMCYXV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58"/>
    <s v="V21/10034616 / INV10030846 / INV10032598 / INV1003"/>
    <s v="?"/>
    <s v="beginbalans"/>
    <m/>
    <s v="1S7306W1QLMCXTK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59"/>
    <s v="V21/10034616 / INV10030846 / INV10032598 / INV1003"/>
    <s v="?"/>
    <s v="beginbalans"/>
    <m/>
    <s v="1S7306W1QLMCYYC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60"/>
    <s v="V21/10034616 / INV10030846 / INV10032598 / INV1003"/>
    <s v="?"/>
    <s v="beginbalans"/>
    <m/>
    <s v="1S7306W1QLMCYYC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61"/>
    <s v="V21/10034616 / INV10030846 / INV10032598 / INV1003"/>
    <s v="?"/>
    <s v="beginbalans"/>
    <m/>
    <s v="1S7306W1QLMCYYC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62"/>
    <s v="V21/10034616 / INV10030846 / INV10032598 / INV1003"/>
    <s v="?"/>
    <s v="beginbalans"/>
    <m/>
    <s v="1S7306W1QLMCYYC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63"/>
    <s v="V21/10034616 / INV10030846 / INV10032598 / INV1003"/>
    <s v="?"/>
    <s v="beginbalans"/>
    <m/>
    <s v="1S7306W1QLMCYYB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64"/>
    <s v="V21/10034616 / INV10030846 / INV10032598 / INV1003"/>
    <s v="?"/>
    <s v="beginbalans"/>
    <m/>
    <s v="1S7306W1QLMCYYB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65"/>
    <s v="V21/10034616 / INV10030846 / INV10032598 / INV1003"/>
    <s v="?"/>
    <s v="beginbalans"/>
    <m/>
    <s v="1S7306W1QLMCYXX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66"/>
    <s v="V21/10034616 / INV10030846 / INV10032598 / INV1003"/>
    <s v="?"/>
    <s v="beginbalans"/>
    <m/>
    <s v="1S7306W1QLMCYXW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67"/>
    <s v="V21/10034616 / INV10030846 / INV10032598 / INV1003"/>
    <s v="?"/>
    <s v="beginbalans"/>
    <m/>
    <s v="1S7306W1QLMCXTD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68"/>
    <s v="V21/10034616 / INV10030846 / INV10032598 / INV1003"/>
    <s v="?"/>
    <s v="beginbalans"/>
    <m/>
    <s v="1S7306W1QLMCYXV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69"/>
    <s v="V21/10034616 / INV10030846 / INV10032598 / INV1003"/>
    <s v="?"/>
    <s v="beginbalans"/>
    <m/>
    <s v="1S7306W1QLMCXTF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70"/>
    <s v="V21/10034616 / INV10030846 / INV10032598 / INV1003"/>
    <s v="?"/>
    <s v="beginbalans"/>
    <m/>
    <s v="1S7306W1QLMCYXV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71"/>
    <s v="V21/10034616 / INV10030846 / INV10032598 / INV1003"/>
    <s v="?"/>
    <s v="beginbalans"/>
    <m/>
    <s v="1S7306W1QLMCYXV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72"/>
    <s v="V21/10034616 / INV10030846 / INV10032598 / INV1003"/>
    <s v="?"/>
    <s v="beginbalans"/>
    <m/>
    <s v="1S7306W1QLMCYXV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73"/>
    <s v="V21/10034616 / INV10030846 / INV10032598 / INV1003"/>
    <s v="?"/>
    <s v="beginbalans"/>
    <m/>
    <s v="1S7306W1QLMCYXT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74"/>
    <s v="V21/10034616 / INV10030846 / INV10032598 / INV1003"/>
    <s v="?"/>
    <s v="beginbalans"/>
    <m/>
    <s v="1S7306W1QLMCYXT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75"/>
    <s v="V21/10034616 / INV10030846 / INV10032598 / INV1003"/>
    <s v="?"/>
    <s v="beginbalans"/>
    <m/>
    <s v="1S7306W1QLMCXTK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76"/>
    <s v="V21/10034616 / INV10030846 / INV10032598 / INV1003"/>
    <s v="?"/>
    <s v="beginbalans"/>
    <m/>
    <s v="1S7306W1QLMCXTH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77"/>
    <s v="V21/10034616 / INV10030846 / INV10032598 / INV1003"/>
    <s v="?"/>
    <s v="beginbalans"/>
    <m/>
    <s v="1S7306W1QLMCXTG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78"/>
    <s v="V21/10034616 / INV10030846 / INV10032598 / INV1003"/>
    <s v="?"/>
    <s v="beginbalans"/>
    <m/>
    <s v="1S7306W1QLMCXCC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79"/>
    <s v="V21/10034616 / INV10030846 / INV10032598 / INV1003"/>
    <s v="?"/>
    <s v="beginbalans"/>
    <m/>
    <s v="1S7306W1QLMCYXV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80"/>
    <s v="V21/10034616 / INV10030846 / INV10032598 / INV1003"/>
    <s v="?"/>
    <s v="beginbalans"/>
    <m/>
    <s v="1S7306W1QLMCYYK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81"/>
    <s v="V21/10034616 / INV10030846 / INV10032598 / INV1003"/>
    <s v="?"/>
    <s v="beginbalans"/>
    <m/>
    <s v="1S7306W1QLMCXCK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82"/>
    <s v="V21/10034616 / INV10030846 / INV10032598 / INV1003"/>
    <s v="?"/>
    <s v="beginbalans"/>
    <m/>
    <s v="1S7306W1QLMCXAN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83"/>
    <s v="V21/10034616 / INV10030846 / INV10032598 / INV1003"/>
    <s v="?"/>
    <s v="beginbalans"/>
    <m/>
    <s v="1S7306W1QLMCXAM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84"/>
    <s v="V21/10034616 / INV10030846 / INV10032598 / INV1003"/>
    <s v="?"/>
    <s v="beginbalans"/>
    <m/>
    <s v="1S7306W1QLMCXAG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85"/>
    <s v="V21/10034616 / INV10030846 / INV10032598 / INV1003"/>
    <s v="?"/>
    <s v="beginbalans"/>
    <m/>
    <s v="1S7306W1QLMCXAG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86"/>
    <s v="V21/10034616 / INV10030846 / INV10032598 / INV1003"/>
    <s v="?"/>
    <s v="beginbalans"/>
    <m/>
    <s v="1S7306W1QLMCXAC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87"/>
    <s v="V21/10034616 / INV10030846 / INV10032598 / INV1003"/>
    <s v="?"/>
    <s v="beginbalans"/>
    <m/>
    <s v="1S7306W1QLMCWZZ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88"/>
    <s v="V21/10034616 / INV10030846 / INV10032598 / INV1003"/>
    <s v="?"/>
    <s v="beginbalans"/>
    <m/>
    <s v="1S7306W1QLMCWZZ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89"/>
    <s v="V21/10034616 / INV10030846 / INV10032598 / INV1003"/>
    <s v="?"/>
    <s v="beginbalans"/>
    <m/>
    <s v="1S7306W1QLMCYYL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90"/>
    <s v="V21/10034616 / INV10030846 / INV10032598 / INV1003"/>
    <s v="?"/>
    <s v="beginbalans"/>
    <m/>
    <s v="1S7306W1QLMCXAN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91"/>
    <s v="V21/10034616 / INV10030846 / INV10032598 / INV1003"/>
    <s v="?"/>
    <s v="beginbalans"/>
    <m/>
    <s v="1S7306W1QLMCYYK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92"/>
    <s v="V21/10034616 / INV10030846 / INV10032598 / INV1003"/>
    <s v="?"/>
    <s v="beginbalans"/>
    <m/>
    <s v="1S7306W1QLMCXAP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93"/>
    <s v="V21/10034616 / INV10030846 / INV10032598 / INV1003"/>
    <s v="?"/>
    <s v="beginbalans"/>
    <m/>
    <s v="1S7306W1QLMCYYK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94"/>
    <s v="V21/10034616 / INV10030846 / INV10032598 / INV1003"/>
    <s v="?"/>
    <s v="beginbalans"/>
    <m/>
    <s v="1S7306W1QLMCYYK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95"/>
    <s v="V21/10034616 / INV10030846 / INV10032598 / INV1003"/>
    <s v="?"/>
    <s v="beginbalans"/>
    <m/>
    <s v="1S7306W1QLMCYYK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96"/>
    <s v="V21/10034616 / INV10030846 / INV10032598 / INV1003"/>
    <s v="?"/>
    <s v="beginbalans"/>
    <m/>
    <s v="1S7306W1QLMCYYK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97"/>
    <s v="V21/10034616 / INV10030846 / INV10032598 / INV1003"/>
    <s v="?"/>
    <s v="beginbalans"/>
    <m/>
    <s v="1S7306W1QLMCYYK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6998"/>
    <s v="V21/10034616 / INV10030846 / INV10032598 / INV1003"/>
    <s v="?"/>
    <s v="beginbalans"/>
    <m/>
    <s v="1S7306W1QLMCYYK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6999"/>
    <s v="V21/10034616 / INV10030846 / INV10032598 / INV1003"/>
    <s v="?"/>
    <s v="beginbalans"/>
    <m/>
    <s v="1S7306W1QLMCYYK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00"/>
    <s v="V21/10034616 / INV10030846 / INV10032598 / INV1003"/>
    <s v="?"/>
    <s v="beginbalans"/>
    <m/>
    <s v="1S7306W1QLMCYYK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01"/>
    <s v="V21/10034616 / INV10030846 / INV10032598 / INV1003"/>
    <s v="?"/>
    <s v="beginbalans"/>
    <m/>
    <s v="1S7306W1QLMCYYK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02"/>
    <s v="V21/10034616 / INV10030846 / INV10032598 / INV1003"/>
    <s v="?"/>
    <s v="beginbalans"/>
    <m/>
    <s v="1S7306W1QLMCYYL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03"/>
    <s v="V21/10034616 / INV10030846 / INV10032598 / INV1003"/>
    <s v="?"/>
    <s v="beginbalans"/>
    <m/>
    <s v="1S7306W1QLMCXBL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04"/>
    <s v="V21/10034616 / INV10030846 / INV10032598 / INV1003"/>
    <s v="?"/>
    <s v="beginbalans"/>
    <m/>
    <s v="1S7306W1QLMCYYD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05"/>
    <s v="V21/10034616 / INV10030846 / INV10032598 / INV1003"/>
    <s v="?"/>
    <s v="beginbalans"/>
    <m/>
    <s v="1S7306W1QLMCXCB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06"/>
    <s v="V21/10034616 / INV10030846 / INV10032598 / INV1003"/>
    <s v="?"/>
    <s v="beginbalans"/>
    <m/>
    <s v="1S7306W1QLMCXBY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07"/>
    <s v="V21/10034616 / INV10030846 / INV10032598 / INV1003"/>
    <s v="?"/>
    <s v="beginbalans"/>
    <m/>
    <s v="1S7306W1QLMCXBY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08"/>
    <s v="V21/10034616 / INV10030846 / INV10032598 / INV1003"/>
    <s v="?"/>
    <s v="beginbalans"/>
    <m/>
    <s v="1S7306W1QLMCXBY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09"/>
    <s v="V21/10034616 / INV10030846 / INV10032598 / INV1003"/>
    <s v="?"/>
    <s v="beginbalans"/>
    <m/>
    <s v="1S7306W1QLMCXBX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10"/>
    <s v="V21/10034616 / INV10030846 / INV10032598 / INV1003"/>
    <s v="?"/>
    <s v="beginbalans"/>
    <m/>
    <s v="1S7306W1QLMCXBV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11"/>
    <s v="V21/10034616 / INV10030846 / INV10032598 / INV1003"/>
    <s v="?"/>
    <s v="beginbalans"/>
    <m/>
    <s v="1S7306W1QLMCXBT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12"/>
    <s v="V21/10034616 / INV10030846 / INV10032598 / INV1003"/>
    <s v="?"/>
    <s v="beginbalans"/>
    <m/>
    <s v="1S7306W1QLMCXBT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13"/>
    <s v="V21/10034616 / INV10030846 / INV10032598 / INV1003"/>
    <s v="?"/>
    <s v="beginbalans"/>
    <m/>
    <s v="1S7306W1QLMCXAN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14"/>
    <s v="V21/10034616 / INV10030846 / INV10032598 / INV1003"/>
    <s v="?"/>
    <s v="beginbalans"/>
    <m/>
    <s v="1S7306W1QLMCXCH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15"/>
    <s v="V21/10034616 / INV10030846 / INV10032598 / INV1003"/>
    <s v="?"/>
    <s v="beginbalans"/>
    <m/>
    <s v="1S7306W1QLMCXBG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16"/>
    <s v="V21/10034616 / INV10030846 / INV10032598 / INV1003"/>
    <s v="?"/>
    <s v="beginbalans"/>
    <m/>
    <s v="1S7306W1QLMCXBC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17"/>
    <s v="V21/10034616 / INV10030846 / INV10032598 / INV1003"/>
    <s v="?"/>
    <s v="beginbalans"/>
    <m/>
    <s v="1S7306W1QLMCXBC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18"/>
    <s v="V21/10034616 / INV10030846 / INV10032598 / INV1003"/>
    <s v="?"/>
    <s v="beginbalans"/>
    <m/>
    <s v="1S7306W1QLMCXBB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19"/>
    <s v="V21/10034616 / INV10030846 / INV10032598 / INV1003"/>
    <s v="?"/>
    <s v="beginbalans"/>
    <m/>
    <s v="1S7306W1QLMCXAY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20"/>
    <s v="V21/10034616 / INV10030846 / INV10032598 / INV1003"/>
    <s v="?"/>
    <s v="beginbalans"/>
    <m/>
    <s v="1S7306W1QLMCXAX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21"/>
    <s v="V21/10034616 / INV10030846 / INV10032598 / INV1003"/>
    <s v="?"/>
    <s v="beginbalans"/>
    <m/>
    <s v="1S7306W1QLMCXAW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22"/>
    <s v="V21/10034616 / INV10030846 / INV10032598 / INV1003"/>
    <s v="?"/>
    <s v="beginbalans"/>
    <m/>
    <s v="1S7306W1QLMCXAT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23"/>
    <s v="V21/10034616 / INV10030846 / INV10032598 / INV1003"/>
    <s v="?"/>
    <s v="beginbalans"/>
    <m/>
    <s v="1S7306W1QLMCXAR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24"/>
    <s v="V21/10034616 / INV10030846 / INV10032598 / INV1003"/>
    <s v="?"/>
    <s v="beginbalans"/>
    <m/>
    <s v="1S7306W1QLMCXBL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25"/>
    <s v="V21/10034616 / INV10030846 / INV10032598 / INV1003"/>
    <s v="?"/>
    <s v="beginbalans"/>
    <m/>
    <s v="1S7306W1QLMCYYB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26"/>
    <s v="V21/10034616 / INV10030846 / INV10032598 / INV1003"/>
    <s v="?"/>
    <s v="beginbalans"/>
    <m/>
    <s v="1S7306W1QLMCYYF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27"/>
    <s v="V21/10034616 / INV10030846 / INV10032598 / INV1003"/>
    <s v="?"/>
    <s v="beginbalans"/>
    <m/>
    <s v="1S7306W1QLMCYYF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28"/>
    <s v="V21/10034616 / INV10030846 / INV10032598 / INV1003"/>
    <s v="?"/>
    <s v="beginbalans"/>
    <m/>
    <s v="1S7306W1QLMCYYF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29"/>
    <s v="V21/10034616 / INV10030846 / INV10032598 / INV1003"/>
    <s v="?"/>
    <s v="beginbalans"/>
    <m/>
    <s v="1S7306W1QLMCYYD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30"/>
    <s v="V21/10034616 / INV10030846 / INV10032598 / INV1003"/>
    <s v="?"/>
    <s v="beginbalans"/>
    <m/>
    <s v="1S7306W1QLMCYYD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31"/>
    <s v="V21/10034616 / INV10030846 / INV10032598 / INV1003"/>
    <s v="?"/>
    <s v="beginbalans"/>
    <m/>
    <s v="1S7306W1QLMCYYD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32"/>
    <s v="V21/10034616 / INV10030846 / INV10032598 / INV1003"/>
    <s v="?"/>
    <s v="beginbalans"/>
    <m/>
    <s v="1S7306W1QLMCYYD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33"/>
    <s v="V21/10034616 / INV10030846 / INV10032598 / INV1003"/>
    <s v="?"/>
    <s v="beginbalans"/>
    <m/>
    <s v="1S7306W1QLMCYYD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34"/>
    <s v="V21/10034616 / INV10030846 / INV10032598 / INV1003"/>
    <s v="?"/>
    <s v="beginbalans"/>
    <m/>
    <s v="1S7306W1QLMCYYD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35"/>
    <s v="V21/10034616 / INV10030846 / INV10032598 / INV1003"/>
    <s v="?"/>
    <s v="beginbalans"/>
    <m/>
    <s v="1S7306W1QLMCYYC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36"/>
    <s v="V21/10034616 / INV10030846 / INV10032598 / INV1003"/>
    <s v="?"/>
    <s v="beginbalans"/>
    <m/>
    <s v="1S7306W1QLMCXAG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37"/>
    <s v="V21/10034616 / INV10030846 / INV10032598 / INV1003"/>
    <s v="?"/>
    <s v="beginbalans"/>
    <m/>
    <s v="1S7306W1QLMCYYB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38"/>
    <s v="V21/10034616 / INV10030846 / INV10032598 / INV1003"/>
    <s v="?"/>
    <s v="beginbalans"/>
    <m/>
    <s v="1S7306W1QLMCYYG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39"/>
    <s v="V21/10034616 / INV10030846 / INV10032598 / INV1003"/>
    <s v="?"/>
    <s v="beginbalans"/>
    <m/>
    <s v="1S7306W1QLMCYYA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40"/>
    <s v="V21/10034616 / INV10030846 / INV10032598 / INV1003"/>
    <s v="?"/>
    <s v="beginbalans"/>
    <m/>
    <s v="1S7306W1QLMCYYA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41"/>
    <s v="V21/10034616 / INV10030846 / INV10032598 / INV1003"/>
    <s v="?"/>
    <s v="beginbalans"/>
    <m/>
    <s v="1S7306W1QLMCYXW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42"/>
    <s v="V21/10034616 / INV10030846 / INV10032598 / INV1003"/>
    <s v="?"/>
    <s v="beginbalans"/>
    <m/>
    <s v="1S7306W1QLMCYXW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43"/>
    <s v="V21/10034616 / INV10030846 / INV10032598 / INV1003"/>
    <s v="?"/>
    <s v="beginbalans"/>
    <m/>
    <s v="1S7306W1QLMCYXW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44"/>
    <s v="V21/10034616 / INV10030846 / INV10032598 / INV1003"/>
    <s v="?"/>
    <s v="beginbalans"/>
    <m/>
    <s v="1S7306W1QLMCXTB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45"/>
    <s v="V21/10034616 / INV10030846 / INV10032598 / INV1003"/>
    <s v="?"/>
    <s v="beginbalans"/>
    <m/>
    <s v="1S7306W1QLMCXRV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46"/>
    <s v="V21/10034616 / INV10030846 / INV10032598 / INV1003"/>
    <s v="?"/>
    <s v="beginbalans"/>
    <m/>
    <s v="1S7306W1QLMCXRP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47"/>
    <s v="V21/10034616 / INV10030846 / INV10032598 / INV1003"/>
    <s v="?"/>
    <s v="beginbalans"/>
    <m/>
    <s v="1S7306W1QLMCXLF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48"/>
    <s v="V21/10034616 / INV10030846 / INV10032598 / INV1003"/>
    <s v="?"/>
    <s v="beginbalans"/>
    <m/>
    <s v="1S7306W1QLMCXLF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49"/>
    <s v="V21/10034616 / INV10030846 / INV10032598 / INV1003"/>
    <s v="?"/>
    <s v="beginbalans"/>
    <m/>
    <s v="1S7306W1QLMCXLD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50"/>
    <s v="V21/10034616 / INV10030846 / INV10032598 / INV1003"/>
    <s v="?"/>
    <s v="beginbalans"/>
    <m/>
    <s v="1S7306W1QLMCYYB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51"/>
    <s v="V21/10034616 / INV10030846 / INV10032598 / INV1003"/>
    <s v="?"/>
    <s v="beginbalans"/>
    <m/>
    <s v="1S7306W1QLMCWZZ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52"/>
    <s v="V21/10034616 / INV10030846 / INV10032598 / INV1003"/>
    <s v="?"/>
    <s v="beginbalans"/>
    <m/>
    <s v="1S7306W1QLMCXKN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53"/>
    <s v="V21/10034616 / INV10030846 / INV10032598 / INV1003"/>
    <s v="?"/>
    <s v="beginbalans"/>
    <m/>
    <s v="1S7306W1QLMCXAF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54"/>
    <s v="V21/10034616 / INV10030846 / INV10032598 / INV1003"/>
    <s v="?"/>
    <s v="beginbalans"/>
    <m/>
    <s v="1S7306W1QLMCXAF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55"/>
    <s v="V21/10034616 / INV10030846 / INV10032598 / INV1003"/>
    <s v="?"/>
    <s v="beginbalans"/>
    <m/>
    <s v="1S7306W1QLMCXAD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56"/>
    <s v="V21/10034616 / INV10030846 / INV10032598 / INV1003"/>
    <s v="?"/>
    <s v="beginbalans"/>
    <m/>
    <s v="1S7306W1QLMCXAD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57"/>
    <s v="V21/10034616 / INV10030846 / INV10032598 / INV1003"/>
    <s v="?"/>
    <s v="beginbalans"/>
    <m/>
    <s v="1S7306W1QLMCXAD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58"/>
    <s v="V21/10034616 / INV10030846 / INV10032598 / INV1003"/>
    <s v="?"/>
    <s v="beginbalans"/>
    <m/>
    <s v="1S7306W1QLMCXAC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59"/>
    <s v="V21/10034616 / INV10030846 / INV10032598 / INV1003"/>
    <s v="?"/>
    <s v="beginbalans"/>
    <m/>
    <s v="1S7306W1QLMCXAC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60"/>
    <s v="V21/10034616 / INV10030846 / INV10032598 / INV1003"/>
    <s v="?"/>
    <s v="beginbalans"/>
    <m/>
    <s v="1S7306W1QLMCXAB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61"/>
    <s v="V21/10034616 / INV10030846 / INV10032598 / INV1003"/>
    <s v="?"/>
    <s v="beginbalans"/>
    <m/>
    <s v="1S7306W1QLMCXAB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62"/>
    <s v="V21/10034616 / INV10030846 / INV10032598 / INV1003"/>
    <s v="?"/>
    <s v="beginbalans"/>
    <m/>
    <s v="1S7306W1QLMCXAB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63"/>
    <s v="V21/10034616 / INV10030846 / INV10032598 / INV1003"/>
    <s v="?"/>
    <s v="beginbalans"/>
    <m/>
    <s v="1S7306W1QLMCYYF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64"/>
    <s v="V21/10034616 / INV10030846 / INV10032598 / INV1003"/>
    <s v="?"/>
    <s v="beginbalans"/>
    <m/>
    <s v="1S7306W1QLMCXAA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65"/>
    <s v="V21/10034616 / INV10030846 / INV10032598 / INV1003"/>
    <s v="?"/>
    <s v="beginbalans"/>
    <m/>
    <s v="1S7306W1QLMCYYG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66"/>
    <s v="V21/10034616 / INV10030846 / INV10032598 / INV1003"/>
    <s v="?"/>
    <s v="beginbalans"/>
    <m/>
    <s v="1S7306W1QLMCWZZ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67"/>
    <s v="V21/10034616 / INV10030846 / INV10032598 / INV1003"/>
    <s v="?"/>
    <s v="beginbalans"/>
    <m/>
    <s v="1S7306W1QLMCYYN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68"/>
    <s v="V21/10034616 / INV10030846 / INV10032598 / INV1003"/>
    <s v="?"/>
    <s v="beginbalans"/>
    <m/>
    <s v="1S7306W1QLMCYYN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69"/>
    <s v="V21/10034616 / INV10030846 / INV10032598 / INV1003"/>
    <s v="?"/>
    <s v="beginbalans"/>
    <m/>
    <s v="1S7306W1QLMCYYN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70"/>
    <s v="V21/10034616 / INV10030846 / INV10032598 / INV1003"/>
    <s v="?"/>
    <s v="beginbalans"/>
    <m/>
    <s v="1S7306W1QLMCYYN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71"/>
    <s v="V21/10034616 / INV10030846 / INV10032598 / INV1003"/>
    <s v="?"/>
    <s v="beginbalans"/>
    <m/>
    <s v="1S7306W1QLMCYYN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72"/>
    <s v="V21/10034616 / INV10030846 / INV10032598 / INV1003"/>
    <s v="?"/>
    <s v="beginbalans"/>
    <m/>
    <s v="1S7306W1QLMCYYN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73"/>
    <s v="V21/10034616 / INV10030846 / INV10032598 / INV1003"/>
    <s v="?"/>
    <s v="beginbalans"/>
    <m/>
    <s v="1S7306W1QLMCYYM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74"/>
    <s v="V21/10034616 / INV10030846 / INV10032598 / INV1003"/>
    <s v="?"/>
    <s v="beginbalans"/>
    <m/>
    <s v="1S7306W1QLMCYYM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75"/>
    <s v="V21/10034616 / INV10030846 / INV10032598 / INV1003"/>
    <s v="?"/>
    <s v="beginbalans"/>
    <m/>
    <s v="1S7306W1QLMCYYL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76"/>
    <s v="V21/10034616 / INV10030846 / INV10032598 / INV1003"/>
    <s v="?"/>
    <s v="beginbalans"/>
    <m/>
    <s v="1S7306W1QLMCXLC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77"/>
    <s v="V21/10034616 / INV10030846 / INV10032598 / INV1003"/>
    <s v="?"/>
    <s v="beginbalans"/>
    <m/>
    <s v="1S7306W1QLMCXAA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78"/>
    <s v="V21/10034616 / INV10030846 / INV10032598 / INV1003"/>
    <s v="?"/>
    <s v="beginbalans"/>
    <m/>
    <s v="1S7306W1QLMCXBV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79"/>
    <s v="V21/10034616 / INV10030846 / INV10032598 / INV1003"/>
    <s v="?"/>
    <s v="beginbalans"/>
    <m/>
    <s v="1S7306W1QLMCXLD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80"/>
    <s v="V21/10034616 / INV10030846 / INV10032598 / INV1003"/>
    <s v="?"/>
    <s v="beginbalans"/>
    <m/>
    <s v="1S7306W1QLMCXKF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81"/>
    <s v="V21/10034616 / INV10030846 / INV10032598 / INV1003"/>
    <s v="?"/>
    <s v="beginbalans"/>
    <m/>
    <s v="1S7306W1QLMCXHY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82"/>
    <s v="V21/10034616 / INV10030846 / INV10032598 / INV1003"/>
    <s v="?"/>
    <s v="beginbalans"/>
    <m/>
    <s v="1S7306W1QLMCXHY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83"/>
    <s v="V21/10034616 / INV10030846 / INV10032598 / INV1003"/>
    <s v="?"/>
    <s v="beginbalans"/>
    <m/>
    <s v="1S7306W1QLMCXHP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84"/>
    <s v="V21/10034616 / INV10030846 / INV10032598 / INV1003"/>
    <s v="?"/>
    <s v="beginbalans"/>
    <m/>
    <s v="1S7306W1QLMCXCK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85"/>
    <s v="V21/10034616 / INV10030846 / INV10032598 / INV1003"/>
    <s v="?"/>
    <s v="beginbalans"/>
    <m/>
    <s v="1S7306W1QLMCXCK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86"/>
    <s v="V21/10034616 / INV10030846 / INV10032598 / INV1003"/>
    <s v="?"/>
    <s v="beginbalans"/>
    <m/>
    <s v="1S7306W1QLMCXCG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87"/>
    <s v="V21/10034616 / INV10030846 / INV10032598 / INV1003"/>
    <s v="?"/>
    <s v="beginbalans"/>
    <m/>
    <s v="1S7306W1QLMCXCF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88"/>
    <s v="V21/10034616 / INV10030846 / INV10032598 / INV1003"/>
    <s v="?"/>
    <s v="beginbalans"/>
    <m/>
    <s v="1S7306W1QLMCXCD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89"/>
    <s v="V21/10034616 / INV10030846 / INV10032598 / INV1003"/>
    <s v="?"/>
    <s v="beginbalans"/>
    <m/>
    <s v="1S7306W1QLMCXBZ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90"/>
    <s v="V21/10034616 / INV10030846 / INV10032598 / INV1003"/>
    <s v="?"/>
    <s v="beginbalans"/>
    <m/>
    <s v="1S7306W1QLMCXKM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91"/>
    <s v="V21/10034616 / INV10030846 / INV10032598 / INV1003"/>
    <s v="?"/>
    <s v="beginbalans"/>
    <m/>
    <s v="1S7306W1QLMCXBV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92"/>
    <s v="V21/10034616 / INV10030846 / INV10032598 / INV1003"/>
    <s v="?"/>
    <s v="beginbalans"/>
    <m/>
    <s v="1S7306W1QLMCXKM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93"/>
    <s v="V21/10034616 / INV10030846 / INV10032598 / INV1003"/>
    <s v="?"/>
    <s v="beginbalans"/>
    <m/>
    <s v="1S7306W1QLMCXBT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94"/>
    <s v="V21/10034616 / INV10030846 / INV10032598 / INV1003"/>
    <s v="?"/>
    <s v="beginbalans"/>
    <m/>
    <s v="1S7306W1QLMCXBR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95"/>
    <s v="V21/10034616 / INV10030846 / INV10032598 / INV1003"/>
    <s v="?"/>
    <s v="beginbalans"/>
    <m/>
    <s v="1S7306W1QLMCXBP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096"/>
    <s v="V21/10034616 / INV10030846 / INV10032598 / INV1003"/>
    <s v="?"/>
    <s v="beginbalans"/>
    <m/>
    <s v="1S7306W1QLMCXBP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97"/>
    <s v="V21/10034616 / INV10030846 / INV10032598 / INV1003"/>
    <s v="?"/>
    <s v="beginbalans"/>
    <m/>
    <s v="1S7306W1QLMCXBP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98"/>
    <s v="V21/10034616 / INV10030846 / INV10032598 / INV1003"/>
    <s v="?"/>
    <s v="beginbalans"/>
    <m/>
    <s v="1S7306W1QLMCXBL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099"/>
    <s v="V21/10034616 / INV10030846 / INV10032598 / INV1003"/>
    <s v="?"/>
    <s v="beginbalans"/>
    <m/>
    <s v="1S7306W1QLMCXBK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00"/>
    <s v="V21/10034616 / INV10030846 / INV10032598 / INV1003"/>
    <s v="?"/>
    <s v="beginbalans"/>
    <m/>
    <s v="1S7306W1QLMCXBH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01"/>
    <s v="V21/10034616 / INV10030846 / INV10032598 / INV1003"/>
    <s v="?"/>
    <s v="beginbalans"/>
    <m/>
    <s v="1S7306W1QLMCXBH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02"/>
    <s v="V21/10034616 / INV10030846 / INV10032598 / INV1003"/>
    <s v="?"/>
    <s v="beginbalans"/>
    <m/>
    <s v="1S7306W1QLMCXBH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03"/>
    <s v="V21/10034616 / INV10030846 / INV10032598 / INV1003"/>
    <s v="?"/>
    <s v="beginbalans"/>
    <m/>
    <s v="1S7306W1QLMCXBH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04"/>
    <s v="V21/10034616 / INV10030846 / INV10032598 / INV1003"/>
    <s v="?"/>
    <s v="beginbalans"/>
    <m/>
    <s v="1S7306W1QLMCXBY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05"/>
    <s v="V21/10034616 / INV10030846 / INV10032598 / INV1003"/>
    <s v="?"/>
    <s v="beginbalans"/>
    <m/>
    <s v="1S7306W1QLMCXKY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06"/>
    <s v="V21/10034616 / INV10030846 / INV10032598 / INV1003"/>
    <s v="?"/>
    <s v="beginbalans"/>
    <m/>
    <s v="1S7306W1QLMCXAG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07"/>
    <s v="V21/10034616 / INV10030846 / INV10032598 / INV1003"/>
    <s v="?"/>
    <s v="beginbalans"/>
    <m/>
    <s v="1S7306W1QLMCXLC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08"/>
    <s v="V21/10034616 / INV10030846 / INV10032598 / INV1003"/>
    <s v="?"/>
    <s v="beginbalans"/>
    <m/>
    <s v="1S7306W1QLMCXLB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09"/>
    <s v="V21/10034616 / INV10030846 / INV10032598 / INV1003"/>
    <s v="?"/>
    <s v="beginbalans"/>
    <m/>
    <s v="1S7306W1QLMCXLB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10"/>
    <s v="V21/10034616 / INV10030846 / INV10032598 / INV1003"/>
    <s v="?"/>
    <s v="beginbalans"/>
    <m/>
    <s v="1S7306W1QLMCXLB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11"/>
    <s v="V21/10034616 / INV10030846 / INV10032598 / INV1003"/>
    <s v="?"/>
    <s v="beginbalans"/>
    <m/>
    <s v="1S7306W1QLMCXLB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12"/>
    <s v="V21/10034616 / INV10030846 / INV10032598 / INV1003"/>
    <s v="?"/>
    <s v="beginbalans"/>
    <m/>
    <s v="1S7306W1QLMCXLB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13"/>
    <s v="V21/10034616 / INV10030846 / INV10032598 / INV1003"/>
    <s v="?"/>
    <s v="beginbalans"/>
    <m/>
    <s v="1S7306W1QLMCXLB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14"/>
    <s v="V21/10034616 / INV10030846 / INV10032598 / INV1003"/>
    <s v="?"/>
    <s v="beginbalans"/>
    <m/>
    <s v="1S7306W1QLMCXLB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15"/>
    <s v="V21/10034616 / INV10030846 / INV10032598 / INV1003"/>
    <s v="?"/>
    <s v="beginbalans"/>
    <m/>
    <s v="1S7306W1QLMCXLA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16"/>
    <s v="V21/10034616 / INV10030846 / INV10032598 / INV1003"/>
    <s v="?"/>
    <s v="beginbalans"/>
    <m/>
    <s v="1S7306W1QLMCXLA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17"/>
    <s v="V21/10034616 / INV10030846 / INV10032598 / INV1003"/>
    <s v="?"/>
    <s v="beginbalans"/>
    <m/>
    <s v="1S7306W1QLMCXKM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18"/>
    <s v="V21/10034616 / INV10030846 / INV10032598 / INV1003"/>
    <s v="?"/>
    <s v="beginbalans"/>
    <m/>
    <s v="1S7306W1QLMCXKZ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19"/>
    <s v="V21/10034616 / INV10030846 / INV10032598 / INV1003"/>
    <s v="?"/>
    <s v="beginbalans"/>
    <m/>
    <s v="1S7306W1QLMCXLC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20"/>
    <s v="V21/10034616 / INV10030846 / INV10032598 / INV1003"/>
    <s v="?"/>
    <s v="beginbalans"/>
    <m/>
    <s v="1S7306W1QLMCXKX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21"/>
    <s v="V21/10034616 / INV10030846 / INV10032598 / INV1003"/>
    <s v="?"/>
    <s v="beginbalans"/>
    <m/>
    <s v="1S7306W1QLMCXKR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22"/>
    <s v="V21/10034616 / INV10030846 / INV10032598 / INV1003"/>
    <s v="?"/>
    <s v="beginbalans"/>
    <m/>
    <s v="1S7306W1QLMCXKP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23"/>
    <s v="V21/10034616 / INV10030846 / INV10032598 / INV1003"/>
    <s v="?"/>
    <s v="beginbalans"/>
    <m/>
    <s v="1S7306W1QLMCXKN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24"/>
    <s v="V21/10034616 / INV10030846 / INV10032598 / INV1003"/>
    <s v="?"/>
    <s v="beginbalans"/>
    <m/>
    <s v="1S7306W1QLMCXKN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25"/>
    <s v="V21/10034616 / INV10030846 / INV10032598 / INV1003"/>
    <s v="?"/>
    <s v="beginbalans"/>
    <m/>
    <s v="1S7306W1QLMCXKN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26"/>
    <s v="V21/10034616 / INV10030846 / INV10032598 / INV1003"/>
    <s v="?"/>
    <s v="beginbalans"/>
    <m/>
    <s v="1S7306W1QLMCXKN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27"/>
    <s v="V21/10034616 / INV10030846 / INV10032598 / INV1003"/>
    <s v="?"/>
    <s v="beginbalans"/>
    <m/>
    <s v="1S7306W1QLMCXKN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28"/>
    <s v="V21/10034616 / INV10030846 / INV10032598 / INV1003"/>
    <s v="?"/>
    <s v="beginbalans"/>
    <m/>
    <s v="1S7306W1QLMCXKN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29"/>
    <s v="V21/10034616 / INV10030846 / INV10032598 / INV1003"/>
    <s v="?"/>
    <s v="beginbalans"/>
    <m/>
    <s v="1S7306W1QLMCXKN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30"/>
    <s v="V21/10034616 / INV10030846 / INV10032598 / INV1003"/>
    <s v="?"/>
    <s v="beginbalans"/>
    <m/>
    <s v="1S7306W1QLMCXKM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31"/>
    <s v="V21/10034616 / INV10030846 / INV10032598 / INV1003"/>
    <s v="?"/>
    <s v="beginbalans"/>
    <m/>
    <s v="1S7306W1QLMCXKZ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32"/>
    <s v="V21/10034616 / INV10030846 / INV10032598 / INV1003"/>
    <s v="?"/>
    <s v="beginbalans"/>
    <m/>
    <s v="1S7306W1QLMCXBW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33"/>
    <s v="V21/10034616 / INV10030846 / INV10032598 / INV1003"/>
    <s v="?"/>
    <s v="beginbalans"/>
    <m/>
    <s v="1S7306W1QLMCXCG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34"/>
    <s v="V21/10034616 / INV10030846 / INV10032598 / INV1003"/>
    <s v="?"/>
    <s v="beginbalans"/>
    <m/>
    <s v="1S7306W1QLMCXCG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35"/>
    <s v="V21/10034616 / INV10030846 / INV10032598 / INV1003"/>
    <s v="?"/>
    <s v="beginbalans"/>
    <m/>
    <s v="1S7306W1QLMCXCD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36"/>
    <s v="V21/10034616 / INV10030846 / INV10032598 / INV1003"/>
    <s v="?"/>
    <s v="beginbalans"/>
    <m/>
    <s v="1S7306W1QLMCXCA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37"/>
    <s v="V21/10034616 / INV10030846 / INV10032598 / INV1003"/>
    <s v="?"/>
    <s v="beginbalans"/>
    <m/>
    <s v="1S7306W1QLMCXCA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38"/>
    <s v="V21/10034616 / INV10030846 / INV10032598 / INV1003"/>
    <s v="?"/>
    <s v="beginbalans"/>
    <m/>
    <s v="1S7306W1QLMCXCA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39"/>
    <s v="V21/10034616 / INV10030846 / INV10032598 / INV1003"/>
    <s v="?"/>
    <s v="beginbalans"/>
    <m/>
    <s v="1S7306W1QLMCXBY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40"/>
    <s v="V21/10034616 / INV10030846 / INV10032598 / INV1003"/>
    <s v="?"/>
    <s v="beginbalans"/>
    <m/>
    <s v="1S7306W1QLMCXBY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41"/>
    <s v="V21/10034616 / INV10030846 / INV10032598 / INV1003"/>
    <s v="?"/>
    <s v="beginbalans"/>
    <m/>
    <s v="1S7306W1QLMCXBY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42"/>
    <s v="V21/10034616 / INV10030846 / INV10032598 / INV1003"/>
    <s v="?"/>
    <s v="beginbalans"/>
    <m/>
    <s v="1S7306W1QLMCXBX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43"/>
    <s v="V21/10034616 / INV10030846 / INV10032598 / INV1003"/>
    <s v="?"/>
    <s v="beginbalans"/>
    <m/>
    <s v="1S7306W1QLMCXAG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44"/>
    <s v="V21/10034616 / INV10030846 / INV10032598 / INV1003"/>
    <s v="?"/>
    <s v="beginbalans"/>
    <m/>
    <s v="1S7306W1QLMCXBX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45"/>
    <s v="V21/10034616 / INV10030846 / INV10032598 / INV1003"/>
    <s v="?"/>
    <s v="beginbalans"/>
    <m/>
    <s v="1S7306W1QLMCXCH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46"/>
    <s v="V21/10034616 / INV10030846 / INV10032598 / INV1003"/>
    <s v="?"/>
    <s v="beginbalans"/>
    <m/>
    <s v="1S7306W1QLMCXBW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47"/>
    <s v="V21/10034616 / INV10030846 / INV10032598 / INV1003"/>
    <s v="?"/>
    <s v="beginbalans"/>
    <m/>
    <s v="1S7306W1QLMCXBV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48"/>
    <s v="V21/10034616 / INV10030846 / INV10032598 / INV1003"/>
    <s v="?"/>
    <s v="beginbalans"/>
    <m/>
    <s v="1S7306W1QLMCXBV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49"/>
    <s v="V21/10034616 / INV10030846 / INV10032598 / INV1003"/>
    <s v="?"/>
    <s v="beginbalans"/>
    <m/>
    <s v="1S7306W1QLMCXBV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50"/>
    <s v="V21/10034616 / INV10030846 / INV10032598 / INV1003"/>
    <s v="?"/>
    <s v="beginbalans"/>
    <m/>
    <s v="1S7306W1QLMCXBV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51"/>
    <s v="V21/10034616 / INV10030846 / INV10032598 / INV1003"/>
    <s v="?"/>
    <s v="beginbalans"/>
    <m/>
    <s v="1S7306W1QLMCXBT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52"/>
    <s v="V21/10034616 / INV10030846 / INV10032598 / INV1003"/>
    <s v="?"/>
    <s v="beginbalans"/>
    <m/>
    <s v="1S7306W1QLMCXBT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53"/>
    <s v="V21/10034616 / INV10030846 / INV10032598 / INV1003"/>
    <s v="?"/>
    <s v="beginbalans"/>
    <m/>
    <s v="1S7306W1QLMCXBT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54"/>
    <s v="V21/10034616 / INV10030846 / INV10032598 / INV1003"/>
    <s v="?"/>
    <s v="beginbalans"/>
    <m/>
    <s v="1S7306W1QLMCXBR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55"/>
    <s v="V21/10034616 / INV10030846 / INV10032598 / INV1003"/>
    <s v="?"/>
    <s v="beginbalans"/>
    <m/>
    <s v="1S7306W1QLMCXBR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56"/>
    <s v="V21/10034616 / INV10030846 / INV10032598 / INV1003"/>
    <s v="?"/>
    <s v="beginbalans"/>
    <m/>
    <s v="1S7306W1QLMCXBP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57"/>
    <s v="V21/10034616 / INV10030846 / INV10032598 / INV1003"/>
    <s v="?"/>
    <s v="beginbalans"/>
    <m/>
    <s v="1S7306W1QLMCXBX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58"/>
    <s v="V21/10034616 / INV10030846 / INV10032598 / INV1003"/>
    <s v="?"/>
    <s v="beginbalans"/>
    <m/>
    <s v="1S7306W1QLMCXHP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59"/>
    <s v="V21/10034616 / INV10030846 / INV10032598 / INV1003"/>
    <s v="?"/>
    <s v="beginbalans"/>
    <m/>
    <s v="1S7306W1QLMCXKD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60"/>
    <s v="V21/10034616 / INV10030846 / INV10032598 / INV1003"/>
    <s v="?"/>
    <s v="beginbalans"/>
    <m/>
    <s v="1S7306W1QLMCXKD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61"/>
    <s v="V21/10034616 / INV10030846 / INV10032598 / INV1003"/>
    <s v="?"/>
    <s v="beginbalans"/>
    <m/>
    <s v="1S7306W1QLMCXKC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62"/>
    <s v="V21/10034616 / INV10030846 / INV10032598 / INV1003"/>
    <s v="?"/>
    <s v="beginbalans"/>
    <m/>
    <s v="1S7306W1QLMCXKB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63"/>
    <s v="V21/10034616 / INV10030846 / INV10032598 / INV1003"/>
    <s v="?"/>
    <s v="beginbalans"/>
    <m/>
    <s v="1S7306W1QLMCXHZ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64"/>
    <s v="V21/10034616 / INV10030846 / INV10032598 / INV1003"/>
    <s v="?"/>
    <s v="beginbalans"/>
    <m/>
    <s v="1S7306W1QLMCXHY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65"/>
    <s v="V21/10034616 / INV10030846 / INV10032598 / INV1003"/>
    <s v="?"/>
    <s v="beginbalans"/>
    <m/>
    <s v="1S7306W1QLMCXHX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66"/>
    <s v="V21/10034616 / INV10030846 / INV10032598 / INV1003"/>
    <s v="?"/>
    <s v="beginbalans"/>
    <m/>
    <s v="1S7306W1QLMCXHW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67"/>
    <s v="V21/10034616 / INV10030846 / INV10032598 / INV1003"/>
    <s v="?"/>
    <s v="beginbalans"/>
    <m/>
    <s v="1S7306W1QLMCXHW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68"/>
    <s v="V21/10034616 / INV10030846 / INV10032598 / INV1003"/>
    <s v="?"/>
    <s v="beginbalans"/>
    <m/>
    <s v="1S7306W1QLMCXHV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69"/>
    <s v="V21/10034616 / INV10030846 / INV10032598 / INV1003"/>
    <s v="?"/>
    <s v="beginbalans"/>
    <m/>
    <s v="1S7306W1QLMCXHT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70"/>
    <s v="V21/10034616 / INV10030846 / INV10032598 / INV1003"/>
    <s v="?"/>
    <s v="beginbalans"/>
    <m/>
    <s v="1S7306W1QLMCXCH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71"/>
    <s v="V21/10034616 / INV10030846 / INV10032598 / INV1003"/>
    <s v="?"/>
    <s v="beginbalans"/>
    <m/>
    <s v="1S7306W1QLMCXHR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72"/>
    <s v="V21/10034616 / INV10030846 / INV10032598 / INV1003"/>
    <s v="?"/>
    <s v="beginbalans"/>
    <m/>
    <s v="1S7306W1QLMCXCH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73"/>
    <s v="V21/10034616 / INV10030846 / INV10032598 / INV1003"/>
    <s v="?"/>
    <s v="beginbalans"/>
    <m/>
    <s v="1S7306W1QLMCXCM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74"/>
    <s v="V21/10034616 / INV10030846 / INV10032598 / INV1003"/>
    <s v="?"/>
    <s v="beginbalans"/>
    <m/>
    <s v="1S7306W1QLMCXCM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75"/>
    <s v="V21/10034616 / INV10030846 / INV10032598 / INV1003"/>
    <s v="?"/>
    <s v="beginbalans"/>
    <m/>
    <s v="1S7306W1QLMCXCM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76"/>
    <s v="V21/10034616 / INV10030846 / INV10032598 / INV1003"/>
    <s v="?"/>
    <s v="beginbalans"/>
    <m/>
    <s v="1S7306W1QLMCXCL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77"/>
    <s v="V21/10034616 / INV10030846 / INV10032598 / INV1003"/>
    <s v="?"/>
    <s v="beginbalans"/>
    <m/>
    <s v="1S7306W1QLMCXCL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78"/>
    <s v="V21/10034616 / INV10030846 / INV10032598 / INV1003"/>
    <s v="?"/>
    <s v="beginbalans"/>
    <m/>
    <s v="1S7306W1QLMCXCL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79"/>
    <s v="V21/10034616 / INV10030846 / INV10032598 / INV1003"/>
    <s v="?"/>
    <s v="beginbalans"/>
    <m/>
    <s v="1S7306W1QLMCXCL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80"/>
    <s v="V21/10034616 / INV10030846 / INV10032598 / INV1003"/>
    <s v="?"/>
    <s v="beginbalans"/>
    <m/>
    <s v="1S7306W1QLMCXCK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81"/>
    <s v="V21/10034616 / INV10030846 / INV10032598 / INV1003"/>
    <s v="?"/>
    <s v="beginbalans"/>
    <m/>
    <s v="1S7306W1QLMCXCK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82"/>
    <s v="V21/10034616 / INV10030846 / INV10032598 / INV1003"/>
    <s v="?"/>
    <s v="beginbalans"/>
    <m/>
    <s v="1S7306W1QLMCXCH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83"/>
    <s v="V21/10034616 / INV10030846 / INV10032598 / INV1003"/>
    <s v="?"/>
    <s v="beginbalans"/>
    <m/>
    <s v="1S7306W1QLMCXBN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84"/>
    <s v="V21/10034616 / INV10030846 / INV10032598 / INV1003"/>
    <s v="?"/>
    <s v="beginbalans"/>
    <m/>
    <s v="1S7306W1QLMCXHT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85"/>
    <s v="V21/10034616 / INV10030846 / INV10032598 / INV1003"/>
    <s v="?"/>
    <s v="beginbalans"/>
    <m/>
    <s v="1S7306W1QLMCXAT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86"/>
    <s v="V21/10034616 / INV10030846 / INV10032598 / INV1003"/>
    <s v="?"/>
    <s v="beginbalans"/>
    <m/>
    <s v="1S7306W1QLMCXBP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87"/>
    <s v="V21/10034616 / INV10030846 / INV10032598 / INV1003"/>
    <s v="?"/>
    <s v="beginbalans"/>
    <m/>
    <s v="1S7306W1QLMCXBC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88"/>
    <s v="V21/10034616 / INV10030846 / INV10032598 / INV1003"/>
    <s v="?"/>
    <s v="beginbalans"/>
    <m/>
    <s v="1S7306W1QLMCXBB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89"/>
    <s v="V21/10034616 / INV10030846 / INV10032598 / INV1003"/>
    <s v="?"/>
    <s v="beginbalans"/>
    <m/>
    <s v="1S7306W1QLMCXBB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90"/>
    <s v="V21/10034616 / INV10030846 / INV10032598 / INV1003"/>
    <s v="?"/>
    <s v="beginbalans"/>
    <m/>
    <s v="1S7306W1QLMCXBA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91"/>
    <s v="V21/10034616 / INV10030846 / INV10032598 / INV1003"/>
    <s v="?"/>
    <s v="beginbalans"/>
    <m/>
    <s v="1S7306W1QLMCXAZ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92"/>
    <s v="V21/10034616 / INV10030846 / INV10032598 / INV1003"/>
    <s v="?"/>
    <s v="beginbalans"/>
    <m/>
    <s v="1S7306W1QLMCXAZ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93"/>
    <s v="V21/10034616 / INV10030846 / INV10032598 / INV1003"/>
    <s v="?"/>
    <s v="beginbalans"/>
    <m/>
    <s v="1S7306W1QLMCXAZ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94"/>
    <s v="V21/10034616 / INV10030846 / INV10032598 / INV1003"/>
    <s v="?"/>
    <s v="beginbalans"/>
    <m/>
    <s v="1S7306W1QLMCXAY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95"/>
    <s v="V21/10034616 / INV10030846 / INV10032598 / INV1003"/>
    <s v="?"/>
    <s v="beginbalans"/>
    <m/>
    <s v="1S7306W1QLMCXAY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96"/>
    <s v="V21/10034616 / INV10030846 / INV10032598 / INV1003"/>
    <s v="?"/>
    <s v="beginbalans"/>
    <m/>
    <s v="1S7306W1QLMCXAY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197"/>
    <s v="V21/10034616 / INV10030846 / INV10032598 / INV1003"/>
    <s v="?"/>
    <s v="beginbalans"/>
    <m/>
    <s v="1S7306W1QLMCXBD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98"/>
    <s v="V21/10034616 / INV10030846 / INV10032598 / INV1003"/>
    <s v="?"/>
    <s v="beginbalans"/>
    <m/>
    <s v="1S7306W1QLMCXAX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199"/>
    <s v="V21/10034616 / INV10030846 / INV10032598 / INV1003"/>
    <s v="?"/>
    <s v="beginbalans"/>
    <m/>
    <s v="1S7306W1QLMCXBD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00"/>
    <s v="V21/10034616 / INV10030846 / INV10032598 / INV1003"/>
    <s v="?"/>
    <s v="beginbalans"/>
    <m/>
    <s v="1S7306W1QLMCXAT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01"/>
    <s v="V21/10034616 / INV10030846 / INV10032598 / INV1003"/>
    <s v="?"/>
    <s v="beginbalans"/>
    <m/>
    <s v="1S7306W1QLMCXAP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02"/>
    <s v="V21/10034616 / INV10030846 / INV10032598 / INV1003"/>
    <s v="?"/>
    <s v="beginbalans"/>
    <m/>
    <s v="1S7306W1QLMCXAP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03"/>
    <s v="V21/10034616 / INV10030846 / INV10032598 / INV1003"/>
    <s v="?"/>
    <s v="beginbalans"/>
    <m/>
    <s v="1S7306W1QLMCXAN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04"/>
    <s v="V21/10034616 / INV10030846 / INV10032598 / INV1003"/>
    <s v="?"/>
    <s v="beginbalans"/>
    <m/>
    <s v="1S7306W1QLMCXAN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05"/>
    <s v="V21/10034616 / INV10030846 / INV10032598 / INV1003"/>
    <s v="?"/>
    <s v="beginbalans"/>
    <m/>
    <s v="1S7306W1QLMCXAN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06"/>
    <s v="V21/10034616 / INV10030846 / INV10032598 / INV1003"/>
    <s v="?"/>
    <s v="beginbalans"/>
    <m/>
    <s v="1S7306W1QLMCXAM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07"/>
    <s v="V21/10034616 / INV10030846 / INV10032598 / INV1003"/>
    <s v="?"/>
    <s v="beginbalans"/>
    <m/>
    <s v="1S7306W1QLMCXAM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08"/>
    <s v="V21/10034616 / INV10030846 / INV10032598 / INV1003"/>
    <s v="?"/>
    <s v="beginbalans"/>
    <m/>
    <s v="1S7306W1QLMCXAH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09"/>
    <s v="V21/10034616 / INV10030846 / INV10032598 / INV1003"/>
    <s v="?"/>
    <s v="beginbalans"/>
    <m/>
    <s v="1S7306W1QLMCXAH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10"/>
    <s v="V21/10034616 / INV10030846 / INV10032598 / INV1003"/>
    <s v="?"/>
    <s v="beginbalans"/>
    <m/>
    <s v="1S7306W1QLMCXAG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11"/>
    <s v="V21/10034616 / INV10030846 / INV10032598 / INV1003"/>
    <s v="?"/>
    <s v="beginbalans"/>
    <m/>
    <s v="1S7306W1QLMCXAX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12"/>
    <s v="V21/10034616 / INV10030846 / INV10032598 / INV1003"/>
    <s v="?"/>
    <s v="beginbalans"/>
    <m/>
    <s v="1S7306W1QLMCXBK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13"/>
    <s v="V21/10034616 / INV10030846 / INV10032598 / INV1003"/>
    <s v="?"/>
    <s v="beginbalans"/>
    <m/>
    <s v="1S7306W1QLMCXBF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14"/>
    <s v="V21/10034616 / INV10030846 / INV10032598 / INV1003"/>
    <s v="?"/>
    <s v="beginbalans"/>
    <m/>
    <s v="1S7306W1QLMCXBN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15"/>
    <s v="V21/10034616 / INV10030846 / INV10032598 / INV1003"/>
    <s v="?"/>
    <s v="beginbalans"/>
    <m/>
    <s v="1S7306W1QLMCXBN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16"/>
    <s v="V21/10034616 / INV10030846 / INV10032598 / INV1003"/>
    <s v="?"/>
    <s v="beginbalans"/>
    <m/>
    <s v="1S7306W1QLMCXBM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17"/>
    <s v="V21/10034616 / INV10030846 / INV10032598 / INV1003"/>
    <s v="?"/>
    <s v="beginbalans"/>
    <m/>
    <s v="1S7306W1QLMCXBM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18"/>
    <s v="V21/10034616 / INV10030846 / INV10032598 / INV1003"/>
    <s v="?"/>
    <s v="beginbalans"/>
    <m/>
    <s v="1S7306W1QLMCXBM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19"/>
    <s v="V21/10034616 / INV10030846 / INV10032598 / INV1003"/>
    <s v="?"/>
    <s v="beginbalans"/>
    <m/>
    <s v="1S7306W1QLMCXBL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20"/>
    <s v="V21/10034616 / INV10030846 / INV10032598 / INV1003"/>
    <s v="?"/>
    <s v="beginbalans"/>
    <m/>
    <s v="1S7306W1QLMCXBL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21"/>
    <s v="V21/10034616 / INV10030846 / INV10032598 / INV1003"/>
    <s v="?"/>
    <s v="beginbalans"/>
    <m/>
    <s v="1S7306W1QLMCXBL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22"/>
    <s v="V21/10034616 / INV10030846 / INV10032598 / INV1003"/>
    <s v="?"/>
    <s v="beginbalans"/>
    <m/>
    <s v="1S7306W1QLMCXBL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23"/>
    <s v="V21/10034616 / INV10030846 / INV10032598 / INV1003"/>
    <s v="?"/>
    <s v="beginbalans"/>
    <m/>
    <s v="1S7306W1QLMCXBL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24"/>
    <s v="V21/10034616 / INV10030846 / INV10032598 / INV1003"/>
    <s v="?"/>
    <s v="beginbalans"/>
    <m/>
    <s v="1S7306W1QLMCXBC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25"/>
    <s v="V21/10034616 / INV10030846 / INV10032598 / INV1003"/>
    <s v="?"/>
    <s v="beginbalans"/>
    <m/>
    <s v="1S7306W1QLMCXBL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26"/>
    <s v="V21/10034616 / INV10030846 / INV10032598 / INV1003"/>
    <s v="?"/>
    <s v="beginbalans"/>
    <m/>
    <s v="1S7306W1QLMCXBP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27"/>
    <s v="V21/10034616 / INV10030846 / INV10032598 / INV1003"/>
    <s v="?"/>
    <s v="beginbalans"/>
    <m/>
    <s v="1S7306W1QLMCXBK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28"/>
    <s v="V21/10034616 / INV10030846 / INV10032598 / INV1003"/>
    <s v="?"/>
    <s v="beginbalans"/>
    <m/>
    <s v="1S7306W1QLMCXBH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29"/>
    <s v="V21/10034616 / INV10030846 / INV10032598 / INV1003"/>
    <s v="?"/>
    <s v="beginbalans"/>
    <m/>
    <s v="1S7306W1QLMCXBH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30"/>
    <s v="V21/10034616 / INV10030846 / INV10032598 / INV1003"/>
    <s v="?"/>
    <s v="beginbalans"/>
    <m/>
    <s v="1S7306W1QLMCXBH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31"/>
    <s v="V21/10034616 / INV10030846 / INV10032598 / INV1003"/>
    <s v="?"/>
    <s v="beginbalans"/>
    <m/>
    <s v="1S7306W1QLMCXBH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32"/>
    <s v="V21/10034616 / INV10030846 / INV10032598 / INV1003"/>
    <s v="?"/>
    <s v="beginbalans"/>
    <m/>
    <s v="1S7306W1QLMCXBG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33"/>
    <s v="V21/10034616 / INV10030846 / INV10032598 / INV1003"/>
    <s v="?"/>
    <s v="beginbalans"/>
    <m/>
    <s v="1S7306W1QLMCXBF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34"/>
    <s v="V21/10034616 / INV10030846 / INV10032598 / INV1003"/>
    <s v="?"/>
    <s v="beginbalans"/>
    <m/>
    <s v="1S7306W1QLMCXBD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35"/>
    <s v="V21/10034616 / INV10030846 / INV10032598 / INV1003"/>
    <s v="?"/>
    <s v="beginbalans"/>
    <m/>
    <s v="1S7306W1QLMCXBD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36"/>
    <s v="V21/10034616 / INV10030846 / INV10032598 / INV1003"/>
    <s v="?"/>
    <s v="beginbalans"/>
    <m/>
    <s v="1S7306W1QLMCXBD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37"/>
    <s v="V21/10034616 / INV10030846 / INV10032598 / INV1003"/>
    <s v="?"/>
    <s v="beginbalans"/>
    <m/>
    <s v="1S7306W1QLMCXBD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38"/>
    <s v="V21/10034616 / INV10030846 / INV10032598 / INV1003"/>
    <s v="?"/>
    <s v="beginbalans"/>
    <m/>
    <s v="1S7306W1QLMCXBL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39"/>
    <s v="V21/10034616 / INV10030846 / INV10032598 / INV1003"/>
    <s v="?"/>
    <s v="beginbalans"/>
    <m/>
    <s v="1S7306W1QLMCXBG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40"/>
    <s v="V21/10034616 / INV10030846 / INV10032598 / INV1003"/>
    <s v="?"/>
    <s v="beginbalans"/>
    <m/>
    <s v="1S7306W1QLMCXAA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41"/>
    <s v="V21/10034616 / INV10030846 / INV10032598 / INV1003"/>
    <s v="?"/>
    <s v="beginbalans"/>
    <m/>
    <s v="1S7306W1QLMCXAK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42"/>
    <s v="V21/10034616 / INV10030846 / INV10032598 / INV1003"/>
    <s v="?"/>
    <s v="beginbalans"/>
    <m/>
    <s v="1S7306W1QLMCXAG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43"/>
    <s v="V21/10034616 / INV10030846 / INV10032598 / INV1003"/>
    <s v="?"/>
    <s v="beginbalans"/>
    <m/>
    <s v="1S7306W1QLMCXAF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44"/>
    <s v="V21/10034616 / INV10030846 / INV10032598 / INV1003"/>
    <s v="?"/>
    <s v="beginbalans"/>
    <m/>
    <s v="1S7306W1QLMCXAF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45"/>
    <s v="V21/10034616 / INV10030846 / INV10032598 / INV1003"/>
    <s v="?"/>
    <s v="beginbalans"/>
    <m/>
    <s v="1S7306W1QLMCXAC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46"/>
    <s v="V21/10034616 / INV10030846 / INV10032598 / INV1003"/>
    <s v="?"/>
    <s v="beginbalans"/>
    <m/>
    <s v="1S7306W1QLMCXTG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47"/>
    <s v="V21/10034616 / INV10030846 / INV10032598 / INV1003"/>
    <s v="?"/>
    <s v="beginbalans"/>
    <m/>
    <s v="1S7306W1QLMCXTC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48"/>
    <s v="V21/10034616 / INV10030846 / INV10032598 / INV1003"/>
    <s v="?"/>
    <s v="beginbalans"/>
    <m/>
    <s v="1S7306W1QLMCXAM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49"/>
    <s v="V21/10034616 / INV10030846 / INV10032598 / INV1003"/>
    <s v="?"/>
    <s v="beginbalans"/>
    <m/>
    <s v="1S7306W1QLMCXAM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50"/>
    <s v="V21/10034616 / INV10030846 / INV10032598 / INV1003"/>
    <s v="?"/>
    <s v="beginbalans"/>
    <m/>
    <s v="1S7306W1QLMCXRX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51"/>
    <s v="V21/10034616 / INV10030846 / INV10032598 / INV1003"/>
    <s v="?"/>
    <s v="beginbalans"/>
    <m/>
    <s v="1S7306W1QLMCXAX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52"/>
    <s v="V21/10034616 / INV10030846 / INV10032598 / INV1003"/>
    <s v="?"/>
    <s v="beginbalans"/>
    <m/>
    <s v="1S7306W1QLMCXBF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53"/>
    <s v="V21/10034616 / INV10030846 / INV10032598 / INV1003"/>
    <s v="?"/>
    <s v="beginbalans"/>
    <m/>
    <s v="1S7306W1QLMCXBB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54"/>
    <s v="V21/10034616 / INV10030846 / INV10032598 / INV1003"/>
    <s v="?"/>
    <s v="beginbalans"/>
    <m/>
    <s v="1S7306W1QLMCXBB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55"/>
    <s v="V21/10034616 / INV10030846 / INV10032598 / INV1003"/>
    <s v="?"/>
    <s v="beginbalans"/>
    <m/>
    <s v="1S7306W1QLMCXBB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56"/>
    <s v="V21/10034616 / INV10030846 / INV10032598 / INV1003"/>
    <s v="?"/>
    <s v="beginbalans"/>
    <m/>
    <s v="1S7306W1QLMCXBA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57"/>
    <s v="V21/10034616 / INV10030846 / INV10032598 / INV1003"/>
    <s v="?"/>
    <s v="beginbalans"/>
    <m/>
    <s v="1S7306W1QLMCXBA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58"/>
    <s v="V21/10034616 / INV10030846 / INV10032598 / INV1003"/>
    <s v="?"/>
    <s v="beginbalans"/>
    <m/>
    <s v="1S7306W1QLMCXBA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59"/>
    <s v="V21/10034616 / INV10030846 / INV10032598 / INV1003"/>
    <s v="?"/>
    <s v="beginbalans"/>
    <m/>
    <s v="1S7306W1QLMCXBA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60"/>
    <s v="V21/10034616 / INV10030846 / INV10032598 / INV1003"/>
    <s v="?"/>
    <s v="beginbalans"/>
    <m/>
    <s v="1S7306W1QLMCXAZ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61"/>
    <s v="V21/10034616 / INV10030846 / INV10032598 / INV1003"/>
    <s v="?"/>
    <s v="beginbalans"/>
    <m/>
    <s v="1S7306W1QLMCXAY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62"/>
    <s v="V21/10034616 / INV10030846 / INV10032598 / INV1003"/>
    <s v="?"/>
    <s v="beginbalans"/>
    <m/>
    <s v="1S7306W1QLMCXAK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63"/>
    <s v="V21/10034616 / INV10030846 / INV10032598 / INV1003"/>
    <s v="?"/>
    <s v="beginbalans"/>
    <m/>
    <s v="1S7306W1QLMCXAX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64"/>
    <s v="V21/10034616 / INV10030846 / INV10032598 / INV1003"/>
    <s v="?"/>
    <s v="beginbalans"/>
    <m/>
    <s v="1S7306W1QLMCXAW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65"/>
    <s v="V21/10034616 / INV10030846 / INV10032598 / INV1003"/>
    <s v="?"/>
    <s v="beginbalans"/>
    <m/>
    <s v="1S7306W1QLMCXAV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66"/>
    <s v="V21/10034616 / INV10030846 / INV10032598 / INV1003"/>
    <s v="?"/>
    <s v="beginbalans"/>
    <m/>
    <s v="1S7306W1QLMCXAT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67"/>
    <s v="V21/10034616 / INV10030846 / INV10032598 / INV1003"/>
    <s v="?"/>
    <s v="beginbalans"/>
    <m/>
    <s v="1S7306W1QLMCXATB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68"/>
    <s v="V21/10034616 / INV10030846 / INV10032598 / INV1003"/>
    <s v="?"/>
    <s v="beginbalans"/>
    <m/>
    <s v="1S7306W1QLMCXAR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69"/>
    <s v="V21/10034616 / INV10030846 / INV10032598 / INV1003"/>
    <s v="?"/>
    <s v="beginbalans"/>
    <m/>
    <s v="1S7306W1QLMCXAP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70"/>
    <s v="V21/10034616 / INV10030846 / INV10032598 / INV1003"/>
    <s v="?"/>
    <s v="beginbalans"/>
    <m/>
    <s v="1S7306W1QLMCXAP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71"/>
    <s v="V21/10034616 / INV10030846 / INV10032598 / INV1003"/>
    <s v="?"/>
    <s v="beginbalans"/>
    <m/>
    <s v="1S7306W1QLMCXAP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72"/>
    <s v="V21/10034616 / INV10030846 / INV10032598 / INV1003"/>
    <s v="?"/>
    <s v="beginbalans"/>
    <m/>
    <s v="1S7306W1QLMCXAN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73"/>
    <s v="V21/10034616 / INV10030846 / INV10032598 / INV1003"/>
    <s v="?"/>
    <s v="beginbalans"/>
    <m/>
    <s v="1S7306W1QLMCXAN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74"/>
    <s v="V21/10034616 / INV10030846 / INV10032598 / INV1003"/>
    <s v="?"/>
    <s v="beginbalans"/>
    <m/>
    <s v="1S7306W1QLMCXAN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75"/>
    <s v="V21/10034616 / INV10030846 / INV10032598 / INV1003"/>
    <s v="?"/>
    <s v="beginbalans"/>
    <m/>
    <s v="1S7306W1QLMCXAX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76"/>
    <s v="V21/10034616 / INV10030846 / INV10032598 / INV1003"/>
    <s v="?"/>
    <s v="beginbalans"/>
    <m/>
    <s v="1S7306W1QLMCXBG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77"/>
    <s v="V21/10034616 / INV10030846 / INV10032598 / INV1003"/>
    <s v="?"/>
    <s v="beginbalans"/>
    <m/>
    <s v="1S7306W1QLMCXAB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78"/>
    <s v="V21/10034616 / INV10030846 / INV10032598 / INV1003"/>
    <s v="?"/>
    <s v="beginbalans"/>
    <m/>
    <s v="1S7306W1QLMCXBX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79"/>
    <s v="V21/10034616 / INV10030846 / INV10032598 / INV1003"/>
    <s v="?"/>
    <s v="beginbalans"/>
    <m/>
    <s v="1S7306W1QLMCXKM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80"/>
    <s v="V21/10034616 / INV10030846 / INV10032598 / INV1003"/>
    <s v="?"/>
    <s v="beginbalans"/>
    <m/>
    <s v="1S7306W1QLMCXKM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81"/>
    <s v="V21/10034616 / INV10030846 / INV10032598 / INV1003"/>
    <s v="?"/>
    <s v="beginbalans"/>
    <m/>
    <s v="1S7306W1QLMCXKM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82"/>
    <s v="V21/10034616 / INV10030846 / INV10032598 / INV1003"/>
    <s v="?"/>
    <s v="beginbalans"/>
    <m/>
    <s v="1S7306W1QLMCXKF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83"/>
    <s v="V21/10034616 / INV10030846 / INV10032598 / INV1003"/>
    <s v="?"/>
    <s v="beginbalans"/>
    <m/>
    <s v="1S7306W1QLMCXHT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84"/>
    <s v="V21/10034616 / INV10030846 / INV10032598 / INV1003"/>
    <s v="?"/>
    <s v="beginbalans"/>
    <m/>
    <s v="1S7306W1QLMCXHW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85"/>
    <s v="V21/10034616 / INV10030846 / INV10032598 / INV1003"/>
    <s v="?"/>
    <s v="beginbalans"/>
    <m/>
    <s v="1S7306W1QLMCXHY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86"/>
    <s v="V21/10034616 / INV10030846 / INV10032598 / INV1003"/>
    <s v="?"/>
    <s v="beginbalans"/>
    <m/>
    <s v="1S7306W1QLMCXHZ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87"/>
    <s v="V21/10034616 / INV10030846 / INV10032598 / INV1003"/>
    <s v="?"/>
    <s v="beginbalans"/>
    <m/>
    <s v="1S7306W1QLMCXKP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88"/>
    <s v="V21/10034616 / INV10030846 / INV10032598 / INV1003"/>
    <s v="?"/>
    <s v="beginbalans"/>
    <m/>
    <s v="1S7306W1QLMCXHZ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89"/>
    <s v="V21/10034616 / INV10030846 / INV10032598 / INV1003"/>
    <s v="?"/>
    <s v="beginbalans"/>
    <m/>
    <s v="1S7306W1QLMCXKP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90"/>
    <s v="V21/10034616 / INV10030846 / INV10032598 / INV1003"/>
    <s v="?"/>
    <s v="beginbalans"/>
    <m/>
    <s v="1S7306W1QLMCXAB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91"/>
    <s v="V21/10034616 / INV10030846 / INV10032598 / INV1003"/>
    <s v="?"/>
    <s v="beginbalans"/>
    <m/>
    <s v="1S7306W1QLMCXAB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92"/>
    <s v="V21/10034616 / INV10030846 / INV10032598 / INV1003"/>
    <s v="?"/>
    <s v="beginbalans"/>
    <m/>
    <s v="1S7306W1QLMCXAB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93"/>
    <s v="V21/10034616 / INV10030846 / INV10032598 / INV1003"/>
    <s v="?"/>
    <s v="beginbalans"/>
    <m/>
    <s v="1S7306W1QLMCXAB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94"/>
    <s v="V21/10034616 / INV10030846 / INV10032598 / INV1003"/>
    <s v="?"/>
    <s v="beginbalans"/>
    <m/>
    <s v="1S7306W1QLMCXAB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95"/>
    <s v="V21/10034616 / INV10030846 / INV10032598 / INV1003"/>
    <s v="?"/>
    <s v="beginbalans"/>
    <m/>
    <s v="1S7306W1QLMCXAC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296"/>
    <s v="V21/10034616 / INV10030846 / INV10032598 / INV1003"/>
    <s v="?"/>
    <s v="beginbalans"/>
    <m/>
    <s v="1S7306W1QLMCXAD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97"/>
    <s v="V21/10034616 / INV10030846 / INV10032598 / INV1003"/>
    <s v="?"/>
    <s v="beginbalans"/>
    <m/>
    <s v="1S7306W1QLMCXAF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98"/>
    <s v="V21/10034616 / INV10030846 / INV10032598 / INV1003"/>
    <s v="?"/>
    <s v="beginbalans"/>
    <m/>
    <s v="1S7306W1QLMCXAG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299"/>
    <s v="V21/10034616 / INV10030846 / INV10032598 / INV1003"/>
    <s v="?"/>
    <s v="beginbalans"/>
    <m/>
    <s v="1S7306W1QLMCXHZ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00"/>
    <s v="V21/10034616 / INV10030846 / INV10032598 / INV1003"/>
    <s v="?"/>
    <s v="beginbalans"/>
    <m/>
    <s v="1S7306W1QLMCXCK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01"/>
    <s v="V21/10034616 / INV10030846 / INV10032598 / INV1003"/>
    <s v="?"/>
    <s v="beginbalans"/>
    <m/>
    <s v="1S7306W1QLMCXKF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02"/>
    <s v="V21/10034616 / INV10030846 / INV10032598 / INV1003"/>
    <s v="?"/>
    <s v="beginbalans"/>
    <m/>
    <s v="1S7306W1QLMCXBX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03"/>
    <s v="V21/10034616 / INV10030846 / INV10032598 / INV1003"/>
    <s v="?"/>
    <s v="beginbalans"/>
    <m/>
    <s v="1S7306W1QLMCXBX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04"/>
    <s v="V21/10034616 / INV10030846 / INV10032598 / INV1003"/>
    <s v="?"/>
    <s v="beginbalans"/>
    <m/>
    <s v="1S7306W1QLMCXCC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05"/>
    <s v="V21/10034616 / INV10030846 / INV10032598 / INV1003"/>
    <s v="?"/>
    <s v="beginbalans"/>
    <m/>
    <s v="1S7306W1QLMCXCF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06"/>
    <s v="V21/10034616 / INV10030846 / INV10032598 / INV1003"/>
    <s v="?"/>
    <s v="beginbalans"/>
    <m/>
    <s v="1S7306W1QLMCXCH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07"/>
    <s v="V21/10034616 / INV10030846 / INV10032598 / INV1003"/>
    <s v="?"/>
    <s v="beginbalans"/>
    <m/>
    <s v="1S7306W1QLMCXCH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08"/>
    <s v="V21/10034616 / INV10030846 / INV10032598 / INV1003"/>
    <s v="?"/>
    <s v="beginbalans"/>
    <m/>
    <s v="1S7306W1QLMCXCH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09"/>
    <s v="V21/10034616 / INV10030846 / INV10032598 / INV1003"/>
    <s v="?"/>
    <s v="beginbalans"/>
    <m/>
    <s v="1S7306W1QLMCXCH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10"/>
    <s v="V21/10034616 / INV10030846 / INV10032598 / INV1003"/>
    <s v="?"/>
    <s v="beginbalans"/>
    <m/>
    <s v="1S7306W1QLMCXKN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11"/>
    <s v="V21/10034616 / INV10030846 / INV10032598 / INV1003"/>
    <s v="?"/>
    <s v="beginbalans"/>
    <m/>
    <s v="1S7306W1QLMCXCK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12"/>
    <s v="V21/10034616 / INV10030846 / INV10032598 / INV1003"/>
    <s v="?"/>
    <s v="beginbalans"/>
    <m/>
    <s v="1S7306W1QLMCXAM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13"/>
    <s v="V21/10034616 / INV10030846 / INV10032598 / INV1003"/>
    <s v="?"/>
    <s v="beginbalans"/>
    <m/>
    <s v="1S7306W1QLMCXCK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14"/>
    <s v="V21/10034616 / INV10030846 / INV10032598 / INV1003"/>
    <s v="?"/>
    <s v="beginbalans"/>
    <m/>
    <s v="1S7306W1QLMCXCL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15"/>
    <s v="V21/10034616 / INV10030846 / INV10032598 / INV1003"/>
    <s v="?"/>
    <s v="beginbalans"/>
    <m/>
    <s v="1S7306W1QLMCXHL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16"/>
    <s v="V21/10034616 / INV10030846 / INV10032598 / INV1003"/>
    <s v="?"/>
    <s v="beginbalans"/>
    <m/>
    <s v="1S7306W1QLMCXHL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17"/>
    <s v="V21/10034616 / INV10030846 / INV10032598 / INV1003"/>
    <s v="?"/>
    <s v="beginbalans"/>
    <m/>
    <s v="1S7306W1QLMCXHM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18"/>
    <s v="V21/10034616 / INV10030846 / INV10032598 / INV1003"/>
    <s v="?"/>
    <s v="beginbalans"/>
    <m/>
    <s v="1S7306W1QLMCXHM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19"/>
    <s v="V21/10034616 / INV10030846 / INV10032598 / INV1003"/>
    <s v="?"/>
    <s v="beginbalans"/>
    <m/>
    <s v="1S7306W1QLMCXHM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20"/>
    <s v="V21/10034616 / INV10030846 / INV10032598 / INV1003"/>
    <s v="?"/>
    <s v="beginbalans"/>
    <m/>
    <s v="1S7306W1QLMCXHR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21"/>
    <s v="V21/10034616 / INV10030846 / INV10032598 / INV1003"/>
    <s v="?"/>
    <s v="beginbalans"/>
    <m/>
    <s v="1S7306W1QLMCXHT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22"/>
    <s v="V21/10034616 / INV10030846 / INV10032598 / INV1003"/>
    <s v="?"/>
    <s v="beginbalans"/>
    <m/>
    <s v="1S7306W1QLMCXCK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23"/>
    <s v="V21/10034616 / INV10030846 / INV10032598 / INV1003"/>
    <s v="?"/>
    <s v="beginbalans"/>
    <m/>
    <s v="1S7306W1QLMCXKV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24"/>
    <s v="V21/10034616 / INV10030846 / INV10032598 / INV1003"/>
    <s v="?"/>
    <s v="beginbalans"/>
    <m/>
    <s v="1S7306W1QLMCXLA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25"/>
    <s v="V21/10034616 / INV10030846 / INV10032598 / INV1003"/>
    <s v="?"/>
    <s v="beginbalans"/>
    <m/>
    <s v="1S7306W1QLMCXLA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26"/>
    <s v="V21/10034616 / INV10030846 / INV10032598 / INV1003"/>
    <s v="?"/>
    <s v="beginbalans"/>
    <m/>
    <s v="1S7306W1QLMCXKZ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27"/>
    <s v="V21/10034616 / INV10030846 / INV10032598 / INV1003"/>
    <s v="?"/>
    <s v="beginbalans"/>
    <m/>
    <s v="1S7306W1QLMCXKZP"/>
    <m/>
    <m/>
    <m/>
    <x v="0"/>
    <m/>
    <n v="100292666"/>
    <s v="Alfa College"/>
    <x v="15"/>
    <s v="Lenovo"/>
    <s v="M58e"/>
    <d v="2009-11-01T00:00:00"/>
    <x v="1"/>
    <n v="1"/>
    <n v="406.02"/>
    <n v="0"/>
    <n v="406.02"/>
    <n v="0"/>
    <n v="406.02"/>
    <n v="0"/>
    <n v="406.02"/>
    <n v="0"/>
    <n v="0"/>
    <n v="0"/>
    <m/>
    <m/>
    <s v="INACTIVE - Retired in 2024"/>
  </r>
  <r>
    <s v="167328"/>
    <s v="V21/10034616 / INV10030846 / INV10032598 / INV1003"/>
    <s v="?"/>
    <s v="beginbalans"/>
    <m/>
    <s v="1S7306W1QLMCXKPZ"/>
    <m/>
    <m/>
    <m/>
    <x v="0"/>
    <m/>
    <n v="100292666"/>
    <s v="Alfa College"/>
    <x v="15"/>
    <s v="Lenovo"/>
    <s v="M58e"/>
    <d v="2009-11-01T00:00:00"/>
    <x v="1"/>
    <n v="1"/>
    <n v="406.02"/>
    <n v="0"/>
    <n v="406.02"/>
    <n v="0"/>
    <n v="406.02"/>
    <n v="0"/>
    <n v="406.02"/>
    <n v="0"/>
    <n v="0"/>
    <n v="0"/>
    <m/>
    <m/>
    <s v="INACTIVE - Retired in 2024"/>
  </r>
  <r>
    <s v="167329"/>
    <s v="V21/10034616 / INV10030846 / INV10032598 / INV1003"/>
    <s v="?"/>
    <s v="beginbalans"/>
    <m/>
    <s v="1S7306W1QLMCXKTF"/>
    <m/>
    <m/>
    <m/>
    <x v="0"/>
    <m/>
    <n v="100292666"/>
    <s v="Alfa College"/>
    <x v="15"/>
    <s v="Lenovo"/>
    <s v="M58e"/>
    <d v="2009-11-01T00:00:00"/>
    <x v="1"/>
    <n v="1"/>
    <n v="406.02"/>
    <n v="0"/>
    <n v="406.02"/>
    <n v="0"/>
    <n v="406.02"/>
    <n v="0"/>
    <n v="406.02"/>
    <n v="0"/>
    <n v="0"/>
    <n v="0"/>
    <m/>
    <m/>
    <s v="INACTIVE - Retired in 2024"/>
  </r>
  <r>
    <s v="167330"/>
    <s v="V21/10034616 / INV10030846 / INV10032598 / INV1003"/>
    <s v="?"/>
    <s v="beginbalans"/>
    <m/>
    <s v="1S7306W1QLMCXKTN"/>
    <m/>
    <m/>
    <m/>
    <x v="0"/>
    <m/>
    <n v="100292666"/>
    <s v="Alfa College"/>
    <x v="15"/>
    <s v="Lenovo"/>
    <s v="M58e"/>
    <d v="2009-11-01T00:00:00"/>
    <x v="1"/>
    <n v="1"/>
    <n v="406.02"/>
    <n v="0"/>
    <n v="406.02"/>
    <n v="0"/>
    <n v="406.02"/>
    <n v="0"/>
    <n v="406.02"/>
    <n v="0"/>
    <n v="0"/>
    <n v="0"/>
    <m/>
    <m/>
    <s v="INACTIVE - Retired in 2024"/>
  </r>
  <r>
    <s v="167331"/>
    <s v="V21/10034616 / INV10030846 / INV10032598 / INV1003"/>
    <s v="?"/>
    <s v="beginbalans"/>
    <m/>
    <s v="1S7306W1QLMCXKTV"/>
    <m/>
    <m/>
    <m/>
    <x v="0"/>
    <m/>
    <n v="100292666"/>
    <s v="Alfa College"/>
    <x v="15"/>
    <s v="Lenovo"/>
    <s v="M58e"/>
    <d v="2009-11-01T00:00:00"/>
    <x v="1"/>
    <n v="1"/>
    <n v="406.02"/>
    <n v="0"/>
    <n v="406.02"/>
    <n v="0"/>
    <n v="406.02"/>
    <n v="0"/>
    <n v="406.02"/>
    <n v="0"/>
    <n v="0"/>
    <n v="0"/>
    <m/>
    <m/>
    <s v="INACTIVE - Retired in 2024"/>
  </r>
  <r>
    <s v="167332"/>
    <s v="V21/10034616 / INV10030846 / INV10032598 / INV1003"/>
    <s v="?"/>
    <s v="beginbalans"/>
    <m/>
    <s v="1S7306W1QLMCXALM"/>
    <m/>
    <m/>
    <m/>
    <x v="0"/>
    <m/>
    <n v="100292666"/>
    <s v="Alfa College"/>
    <x v="15"/>
    <s v="Lenovo"/>
    <s v="M58e"/>
    <d v="2009-11-01T00:00:00"/>
    <x v="1"/>
    <n v="1"/>
    <n v="406.02"/>
    <n v="0"/>
    <n v="406.02"/>
    <n v="0"/>
    <n v="406.02"/>
    <n v="0"/>
    <n v="406.02"/>
    <n v="0"/>
    <n v="0"/>
    <n v="0"/>
    <m/>
    <m/>
    <s v="INACTIVE - Retired in 2024"/>
  </r>
  <r>
    <s v="167333"/>
    <s v="V21/10034616 / INV10030846 / INV10032598 / INV1003"/>
    <s v="?"/>
    <s v="beginbalans"/>
    <m/>
    <s v="1S7306W1QLMCXKVT"/>
    <m/>
    <m/>
    <m/>
    <x v="0"/>
    <m/>
    <n v="100292666"/>
    <s v="Alfa College"/>
    <x v="15"/>
    <s v="Lenovo"/>
    <s v="M58e"/>
    <d v="2009-11-01T00:00:00"/>
    <x v="1"/>
    <n v="1"/>
    <n v="406.02"/>
    <n v="0"/>
    <n v="406.02"/>
    <n v="0"/>
    <n v="406.02"/>
    <n v="0"/>
    <n v="406.02"/>
    <n v="0"/>
    <n v="0"/>
    <n v="0"/>
    <m/>
    <m/>
    <s v="INACTIVE - Retired in 2024"/>
  </r>
  <r>
    <s v="167334"/>
    <s v="V21/10034616 / INV10030846 / INV10032598 / INV1003"/>
    <s v="?"/>
    <s v="beginbalans"/>
    <m/>
    <s v="1S7306W1QLMCXKBG"/>
    <m/>
    <m/>
    <m/>
    <x v="0"/>
    <m/>
    <n v="100292666"/>
    <s v="Alfa College"/>
    <x v="15"/>
    <s v="Lenovo"/>
    <s v="M58e"/>
    <d v="2009-11-01T00:00:00"/>
    <x v="1"/>
    <n v="1"/>
    <n v="406.02"/>
    <n v="0"/>
    <n v="406.02"/>
    <n v="0"/>
    <n v="406.02"/>
    <n v="0"/>
    <n v="406.02"/>
    <n v="0"/>
    <n v="0"/>
    <n v="0"/>
    <m/>
    <m/>
    <s v="INACTIVE - Retired in 2024"/>
  </r>
  <r>
    <s v="167335"/>
    <s v="V21/10034616 / INV10030846 / INV10032598 / INV1003"/>
    <s v="?"/>
    <s v="beginbalans"/>
    <m/>
    <s v="1S7306W1QLMCXKWC"/>
    <m/>
    <m/>
    <m/>
    <x v="0"/>
    <m/>
    <n v="100292666"/>
    <s v="Alfa College"/>
    <x v="15"/>
    <s v="Lenovo"/>
    <s v="M58e"/>
    <d v="2009-11-01T00:00:00"/>
    <x v="1"/>
    <n v="1"/>
    <n v="406.02"/>
    <n v="0"/>
    <n v="406.02"/>
    <n v="0"/>
    <n v="406.02"/>
    <n v="0"/>
    <n v="406.02"/>
    <n v="0"/>
    <n v="0"/>
    <n v="0"/>
    <m/>
    <m/>
    <s v="INACTIVE - Retired in 2024"/>
  </r>
  <r>
    <s v="167336"/>
    <s v="V21/10034616 / INV10030846 / INV10032598 / INV1003"/>
    <s v="?"/>
    <s v="beginbalans"/>
    <m/>
    <s v="1S7306W1QLMCXKWG"/>
    <m/>
    <m/>
    <m/>
    <x v="0"/>
    <m/>
    <n v="100292666"/>
    <s v="Alfa College"/>
    <x v="15"/>
    <s v="Lenovo"/>
    <s v="M58e"/>
    <d v="2009-11-01T00:00:00"/>
    <x v="1"/>
    <n v="1"/>
    <n v="406.02"/>
    <n v="0"/>
    <n v="406.02"/>
    <n v="0"/>
    <n v="406.02"/>
    <n v="0"/>
    <n v="406.02"/>
    <n v="0"/>
    <n v="0"/>
    <n v="0"/>
    <m/>
    <m/>
    <s v="INACTIVE - Retired in 2024"/>
  </r>
  <r>
    <s v="167337"/>
    <s v="V21/10034616 / INV10030846 / INV10032598 / INV1003"/>
    <s v="?"/>
    <s v="beginbalans"/>
    <m/>
    <s v="1S7306W1QLMCXKW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38"/>
    <s v="V21/10034616 / INV10030846 / INV10032598 / INV1003"/>
    <s v="?"/>
    <s v="beginbalans"/>
    <m/>
    <s v="1S7306W1QLMCXKW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39"/>
    <s v="V21/10034616 / INV10030846 / INV10032598 / INV1003"/>
    <s v="?"/>
    <s v="beginbalans"/>
    <m/>
    <s v="1S7306W1QLMCXKW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40"/>
    <s v="V21/10034616 / INV10030846 / INV10032598 / INV1003"/>
    <s v="?"/>
    <s v="beginbalans"/>
    <m/>
    <s v="1S7306W1QLMCXKY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41"/>
    <s v="V21/10034616 / INV10030846 / INV10032598 / INV1003"/>
    <s v="?"/>
    <s v="beginbalans"/>
    <m/>
    <s v="1S7306W1QLMCXKY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42"/>
    <s v="V21/10034616 / INV10030846 / INV10032598 / INV1003"/>
    <s v="?"/>
    <s v="beginbalans"/>
    <m/>
    <s v="1S7306W1QLMCXKZ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43"/>
    <s v="V21/10034616 / INV10030846 / INV10032598 / INV1003"/>
    <s v="?"/>
    <s v="beginbalans"/>
    <m/>
    <s v="1S7306W1QLMCXKZ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44"/>
    <s v="V21/10034616 / INV10030846 / INV10032598 / INV1003"/>
    <s v="?"/>
    <s v="beginbalans"/>
    <m/>
    <s v="1S7306W1QLMCXKV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45"/>
    <s v="V21/10034616 / INV10030846 / INV10032598 / INV1003"/>
    <s v="?"/>
    <s v="beginbalans"/>
    <m/>
    <s v="1S7306W1QLMCXBF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46"/>
    <s v="V21/10034616 / INV10030846 / INV10032598 / INV1003"/>
    <s v="?"/>
    <s v="beginbalans"/>
    <m/>
    <s v="1S7306W1QLMCXBX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47"/>
    <s v="V21/10034616 / INV10030846 / INV10032598 / INV1003"/>
    <s v="?"/>
    <s v="beginbalans"/>
    <m/>
    <s v="1S7306W1QLMCXAM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48"/>
    <s v="V21/10034616 / INV10030846 / INV10032598 / INV1003"/>
    <s v="?"/>
    <s v="beginbalans"/>
    <m/>
    <s v="1S7306W1QLMCXAZ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49"/>
    <s v="V21/10034616 / INV10030846 / INV10032598 / INV1003"/>
    <s v="?"/>
    <s v="beginbalans"/>
    <m/>
    <s v="1S7306W1QLMCXBC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50"/>
    <s v="V21/10034616 / INV10030846 / INV10032598 / INV1003"/>
    <s v="?"/>
    <s v="beginbalans"/>
    <m/>
    <s v="1S7306W1QLMCXBD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51"/>
    <s v="V21/10034616 / INV10030846 / INV10032598 / INV1003"/>
    <s v="?"/>
    <s v="beginbalans"/>
    <m/>
    <s v="1S7306W1QLMCXBD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52"/>
    <s v="V21/10034616 / INV10030846 / INV10032598 / INV1003"/>
    <s v="?"/>
    <s v="beginbalans"/>
    <m/>
    <s v="1S7306W1QLMCXBD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53"/>
    <s v="V21/10034616 / INV10030846 / INV10032598 / INV1003"/>
    <s v="?"/>
    <s v="beginbalans"/>
    <m/>
    <s v="1S7306W1QLMCXBD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54"/>
    <s v="V21/10034616 / INV10030846 / INV10032598 / INV1003"/>
    <s v="?"/>
    <s v="beginbalans"/>
    <m/>
    <s v="1S7306W1QLMCXBD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55"/>
    <s v="V21/10034616 / INV10030846 / INV10032598 / INV1003"/>
    <s v="?"/>
    <s v="beginbalans"/>
    <m/>
    <s v="1S7306W1QLMCXKX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56"/>
    <s v="V21/10034616 / INV10030846 / INV10032598 / INV1003"/>
    <s v="?"/>
    <s v="beginbalans"/>
    <m/>
    <s v="1S7306W1QLMCXBF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57"/>
    <s v="V21/10034616 / INV10030846 / INV10032598 / INV1003"/>
    <s v="?"/>
    <s v="beginbalans"/>
    <m/>
    <s v="1S7306W1QLMCXKD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58"/>
    <s v="V21/10034616 / INV10030846 / INV10032598 / INV1003"/>
    <s v="?"/>
    <s v="beginbalans"/>
    <m/>
    <s v="1S7306W1QLMCXBGA"/>
    <m/>
    <m/>
    <m/>
    <x v="2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59"/>
    <s v="V21/10034616 / INV10030846 / INV10032598 / INV1003"/>
    <s v="?"/>
    <s v="beginbalans"/>
    <m/>
    <s v="1S7306W1QLMCXBG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60"/>
    <s v="V21/10034616 / INV10030846 / INV10032598 / INV1003"/>
    <s v="?"/>
    <s v="beginbalans"/>
    <m/>
    <s v="1S7306W1QLMCXBG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61"/>
    <s v="V21/10034616 / INV10030846 / INV10032598 / INV1003"/>
    <s v="?"/>
    <s v="beginbalans"/>
    <m/>
    <s v="1S7306W1QLMCXBG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62"/>
    <s v="V21/10034616 / INV10030846 / INV10032598 / INV1003"/>
    <s v="?"/>
    <s v="beginbalans"/>
    <m/>
    <s v="1S7306W1QLMCXBH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63"/>
    <s v="V21/10034616 / INV10030846 / INV10032598 / INV1003"/>
    <s v="?"/>
    <s v="beginbalans"/>
    <m/>
    <s v="1S7306W1QLMCXBH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64"/>
    <s v="V21/10034616 / INV10030846 / INV10032598 / INV1003"/>
    <s v="?"/>
    <s v="beginbalans"/>
    <m/>
    <s v="1S7306W1QLMCXBH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65"/>
    <s v="V21/10034616 / INV10030846 / INV10032598 / INV1003"/>
    <s v="?"/>
    <s v="beginbalans"/>
    <m/>
    <s v="1S7306W1QLMCXBH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66"/>
    <s v="V21/10034616 / INV10030846 / INV10032598 / INV1003"/>
    <s v="?"/>
    <s v="beginbalans"/>
    <m/>
    <s v="1S7306W1QLMCXBK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67"/>
    <s v="V21/10034616 / INV10030846 / INV10032598 / INV1003"/>
    <s v="?"/>
    <s v="beginbalans"/>
    <m/>
    <s v="1S7306W1QLMCXAL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68"/>
    <s v="V21/10034616 / INV10030846 / INV10032598 / INV1003"/>
    <s v="?"/>
    <s v="beginbalans"/>
    <m/>
    <s v="1S7306W1QLMCXBF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69"/>
    <s v="V21/10034616 / INV10030846 / INV10032598 / INV1003"/>
    <s v="?"/>
    <s v="beginbalans"/>
    <m/>
    <s v="1S7306W1QLMCYYN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70"/>
    <s v="V21/10034616 / INV10030846 / INV10032598 / INV1003"/>
    <s v="?"/>
    <s v="beginbalans"/>
    <m/>
    <s v="1S7306W1QLMCXBX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71"/>
    <s v="V21/10034616 / INV10030846 / INV10032598 / INV1003"/>
    <s v="?"/>
    <s v="beginbalans"/>
    <m/>
    <s v="1S7306W1QLMCYYD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72"/>
    <s v="V21/10034616 / INV10030846 / INV10032598 / INV1003"/>
    <s v="?"/>
    <s v="beginbalans"/>
    <m/>
    <s v="1S7306W1QLMCYYF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73"/>
    <s v="V21/10034616 / INV10030846 / INV10032598 / INV1003"/>
    <s v="?"/>
    <s v="beginbalans"/>
    <m/>
    <s v="1S7306W1QLMCYYF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74"/>
    <s v="V21/10034616 / INV10030846 / INV10032598 / INV1003"/>
    <s v="?"/>
    <s v="beginbalans"/>
    <m/>
    <s v="1S7306W1QLMCYYF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75"/>
    <s v="V21/10034616 / INV10030846 / INV10032598 / INV1003"/>
    <s v="?"/>
    <s v="beginbalans"/>
    <m/>
    <s v="1S7306W1QLMCYYF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76"/>
    <s v="V21/10034616 / INV10030846 / INV10032598 / INV1003"/>
    <s v="?"/>
    <s v="beginbalans"/>
    <m/>
    <s v="1S7306W1QLMCYYH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77"/>
    <s v="V21/10034616 / INV10030846 / INV10032598 / INV1003"/>
    <s v="?"/>
    <s v="beginbalans"/>
    <m/>
    <s v="1S7306W1QLMCYYM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78"/>
    <s v="V21/10034616 / INV10030846 / INV10032598 / INV1003"/>
    <s v="?"/>
    <s v="beginbalans"/>
    <m/>
    <s v="1S7306W1QLMCYYM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79"/>
    <s v="V21/10034616 / INV10030846 / INV10032598 / INV1003"/>
    <s v="?"/>
    <s v="beginbalans"/>
    <m/>
    <s v="1S7306W1QLMCYYC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80"/>
    <s v="V21/10034616 / INV10030846 / INV10032598 / INV1003"/>
    <s v="?"/>
    <s v="beginbalans"/>
    <m/>
    <s v="1S7306W1QLMCYYN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81"/>
    <s v="V21/10034616 / INV10030846 / INV10032598 / INV1003"/>
    <s v="?"/>
    <s v="beginbalans"/>
    <m/>
    <s v="1S7306W1QLMCYYC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82"/>
    <s v="V21/10034616 / INV10030846 / INV10032598 / INV1003"/>
    <s v="?"/>
    <s v="beginbalans"/>
    <m/>
    <s v="1S7306W1QLMCYYN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83"/>
    <s v="V21/10034616 / INV10030846 / INV10032598 / INV1003"/>
    <s v="?"/>
    <s v="beginbalans"/>
    <m/>
    <s v="1S7306W1QLMCYYN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84"/>
    <s v="V21/10034616 / INV10030846 / INV10032598 / INV1003"/>
    <s v="?"/>
    <s v="beginbalans"/>
    <m/>
    <s v="1S7306W1QLMCYYN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85"/>
    <s v="V21/10034616 / INV10030846 / INV10032598 / INV1003"/>
    <s v="?"/>
    <s v="beginbalans"/>
    <m/>
    <s v="1S7306W1QLMCYYN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86"/>
    <s v="V21/10034616 / INV10030846 / INV10032598 / INV1003"/>
    <s v="?"/>
    <s v="beginbalans"/>
    <m/>
    <s v="1S7306W1QLMCYYN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87"/>
    <s v="V21/10034616 / INV10030846 / INV10032598 / INV1003"/>
    <s v="?"/>
    <s v="beginbalans"/>
    <m/>
    <s v="1S7306W1QLMCYYN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88"/>
    <s v="V21/10034616 / INV10030846 / INV10032598 / INV1003"/>
    <s v="?"/>
    <s v="beginbalans"/>
    <m/>
    <s v="1S7306W1QLMCWZZV"/>
    <m/>
    <m/>
    <m/>
    <x v="1"/>
    <m/>
    <n v="100292666"/>
    <s v="Alfa College"/>
    <x v="15"/>
    <s v="Lenovo"/>
    <s v="M58e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89"/>
    <s v="V21/10034616 / INV10030846 / INV10032598 / INV1003"/>
    <s v="?"/>
    <s v="beginbalans"/>
    <m/>
    <s v="1S7306W1QLMCXAA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90"/>
    <s v="V21/10034616 / INV10030846 / INV10032598 / INV1003"/>
    <s v="?"/>
    <s v="beginbalans"/>
    <m/>
    <s v="1S7306W1QLMCXRX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91"/>
    <s v="V21/10034616 / INV10030846 / INV10032598 / INV1003"/>
    <s v="?"/>
    <s v="beginbalans"/>
    <m/>
    <s v="1S7306W1QLMCYYN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92"/>
    <s v="V21/10034616 / INV10030846 / INV10032598 / INV1003"/>
    <s v="?"/>
    <s v="beginbalans"/>
    <m/>
    <s v="1S7306W1QLMCXTH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93"/>
    <s v="V21/10034616 / INV10030846 / INV10032598 / INV1003"/>
    <s v="?"/>
    <s v="beginbalans"/>
    <m/>
    <s v="1S7306W1QLMCXLA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94"/>
    <s v="V21/10034616 / INV10030846 / INV10032598 / INV1003"/>
    <s v="?"/>
    <s v="beginbalans"/>
    <m/>
    <s v="1S7306W1QLMCXLC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95"/>
    <s v="V21/10034616 / INV10030846 / INV10032598 / INV1003"/>
    <s v="?"/>
    <s v="beginbalans"/>
    <m/>
    <s v="1S7306W1QLMCXLH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396"/>
    <s v="V21/10034616 / INV10030846 / INV10032598 / INV1003"/>
    <s v="?"/>
    <s v="beginbalans"/>
    <m/>
    <s v="1S7306W1QLMCXRR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97"/>
    <s v="V21/10034616 / INV10030846 / INV10032598 / INV1003"/>
    <s v="?"/>
    <s v="beginbalans"/>
    <m/>
    <s v="1S7306W1QLMCXRT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98"/>
    <s v="V21/10034616 / INV10030846 / INV10032598 / INV1003"/>
    <s v="?"/>
    <s v="beginbalans"/>
    <m/>
    <s v="1S7306W1QLMCXRV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399"/>
    <s v="V21/10034616 / INV10030846 / INV10032598 / INV1003"/>
    <s v="?"/>
    <s v="beginbalans"/>
    <m/>
    <s v="1S7306W1QLMCXRX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00"/>
    <s v="V21/10034616 / INV10030846 / INV10032598 / INV1003"/>
    <s v="?"/>
    <s v="beginbalans"/>
    <m/>
    <s v="1S7306W1QLMCXTA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01"/>
    <s v="V21/10034616 / INV10030846 / INV10032598 / INV1003"/>
    <s v="?"/>
    <s v="beginbalans"/>
    <m/>
    <s v="1S7306W1QLMCXTA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02"/>
    <s v="V21/10034616 / INV10030846 / INV10032598 / INV1003"/>
    <s v="?"/>
    <s v="beginbalans"/>
    <m/>
    <s v="1S7306W1QLMCYYD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03"/>
    <s v="V21/10034616 / INV10030846 / INV10032598 / INV1003"/>
    <s v="?"/>
    <s v="beginbalans"/>
    <m/>
    <s v="1S7306W1QLMCXTH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04"/>
    <s v="V21/10034616 / INV10030846 / INV10032598 / INV1003"/>
    <s v="?"/>
    <s v="beginbalans"/>
    <m/>
    <s v="1S7306W1QLMCXRR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05"/>
    <s v="V21/10034616 / INV10030846 / INV10032598 / INV1003"/>
    <s v="?"/>
    <s v="beginbalans"/>
    <m/>
    <s v="1S7306W1QLMCYXT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06"/>
    <s v="V21/10034616 / INV10030846 / INV10032598 / INV1003"/>
    <s v="?"/>
    <s v="beginbalans"/>
    <m/>
    <s v="1S7306W1QLMCYXW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07"/>
    <s v="V21/10034616 / INV10030846 / INV10032598 / INV1003"/>
    <s v="?"/>
    <s v="beginbalans"/>
    <m/>
    <s v="1S7306W1QLMCYYA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08"/>
    <s v="V21/10034616 / INV10030846 / INV10032598 / INV1003"/>
    <s v="?"/>
    <s v="beginbalans"/>
    <m/>
    <s v="1S7306W1QLMCYYA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09"/>
    <s v="V21/10034616 / INV10030846 / INV10032598 / INV1003"/>
    <s v="?"/>
    <s v="beginbalans"/>
    <m/>
    <s v="1S7306W1QLMCYYBC"/>
    <m/>
    <m/>
    <m/>
    <x v="1"/>
    <m/>
    <n v="100292666"/>
    <s v="Alfa College"/>
    <x v="15"/>
    <s v="Lenovo"/>
    <s v="M58e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10"/>
    <s v="V21/10034616 / INV10030846 / INV10032598 / INV1003"/>
    <s v="?"/>
    <s v="beginbalans"/>
    <m/>
    <s v="1S7306W1QLMCYYB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11"/>
    <s v="V21/10034616 / INV10030846 / INV10032598 / INV1003"/>
    <s v="?"/>
    <s v="beginbalans"/>
    <m/>
    <s v="1S7306W1QLMCXKZ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12"/>
    <s v="V21/10034616 / INV10030846 / INV10032598 / INV1003"/>
    <s v="?"/>
    <s v="beginbalans"/>
    <m/>
    <s v="1S7306W1QLMCYYB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13"/>
    <s v="V21/10034616 / INV10030846 / INV10032598 / INV1003"/>
    <s v="?"/>
    <s v="beginbalans"/>
    <m/>
    <s v="1S7306W1QLMCXKZ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14"/>
    <s v="V21/10034616 / INV10030846 / INV10032598 / INV1003"/>
    <s v="?"/>
    <s v="beginbalans"/>
    <m/>
    <s v="1S7306W1QLMCXTC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15"/>
    <s v="V21/10034616 / INV10030846 / INV10032598 / INV1003"/>
    <s v="?"/>
    <s v="beginbalans"/>
    <m/>
    <s v="1S7306W1QLMCXBV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16"/>
    <s v="V21/10034616 / INV10030846 / INV10032598 / INV1003"/>
    <s v="?"/>
    <s v="beginbalans"/>
    <m/>
    <s v="1S7306W1QLMCXLB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17"/>
    <s v="V21/10034616 / INV10030846 / INV10032598 / INV1003"/>
    <s v="?"/>
    <s v="beginbalans"/>
    <m/>
    <s v="1S7306W1QLMCXLB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18"/>
    <s v="V21/10034616 / INV10030846 / INV10032598 / INV1003"/>
    <s v="?"/>
    <s v="beginbalans"/>
    <m/>
    <s v="1S7306W1QLMCXLB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19"/>
    <s v="V21/10034616 / INV10030846 / INV10032598 / INV1003"/>
    <s v="?"/>
    <s v="beginbalans"/>
    <m/>
    <s v="1S7306W1QLMCXLB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20"/>
    <s v="V21/10034616 / INV10030846 / INV10032598 / INV1003"/>
    <s v="?"/>
    <s v="beginbalans"/>
    <m/>
    <s v="1S7306W1QLMCXBK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21"/>
    <s v="V21/10034616 / INV10030846 / INV10032598 / INV1003"/>
    <s v="?"/>
    <s v="beginbalans"/>
    <m/>
    <s v="1S7306W1QLMCXBL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22"/>
    <s v="V21/10034616 / INV10030846 / INV10032598 / INV1003"/>
    <s v="?"/>
    <s v="beginbalans"/>
    <m/>
    <s v="1S7306W1QLMCXBL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23"/>
    <s v="V21/10034616 / INV10030846 / INV10032598 / INV1003"/>
    <s v="?"/>
    <s v="beginbalans"/>
    <m/>
    <s v="1S7306W1QLMCXBN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24"/>
    <s v="V21/10034616 / INV10030846 / INV10032598 / INV1003"/>
    <s v="?"/>
    <s v="beginbalans"/>
    <m/>
    <s v="1S7306W1QLMCXBP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25"/>
    <s v="V21/10034616 / INV10030846 / INV10032598 / INV1003"/>
    <s v="?"/>
    <s v="beginbalans"/>
    <m/>
    <s v="1S7306W1QLMCXRV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26"/>
    <s v="V21/10034616 / INV10030846 / INV10032598 / INV1003"/>
    <s v="?"/>
    <s v="beginbalans"/>
    <m/>
    <s v="1S7306W1QLMCXBV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27"/>
    <s v="V21/10034616 / INV10030846 / INV10032598 / INV1003"/>
    <s v="?"/>
    <s v="beginbalans"/>
    <m/>
    <s v="1S7306W1QLMCXLCC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28"/>
    <s v="V21/10034616 / INV10030846 / INV10032598 / INV1003"/>
    <s v="?"/>
    <s v="beginbalans"/>
    <m/>
    <s v="1S7306W1QLMCXBW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29"/>
    <s v="V21/10034616 / INV10030846 / INV10032598 / INV1003"/>
    <s v="?"/>
    <s v="beginbalans"/>
    <m/>
    <s v="1S7306W1QLMCXBW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30"/>
    <s v="V21/10034616 / INV10030846 / INV10032598 / INV1003"/>
    <s v="?"/>
    <s v="beginbalans"/>
    <m/>
    <s v="1S7306W1QLMCXBW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31"/>
    <s v="V21/10034616 / INV10030846 / INV10032598 / INV1003"/>
    <s v="?"/>
    <s v="beginbalans"/>
    <m/>
    <s v="1S7306W1QLMCXBW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32"/>
    <s v="V21/10034616 / INV10030846 / INV10032598 / INV1003"/>
    <s v="?"/>
    <s v="beginbalans"/>
    <m/>
    <s v="1S7306W1QLMCXBW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33"/>
    <s v="V21/10034616 / INV10030846 / INV10032598 / INV1003"/>
    <s v="?"/>
    <s v="beginbalans"/>
    <m/>
    <s v="1S7306W1QLMCXBX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34"/>
    <s v="V21/10034616 / INV10030846 / INV10032598 / INV1003"/>
    <s v="?"/>
    <s v="beginbalans"/>
    <m/>
    <s v="1S7306W1QLMCXBX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35"/>
    <s v="V21/10034616 / INV10030846 / INV10032598 / INV1003"/>
    <s v="?"/>
    <s v="beginbalans"/>
    <m/>
    <s v="1S7306W1QLMCXBX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36"/>
    <s v="V21/10034616 / INV10030846 / INV10032598 / INV1003"/>
    <s v="?"/>
    <s v="beginbalans"/>
    <m/>
    <s v="1S7306W1QLMCXBX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37"/>
    <s v="V21/10034616 / INV10030846 / INV10032598 / INV1003"/>
    <s v="?"/>
    <s v="beginbalans"/>
    <m/>
    <s v="1S7306W1QLMCXBV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38"/>
    <s v="V21/10034616 / INV10030846 / INV10032598 / INV1003"/>
    <s v="?"/>
    <s v="beginbalans"/>
    <m/>
    <s v="1S7306W1QLMCXLF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39"/>
    <s v="V21/10034616 / INV10030846 / INV10032598 / INV1003"/>
    <s v="?"/>
    <s v="beginbalans"/>
    <m/>
    <s v="1S7306W1QLMCXRRM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40"/>
    <s v="V21/10034616 / INV10030846 / INV10032598 / INV1003"/>
    <s v="?"/>
    <s v="beginbalans"/>
    <m/>
    <s v="1S7306W1QLMCXRPV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41"/>
    <s v="V21/10034616 / INV10030846 / INV10032598 / INV1003"/>
    <s v="?"/>
    <s v="beginbalans"/>
    <m/>
    <s v="1S7306W1QLMCXRPT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42"/>
    <s v="V21/10034616 / INV10030846 / INV10032598 / INV1003"/>
    <s v="?"/>
    <s v="beginbalans"/>
    <m/>
    <s v="1S7306W1QLMCXRP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43"/>
    <s v="V21/10034616 / INV10030846 / INV10032598 / INV1003"/>
    <s v="?"/>
    <s v="beginbalans"/>
    <m/>
    <s v="1S7306W1QLMCXLG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44"/>
    <s v="V21/10034616 / INV10030846 / INV10032598 / INV1003"/>
    <s v="?"/>
    <s v="beginbalans"/>
    <m/>
    <s v="1S7306W1QLMCXLG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45"/>
    <s v="V21/10034616 / INV10030846 / INV10032598 / INV1003"/>
    <s v="?"/>
    <s v="beginbalans"/>
    <m/>
    <s v="1S7306W1QLMCXLF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46"/>
    <s v="V21/10034616 / INV10030846 / INV10032598 / INV1003"/>
    <s v="?"/>
    <s v="beginbalans"/>
    <m/>
    <s v="1S7306W1QLMCXKZ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47"/>
    <s v="V21/10034616 / INV10030846 / INV10032598 / INV1003"/>
    <s v="?"/>
    <s v="beginbalans"/>
    <m/>
    <s v="1S7306W1QLMCXLB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48"/>
    <s v="V21/10034616 / INV10030846 / INV10032598 / INV1003"/>
    <s v="?"/>
    <s v="beginbalans"/>
    <m/>
    <s v="1S7306W1QLMCXLF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49"/>
    <s v="V21/10034616 / INV10030846 / INV10032598 / INV1003"/>
    <s v="?"/>
    <s v="beginbalans"/>
    <m/>
    <s v="1S7306W1QLMCXLB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50"/>
    <s v="V21/10034616 / INV10030846 / INV10032598 / INV1003"/>
    <s v="?"/>
    <s v="beginbalans"/>
    <m/>
    <s v="1S7306W1QLMCXLD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51"/>
    <s v="V21/10034616 / INV10030846 / INV10032598 / INV1003"/>
    <s v="?"/>
    <s v="beginbalans"/>
    <m/>
    <s v="1S7306W1QLMCXLD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52"/>
    <s v="V21/10034616 / INV10030846 / INV10032598 / INV1003"/>
    <s v="?"/>
    <s v="beginbalans"/>
    <m/>
    <s v="1S7306W1QLMCXLDN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53"/>
    <s v="V21/10034616 / INV10030846 / INV10032598 / INV1003"/>
    <s v="?"/>
    <s v="beginbalans"/>
    <m/>
    <s v="1S7306W1QLMCXLD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54"/>
    <s v="V21/10034616 / INV10030846 / INV10032598 / INV1003"/>
    <s v="?"/>
    <s v="beginbalans"/>
    <m/>
    <s v="1S7306W1QLMCXLDA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55"/>
    <s v="V21/10034616 / INV10030846 / INV10032598 / INV1003"/>
    <s v="?"/>
    <s v="beginbalans"/>
    <m/>
    <s v="1S7306W1QLMCXLCZ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56"/>
    <s v="V21/10034616 / INV10030846 / INV10032598 / INV1003"/>
    <s v="?"/>
    <s v="beginbalans"/>
    <m/>
    <s v="1S7306W1QLMCXLCR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57"/>
    <s v="V21/10034616 / INV10030846 / INV10032598 / INV1003"/>
    <s v="?"/>
    <s v="beginbalans"/>
    <m/>
    <s v="1S7306W1QLMCXLCP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58"/>
    <s v="V21/10034616 / INV10030846 / INV10032598 / INV1003"/>
    <s v="?"/>
    <s v="beginbalans"/>
    <m/>
    <s v="1S7306W1QLMCXLCK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59"/>
    <s v="V21/10034616 / INV10030846 / INV10032598 / INV1003"/>
    <s v="?"/>
    <s v="beginbalans"/>
    <m/>
    <s v="1S7306W1QLMCXRT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60"/>
    <s v="V21/10034616 / INV10030846 / INV10032598 / INV1003"/>
    <s v="?"/>
    <s v="beginbalans"/>
    <m/>
    <s v="1S7306W1QLMCXLF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61"/>
    <s v="V21/10034616 / INV10030846 / INV10032598 / INV1003"/>
    <s v="?"/>
    <s v="beginbalans"/>
    <m/>
    <s v="1S7306W1QLMCXRW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62"/>
    <s v="V21/10034616 / INV10030846 / INV10032598 / INV1003"/>
    <s v="?"/>
    <s v="beginbalans"/>
    <m/>
    <s v="1S7306W1QLMCXRW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63"/>
    <s v="V21/10034616 / INV10030846 / INV10032598 / INV1003"/>
    <s v="?"/>
    <s v="beginbalans"/>
    <m/>
    <s v="1S7306W1QLMCXTF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64"/>
    <s v="V21/10034616 / INV10030846 / INV10032598 / INV1003"/>
    <s v="?"/>
    <s v="beginbalans"/>
    <m/>
    <s v="1S7306W1QLMCXTD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65"/>
    <s v="V21/10034616 / INV10030846 / INV10032598 / INV1003"/>
    <s v="?"/>
    <s v="beginbalans"/>
    <m/>
    <s v="1S7306W1QLMCXTDN"/>
    <m/>
    <m/>
    <m/>
    <x v="2"/>
    <m/>
    <n v="100292666"/>
    <s v="Alfa College"/>
    <x v="15"/>
    <m/>
    <s v="ALFA (light sff) Think Centre M58e SFF Intel C2D E7300 (2,66GHz), 2GBmem 160GBHD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66"/>
    <s v="V21/10034616 / INV10030846 / INV10032598 / INV1003"/>
    <s v="?"/>
    <s v="beginbalans"/>
    <m/>
    <s v="1S7306W1QLMCXTC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67"/>
    <s v="V21/10034616 / INV10030846 / INV10032598 / INV1003"/>
    <s v="?"/>
    <s v="beginbalans"/>
    <m/>
    <s v="1S7306W1QLMCXTA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68"/>
    <s v="V21/10034616 / INV10030846 / INV10032598 / INV1003"/>
    <s v="?"/>
    <s v="beginbalans"/>
    <m/>
    <s v="1S7306W1QLMCXTA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69"/>
    <s v="V21/10034616 / INV10030846 / INV10032598 / INV1003"/>
    <s v="?"/>
    <s v="beginbalans"/>
    <m/>
    <s v="1S7306W1QLMCXTD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70"/>
    <s v="V21/10034616 / INV10030846 / INV10032598 / INV1003"/>
    <s v="?"/>
    <s v="beginbalans"/>
    <m/>
    <s v="1S7306W1QLMCXRX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71"/>
    <s v="V21/10034616 / INV10030846 / INV10032598 / INV1003"/>
    <s v="?"/>
    <s v="beginbalans"/>
    <m/>
    <s v="1S7306W1QLMCXRV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72"/>
    <s v="V21/10034616 / INV10030846 / INV10032598 / INV1003"/>
    <s v="?"/>
    <s v="beginbalans"/>
    <m/>
    <s v="1S7306W1QLMCXRVX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73"/>
    <s v="V21/10034616 / INV10030846 / INV10032598 / INV1003"/>
    <s v="?"/>
    <s v="beginbalans"/>
    <m/>
    <s v="1S7306W1QLMCXRV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74"/>
    <s v="V21/10034616 / INV10030846 / INV10032598 / INV1003"/>
    <s v="?"/>
    <s v="beginbalans"/>
    <m/>
    <s v="1S7306W1QLMCXRT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75"/>
    <s v="V21/10034616 / INV10030846 / INV10032598 / INV1003"/>
    <s v="?"/>
    <s v="beginbalans"/>
    <m/>
    <s v="1S7306W1QLMCXLG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76"/>
    <s v="V21/10034616 / INV10030846 / INV10032598 / INV1003"/>
    <s v="?"/>
    <s v="beginbalans"/>
    <m/>
    <s v="1S7306W1QLMCXLF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77"/>
    <s v="V21/10034616 / INV10030846 / INV10032598 / INV1003"/>
    <s v="?"/>
    <s v="beginbalans"/>
    <m/>
    <s v="1S7306W1QLMCXRX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78"/>
    <s v="V21/10034616 / INV10030846 / INV10032598 / INV1003"/>
    <s v="?"/>
    <s v="beginbalans"/>
    <m/>
    <s v="1S7306W1QLMCXKA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79"/>
    <s v="V21/10034616 / INV10030846 / INV10032598 / INV1003"/>
    <s v="?"/>
    <s v="beginbalans"/>
    <m/>
    <s v="1S7306W1QLMCWVL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80"/>
    <s v="V21/10034616 / INV10030846 / INV10032598 / INV1003"/>
    <s v="?"/>
    <s v="beginbalans"/>
    <m/>
    <s v="1S7306W1QLMCXTK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81"/>
    <s v="V21/10034616 / INV10030846 / INV10032598 / INV1003"/>
    <s v="?"/>
    <s v="beginbalans"/>
    <m/>
    <s v="1S7306W1QLMCXTFV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82"/>
    <s v="V21/10034616 / INV10030846 / INV10032598 / INV1003"/>
    <s v="?"/>
    <s v="beginbalans"/>
    <m/>
    <s v="1S7306W1QLMCXTKD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83"/>
    <s v="V21/10034616 / INV10030846 / INV10032598 / INV1003"/>
    <s v="?"/>
    <s v="beginbalans"/>
    <m/>
    <s v="1S7306W1QLMCXKY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84"/>
    <s v="V21/10034616 / INV10030846 / INV10032598 / INV1003"/>
    <s v="?"/>
    <s v="beginbalans"/>
    <m/>
    <s v="1S7306W1QLMCXHMG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85"/>
    <s v="V21/10034616 / INV10030846 / INV10032598 / INV1003"/>
    <s v="?"/>
    <s v="beginbalans"/>
    <m/>
    <s v="1S7306W1QLMCXLFR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86"/>
    <s v="V21/10034616 / INV10030846 / INV10032598 / INV1003"/>
    <s v="?"/>
    <s v="beginbalans"/>
    <m/>
    <s v="1S7306W1QLMCXHN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87"/>
    <s v="V21/10034616 / INV10030846 / INV10032598 / INV1003"/>
    <s v="?"/>
    <s v="beginbalans"/>
    <m/>
    <s v="1S7306W1QLMCXH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88"/>
    <s v="V21/10034616 / INV10030846 / INV10032598 / INV1003"/>
    <s v="?"/>
    <s v="beginbalans"/>
    <m/>
    <s v="1S7306W1QLMCXHN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89"/>
    <s v="V21/10034616 / INV10030846 / INV10032598 / INV1003"/>
    <s v="?"/>
    <s v="beginbalans"/>
    <m/>
    <s v="1S7306W1QLMCXHN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90"/>
    <s v="V21/10034616 / INV10030846 / INV10032598 / INV1003"/>
    <s v="?"/>
    <s v="beginbalans"/>
    <m/>
    <s v="1S7306W1QLMCXHN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91"/>
    <s v="V21/10034616 / INV10030846 / INV10032598 / INV1003"/>
    <s v="?"/>
    <s v="beginbalans"/>
    <m/>
    <s v="1S7306W1QLMCXHP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92"/>
    <s v="V21/10034616 / INV10030846 / INV10032598 / INV1003"/>
    <s v="?"/>
    <s v="beginbalans"/>
    <m/>
    <s v="1S7306W1QLMCXHM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93"/>
    <s v="V21/10034616 / INV10030846 / INV10032598 / INV1003"/>
    <s v="?"/>
    <s v="beginbalans"/>
    <m/>
    <s v="1S7306W1QLMCXHRF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94"/>
    <s v="V21/10034616 / INV10030846 / INV10032598 / INV1003"/>
    <s v="?"/>
    <s v="beginbalans"/>
    <m/>
    <s v="1S7306W1QLMCXHL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95"/>
    <s v="V21/10034616 / INV10030846 / INV10032598 / INV1003"/>
    <s v="?"/>
    <s v="beginbalans"/>
    <m/>
    <s v="1S7306W1QLMCXCG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96"/>
    <s v="V21/10034616 / INV10030846 / INV10032598 / INV1003"/>
    <s v="?"/>
    <s v="beginbalans"/>
    <m/>
    <s v="1S7306W1QLMCXBZ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97"/>
    <s v="V21/10034616 / INV10030846 / INV10032598 / INV1003"/>
    <s v="?"/>
    <s v="beginbalans"/>
    <m/>
    <s v="1S7306W1QLMCXBRN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498"/>
    <s v="V21/10034616 / INV10030846 / INV10032598 / INV1003"/>
    <s v="?"/>
    <s v="beginbalans"/>
    <m/>
    <s v="1S7306W1QLMCXBK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499"/>
    <s v="V21/10034616 / INV10030846 / INV10032598 / INV1003"/>
    <s v="?"/>
    <s v="beginbalans"/>
    <m/>
    <s v="1S7306W1QLMCXBBR"/>
    <m/>
    <m/>
    <m/>
    <x v="2"/>
    <m/>
    <n v="100292666"/>
    <s v="Alfa College"/>
    <x v="15"/>
    <m/>
    <s v="ALFA (light sff) Think Centre M58e SFF Intel C2D E7300 (2,66GHz), 2GBmem 160GBHD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500"/>
    <s v="V21/10034616 / INV10030846 / INV10032598 / INV1003"/>
    <s v="?"/>
    <s v="beginbalans"/>
    <m/>
    <s v="1S7306W1QLMCXAFH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501"/>
    <s v="V21/10034616 / INV10030846 / INV10032598 / INV1003"/>
    <s v="?"/>
    <s v="beginbalans"/>
    <m/>
    <s v="1S7306W1QLMCXHMW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502"/>
    <s v="V21/10034616 / INV10030846 / INV10032598 / INV1003"/>
    <s v="?"/>
    <s v="beginbalans"/>
    <m/>
    <s v="1S7306W1QLMCXKDW"/>
    <m/>
    <m/>
    <m/>
    <x v="2"/>
    <m/>
    <n v="100292666"/>
    <s v="Alfa College"/>
    <x v="15"/>
    <m/>
    <s v="ALFA (light sff) Think Centre M58e SFF Intel C2D E7300 (2,66GHz), 2GBmem 160GBHD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503"/>
    <s v="V21/10034616 / INV10030846 / INV10032598 / INV1003"/>
    <s v="?"/>
    <s v="beginbalans"/>
    <m/>
    <s v="1S7306W1QLMCXHY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04"/>
    <s v="V21/10034616 / INV10030846 / INV10032598 / INV1003"/>
    <s v="?"/>
    <s v="beginbalans"/>
    <m/>
    <s v="1S7306W1QLMCXKVM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05"/>
    <s v="V21/10034616 / INV10030846 / INV10032598 / INV1003"/>
    <s v="?"/>
    <s v="beginbalans"/>
    <m/>
    <s v="1S7306W1QLMCXKV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06"/>
    <s v="V21/10034616 / INV10030846 / INV10032598 / INV1003"/>
    <s v="?"/>
    <s v="beginbalans"/>
    <m/>
    <s v="1S7306W1QLMCXKTW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07"/>
    <s v="V21/10034616 / INV10030846 / INV10032598 / INV1003"/>
    <s v="?"/>
    <s v="beginbalans"/>
    <m/>
    <s v="1S7306W1QLMCXKTL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508"/>
    <s v="V21/10034616 / INV10030846 / INV10032598 / INV1003"/>
    <s v="?"/>
    <s v="beginbalans"/>
    <m/>
    <s v="1S7306W1QLMCXKRT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09"/>
    <s v="V21/10034616 / INV10030846 / INV10032598 / INV1003"/>
    <s v="?"/>
    <s v="beginbalans"/>
    <m/>
    <s v="1S7306W1QLMCXHPA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10"/>
    <s v="V21/10034616 / INV10030846 / INV10032598 / INV1003"/>
    <s v="?"/>
    <s v="beginbalans"/>
    <m/>
    <s v="1S7306W1QLMCXKF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511"/>
    <s v="V21/10034616 / INV10030846 / INV10032598 / INV1003"/>
    <s v="?"/>
    <s v="beginbalans"/>
    <m/>
    <s v="1S7306W1QLMCXLC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12"/>
    <s v="V21/10034616 / INV10030846 / INV10032598 / INV1003"/>
    <s v="?"/>
    <s v="beginbalans"/>
    <m/>
    <s v="1S7306W1QLMCXKD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13"/>
    <s v="V21/10034616 / INV10030846 / INV10032598 / INV1003"/>
    <s v="?"/>
    <s v="beginbalans"/>
    <m/>
    <s v="1S7306W1QLMCXKCZ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14"/>
    <s v="V21/10034616 / INV10030846 / INV10032598 / INV1003"/>
    <s v="?"/>
    <s v="beginbalans"/>
    <m/>
    <s v="1S7306W1QLMCXKC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15"/>
    <s v="V21/10034616 / INV10030846 / INV10032598 / INV1003"/>
    <s v="?"/>
    <s v="beginbalans"/>
    <m/>
    <s v="1S7306W1QLMCXKAY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16"/>
    <s v="V21/10034616 / INV10030846 / INV10032598 / INV1003"/>
    <s v="?"/>
    <s v="beginbalans"/>
    <m/>
    <s v="1S7306W1QLMCXHVX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517"/>
    <s v="V21/10034616 / INV10030846 / INV10032598 / INV1003"/>
    <s v="?"/>
    <s v="beginbalans"/>
    <m/>
    <s v="1S7306W1QLMCXKGC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18"/>
    <s v="V21/10034616 / INV10030846 / INV10032598 / INV1003"/>
    <s v="?"/>
    <s v="beginbalans"/>
    <m/>
    <s v="1S7306W1QLMCXKPF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19"/>
    <s v="V21/10034616 / INV10030846 / INV10032598 / INV1003"/>
    <s v="?"/>
    <s v="beginbalans"/>
    <m/>
    <s v="1S7306W1QLMCXTHB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520"/>
    <s v="V21/10034616 / INV10030846 / INV10032598 / INV1003"/>
    <s v="?"/>
    <s v="beginbalans"/>
    <m/>
    <s v="1S7306W1QLMCXHTP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21"/>
    <s v="V21/10034616 / INV10030846 / INV10032598 / INV1003"/>
    <s v="?"/>
    <s v="beginbalans"/>
    <m/>
    <s v="1S7306W1QLMCXKBD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522"/>
    <s v="V21/10034616 / INV10030846 / INV10032598 / INV1003"/>
    <s v="?"/>
    <s v="beginbalans"/>
    <m/>
    <s v="1S7306W1QLMCXLGL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23"/>
    <s v="V21/10034616 / INV10030846 / INV10032598 / INV1003"/>
    <s v="?"/>
    <s v="beginbalans"/>
    <m/>
    <s v="1S7306W1QLMCXKFY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524"/>
    <s v="V21/10034616 / INV10030846 / INV10032598 / INV1003"/>
    <s v="?"/>
    <s v="beginbalans"/>
    <m/>
    <s v="1S7306W1QLMCXTHH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25"/>
    <s v="V21/10034616 / INV10030846 / INV10032598 / INV1003"/>
    <s v="?"/>
    <s v="beginbalans"/>
    <m/>
    <s v="1S7306W1QLMCXTHK"/>
    <m/>
    <m/>
    <m/>
    <x v="1"/>
    <m/>
    <n v="100292666"/>
    <s v="Alfa College"/>
    <x v="15"/>
    <m/>
    <s v="ALFA (light sff) Think Centre M58e SFF Intel C2D E7300 (2,66GHz), 2GBmem 160GBHD"/>
    <d v="2009-11-01T00:00:00"/>
    <x v="1"/>
    <n v="1"/>
    <n v="406.02"/>
    <n v="0"/>
    <n v="0"/>
    <n v="406.02"/>
    <n v="406.02"/>
    <n v="0"/>
    <n v="0"/>
    <n v="406.02"/>
    <n v="0"/>
    <n v="0"/>
    <m/>
    <m/>
    <s v="ACTIVE"/>
  </r>
  <r>
    <s v="167526"/>
    <s v="V21/10034616 / INV10030846 / INV10032598 / INV1003"/>
    <s v="?"/>
    <s v="beginbalans"/>
    <m/>
    <s v="1S7306W1QLMCYNDG"/>
    <m/>
    <m/>
    <m/>
    <x v="0"/>
    <m/>
    <n v="100292666"/>
    <s v="Alfa College"/>
    <x v="15"/>
    <s v="Lenovo"/>
    <s v="M58e"/>
    <d v="2009-11-01T00:00:00"/>
    <x v="1"/>
    <n v="0"/>
    <n v="406.02"/>
    <n v="0"/>
    <n v="406.02"/>
    <n v="0"/>
    <n v="406.02"/>
    <n v="0"/>
    <n v="406.02"/>
    <n v="0"/>
    <n v="0"/>
    <n v="0"/>
    <m/>
    <m/>
    <s v="INACTIVE - Retired in 2024"/>
  </r>
  <r>
    <s v="167611"/>
    <s v="V21/10035180"/>
    <s v="?"/>
    <s v="beginbalans"/>
    <m/>
    <s v="?"/>
    <m/>
    <m/>
    <m/>
    <x v="1"/>
    <m/>
    <n v="100292414"/>
    <s v="Alfa College"/>
    <x v="9"/>
    <s v="Vmware"/>
    <s v="Factuur aansluiting met Lease 45 IBM"/>
    <d v="2009-11-01T00:00:00"/>
    <x v="1"/>
    <n v="1"/>
    <n v="15870.3"/>
    <n v="0"/>
    <n v="0"/>
    <n v="15870.3"/>
    <n v="15870.3"/>
    <n v="0"/>
    <n v="0"/>
    <n v="15870.3"/>
    <n v="0"/>
    <n v="0"/>
    <m/>
    <m/>
    <s v="ACTIVE"/>
  </r>
  <r>
    <s v="167612"/>
    <s v="V21/10035180"/>
    <s v="?"/>
    <s v="beginbalans"/>
    <m/>
    <s v="?"/>
    <m/>
    <m/>
    <m/>
    <x v="1"/>
    <m/>
    <n v="100165916"/>
    <s v="Alfa College"/>
    <x v="9"/>
    <s v="Vmware"/>
    <s v="Factuur aansluiting met Lease 45 IBM"/>
    <d v="2009-11-01T00:00:00"/>
    <x v="1"/>
    <n v="1"/>
    <n v="-15870.3"/>
    <n v="0"/>
    <n v="0"/>
    <n v="-15870.3"/>
    <n v="-15870.3"/>
    <n v="0"/>
    <n v="0"/>
    <n v="-15870.3"/>
    <n v="0"/>
    <n v="0"/>
    <m/>
    <m/>
    <s v="ACTIVE"/>
  </r>
  <r>
    <s v="4965096"/>
    <s v="1011002317"/>
    <s v="4130027271"/>
    <s v="investering"/>
    <m/>
    <m/>
    <m/>
    <m/>
    <m/>
    <x v="1"/>
    <m/>
    <n v="100292415"/>
    <s v="Alfa College"/>
    <x v="1"/>
    <s v="Cisco"/>
    <s v="Catalyst C9300X 24x25GE SFP+ 715wac PS w/MERAKI"/>
    <d v="2024-09-01T00:00:00"/>
    <x v="1"/>
    <n v="1"/>
    <n v="0"/>
    <n v="94590.22"/>
    <n v="0"/>
    <n v="94590.22"/>
    <n v="0"/>
    <n v="7839.32"/>
    <n v="0"/>
    <n v="7839.32"/>
    <n v="0"/>
    <n v="86750.9"/>
    <m/>
    <m/>
    <s v="ACTIVE - Added in 2024"/>
  </r>
  <r>
    <s v="4657004"/>
    <s v="6252697720"/>
    <s v="4130023046"/>
    <s v="beginbalans"/>
    <m/>
    <s v="PF4Q08X2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05"/>
    <s v="6252697720"/>
    <s v="4130023046"/>
    <s v="beginbalans"/>
    <m/>
    <s v="PF4Q08XN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06"/>
    <s v="6252697720"/>
    <s v="4130023046"/>
    <s v="beginbalans"/>
    <m/>
    <s v="PF4Q08Y3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07"/>
    <s v="6252697720"/>
    <s v="4130023046"/>
    <s v="beginbalans"/>
    <m/>
    <s v="PF4Q0EE5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08"/>
    <s v="6252697720"/>
    <s v="4130023046"/>
    <s v="beginbalans"/>
    <m/>
    <s v="PF4Q0EEG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09"/>
    <s v="6252697720"/>
    <s v="4130023046"/>
    <s v="beginbalans"/>
    <m/>
    <s v="PF4Q0HLE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10"/>
    <s v="6252697720"/>
    <s v="4130023046"/>
    <s v="beginbalans"/>
    <m/>
    <s v="PF4Q0HPR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11"/>
    <s v="6252697720"/>
    <s v="4130023046"/>
    <s v="beginbalans"/>
    <m/>
    <s v="PF4Q08PR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12"/>
    <s v="6252697720"/>
    <s v="4130023046"/>
    <s v="beginbalans"/>
    <m/>
    <s v="PF4PZYCQ"/>
    <m/>
    <m/>
    <m/>
    <x v="4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13"/>
    <s v="6252697720"/>
    <s v="4130023046"/>
    <s v="beginbalans"/>
    <m/>
    <s v="PF4PZYD1"/>
    <m/>
    <m/>
    <m/>
    <x v="4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14"/>
    <s v="6252697720"/>
    <s v="4130023046"/>
    <s v="beginbalans"/>
    <m/>
    <s v="PF4Q08WJ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15"/>
    <s v="6252697720"/>
    <s v="4130023046"/>
    <s v="beginbalans"/>
    <m/>
    <s v="PF4Q08YC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16"/>
    <s v="6252697720"/>
    <s v="4130023046"/>
    <s v="beginbalans"/>
    <m/>
    <s v="PF4Q0EDS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17"/>
    <s v="6252697720"/>
    <s v="4130023046"/>
    <s v="beginbalans"/>
    <m/>
    <s v="PF4Q0EHD"/>
    <m/>
    <m/>
    <m/>
    <x v="4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18"/>
    <s v="6252697720"/>
    <s v="4130023046"/>
    <s v="beginbalans"/>
    <m/>
    <s v="PF4Q0HMR"/>
    <m/>
    <m/>
    <m/>
    <x v="4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19"/>
    <s v="6252697720"/>
    <s v="4130023046"/>
    <s v="beginbalans"/>
    <m/>
    <s v="PF4Q08P2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20"/>
    <s v="6252697720"/>
    <s v="4130023046"/>
    <s v="beginbalans"/>
    <m/>
    <s v="PF4Q08P9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21"/>
    <s v="6252697720"/>
    <s v="4130023046"/>
    <s v="beginbalans"/>
    <m/>
    <s v="PF4Q0ECJ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22"/>
    <s v="6252697720"/>
    <s v="4130023046"/>
    <s v="beginbalans"/>
    <m/>
    <s v="PF4Q0HM5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23"/>
    <s v="6252697720"/>
    <s v="4130023046"/>
    <s v="beginbalans"/>
    <m/>
    <s v="PF4Q0HNF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24"/>
    <s v="6252697720"/>
    <s v="4130023046"/>
    <s v="beginbalans"/>
    <m/>
    <s v="PF4Q0HPC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25"/>
    <s v="6252697720"/>
    <s v="4130023046"/>
    <s v="beginbalans"/>
    <m/>
    <s v="PF4Q0HQN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26"/>
    <s v="6252697720"/>
    <s v="4130023046"/>
    <s v="beginbalans"/>
    <m/>
    <s v="PF4PZYBX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27"/>
    <s v="6252697720"/>
    <s v="4130023046"/>
    <s v="beginbalans"/>
    <m/>
    <s v="PF4Q08Q7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28"/>
    <s v="6252697720"/>
    <s v="4130023046"/>
    <s v="beginbalans"/>
    <m/>
    <s v="PF4Q0EB0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29"/>
    <s v="6252697720"/>
    <s v="4130023046"/>
    <s v="beginbalans"/>
    <m/>
    <s v="PF4Q0EBK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30"/>
    <s v="6252697720"/>
    <s v="4130023046"/>
    <s v="beginbalans"/>
    <m/>
    <s v="PF4Q0EDB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31"/>
    <s v="6252697720"/>
    <s v="4130023046"/>
    <s v="beginbalans"/>
    <m/>
    <s v="PF4Q0EH1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32"/>
    <s v="6252697720"/>
    <s v="4130023046"/>
    <s v="beginbalans"/>
    <m/>
    <s v="PF4Q0EJE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33"/>
    <s v="6252697720"/>
    <s v="4130023046"/>
    <s v="beginbalans"/>
    <m/>
    <s v="PF4Q0HQ0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34"/>
    <s v="6252697720"/>
    <s v="4130023046"/>
    <s v="beginbalans"/>
    <m/>
    <s v="PF4PZYCF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35"/>
    <s v="6252697720"/>
    <s v="4130023046"/>
    <s v="beginbalans"/>
    <m/>
    <s v="PF4Q08XB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36"/>
    <s v="6252697720"/>
    <s v="4130023046"/>
    <s v="beginbalans"/>
    <m/>
    <s v="PF4Q0EG9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37"/>
    <s v="6252697720"/>
    <s v="4130023046"/>
    <s v="beginbalans"/>
    <m/>
    <s v="PF4Q0EGM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38"/>
    <s v="6252697720"/>
    <s v="4130023046"/>
    <s v="beginbalans"/>
    <m/>
    <s v="PF4Q0HLS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39"/>
    <s v="6252697720"/>
    <s v="4130023046"/>
    <s v="beginbalans"/>
    <m/>
    <s v="PF4Q0HMY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40"/>
    <s v="6252697720"/>
    <s v="4130023046"/>
    <s v="beginbalans"/>
    <m/>
    <s v="PF4Q0HP3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41"/>
    <s v="6252697720"/>
    <s v="4130023046"/>
    <s v="beginbalans"/>
    <m/>
    <s v="PF4Q0KX3"/>
    <m/>
    <m/>
    <m/>
    <x v="5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657042"/>
    <s v="6252697720"/>
    <s v="4130023046"/>
    <s v="beginbalans"/>
    <m/>
    <s v="PF4PZYBE"/>
    <m/>
    <m/>
    <m/>
    <x v="4"/>
    <m/>
    <n v="100292666"/>
    <s v="Alfa College"/>
    <x v="16"/>
    <s v="Lenovo"/>
    <s v="X13 Yoga Gen 4 I5 32G 512G 11H"/>
    <d v="2023-12-01T00:00:00"/>
    <x v="1"/>
    <n v="1"/>
    <n v="1164.45"/>
    <n v="0"/>
    <n v="0"/>
    <n v="1164.45"/>
    <n v="24.72"/>
    <n v="291.11"/>
    <n v="0"/>
    <n v="315.83"/>
    <n v="1139.73"/>
    <n v="848.62000000000012"/>
    <m/>
    <m/>
    <s v="ACTIVE - Asset split in 2024"/>
  </r>
  <r>
    <s v="4753003"/>
    <s v="6252726448"/>
    <s v="4130024930"/>
    <s v="investering"/>
    <m/>
    <s v="PF4S0ZRA"/>
    <m/>
    <m/>
    <m/>
    <x v="5"/>
    <m/>
    <n v="100292666"/>
    <s v="Alfa College"/>
    <x v="16"/>
    <s v="Lenovo"/>
    <s v="P14s G4 I7 32G 1T 11P"/>
    <d v="2024-03-01T00:00:00"/>
    <x v="1"/>
    <n v="1"/>
    <n v="0"/>
    <n v="1285.23"/>
    <n v="0"/>
    <n v="1285.23"/>
    <n v="0"/>
    <n v="268.48"/>
    <n v="0"/>
    <n v="268.48"/>
    <n v="0"/>
    <n v="1016.75"/>
    <m/>
    <m/>
    <s v="ACTIVE - Added in 2024"/>
  </r>
  <r>
    <s v="4753004"/>
    <s v="6252726448"/>
    <s v="4130024930"/>
    <s v="investering"/>
    <m/>
    <s v="PF4S0ZRL"/>
    <m/>
    <m/>
    <m/>
    <x v="5"/>
    <m/>
    <n v="100292666"/>
    <s v="Alfa College"/>
    <x v="16"/>
    <s v="Lenovo"/>
    <s v="P14s G4 I7 32G 1T 11P"/>
    <d v="2024-03-01T00:00:00"/>
    <x v="1"/>
    <n v="1"/>
    <n v="0"/>
    <n v="1285.23"/>
    <n v="0"/>
    <n v="1285.23"/>
    <n v="0"/>
    <n v="268.48"/>
    <n v="0"/>
    <n v="268.48"/>
    <n v="0"/>
    <n v="1016.75"/>
    <m/>
    <m/>
    <s v="ACTIVE - Added in 2024"/>
  </r>
  <r>
    <s v="4753005"/>
    <s v="6252726448"/>
    <s v="4130024930"/>
    <s v="investering"/>
    <m/>
    <s v="PF4S0ZRV"/>
    <m/>
    <m/>
    <m/>
    <x v="5"/>
    <m/>
    <n v="100292666"/>
    <s v="Alfa College"/>
    <x v="16"/>
    <s v="Lenovo"/>
    <s v="P14s G4 I7 32G 1T 11P"/>
    <d v="2024-03-01T00:00:00"/>
    <x v="1"/>
    <n v="1"/>
    <n v="0"/>
    <n v="1285.23"/>
    <n v="0"/>
    <n v="1285.23"/>
    <n v="0"/>
    <n v="268.48"/>
    <n v="0"/>
    <n v="268.48"/>
    <n v="0"/>
    <n v="1016.75"/>
    <m/>
    <m/>
    <s v="ACTIVE - Added in 2024"/>
  </r>
  <r>
    <s v="4753006"/>
    <s v="6252726448"/>
    <s v="4130024930"/>
    <s v="investering"/>
    <m/>
    <s v="PF4S0ZS4"/>
    <m/>
    <m/>
    <m/>
    <x v="5"/>
    <m/>
    <n v="100292666"/>
    <s v="Alfa College"/>
    <x v="16"/>
    <s v="Lenovo"/>
    <s v="P14s G4 I7 32G 1T 11P"/>
    <d v="2024-03-01T00:00:00"/>
    <x v="1"/>
    <n v="1"/>
    <n v="0"/>
    <n v="1285.23"/>
    <n v="0"/>
    <n v="1285.23"/>
    <n v="0"/>
    <n v="268.48"/>
    <n v="0"/>
    <n v="268.48"/>
    <n v="0"/>
    <n v="1016.75"/>
    <m/>
    <m/>
    <s v="ACTIVE - Added in 2024"/>
  </r>
  <r>
    <s v="4753007"/>
    <s v="6252726448"/>
    <s v="4130024930"/>
    <s v="investering"/>
    <m/>
    <s v="PF4S0ZSD"/>
    <m/>
    <m/>
    <m/>
    <x v="5"/>
    <m/>
    <n v="100292666"/>
    <s v="Alfa College"/>
    <x v="16"/>
    <s v="Lenovo"/>
    <s v="P14s G4 I7 32G 1T 11P"/>
    <d v="2024-03-01T00:00:00"/>
    <x v="1"/>
    <n v="1"/>
    <n v="0"/>
    <n v="1285.23"/>
    <n v="0"/>
    <n v="1285.23"/>
    <n v="0"/>
    <n v="268.48"/>
    <n v="0"/>
    <n v="268.48"/>
    <n v="0"/>
    <n v="1016.75"/>
    <m/>
    <m/>
    <s v="ACTIVE - Added in 2024"/>
  </r>
  <r>
    <s v="4807107"/>
    <s v="6252729790"/>
    <s v="4130024930"/>
    <s v="investering"/>
    <m/>
    <s v="PF4QR4FT"/>
    <m/>
    <m/>
    <m/>
    <x v="4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08"/>
    <s v="6252729790"/>
    <s v="4130024930"/>
    <s v="investering"/>
    <m/>
    <s v="PF4QR4EC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09"/>
    <s v="6252729790"/>
    <s v="4130024930"/>
    <s v="investering"/>
    <m/>
    <s v="PF4QRGYN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10"/>
    <s v="6252729790"/>
    <s v="4130024930"/>
    <s v="investering"/>
    <m/>
    <s v="PF4QR4GE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11"/>
    <s v="6252729790"/>
    <s v="4130024930"/>
    <s v="investering"/>
    <m/>
    <s v="PF4QRGY6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12"/>
    <s v="6252729790"/>
    <s v="4130024930"/>
    <s v="investering"/>
    <m/>
    <s v="PF4QRGV9"/>
    <m/>
    <m/>
    <m/>
    <x v="4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13"/>
    <s v="6252729790"/>
    <s v="4130024930"/>
    <s v="investering"/>
    <m/>
    <s v="PF4QR4FD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14"/>
    <s v="6252729790"/>
    <s v="4130024930"/>
    <s v="investering"/>
    <m/>
    <s v="PF4QRK7A"/>
    <m/>
    <m/>
    <m/>
    <x v="4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15"/>
    <s v="6252729790"/>
    <s v="4130024930"/>
    <s v="investering"/>
    <m/>
    <s v="PF4QR4ES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16"/>
    <s v="6252729790"/>
    <s v="4130024930"/>
    <s v="investering"/>
    <m/>
    <s v="PF4QRK3R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17"/>
    <s v="6252729790"/>
    <s v="4130024930"/>
    <s v="investering"/>
    <m/>
    <s v="PF4QRGVJ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18"/>
    <s v="6252729790"/>
    <s v="4130024930"/>
    <s v="investering"/>
    <m/>
    <s v="PF4QRK4H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19"/>
    <s v="6252729790"/>
    <s v="4130024930"/>
    <s v="investering"/>
    <m/>
    <s v="PF4QRMEJ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20"/>
    <s v="6252729790"/>
    <s v="4130024930"/>
    <s v="investering"/>
    <m/>
    <s v="PF4QRK35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21"/>
    <s v="6252729790"/>
    <s v="4130024930"/>
    <s v="investering"/>
    <m/>
    <s v="PF4QRMCX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22"/>
    <s v="6252729790"/>
    <s v="4130024930"/>
    <s v="investering"/>
    <m/>
    <s v="PF4QRGXP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23"/>
    <s v="6252729790"/>
    <s v="4130024930"/>
    <s v="investering"/>
    <m/>
    <s v="PF4QRK6S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24"/>
    <s v="6252729790"/>
    <s v="4130024930"/>
    <s v="investering"/>
    <m/>
    <s v="PF4QRGWR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25"/>
    <s v="6252729790"/>
    <s v="4130024930"/>
    <s v="investering"/>
    <m/>
    <s v="PF4QRMFX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26"/>
    <s v="6252729790"/>
    <s v="4130024930"/>
    <s v="investering"/>
    <m/>
    <s v="PF4QRPLH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27"/>
    <s v="6252729790"/>
    <s v="4130024930"/>
    <s v="investering"/>
    <m/>
    <s v="PF4QRPNN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28"/>
    <s v="6252729790"/>
    <s v="4130024930"/>
    <s v="investering"/>
    <m/>
    <s v="PF4QRPPH"/>
    <m/>
    <m/>
    <m/>
    <x v="4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29"/>
    <s v="6252729790"/>
    <s v="4130024930"/>
    <s v="investering"/>
    <m/>
    <s v="PF4QRMCC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30"/>
    <s v="6252729790"/>
    <s v="4130024930"/>
    <s v="investering"/>
    <m/>
    <s v="PF4QRMDX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31"/>
    <s v="6252729790"/>
    <s v="4130024930"/>
    <s v="investering"/>
    <m/>
    <s v="PF4QRGXE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32"/>
    <s v="6252729790"/>
    <s v="4130024930"/>
    <s v="investering"/>
    <m/>
    <s v="PF4QRVCN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33"/>
    <s v="6252729790"/>
    <s v="4130024930"/>
    <s v="investering"/>
    <m/>
    <s v="PF4QRRX8"/>
    <m/>
    <m/>
    <m/>
    <x v="4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34"/>
    <s v="6252729790"/>
    <s v="4130024930"/>
    <s v="investering"/>
    <m/>
    <s v="PF4QRPP1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35"/>
    <s v="6252729790"/>
    <s v="4130024930"/>
    <s v="investering"/>
    <m/>
    <s v="PF4QRPQ6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36"/>
    <s v="6252729790"/>
    <s v="4130024930"/>
    <s v="investering"/>
    <m/>
    <s v="PF4QRMDB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37"/>
    <s v="6252729790"/>
    <s v="4130024930"/>
    <s v="investering"/>
    <m/>
    <s v="PF4QRRY7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38"/>
    <s v="6252729790"/>
    <s v="4130024930"/>
    <s v="investering"/>
    <m/>
    <s v="PF4QRK6C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39"/>
    <s v="6252729790"/>
    <s v="4130024930"/>
    <s v="investering"/>
    <m/>
    <s v="PF4QRVE5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40"/>
    <s v="6252729790"/>
    <s v="4130024930"/>
    <s v="investering"/>
    <m/>
    <s v="PF4QRRYJ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41"/>
    <s v="6252729790"/>
    <s v="4130024930"/>
    <s v="investering"/>
    <m/>
    <s v="PF4QRPQQ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42"/>
    <s v="6252729790"/>
    <s v="4130024930"/>
    <s v="investering"/>
    <m/>
    <s v="PF4QRVD6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43"/>
    <s v="6252729790"/>
    <s v="4130024930"/>
    <s v="investering"/>
    <m/>
    <s v="PF4QRPLZ"/>
    <m/>
    <m/>
    <m/>
    <x v="4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44"/>
    <s v="6252729790"/>
    <s v="4130024930"/>
    <s v="investering"/>
    <m/>
    <s v="PF4QRYQQ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45"/>
    <s v="6252729790"/>
    <s v="4130024930"/>
    <s v="investering"/>
    <m/>
    <s v="PF4QRMBX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46"/>
    <s v="6252729790"/>
    <s v="4130024930"/>
    <s v="investering"/>
    <m/>
    <s v="PF4R2N30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47"/>
    <s v="6252729790"/>
    <s v="4130024930"/>
    <s v="investering"/>
    <m/>
    <s v="PF4QRVCB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48"/>
    <s v="6252729790"/>
    <s v="4130024930"/>
    <s v="investering"/>
    <m/>
    <s v="PF4QRRWQ"/>
    <m/>
    <m/>
    <m/>
    <x v="4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49"/>
    <s v="6252729790"/>
    <s v="4130024930"/>
    <s v="investering"/>
    <m/>
    <s v="PF4R2N1M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50"/>
    <s v="6252729790"/>
    <s v="4130024930"/>
    <s v="investering"/>
    <m/>
    <s v="PF4QRPMH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51"/>
    <s v="6252729790"/>
    <s v="4130024930"/>
    <s v="investering"/>
    <m/>
    <s v="PF4R2N56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52"/>
    <s v="6252729790"/>
    <s v="4130024930"/>
    <s v="investering"/>
    <m/>
    <s v="PF4QRRZ2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53"/>
    <s v="6252729790"/>
    <s v="4130024930"/>
    <s v="investering"/>
    <m/>
    <s v="PF4R2N4P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54"/>
    <s v="6252729790"/>
    <s v="4130024930"/>
    <s v="investering"/>
    <m/>
    <s v="PF4R2N23"/>
    <m/>
    <m/>
    <m/>
    <x v="4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55"/>
    <s v="6252729790"/>
    <s v="4130024930"/>
    <s v="investering"/>
    <m/>
    <s v="PF4QRRXT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56"/>
    <s v="6252729790"/>
    <s v="4130024930"/>
    <s v="investering"/>
    <m/>
    <s v="PF4R2N44"/>
    <m/>
    <m/>
    <m/>
    <x v="4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57"/>
    <s v="6252729790"/>
    <s v="4130024930"/>
    <s v="investering"/>
    <m/>
    <s v="PF4QRRW7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58"/>
    <s v="6252729790"/>
    <s v="4130024930"/>
    <s v="investering"/>
    <m/>
    <s v="PF4QRK5Q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59"/>
    <s v="6252729790"/>
    <s v="4130024930"/>
    <s v="investering"/>
    <m/>
    <s v="PF4R2N5S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60"/>
    <s v="6252729790"/>
    <s v="4130024930"/>
    <s v="investering"/>
    <m/>
    <s v="PF4R2NL4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61"/>
    <s v="6252729790"/>
    <s v="4130024930"/>
    <s v="investering"/>
    <m/>
    <s v="PF4R2N2H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62"/>
    <s v="6252729790"/>
    <s v="4130024930"/>
    <s v="investering"/>
    <m/>
    <s v="PF4QRVDR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807163"/>
    <s v="6252729790"/>
    <s v="4130024930"/>
    <s v="investering"/>
    <m/>
    <s v="PF4R2NLK"/>
    <m/>
    <m/>
    <m/>
    <x v="5"/>
    <m/>
    <n v="100292666"/>
    <s v="Alfa College"/>
    <x v="16"/>
    <s v="Lenovo"/>
    <s v="X13 Yoga G4 I5 32G 512G 11H"/>
    <d v="2024-04-01T00:00:00"/>
    <x v="1"/>
    <n v="1"/>
    <n v="0"/>
    <n v="1138.43"/>
    <n v="0"/>
    <n v="1138.43"/>
    <n v="0"/>
    <n v="213.65"/>
    <n v="0"/>
    <n v="213.65"/>
    <n v="0"/>
    <n v="924.78000000000009"/>
    <m/>
    <m/>
    <s v="ACTIVE - Added in 2024"/>
  </r>
  <r>
    <s v="4911185"/>
    <s v="6252762888"/>
    <s v="4130026687"/>
    <s v="investering"/>
    <m/>
    <s v="PF54WNSZ"/>
    <m/>
    <m/>
    <m/>
    <x v="4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86"/>
    <s v="6252762888"/>
    <s v="4130026687"/>
    <s v="investering"/>
    <m/>
    <s v="PF54WR1X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87"/>
    <s v="6252762888"/>
    <s v="4130026687"/>
    <s v="investering"/>
    <m/>
    <s v="PF54WR47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88"/>
    <s v="6252762888"/>
    <s v="4130026687"/>
    <s v="investering"/>
    <m/>
    <s v="PF54WTAW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89"/>
    <s v="6252762888"/>
    <s v="4130026687"/>
    <s v="investering"/>
    <m/>
    <s v="PF54WTD5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90"/>
    <s v="6252762888"/>
    <s v="4130026687"/>
    <s v="investering"/>
    <m/>
    <s v="PF54X4XX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91"/>
    <s v="6252762888"/>
    <s v="4130026687"/>
    <s v="investering"/>
    <m/>
    <s v="PF54X50A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92"/>
    <s v="6252762888"/>
    <s v="4130026687"/>
    <s v="investering"/>
    <m/>
    <s v="PF54XL9N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93"/>
    <s v="6252762888"/>
    <s v="4130026687"/>
    <s v="investering"/>
    <m/>
    <s v="PF54XQAV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94"/>
    <s v="6252762888"/>
    <s v="4130026687"/>
    <s v="investering"/>
    <m/>
    <s v="PF54XQEP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95"/>
    <s v="6252762888"/>
    <s v="4130026687"/>
    <s v="investering"/>
    <m/>
    <s v="PF5502XH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96"/>
    <s v="6252762888"/>
    <s v="4130026687"/>
    <s v="investering"/>
    <m/>
    <s v="PF55057V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97"/>
    <s v="6252762888"/>
    <s v="4130026687"/>
    <s v="investering"/>
    <m/>
    <s v="PF54WNWY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98"/>
    <s v="6252762888"/>
    <s v="4130026687"/>
    <s v="investering"/>
    <m/>
    <s v="PF54WNVN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99"/>
    <s v="6252762888"/>
    <s v="4130026687"/>
    <s v="investering"/>
    <m/>
    <s v="PF54WR59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00"/>
    <s v="6252762888"/>
    <s v="4130026687"/>
    <s v="investering"/>
    <m/>
    <s v="PF54XLAX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01"/>
    <s v="6252762888"/>
    <s v="4130026687"/>
    <s v="investering"/>
    <m/>
    <s v="PF54X3AQ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02"/>
    <s v="6252762888"/>
    <s v="4130026687"/>
    <s v="investering"/>
    <m/>
    <s v="PF54WTDB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03"/>
    <s v="6252762888"/>
    <s v="4130026687"/>
    <s v="investering"/>
    <m/>
    <s v="PF54WNWG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04"/>
    <s v="6252762888"/>
    <s v="4130026687"/>
    <s v="investering"/>
    <m/>
    <s v="PF54WR3Z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05"/>
    <s v="6252762888"/>
    <s v="4130026687"/>
    <s v="investering"/>
    <m/>
    <s v="PF54WTAQ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06"/>
    <s v="6252762888"/>
    <s v="4130026687"/>
    <s v="investering"/>
    <m/>
    <s v="PF54WTCY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07"/>
    <s v="6252762888"/>
    <s v="4130026687"/>
    <s v="investering"/>
    <m/>
    <s v="PF54X3B9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08"/>
    <s v="6252762888"/>
    <s v="4130026687"/>
    <s v="investering"/>
    <m/>
    <s v="PF54X503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09"/>
    <s v="6252762888"/>
    <s v="4130026687"/>
    <s v="investering"/>
    <m/>
    <s v="PF54XL8H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10"/>
    <s v="6252762888"/>
    <s v="4130026687"/>
    <s v="investering"/>
    <m/>
    <s v="PF54XNB7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11"/>
    <s v="6252762888"/>
    <s v="4130026687"/>
    <s v="investering"/>
    <m/>
    <s v="PF54XQED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12"/>
    <s v="6252762888"/>
    <s v="4130026687"/>
    <s v="investering"/>
    <m/>
    <s v="PF5500QF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13"/>
    <s v="6252762888"/>
    <s v="4130026687"/>
    <s v="investering"/>
    <m/>
    <s v="PF55057F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14"/>
    <s v="6252762888"/>
    <s v="4130026687"/>
    <s v="investering"/>
    <m/>
    <s v="PF54WNWS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15"/>
    <s v="6252762888"/>
    <s v="4130026687"/>
    <s v="investering"/>
    <m/>
    <s v="PF54WNTA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16"/>
    <s v="6252762888"/>
    <s v="4130026687"/>
    <s v="investering"/>
    <m/>
    <s v="PF54WNXQ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17"/>
    <s v="6252762888"/>
    <s v="4130026687"/>
    <s v="investering"/>
    <m/>
    <s v="PF54X4YE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18"/>
    <s v="6252762888"/>
    <s v="4130026687"/>
    <s v="investering"/>
    <m/>
    <s v="PF54WTC2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19"/>
    <s v="6252762888"/>
    <s v="4130026687"/>
    <s v="investering"/>
    <m/>
    <s v="PF54WNXD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20"/>
    <s v="6252762888"/>
    <s v="4130026687"/>
    <s v="investering"/>
    <m/>
    <s v="PF54WNTJ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21"/>
    <s v="6252762888"/>
    <s v="4130026687"/>
    <s v="investering"/>
    <m/>
    <s v="PF54WR26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22"/>
    <s v="6252762888"/>
    <s v="4130026687"/>
    <s v="investering"/>
    <m/>
    <s v="PF54WR4H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23"/>
    <s v="6252762888"/>
    <s v="4130026687"/>
    <s v="investering"/>
    <m/>
    <s v="PF54WTB4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24"/>
    <s v="6252762888"/>
    <s v="4130026687"/>
    <s v="investering"/>
    <m/>
    <s v="PF54WTDH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25"/>
    <s v="6252762888"/>
    <s v="4130026687"/>
    <s v="investering"/>
    <m/>
    <s v="PF54X4Y4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26"/>
    <s v="6252762888"/>
    <s v="4130026687"/>
    <s v="investering"/>
    <m/>
    <s v="PF54X50G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27"/>
    <s v="6252762888"/>
    <s v="4130026687"/>
    <s v="investering"/>
    <m/>
    <s v="PF54XLAA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28"/>
    <s v="6252762888"/>
    <s v="4130026687"/>
    <s v="investering"/>
    <m/>
    <s v="PF54XQB7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29"/>
    <s v="6252762888"/>
    <s v="4130026687"/>
    <s v="investering"/>
    <m/>
    <s v="PF54ZYEM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30"/>
    <s v="6252762888"/>
    <s v="4130026687"/>
    <s v="investering"/>
    <m/>
    <s v="PF5502Y0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31"/>
    <s v="6252762888"/>
    <s v="4130026687"/>
    <s v="investering"/>
    <m/>
    <s v="PF550588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32"/>
    <s v="6252762888"/>
    <s v="4130026687"/>
    <s v="investering"/>
    <m/>
    <s v="PF54WR2N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33"/>
    <s v="6252762888"/>
    <s v="4130026687"/>
    <s v="investering"/>
    <m/>
    <s v="PF54WTCH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34"/>
    <s v="6252762888"/>
    <s v="4130026687"/>
    <s v="investering"/>
    <m/>
    <s v="PF54X3AW"/>
    <m/>
    <m/>
    <m/>
    <x v="4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35"/>
    <s v="6252762888"/>
    <s v="4130026687"/>
    <s v="investering"/>
    <m/>
    <s v="PF54XLB8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36"/>
    <s v="6252762888"/>
    <s v="4130026687"/>
    <s v="investering"/>
    <m/>
    <s v="PF54XL9D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37"/>
    <s v="6252762888"/>
    <s v="4130026687"/>
    <s v="investering"/>
    <m/>
    <s v="PF54XQDL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38"/>
    <s v="6252762888"/>
    <s v="4130026687"/>
    <s v="investering"/>
    <m/>
    <s v="PF54WNTW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39"/>
    <s v="6252762888"/>
    <s v="4130026687"/>
    <s v="investering"/>
    <m/>
    <s v="PF54WR2F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40"/>
    <s v="6252762888"/>
    <s v="4130026687"/>
    <s v="investering"/>
    <m/>
    <s v="PF54WR4S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41"/>
    <s v="6252762888"/>
    <s v="4130026687"/>
    <s v="investering"/>
    <m/>
    <s v="PF54WTBB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42"/>
    <s v="6252762888"/>
    <s v="4130026687"/>
    <s v="investering"/>
    <m/>
    <s v="PF54WTDQ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43"/>
    <s v="6252762888"/>
    <s v="4130026687"/>
    <s v="investering"/>
    <m/>
    <s v="PF54X4YT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44"/>
    <s v="6252762888"/>
    <s v="4130026687"/>
    <s v="investering"/>
    <m/>
    <s v="PF54X50X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45"/>
    <s v="6252762888"/>
    <s v="4130026687"/>
    <s v="investering"/>
    <m/>
    <s v="PF54XLBV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46"/>
    <s v="6252762888"/>
    <s v="4130026687"/>
    <s v="investering"/>
    <m/>
    <s v="PF54XQBK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47"/>
    <s v="6252762888"/>
    <s v="4130026687"/>
    <s v="investering"/>
    <m/>
    <s v="PF54ZYEV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48"/>
    <s v="6252762888"/>
    <s v="4130026687"/>
    <s v="investering"/>
    <m/>
    <s v="PF5502Z5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49"/>
    <s v="6252762888"/>
    <s v="4130026687"/>
    <s v="investering"/>
    <m/>
    <s v="PF550597"/>
    <m/>
    <m/>
    <m/>
    <x v="4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50"/>
    <s v="6252762888"/>
    <s v="4130026687"/>
    <s v="investering"/>
    <m/>
    <s v="PF54WR53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51"/>
    <s v="6252762888"/>
    <s v="4130026687"/>
    <s v="investering"/>
    <m/>
    <s v="PF54X3BZ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52"/>
    <s v="6252762888"/>
    <s v="4130026687"/>
    <s v="investering"/>
    <m/>
    <s v="PF54ZYE9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53"/>
    <s v="6252762888"/>
    <s v="4130026687"/>
    <s v="investering"/>
    <m/>
    <s v="PF54ZYF8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54"/>
    <s v="6252762888"/>
    <s v="4130026687"/>
    <s v="investering"/>
    <m/>
    <s v="PF5500MD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55"/>
    <s v="6252762888"/>
    <s v="4130026687"/>
    <s v="investering"/>
    <m/>
    <s v="PF54WNVW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56"/>
    <s v="6252762888"/>
    <s v="4130026687"/>
    <s v="investering"/>
    <m/>
    <s v="PF54WR3E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57"/>
    <s v="6252762888"/>
    <s v="4130026687"/>
    <s v="investering"/>
    <m/>
    <s v="PF54WR66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58"/>
    <s v="6252762888"/>
    <s v="4130026687"/>
    <s v="investering"/>
    <m/>
    <s v="PF54WTCD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59"/>
    <s v="6252762888"/>
    <s v="4130026687"/>
    <s v="investering"/>
    <m/>
    <s v="PF54X3B1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60"/>
    <s v="6252762888"/>
    <s v="4130026687"/>
    <s v="investering"/>
    <m/>
    <s v="PF54X4ZL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61"/>
    <s v="6252762888"/>
    <s v="4130026687"/>
    <s v="investering"/>
    <m/>
    <s v="PF54XL7Q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62"/>
    <s v="6252762888"/>
    <s v="4130026687"/>
    <s v="investering"/>
    <m/>
    <s v="PF54XNA7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63"/>
    <s v="6252762888"/>
    <s v="4130026687"/>
    <s v="investering"/>
    <m/>
    <s v="PF54XQD8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64"/>
    <s v="6252762888"/>
    <s v="4130026687"/>
    <s v="investering"/>
    <m/>
    <s v="PF5500M0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65"/>
    <s v="6252762888"/>
    <s v="4130026687"/>
    <s v="investering"/>
    <m/>
    <s v="PF550560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66"/>
    <s v="6252762888"/>
    <s v="4130026687"/>
    <s v="investering"/>
    <m/>
    <s v="PF5507FG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67"/>
    <s v="6252762888"/>
    <s v="4130026687"/>
    <s v="investering"/>
    <m/>
    <s v="PF5500PR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68"/>
    <s v="6252762888"/>
    <s v="4130026687"/>
    <s v="investering"/>
    <m/>
    <s v="PF55055N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69"/>
    <s v="6252762888"/>
    <s v="4130026687"/>
    <s v="investering"/>
    <m/>
    <s v="PF5500Q0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70"/>
    <s v="6252762888"/>
    <s v="4130026687"/>
    <s v="investering"/>
    <m/>
    <s v="PF550556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71"/>
    <s v="6252762888"/>
    <s v="4130026687"/>
    <s v="investering"/>
    <m/>
    <s v="PF5502YR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72"/>
    <s v="6252762888"/>
    <s v="4130026687"/>
    <s v="investering"/>
    <m/>
    <s v="PF54WNX5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73"/>
    <s v="6252762888"/>
    <s v="4130026687"/>
    <s v="investering"/>
    <m/>
    <s v="PF54WNW8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74"/>
    <s v="6252762888"/>
    <s v="4130026687"/>
    <s v="investering"/>
    <m/>
    <s v="PF54WR3N"/>
    <m/>
    <m/>
    <m/>
    <x v="4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75"/>
    <s v="6252762888"/>
    <s v="4130026687"/>
    <s v="investering"/>
    <m/>
    <s v="PF54WTAF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76"/>
    <s v="6252762888"/>
    <s v="4130026687"/>
    <s v="investering"/>
    <m/>
    <s v="PF54WTCN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77"/>
    <s v="6252762888"/>
    <s v="4130026687"/>
    <s v="investering"/>
    <m/>
    <s v="PF54X3B4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78"/>
    <s v="6252762888"/>
    <s v="4130026687"/>
    <s v="investering"/>
    <m/>
    <s v="PF54X4ZW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79"/>
    <s v="6252762888"/>
    <s v="4130026687"/>
    <s v="investering"/>
    <m/>
    <s v="PF54XL84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80"/>
    <s v="6252762888"/>
    <s v="4130026687"/>
    <s v="investering"/>
    <m/>
    <s v="PF54XNAH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81"/>
    <s v="6252762888"/>
    <s v="4130026687"/>
    <s v="investering"/>
    <m/>
    <s v="PF54XQDW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82"/>
    <s v="6252762888"/>
    <s v="4130026687"/>
    <s v="investering"/>
    <m/>
    <s v="PF5500MT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83"/>
    <s v="6252762888"/>
    <s v="4130026687"/>
    <s v="investering"/>
    <m/>
    <s v="PF55056Z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84"/>
    <s v="6252762888"/>
    <s v="4130026687"/>
    <s v="investering"/>
    <m/>
    <s v="PF5507FW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85"/>
    <s v="6252762888"/>
    <s v="4130026687"/>
    <s v="investering"/>
    <m/>
    <s v="PF55030N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86"/>
    <s v="6252762888"/>
    <s v="4130026687"/>
    <s v="investering"/>
    <m/>
    <s v="PF5507E8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87"/>
    <s v="6252762888"/>
    <s v="4130026687"/>
    <s v="investering"/>
    <m/>
    <s v="PF5502WL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88"/>
    <s v="6252762888"/>
    <s v="4130026687"/>
    <s v="investering"/>
    <m/>
    <s v="PF55056J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89"/>
    <s v="6252762888"/>
    <s v="4130026687"/>
    <s v="investering"/>
    <m/>
    <s v="PF5507GD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90"/>
    <s v="6252762888"/>
    <s v="4130026687"/>
    <s v="investering"/>
    <m/>
    <s v="PF54WNV4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91"/>
    <s v="6252762888"/>
    <s v="4130026687"/>
    <s v="investering"/>
    <m/>
    <s v="PF54WR2W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92"/>
    <s v="6252762888"/>
    <s v="4130026687"/>
    <s v="investering"/>
    <m/>
    <s v="PF54WR5L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93"/>
    <s v="6252762888"/>
    <s v="4130026687"/>
    <s v="investering"/>
    <m/>
    <s v="PF54WTBK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94"/>
    <s v="6252762888"/>
    <s v="4130026687"/>
    <s v="investering"/>
    <m/>
    <s v="PF54WTDX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95"/>
    <s v="6252762888"/>
    <s v="4130026687"/>
    <s v="investering"/>
    <m/>
    <s v="PF54X4Z3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96"/>
    <s v="6252762888"/>
    <s v="4130026687"/>
    <s v="investering"/>
    <m/>
    <s v="PF54X51K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97"/>
    <s v="6252762888"/>
    <s v="4130026687"/>
    <s v="investering"/>
    <m/>
    <s v="PF54XN6V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98"/>
    <s v="6252762888"/>
    <s v="4130026687"/>
    <s v="investering"/>
    <m/>
    <s v="PF54XQBW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299"/>
    <s v="6252762888"/>
    <s v="4130026687"/>
    <s v="investering"/>
    <m/>
    <s v="PF54ZYFQ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00"/>
    <s v="6252762888"/>
    <s v="4130026687"/>
    <s v="investering"/>
    <m/>
    <s v="PF5502ZJ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01"/>
    <s v="6252762888"/>
    <s v="4130026687"/>
    <s v="investering"/>
    <m/>
    <s v="PF5507EN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02"/>
    <s v="6252762888"/>
    <s v="4130026687"/>
    <s v="investering"/>
    <m/>
    <s v="PF54XL8W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03"/>
    <s v="6252762888"/>
    <s v="4130026687"/>
    <s v="investering"/>
    <m/>
    <s v="PF54X51V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04"/>
    <s v="6252762888"/>
    <s v="4130026687"/>
    <s v="investering"/>
    <m/>
    <s v="PF54ZYG9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05"/>
    <s v="6252762888"/>
    <s v="4130026687"/>
    <s v="investering"/>
    <m/>
    <s v="PF5500PB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06"/>
    <s v="6252762888"/>
    <s v="4130026687"/>
    <s v="investering"/>
    <m/>
    <s v="PF5502X2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07"/>
    <s v="6252762888"/>
    <s v="4130026687"/>
    <s v="investering"/>
    <m/>
    <s v="PF54WNVD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08"/>
    <s v="6252762888"/>
    <s v="4130026687"/>
    <s v="investering"/>
    <m/>
    <s v="PF54WR36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09"/>
    <s v="6252762888"/>
    <s v="4130026687"/>
    <s v="investering"/>
    <m/>
    <s v="PF54WR5X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10"/>
    <s v="6252762888"/>
    <s v="4130026687"/>
    <s v="investering"/>
    <m/>
    <s v="PF54WTBY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11"/>
    <s v="6252762888"/>
    <s v="4130026687"/>
    <s v="investering"/>
    <m/>
    <s v="PF54WTE4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12"/>
    <s v="6252762888"/>
    <s v="4130026687"/>
    <s v="investering"/>
    <m/>
    <s v="PF54X4Z9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13"/>
    <s v="6252762888"/>
    <s v="4130026687"/>
    <s v="investering"/>
    <m/>
    <s v="PF54XJH4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14"/>
    <s v="6252762888"/>
    <s v="4130026687"/>
    <s v="investering"/>
    <m/>
    <s v="PF54XN9L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15"/>
    <s v="6252762888"/>
    <s v="4130026687"/>
    <s v="investering"/>
    <m/>
    <s v="PF54XQC8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16"/>
    <s v="6252762888"/>
    <s v="4130026687"/>
    <s v="investering"/>
    <m/>
    <s v="PF5500LR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17"/>
    <s v="6252762888"/>
    <s v="4130026687"/>
    <s v="investering"/>
    <m/>
    <s v="PF55030A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18"/>
    <s v="6252762888"/>
    <s v="4130026687"/>
    <s v="investering"/>
    <m/>
    <s v="PF5507F4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19"/>
    <s v="6252762888"/>
    <s v="4130026687"/>
    <s v="investering"/>
    <m/>
    <s v="PF54XLAK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20"/>
    <s v="6252762888"/>
    <s v="4130026687"/>
    <s v="investering"/>
    <m/>
    <s v="PF5500NT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21"/>
    <s v="6252762888"/>
    <s v="4130026687"/>
    <s v="investering"/>
    <m/>
    <s v="PF5500NF"/>
    <m/>
    <m/>
    <m/>
    <x v="4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22"/>
    <s v="6252762888"/>
    <s v="4130026687"/>
    <s v="investering"/>
    <m/>
    <s v="PF5502ZZ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323"/>
    <s v="6252762888"/>
    <s v="4130026687"/>
    <s v="investering"/>
    <m/>
    <s v="PF5502YC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4911184"/>
    <s v="6252763226"/>
    <s v="4130026687"/>
    <s v="investering"/>
    <m/>
    <s v="PF5507DP"/>
    <m/>
    <m/>
    <m/>
    <x v="5"/>
    <m/>
    <n v="100292666"/>
    <s v="Alfa College"/>
    <x v="16"/>
    <s v="Lenovo"/>
    <s v="X13 Yoga Gen 4 I5 32G 512G 11H"/>
    <d v="2024-09-01T00:00:00"/>
    <x v="1"/>
    <n v="1"/>
    <n v="0"/>
    <n v="1136.33"/>
    <n v="0"/>
    <n v="1136.33"/>
    <n v="0"/>
    <n v="94.17"/>
    <n v="0"/>
    <n v="94.17"/>
    <n v="0"/>
    <n v="1042.1599999999999"/>
    <m/>
    <m/>
    <s v="ACTIVE - Added in 2024"/>
  </r>
  <r>
    <s v="VUB03110_MK"/>
    <s v="V202013145"/>
    <s v="4130005721"/>
    <s v="beginbalans"/>
    <m/>
    <m/>
    <m/>
    <m/>
    <m/>
    <x v="1"/>
    <m/>
    <n v="100292415"/>
    <s v="Alfa College"/>
    <x v="6"/>
    <s v="Orange Cyberdefense Netherlands"/>
    <s v="Aruba Cntrlr Per AP Ent Lic Bundle E-LTU"/>
    <d v="2020-07-01T00:00:00"/>
    <x v="1"/>
    <n v="1"/>
    <n v="68016"/>
    <m/>
    <m/>
    <n v="68016"/>
    <n v="58097"/>
    <n v="9919"/>
    <m/>
    <n v="68016"/>
    <n v="9919"/>
    <n v="0"/>
    <m/>
    <m/>
    <s v="NA - VUB"/>
  </r>
  <r>
    <s v="VUB03111_MK"/>
    <s v="V202013145"/>
    <s v="4130005721"/>
    <s v="beginbalans"/>
    <m/>
    <m/>
    <m/>
    <m/>
    <m/>
    <x v="1"/>
    <m/>
    <n v="100292415"/>
    <s v="Alfa College"/>
    <x v="6"/>
    <s v="Orange Cyberdefense Netherlands"/>
    <s v="Aruba ClearPass NL AC 5K CE E-LTU"/>
    <d v="2020-07-01T00:00:00"/>
    <x v="1"/>
    <n v="1"/>
    <n v="24261"/>
    <m/>
    <m/>
    <n v="24261"/>
    <n v="20722.9375"/>
    <n v="3538.0625"/>
    <m/>
    <n v="24261"/>
    <n v="3538.0625"/>
    <n v="0"/>
    <m/>
    <m/>
    <s v="NA - VUB"/>
  </r>
  <r>
    <s v="VUB03112_MK"/>
    <s v="V202013145"/>
    <s v="4130005721"/>
    <s v="beginbalans"/>
    <m/>
    <m/>
    <m/>
    <m/>
    <m/>
    <x v="1"/>
    <m/>
    <n v="100292415"/>
    <s v="Alfa College"/>
    <x v="6"/>
    <s v="Orange Cyberdefense Netherlands"/>
    <s v="Aruba ClearPass NL AC 10K CE E-LTU"/>
    <d v="2020-07-01T00:00:00"/>
    <x v="1"/>
    <n v="1"/>
    <n v="37757"/>
    <m/>
    <m/>
    <n v="37757"/>
    <n v="32250.770833333401"/>
    <n v="5506.2291666665988"/>
    <m/>
    <n v="37757"/>
    <n v="5506.2291666665988"/>
    <n v="0"/>
    <m/>
    <m/>
    <s v="NA - VUB"/>
  </r>
  <r>
    <s v="VUB03464_MK"/>
    <s v="79685207"/>
    <s v="4130016443"/>
    <s v="beginbalans"/>
    <m/>
    <m/>
    <m/>
    <m/>
    <m/>
    <x v="1"/>
    <m/>
    <n v="100292415"/>
    <s v="Alfa College"/>
    <x v="19"/>
    <s v="Ingram Micro"/>
    <s v="SNTC-8X5XNBD CISCO FIREPOWER 8 PORT 1G CON-SNTFPR4KNMG"/>
    <d v="2022-11-01T00:00:00"/>
    <x v="1"/>
    <n v="1"/>
    <n v="4969.32"/>
    <m/>
    <m/>
    <n v="4969.32"/>
    <n v="1449.385"/>
    <n v="1242.33"/>
    <m/>
    <n v="2691.7150000000001"/>
    <n v="3519.9349999999995"/>
    <n v="2277.6049999999996"/>
    <m/>
    <m/>
    <s v="NA - VUB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compact="0" compactData="0" gridDropZones="1" multipleFieldFilters="0">
  <location ref="B3:D13" firstHeaderRow="1" firstDataRow="2" firstDataCol="1"/>
  <pivotFields count="32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ubtotalTop="0" showAll="0">
      <items count="9">
        <item h="1" x="6"/>
        <item h="1" x="4"/>
        <item h="1" x="7"/>
        <item x="5"/>
        <item h="1" x="2"/>
        <item h="1" x="3"/>
        <item h="1" x="0"/>
        <item h="1"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20">
        <item x="14"/>
        <item x="0"/>
        <item x="15"/>
        <item x="5"/>
        <item x="8"/>
        <item x="12"/>
        <item h="1" x="6"/>
        <item h="1" x="19"/>
        <item x="18"/>
        <item x="11"/>
        <item x="2"/>
        <item x="3"/>
        <item x="4"/>
        <item x="9"/>
        <item x="1"/>
        <item x="7"/>
        <item x="10"/>
        <item x="13"/>
        <item x="16"/>
        <item x="17"/>
      </items>
    </pivotField>
    <pivotField compact="0" outline="0" showAll="0"/>
    <pivotField compact="0" outline="0" showAll="0"/>
    <pivotField compact="0" numFmtId="14" outline="0" showAll="0"/>
    <pivotField compact="0" outline="0" showAll="0">
      <items count="14">
        <item x="12"/>
        <item x="11"/>
        <item x="9"/>
        <item x="8"/>
        <item x="3"/>
        <item x="2"/>
        <item x="5"/>
        <item x="6"/>
        <item x="7"/>
        <item x="4"/>
        <item x="10"/>
        <item x="1"/>
        <item x="0"/>
        <item t="default"/>
      </items>
    </pivotField>
    <pivotField compact="0" outline="0" showAll="0"/>
    <pivotField compact="0" outline="0" showAll="0"/>
    <pivotField compact="0" numFmtId="4" outline="0" showAll="0"/>
    <pivotField compact="0" numFmtId="4" outline="0" showAll="0"/>
    <pivotField dataField="1" compact="0" numFmtId="4" outline="0" showAll="0"/>
    <pivotField compact="0" numFmtId="4" outline="0" showAll="0"/>
    <pivotField compact="0" numFmtId="4" outline="0" showAll="0"/>
    <pivotField compact="0" outline="0" showAll="0"/>
    <pivotField compact="0" numFmtId="4" outline="0" showAll="0"/>
    <pivotField compact="0" numFmtId="4" outline="0" showAll="0"/>
    <pivotField compact="0" numFmtId="4" outline="0" showAll="0"/>
    <pivotField compact="0" outline="0" showAll="0"/>
    <pivotField compact="0" outline="0" showAll="0"/>
    <pivotField compact="0" outline="0" multipleItemSelectionAllowed="1" showAll="0"/>
  </pivotFields>
  <rowFields count="1">
    <field x="13"/>
  </rowFields>
  <rowItems count="9">
    <i>
      <x v="1"/>
    </i>
    <i>
      <x v="2"/>
    </i>
    <i>
      <x v="4"/>
    </i>
    <i>
      <x v="5"/>
    </i>
    <i>
      <x v="9"/>
    </i>
    <i>
      <x v="10"/>
    </i>
    <i>
      <x v="18"/>
    </i>
    <i>
      <x v="19"/>
    </i>
    <i t="grand">
      <x/>
    </i>
  </rowItems>
  <colFields count="1">
    <field x="9"/>
  </colFields>
  <colItems count="2">
    <i>
      <x v="3"/>
    </i>
    <i t="grand">
      <x/>
    </i>
  </colItems>
  <dataFields count="1">
    <dataField name="Sum of aanschafwaarde 31/12" fld="22" baseField="13" baseItem="0" numFmtId="44"/>
  </dataFields>
  <formats count="18">
    <format dxfId="17">
      <pivotArea field="13" type="button" dataOnly="0" labelOnly="1" outline="0" axis="axisRow" fieldPosition="0"/>
    </format>
    <format dxfId="16">
      <pivotArea field="17" type="button" dataOnly="0" labelOnly="1" outline="0"/>
    </format>
    <format dxfId="1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4">
      <pivotArea field="13" type="button" dataOnly="0" labelOnly="1" outline="0" axis="axisRow" fieldPosition="0"/>
    </format>
    <format dxfId="13">
      <pivotArea field="17" type="button" dataOnly="0" labelOnly="1" outline="0"/>
    </format>
    <format dxfId="1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">
      <pivotArea field="13" type="button" dataOnly="0" labelOnly="1" outline="0" axis="axisRow" fieldPosition="0"/>
    </format>
    <format dxfId="10">
      <pivotArea field="17" type="button" dataOnly="0" labelOnly="1" outline="0"/>
    </format>
    <format dxfId="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">
      <pivotArea outline="0" collapsedLevelsAreSubtotals="1" fieldPosition="0"/>
    </format>
    <format dxfId="7">
      <pivotArea field="-2" type="button" dataOnly="0" labelOnly="1" outline="0" axis="axisValues" fieldPosition="0"/>
    </format>
    <format dxfId="6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">
      <pivotArea outline="0" fieldPosition="0">
        <references count="2">
          <reference field="9" count="1" selected="0">
            <x v="7"/>
          </reference>
          <reference field="13" count="1" selected="0">
            <x v="0"/>
          </reference>
        </references>
      </pivotArea>
    </format>
    <format dxfId="3">
      <pivotArea outline="0" fieldPosition="0">
        <references count="2">
          <reference field="9" count="1" selected="0">
            <x v="7"/>
          </reference>
          <reference field="13" count="1" selected="0">
            <x v="0"/>
          </reference>
        </references>
      </pivotArea>
    </format>
    <format dxfId="2">
      <pivotArea outline="0" fieldPosition="0">
        <references count="1">
          <reference field="4294967294" count="1">
            <x v="0"/>
          </reference>
        </references>
      </pivotArea>
    </format>
    <format dxfId="1">
      <pivotArea outline="0" fieldPosition="0">
        <references count="2">
          <reference field="9" count="1" selected="0">
            <x v="7"/>
          </reference>
          <reference field="13" count="1" selected="0">
            <x v="3"/>
          </reference>
        </references>
      </pivotArea>
    </format>
    <format dxfId="0">
      <pivotArea outline="0" fieldPosition="0">
        <references count="2">
          <reference field="9" count="0" selected="0"/>
          <reference field="13" count="8" selected="0">
            <x v="1"/>
            <x v="2"/>
            <x v="4"/>
            <x v="5"/>
            <x v="9"/>
            <x v="10"/>
            <x v="18"/>
            <x v="1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3" dT="2024-02-01T10:28:28.47" personId="{63141765-E60A-45AF-B1D8-E4F1FC41D419}" id="{C29054E0-514B-4F15-A6D6-803AAAE65B71}">
    <text>@Mauer, Arne Frank  weet jij wat de index voor dit jaar? Waar kan ik dit vinden?</text>
    <mentions>
      <mention mentionpersonId="{B06096FA-C582-44C7-BC8B-37F196C21295}" mentionId="{746690D0-B2F4-4B73-8603-9AB1E1439726}" startIndex="0" length="18"/>
    </mentions>
  </threadedComment>
  <threadedComment ref="K3" dT="2024-02-13T12:34:29.27" personId="{E62CED79-C2E3-49E8-BFA0-CB133F4AB865}" id="{935C2EC5-76F1-4574-B2BE-C3E21851D69E}" parentId="{C29054E0-514B-4F15-A6D6-803AAAE65B71}">
    <text xml:space="preserve">Het indexcijfer voor de opstal per 1 januari 2024 is 130,0  t.o.v. 130,0 in 2023. Voor de opstallen zullen er dus geen wijzigingen plaatsvinden. 
Het indexcijfer voor de inventaris per 1 januari 2024 is 126,8 t.o.v. 126,4 in 2023. Een kleine verhoging van 0,3%. 
</text>
  </threadedComment>
  <threadedComment ref="K3" dT="2025-02-07T11:27:51.00" personId="{63141765-E60A-45AF-B1D8-E4F1FC41D419}" id="{03EC06CB-D976-4337-8166-826D0CF3FC55}" parentId="{C29054E0-514B-4F15-A6D6-803AAAE65B71}">
    <text>He Arne, weer een jaar voorbij, weet jij wat dit jaar het indexcijfers is?</text>
  </threadedComment>
  <threadedComment ref="K3" dT="2025-04-07T08:15:49.81" personId="{E62CED79-C2E3-49E8-BFA0-CB133F4AB865}" id="{30967275-6E2A-4A19-89DB-F0B15BF24D65}" parentId="{C29054E0-514B-4F15-A6D6-803AAAE65B71}">
    <text>138,2 % op basis van:
https://www.troostwijk.nl/jaarindexcijfers/</text>
    <extLst>
      <x:ext xmlns:xltc2="http://schemas.microsoft.com/office/spreadsheetml/2020/threadedcomments2" uri="{F7C98A9C-CBB3-438F-8F68-D28B6AF4A901}">
        <xltc2:checksum>1333325076</xltc2:checksum>
        <xltc2:hyperlink startIndex="22" length="43" url="https://www.troostwijk.nl/jaarindexcijfers/"/>
      </x:ext>
    </extLst>
  </threadedComment>
  <threadedComment ref="O19" dT="2022-03-31T14:21:43.01" personId="{E62CED79-C2E3-49E8-BFA0-CB133F4AB865}" id="{7726CD2A-9B7F-439E-86BE-C129DAA8B8BD}">
    <text>Wat betreft het RTC hier staan drie digiborden, (1 mobiel en twee vaste borden) 1 verstelbaar en 1 elektrische bureau.
En bij het RTC staat een laptopkar met 26 laptops</text>
  </threadedComment>
  <threadedComment ref="O19" dT="2022-03-31T14:23:34.32" personId="{E62CED79-C2E3-49E8-BFA0-CB133F4AB865}" id="{6ADCFE5C-2744-44BD-A4F2-67D993D7A024}" parentId="{7726CD2A-9B7F-439E-86BE-C129DAA8B8BD}">
    <text>borden, 3x €4500,- 
Bureau's € 1.000,-
laptopkar € 1.500,-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file:///C:\Users\rozem\AppData\Local\Microsoft\Windows\0%20Projectdocumenten\RUYT\4%202019%202020%20Asbestsanering\Opdrachtbrief%20RUYT19_13021_C10%20Sanering%20asbest%20kelder-kruipruimte.pdf" TargetMode="External"/><Relationship Id="rId1" Type="http://schemas.openxmlformats.org/officeDocument/2006/relationships/hyperlink" Target="file:///C:\Users\rozem\AppData\Local\Microsoft\Windows\0%20Projectdocumenten\RUYT\4%202019%202020%20Asbestsanering\Asbestinventarisatie%20RUYT%202012%2033.pdf" TargetMode="External"/><Relationship Id="rId6" Type="http://schemas.microsoft.com/office/2019/04/relationships/documenttask" Target="../documenttasks/documenttask1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showGridLines="0" workbookViewId="0">
      <selection activeCell="Y13" sqref="Y13"/>
    </sheetView>
  </sheetViews>
  <sheetFormatPr defaultRowHeight="15" x14ac:dyDescent="0.25"/>
  <cols>
    <col min="2" max="2" width="40" customWidth="1"/>
    <col min="3" max="3" width="14.85546875" bestFit="1" customWidth="1"/>
    <col min="4" max="4" width="15.85546875" bestFit="1" customWidth="1"/>
  </cols>
  <sheetData>
    <row r="1" spans="2:5" x14ac:dyDescent="0.25">
      <c r="D1" s="63">
        <v>45754</v>
      </c>
    </row>
    <row r="2" spans="2:5" x14ac:dyDescent="0.25">
      <c r="B2" s="234" t="s">
        <v>0</v>
      </c>
      <c r="C2" s="235"/>
      <c r="D2" s="56">
        <v>641132105</v>
      </c>
    </row>
    <row r="3" spans="2:5" x14ac:dyDescent="0.25">
      <c r="B3" s="13" t="s">
        <v>1</v>
      </c>
      <c r="C3" s="21">
        <f>Objectenlijst!K33</f>
        <v>176033292.87749285</v>
      </c>
      <c r="D3" s="23"/>
    </row>
    <row r="4" spans="2:5" ht="15.75" thickBot="1" x14ac:dyDescent="0.3">
      <c r="B4" s="13" t="s">
        <v>2</v>
      </c>
      <c r="C4" s="22">
        <f>Objectenlijst!F33</f>
        <v>6430000</v>
      </c>
      <c r="D4" s="23"/>
    </row>
    <row r="5" spans="2:5" ht="15.75" thickTop="1" x14ac:dyDescent="0.25">
      <c r="B5" s="11" t="s">
        <v>3</v>
      </c>
      <c r="D5" s="57">
        <f>SUM(C3:C4)</f>
        <v>182463292.87749285</v>
      </c>
    </row>
    <row r="6" spans="2:5" x14ac:dyDescent="0.25">
      <c r="B6" s="11"/>
      <c r="D6" s="12"/>
    </row>
    <row r="7" spans="2:5" x14ac:dyDescent="0.25">
      <c r="B7" s="13" t="s">
        <v>4</v>
      </c>
      <c r="C7" s="58">
        <f>Objectenlijst!U33</f>
        <v>39303000</v>
      </c>
      <c r="D7" s="12"/>
      <c r="E7" s="27"/>
    </row>
    <row r="8" spans="2:5" ht="15.75" thickBot="1" x14ac:dyDescent="0.3">
      <c r="B8" s="13" t="s">
        <v>5</v>
      </c>
      <c r="C8" s="59">
        <f>Objectenlijst!V33</f>
        <v>2435000</v>
      </c>
      <c r="D8" s="12"/>
    </row>
    <row r="9" spans="2:5" ht="15.75" thickTop="1" x14ac:dyDescent="0.25">
      <c r="B9" s="11" t="s">
        <v>6</v>
      </c>
      <c r="D9" s="57">
        <f>SUM(C7:C8)</f>
        <v>41738000</v>
      </c>
      <c r="E9" s="27" t="s">
        <v>7</v>
      </c>
    </row>
    <row r="10" spans="2:5" x14ac:dyDescent="0.25">
      <c r="B10" s="11"/>
      <c r="D10" s="12"/>
    </row>
    <row r="11" spans="2:5" x14ac:dyDescent="0.25">
      <c r="B11" s="13"/>
      <c r="D11" s="12"/>
    </row>
    <row r="12" spans="2:5" x14ac:dyDescent="0.25">
      <c r="B12" s="11" t="s">
        <v>8</v>
      </c>
      <c r="C12" s="1"/>
      <c r="D12" s="14"/>
    </row>
    <row r="13" spans="2:5" x14ac:dyDescent="0.25">
      <c r="B13" s="13" t="s">
        <v>9</v>
      </c>
      <c r="C13" s="60">
        <f>GETPIVOTDATA("aanschafwaarde 31/12",'Totaal - ICT derden'!$B$3)</f>
        <v>3072444.1300000041</v>
      </c>
      <c r="D13" s="14"/>
    </row>
    <row r="14" spans="2:5" x14ac:dyDescent="0.25">
      <c r="B14" s="13" t="s">
        <v>10</v>
      </c>
      <c r="C14" s="60">
        <f>'Totaal - Apple apparatuur'!C6</f>
        <v>298490</v>
      </c>
      <c r="D14" s="12"/>
    </row>
    <row r="15" spans="2:5" ht="15.75" thickBot="1" x14ac:dyDescent="0.3">
      <c r="B15" s="24" t="s">
        <v>11</v>
      </c>
      <c r="D15" s="61">
        <f>SUM(C13:C14)</f>
        <v>3370934.1300000041</v>
      </c>
    </row>
    <row r="16" spans="2:5" ht="15.75" thickTop="1" x14ac:dyDescent="0.25">
      <c r="B16" s="24"/>
      <c r="D16" s="12"/>
    </row>
    <row r="17" spans="2:4" x14ac:dyDescent="0.25">
      <c r="B17" s="25" t="s">
        <v>12</v>
      </c>
      <c r="C17" s="26"/>
      <c r="D17" s="62">
        <f>SUM(D5:D15)</f>
        <v>227572227.00749284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H39"/>
  <sheetViews>
    <sheetView showGridLines="0" tabSelected="1" topLeftCell="A2" zoomScaleNormal="100" workbookViewId="0">
      <pane xSplit="2" ySplit="4" topLeftCell="E6" activePane="bottomRight" state="frozen"/>
      <selection pane="topRight" activeCell="C2" sqref="C2"/>
      <selection pane="bottomLeft" activeCell="A6" sqref="A6"/>
      <selection pane="bottomRight" activeCell="Z33" activeCellId="1" sqref="K33 Z33"/>
    </sheetView>
  </sheetViews>
  <sheetFormatPr defaultRowHeight="15" x14ac:dyDescent="0.25"/>
  <cols>
    <col min="1" max="1" width="2" customWidth="1"/>
    <col min="2" max="2" width="29.7109375" style="68" customWidth="1"/>
    <col min="3" max="3" width="17.5703125" style="68" customWidth="1"/>
    <col min="4" max="4" width="22.5703125" style="68" customWidth="1"/>
    <col min="5" max="5" width="16.42578125" style="68" customWidth="1"/>
    <col min="6" max="6" width="15.140625" style="68" customWidth="1"/>
    <col min="7" max="7" width="15.42578125" style="68" customWidth="1"/>
    <col min="8" max="9" width="15.5703125" style="68" customWidth="1"/>
    <col min="10" max="10" width="16.85546875" style="68" customWidth="1"/>
    <col min="11" max="11" width="15.5703125" style="68" customWidth="1"/>
    <col min="12" max="12" width="30.85546875" style="68" hidden="1" customWidth="1"/>
    <col min="13" max="13" width="14.85546875" style="147" customWidth="1"/>
    <col min="14" max="14" width="20.7109375" style="68" hidden="1" customWidth="1"/>
    <col min="15" max="15" width="18.85546875" style="68" hidden="1" customWidth="1"/>
    <col min="16" max="16" width="14.42578125" style="68" hidden="1" customWidth="1"/>
    <col min="17" max="17" width="16.140625" style="68" hidden="1" customWidth="1"/>
    <col min="18" max="18" width="19.140625" style="68" hidden="1" customWidth="1"/>
    <col min="19" max="19" width="16.42578125" style="68" hidden="1" customWidth="1"/>
    <col min="20" max="20" width="15.5703125" style="68" hidden="1" customWidth="1"/>
    <col min="21" max="22" width="15.5703125" style="70" hidden="1" customWidth="1"/>
    <col min="23" max="23" width="15.5703125" style="71" hidden="1" customWidth="1"/>
    <col min="24" max="24" width="15.5703125" style="72" hidden="1" customWidth="1"/>
    <col min="25" max="25" width="15.5703125" style="68" hidden="1" customWidth="1"/>
    <col min="26" max="26" width="16.42578125" style="68" bestFit="1" customWidth="1"/>
    <col min="27" max="27" width="37.28515625" style="27" hidden="1" customWidth="1"/>
    <col min="28" max="28" width="35.140625" bestFit="1" customWidth="1"/>
    <col min="29" max="29" width="30.5703125" bestFit="1" customWidth="1"/>
    <col min="30" max="30" width="18.7109375" bestFit="1" customWidth="1"/>
    <col min="31" max="31" width="87.42578125" bestFit="1" customWidth="1"/>
    <col min="32" max="32" width="19.7109375" bestFit="1" customWidth="1"/>
    <col min="33" max="33" width="49.28515625" customWidth="1"/>
  </cols>
  <sheetData>
    <row r="1" spans="2:34" x14ac:dyDescent="0.25">
      <c r="B1" s="10" t="s">
        <v>13</v>
      </c>
      <c r="C1" s="67" t="s">
        <v>14</v>
      </c>
      <c r="Q1" s="69"/>
    </row>
    <row r="2" spans="2:34" x14ac:dyDescent="0.25">
      <c r="B2" s="10"/>
      <c r="C2" s="10"/>
      <c r="Q2" s="69"/>
    </row>
    <row r="3" spans="2:34" ht="15.75" thickBot="1" x14ac:dyDescent="0.3">
      <c r="C3" s="10"/>
      <c r="K3" s="68" t="s">
        <v>16</v>
      </c>
      <c r="Q3" s="69"/>
      <c r="Y3" s="240" t="s">
        <v>17</v>
      </c>
      <c r="Z3" s="240"/>
      <c r="AA3" s="240"/>
    </row>
    <row r="4" spans="2:34" ht="15.75" thickBot="1" x14ac:dyDescent="0.3">
      <c r="I4" s="68" t="s">
        <v>18</v>
      </c>
      <c r="J4" s="73" t="s">
        <v>19</v>
      </c>
      <c r="K4" s="74">
        <v>138.19999999999999</v>
      </c>
      <c r="U4" s="68" t="s">
        <v>20</v>
      </c>
      <c r="Y4" s="73" t="s">
        <v>19</v>
      </c>
      <c r="Z4" s="75">
        <v>131.5</v>
      </c>
      <c r="AB4" s="145" t="s">
        <v>15</v>
      </c>
    </row>
    <row r="5" spans="2:34" s="5" customFormat="1" ht="48.6" customHeight="1" thickBot="1" x14ac:dyDescent="0.3">
      <c r="B5" s="76"/>
      <c r="C5" s="76"/>
      <c r="D5" s="77" t="s">
        <v>21</v>
      </c>
      <c r="E5" s="54" t="s">
        <v>22</v>
      </c>
      <c r="F5" s="78" t="s">
        <v>23</v>
      </c>
      <c r="G5" s="79" t="s">
        <v>24</v>
      </c>
      <c r="H5" s="79" t="s">
        <v>25</v>
      </c>
      <c r="I5" s="32" t="s">
        <v>26</v>
      </c>
      <c r="J5" s="77" t="s">
        <v>27</v>
      </c>
      <c r="K5" s="54" t="s">
        <v>28</v>
      </c>
      <c r="L5" s="80" t="s">
        <v>29</v>
      </c>
      <c r="M5" s="146" t="s">
        <v>30</v>
      </c>
      <c r="N5" s="81" t="s">
        <v>31</v>
      </c>
      <c r="O5" s="18" t="s">
        <v>32</v>
      </c>
      <c r="P5" s="18" t="s">
        <v>33</v>
      </c>
      <c r="Q5" s="18" t="s">
        <v>34</v>
      </c>
      <c r="R5" s="18" t="s">
        <v>35</v>
      </c>
      <c r="S5" s="64" t="s">
        <v>36</v>
      </c>
      <c r="T5" s="82" t="s">
        <v>37</v>
      </c>
      <c r="U5" s="47" t="s">
        <v>38</v>
      </c>
      <c r="V5" s="48" t="s">
        <v>39</v>
      </c>
      <c r="W5" s="49" t="s">
        <v>40</v>
      </c>
      <c r="X5" s="65" t="s">
        <v>41</v>
      </c>
      <c r="Y5" s="66" t="s">
        <v>42</v>
      </c>
      <c r="Z5" s="64" t="s">
        <v>422</v>
      </c>
      <c r="AA5" s="28" t="s">
        <v>43</v>
      </c>
      <c r="AB5" s="142" t="s">
        <v>44</v>
      </c>
      <c r="AC5" s="142" t="s">
        <v>45</v>
      </c>
      <c r="AD5" s="142" t="s">
        <v>46</v>
      </c>
      <c r="AE5" s="142" t="s">
        <v>47</v>
      </c>
      <c r="AF5" s="142" t="s">
        <v>48</v>
      </c>
      <c r="AG5" s="142" t="s">
        <v>49</v>
      </c>
    </row>
    <row r="6" spans="2:34" ht="15.75" thickBot="1" x14ac:dyDescent="0.3">
      <c r="B6" s="2" t="s">
        <v>50</v>
      </c>
      <c r="C6" s="6" t="s">
        <v>51</v>
      </c>
      <c r="D6" s="50" t="s">
        <v>52</v>
      </c>
      <c r="E6" s="83">
        <v>29300000</v>
      </c>
      <c r="F6" s="84">
        <v>1500000</v>
      </c>
      <c r="G6" s="9">
        <f>113.9/108*E6</f>
        <v>30900648.148148146</v>
      </c>
      <c r="H6" s="9">
        <f t="shared" ref="H6:H16" si="0">130/113.9*G6</f>
        <v>35268518.518518515</v>
      </c>
      <c r="I6" s="85">
        <f>130/130*H6</f>
        <v>35268518.518518515</v>
      </c>
      <c r="J6" s="86"/>
      <c r="K6" s="87">
        <f>$K$4/130*I6+J6</f>
        <v>37493148.148148142</v>
      </c>
      <c r="L6" s="88"/>
      <c r="M6" s="148" t="s">
        <v>53</v>
      </c>
      <c r="N6" s="89" t="s">
        <v>54</v>
      </c>
      <c r="O6" s="9">
        <f>10200000-500000</f>
        <v>9700000</v>
      </c>
      <c r="P6" s="8">
        <v>500000</v>
      </c>
      <c r="Q6" s="8">
        <v>9856000</v>
      </c>
      <c r="R6" s="8">
        <f>Q6*126.4/109.2</f>
        <v>11408410.256410256</v>
      </c>
      <c r="S6" s="90">
        <f>R6*126.8/126.4+150000</f>
        <v>11594512.82051282</v>
      </c>
      <c r="T6" s="91" t="str">
        <f>[1]Blad1!$F$3</f>
        <v>211811-02</v>
      </c>
      <c r="U6" s="92">
        <f>W6-V6</f>
        <v>10900000</v>
      </c>
      <c r="V6" s="93">
        <v>600000</v>
      </c>
      <c r="W6" s="94">
        <v>11500000</v>
      </c>
      <c r="X6" s="95"/>
      <c r="Y6" s="8">
        <f>-6*11000</f>
        <v>-66000</v>
      </c>
      <c r="Z6" s="8">
        <f>$Z$4/126.8*S6+Y6</f>
        <v>11958277.885626465</v>
      </c>
      <c r="AA6" s="29" t="s">
        <v>55</v>
      </c>
      <c r="AB6" s="142" t="s">
        <v>53</v>
      </c>
      <c r="AC6" s="142" t="s">
        <v>53</v>
      </c>
      <c r="AD6" s="142" t="s">
        <v>421</v>
      </c>
      <c r="AE6" s="142" t="s">
        <v>56</v>
      </c>
      <c r="AF6" s="142" t="s">
        <v>57</v>
      </c>
      <c r="AG6" s="143" t="s">
        <v>419</v>
      </c>
    </row>
    <row r="7" spans="2:34" ht="15.75" thickBot="1" x14ac:dyDescent="0.3">
      <c r="B7" s="2" t="s">
        <v>58</v>
      </c>
      <c r="C7" s="6" t="s">
        <v>51</v>
      </c>
      <c r="D7" s="51"/>
      <c r="E7" s="96"/>
      <c r="F7" s="97"/>
      <c r="G7" s="9">
        <f t="shared" ref="G7:G15" si="1">113.9/108*E7</f>
        <v>0</v>
      </c>
      <c r="H7" s="9">
        <f t="shared" si="0"/>
        <v>0</v>
      </c>
      <c r="I7" s="85">
        <f t="shared" ref="I7:I16" si="2">130/130*H7</f>
        <v>0</v>
      </c>
      <c r="J7" s="86"/>
      <c r="K7" s="87">
        <f t="shared" ref="K7:K17" si="3">$K$4/130*I7+J7</f>
        <v>0</v>
      </c>
      <c r="L7" s="88"/>
      <c r="M7" s="149" t="s">
        <v>53</v>
      </c>
      <c r="N7" s="98"/>
      <c r="O7" s="9"/>
      <c r="P7" s="2"/>
      <c r="Q7" s="8"/>
      <c r="R7" s="8">
        <f t="shared" ref="R7:R27" si="4">Q7*126.4/109.2</f>
        <v>0</v>
      </c>
      <c r="S7" s="90"/>
      <c r="T7" s="99"/>
      <c r="U7" s="100"/>
      <c r="V7" s="101"/>
      <c r="W7" s="102"/>
      <c r="X7" s="95"/>
      <c r="Y7" s="8"/>
      <c r="Z7" s="8">
        <f t="shared" ref="Z7:Z20" si="5">$Z$4/126.8*S7+Y7</f>
        <v>0</v>
      </c>
      <c r="AA7" s="29"/>
      <c r="AB7" s="142" t="s">
        <v>57</v>
      </c>
      <c r="AC7" s="142" t="s">
        <v>57</v>
      </c>
      <c r="AD7" s="142"/>
      <c r="AE7" s="142" t="s">
        <v>57</v>
      </c>
      <c r="AF7" s="142" t="s">
        <v>57</v>
      </c>
      <c r="AG7" s="142" t="s">
        <v>57</v>
      </c>
      <c r="AH7" s="152" t="s">
        <v>416</v>
      </c>
    </row>
    <row r="8" spans="2:34" ht="15.75" thickBot="1" x14ac:dyDescent="0.3">
      <c r="B8" s="187" t="s">
        <v>59</v>
      </c>
      <c r="C8" s="188" t="s">
        <v>51</v>
      </c>
      <c r="D8" s="189" t="s">
        <v>52</v>
      </c>
      <c r="E8" s="190">
        <v>950000</v>
      </c>
      <c r="F8" s="191" t="s">
        <v>60</v>
      </c>
      <c r="G8" s="192">
        <f t="shared" si="1"/>
        <v>1001898.1481481481</v>
      </c>
      <c r="H8" s="192">
        <f t="shared" si="0"/>
        <v>1143518.5185185184</v>
      </c>
      <c r="I8" s="193">
        <f t="shared" si="2"/>
        <v>1143518.5185185184</v>
      </c>
      <c r="J8" s="194"/>
      <c r="K8" s="195">
        <v>0</v>
      </c>
      <c r="L8" s="196" t="s">
        <v>61</v>
      </c>
      <c r="M8" s="197" t="s">
        <v>62</v>
      </c>
      <c r="N8" s="198"/>
      <c r="O8" s="192" t="s">
        <v>63</v>
      </c>
      <c r="P8" s="199"/>
      <c r="Q8" s="199"/>
      <c r="R8" s="199">
        <f t="shared" si="4"/>
        <v>0</v>
      </c>
      <c r="S8" s="200"/>
      <c r="T8" s="201"/>
      <c r="U8" s="202"/>
      <c r="V8" s="203"/>
      <c r="W8" s="204"/>
      <c r="X8" s="205"/>
      <c r="Y8" s="199"/>
      <c r="Z8" s="199">
        <f t="shared" si="5"/>
        <v>0</v>
      </c>
      <c r="AA8" s="206"/>
      <c r="AB8" s="207" t="s">
        <v>64</v>
      </c>
      <c r="AC8" s="207" t="s">
        <v>62</v>
      </c>
      <c r="AD8" s="207"/>
      <c r="AE8" s="207" t="s">
        <v>62</v>
      </c>
      <c r="AF8" s="207" t="s">
        <v>57</v>
      </c>
      <c r="AG8" s="207" t="s">
        <v>62</v>
      </c>
      <c r="AH8" s="152" t="s">
        <v>417</v>
      </c>
    </row>
    <row r="9" spans="2:34" ht="15.75" thickBot="1" x14ac:dyDescent="0.3">
      <c r="B9" s="2" t="s">
        <v>65</v>
      </c>
      <c r="C9" s="6" t="s">
        <v>51</v>
      </c>
      <c r="D9" s="51" t="s">
        <v>66</v>
      </c>
      <c r="E9" s="83">
        <v>22000000</v>
      </c>
      <c r="F9" s="84">
        <v>950000</v>
      </c>
      <c r="G9" s="9">
        <f t="shared" si="1"/>
        <v>23201851.851851851</v>
      </c>
      <c r="H9" s="9">
        <f t="shared" si="0"/>
        <v>26481481.481481478</v>
      </c>
      <c r="I9" s="85">
        <f>130/130*H9+1000000</f>
        <v>27481481.481481478</v>
      </c>
      <c r="J9" s="86">
        <v>500000</v>
      </c>
      <c r="K9" s="87">
        <f t="shared" si="3"/>
        <v>29714928.774928771</v>
      </c>
      <c r="L9" s="88" t="s">
        <v>67</v>
      </c>
      <c r="M9" s="148" t="s">
        <v>53</v>
      </c>
      <c r="N9" s="89" t="s">
        <v>68</v>
      </c>
      <c r="O9" s="9">
        <f>4940000-350000</f>
        <v>4590000</v>
      </c>
      <c r="P9" s="8">
        <v>350000</v>
      </c>
      <c r="Q9" s="8">
        <v>4729000</v>
      </c>
      <c r="R9" s="8">
        <f t="shared" si="4"/>
        <v>5473860.8058608053</v>
      </c>
      <c r="S9" s="90">
        <f>R9*126.8/126.4+50000</f>
        <v>5541183.1501831487</v>
      </c>
      <c r="T9" s="99" t="str">
        <f>[1]Blad1!$F$8</f>
        <v>211856-02</v>
      </c>
      <c r="U9" s="100">
        <f t="shared" ref="U9:U25" si="6">W9-V9</f>
        <v>4900000</v>
      </c>
      <c r="V9" s="101">
        <v>350000</v>
      </c>
      <c r="W9" s="102">
        <v>5250000</v>
      </c>
      <c r="X9" s="95"/>
      <c r="Y9" s="8">
        <v>20000</v>
      </c>
      <c r="Z9" s="8">
        <f t="shared" si="5"/>
        <v>5766574.0082735335</v>
      </c>
      <c r="AA9" s="29" t="s">
        <v>69</v>
      </c>
      <c r="AB9" s="142" t="s">
        <v>53</v>
      </c>
      <c r="AC9" s="142" t="s">
        <v>53</v>
      </c>
      <c r="AD9" s="142" t="s">
        <v>421</v>
      </c>
      <c r="AE9" s="142" t="s">
        <v>57</v>
      </c>
      <c r="AF9" s="142" t="s">
        <v>57</v>
      </c>
      <c r="AG9" s="142" t="s">
        <v>70</v>
      </c>
    </row>
    <row r="10" spans="2:34" ht="18" thickBot="1" x14ac:dyDescent="0.3">
      <c r="B10" s="2" t="s">
        <v>71</v>
      </c>
      <c r="C10" s="6" t="s">
        <v>72</v>
      </c>
      <c r="D10" s="51" t="s">
        <v>73</v>
      </c>
      <c r="E10" s="83">
        <v>39000000</v>
      </c>
      <c r="F10" s="84">
        <v>1800000</v>
      </c>
      <c r="G10" s="9">
        <f t="shared" si="1"/>
        <v>41130555.555555552</v>
      </c>
      <c r="H10" s="9">
        <f t="shared" si="0"/>
        <v>46944444.444444433</v>
      </c>
      <c r="I10" s="85">
        <f t="shared" si="2"/>
        <v>46944444.444444433</v>
      </c>
      <c r="J10" s="86"/>
      <c r="K10" s="87">
        <f t="shared" si="3"/>
        <v>49905555.555555537</v>
      </c>
      <c r="L10" s="88"/>
      <c r="M10" s="148" t="s">
        <v>53</v>
      </c>
      <c r="N10" s="89" t="s">
        <v>74</v>
      </c>
      <c r="O10" s="9">
        <f>8540000-700000</f>
        <v>7840000</v>
      </c>
      <c r="P10" s="8">
        <v>700000</v>
      </c>
      <c r="Q10" s="8">
        <v>8216900</v>
      </c>
      <c r="R10" s="8">
        <f t="shared" si="4"/>
        <v>9511136.9963369966</v>
      </c>
      <c r="S10" s="90">
        <f>R10*126.8/126.4+75000</f>
        <v>9616235.5311355311</v>
      </c>
      <c r="T10" s="99" t="str">
        <f>[1]Blad1!$F$10</f>
        <v>211859-02</v>
      </c>
      <c r="U10" s="100">
        <f t="shared" si="6"/>
        <v>9700000</v>
      </c>
      <c r="V10" s="101">
        <v>700000</v>
      </c>
      <c r="W10" s="102">
        <v>10400000</v>
      </c>
      <c r="X10" s="95"/>
      <c r="Y10" s="8"/>
      <c r="Z10" s="8">
        <f t="shared" si="5"/>
        <v>9972673.2834725734</v>
      </c>
      <c r="AA10" s="29"/>
      <c r="AB10" s="142" t="s">
        <v>53</v>
      </c>
      <c r="AC10" s="142" t="s">
        <v>53</v>
      </c>
      <c r="AD10" s="142" t="s">
        <v>421</v>
      </c>
      <c r="AE10" s="142" t="s">
        <v>53</v>
      </c>
      <c r="AF10" s="142" t="s">
        <v>75</v>
      </c>
      <c r="AG10" s="142" t="s">
        <v>57</v>
      </c>
    </row>
    <row r="11" spans="2:34" ht="15.75" thickBot="1" x14ac:dyDescent="0.3">
      <c r="B11" s="2" t="s">
        <v>76</v>
      </c>
      <c r="C11" s="6" t="s">
        <v>51</v>
      </c>
      <c r="D11" s="51" t="s">
        <v>77</v>
      </c>
      <c r="E11" s="83">
        <v>13500000</v>
      </c>
      <c r="F11" s="84">
        <v>500000</v>
      </c>
      <c r="G11" s="9">
        <f t="shared" si="1"/>
        <v>14237500</v>
      </c>
      <c r="H11" s="9">
        <f t="shared" si="0"/>
        <v>16249999.999999998</v>
      </c>
      <c r="I11" s="85">
        <f t="shared" si="2"/>
        <v>16249999.999999998</v>
      </c>
      <c r="J11" s="86"/>
      <c r="K11" s="87">
        <f t="shared" si="3"/>
        <v>17274999.999999996</v>
      </c>
      <c r="L11" s="88"/>
      <c r="M11" s="148" t="s">
        <v>53</v>
      </c>
      <c r="N11" s="89" t="s">
        <v>78</v>
      </c>
      <c r="O11" s="9">
        <f>1650000-90000</f>
        <v>1560000</v>
      </c>
      <c r="P11" s="8">
        <v>90000</v>
      </c>
      <c r="Q11" s="8">
        <v>1615900</v>
      </c>
      <c r="R11" s="8">
        <f t="shared" si="4"/>
        <v>1870419.0476190476</v>
      </c>
      <c r="S11" s="90">
        <f>R11*126.8/126.4</f>
        <v>1876338.0952380951</v>
      </c>
      <c r="T11" s="99" t="str">
        <f>[1]Blad1!$F$11</f>
        <v>211862-02</v>
      </c>
      <c r="U11" s="100">
        <f t="shared" si="6"/>
        <v>1810000</v>
      </c>
      <c r="V11" s="101">
        <v>90000</v>
      </c>
      <c r="W11" s="102">
        <v>1900000</v>
      </c>
      <c r="X11" s="95"/>
      <c r="Y11" s="8">
        <v>25000</v>
      </c>
      <c r="Z11" s="8">
        <f t="shared" si="5"/>
        <v>1970886.9047619046</v>
      </c>
      <c r="AA11" s="29" t="s">
        <v>79</v>
      </c>
      <c r="AB11" s="142" t="s">
        <v>53</v>
      </c>
      <c r="AC11" s="142" t="s">
        <v>53</v>
      </c>
      <c r="AD11" s="142" t="s">
        <v>421</v>
      </c>
      <c r="AE11" s="142" t="s">
        <v>53</v>
      </c>
      <c r="AF11" s="142" t="s">
        <v>57</v>
      </c>
      <c r="AG11" s="142" t="s">
        <v>57</v>
      </c>
    </row>
    <row r="12" spans="2:34" ht="15.75" thickBot="1" x14ac:dyDescent="0.3">
      <c r="B12" s="187" t="s">
        <v>80</v>
      </c>
      <c r="C12" s="188" t="s">
        <v>81</v>
      </c>
      <c r="D12" s="189"/>
      <c r="E12" s="190"/>
      <c r="F12" s="191"/>
      <c r="G12" s="192">
        <f t="shared" si="1"/>
        <v>0</v>
      </c>
      <c r="H12" s="192">
        <f t="shared" si="0"/>
        <v>0</v>
      </c>
      <c r="I12" s="193">
        <f t="shared" si="2"/>
        <v>0</v>
      </c>
      <c r="J12" s="194"/>
      <c r="K12" s="195">
        <f t="shared" si="3"/>
        <v>0</v>
      </c>
      <c r="L12" s="196"/>
      <c r="M12" s="197" t="s">
        <v>57</v>
      </c>
      <c r="N12" s="198" t="s">
        <v>82</v>
      </c>
      <c r="O12" s="192">
        <f>56000-5000</f>
        <v>51000</v>
      </c>
      <c r="P12" s="199">
        <v>5000</v>
      </c>
      <c r="Q12" s="199">
        <v>26000</v>
      </c>
      <c r="R12" s="199">
        <f t="shared" si="4"/>
        <v>30095.238095238095</v>
      </c>
      <c r="S12" s="200">
        <f>R12*126.8/126.4</f>
        <v>30190.476190476187</v>
      </c>
      <c r="T12" s="201" t="str">
        <f>[1]Blad1!$F$13</f>
        <v>211890-02</v>
      </c>
      <c r="U12" s="202">
        <f t="shared" si="6"/>
        <v>48000</v>
      </c>
      <c r="V12" s="203">
        <v>5000</v>
      </c>
      <c r="W12" s="204">
        <v>53000</v>
      </c>
      <c r="X12" s="205" t="s">
        <v>83</v>
      </c>
      <c r="Y12" s="199"/>
      <c r="Z12" s="199">
        <f t="shared" si="5"/>
        <v>31309.523809523806</v>
      </c>
      <c r="AA12" s="206"/>
      <c r="AB12" s="207" t="s">
        <v>84</v>
      </c>
      <c r="AC12" s="207" t="s">
        <v>62</v>
      </c>
      <c r="AD12" s="207"/>
      <c r="AE12" s="207" t="s">
        <v>62</v>
      </c>
      <c r="AF12" s="207" t="s">
        <v>62</v>
      </c>
      <c r="AG12" s="207" t="s">
        <v>62</v>
      </c>
    </row>
    <row r="13" spans="2:34" ht="15.75" thickBot="1" x14ac:dyDescent="0.3">
      <c r="B13" s="2" t="s">
        <v>85</v>
      </c>
      <c r="C13" s="6" t="s">
        <v>86</v>
      </c>
      <c r="D13" s="51"/>
      <c r="E13" s="83"/>
      <c r="F13" s="84"/>
      <c r="G13" s="9">
        <f t="shared" si="1"/>
        <v>0</v>
      </c>
      <c r="H13" s="9">
        <f t="shared" si="0"/>
        <v>0</v>
      </c>
      <c r="I13" s="85">
        <f t="shared" si="2"/>
        <v>0</v>
      </c>
      <c r="J13" s="86"/>
      <c r="K13" s="87">
        <f t="shared" si="3"/>
        <v>0</v>
      </c>
      <c r="L13" s="88"/>
      <c r="M13" s="150" t="s">
        <v>418</v>
      </c>
      <c r="N13" s="89" t="s">
        <v>87</v>
      </c>
      <c r="O13" s="9">
        <f>3400000-175000</f>
        <v>3225000</v>
      </c>
      <c r="P13" s="8">
        <v>175000</v>
      </c>
      <c r="Q13" s="8">
        <v>3641500</v>
      </c>
      <c r="R13" s="8">
        <f t="shared" si="4"/>
        <v>4215069.5970695969</v>
      </c>
      <c r="S13" s="90">
        <f>R13*126.8/126.4+125000</f>
        <v>4353408.4249084247</v>
      </c>
      <c r="T13" s="99" t="str">
        <f>[1]Blad1!$F$6</f>
        <v>211863-02</v>
      </c>
      <c r="U13" s="100">
        <f t="shared" si="6"/>
        <v>3900000</v>
      </c>
      <c r="V13" s="101">
        <v>200000</v>
      </c>
      <c r="W13" s="102">
        <v>4100000</v>
      </c>
      <c r="X13" s="95" t="s">
        <v>88</v>
      </c>
      <c r="Y13" s="8"/>
      <c r="Z13" s="8">
        <f t="shared" si="5"/>
        <v>4514772.9327717498</v>
      </c>
      <c r="AA13" s="29"/>
      <c r="AB13" s="142" t="s">
        <v>53</v>
      </c>
      <c r="AC13" s="142" t="s">
        <v>53</v>
      </c>
      <c r="AD13" s="142"/>
      <c r="AE13" s="142" t="s">
        <v>53</v>
      </c>
      <c r="AF13" s="142" t="s">
        <v>57</v>
      </c>
      <c r="AG13" s="142" t="s">
        <v>57</v>
      </c>
    </row>
    <row r="14" spans="2:34" ht="15.75" thickBot="1" x14ac:dyDescent="0.3">
      <c r="B14" s="2" t="s">
        <v>89</v>
      </c>
      <c r="C14" s="6" t="s">
        <v>72</v>
      </c>
      <c r="D14" s="51"/>
      <c r="E14" s="83"/>
      <c r="F14" s="84"/>
      <c r="G14" s="9">
        <f t="shared" si="1"/>
        <v>0</v>
      </c>
      <c r="H14" s="9">
        <f t="shared" si="0"/>
        <v>0</v>
      </c>
      <c r="I14" s="85">
        <f t="shared" si="2"/>
        <v>0</v>
      </c>
      <c r="J14" s="86"/>
      <c r="K14" s="87">
        <f t="shared" si="3"/>
        <v>0</v>
      </c>
      <c r="L14" s="88"/>
      <c r="M14" s="148" t="s">
        <v>57</v>
      </c>
      <c r="N14" s="89" t="s">
        <v>90</v>
      </c>
      <c r="O14" s="9">
        <f>865000-40000+12000*4</f>
        <v>873000</v>
      </c>
      <c r="P14" s="8">
        <v>40000</v>
      </c>
      <c r="Q14" s="8">
        <v>1085200</v>
      </c>
      <c r="R14" s="8">
        <f t="shared" si="4"/>
        <v>1256128.9377289377</v>
      </c>
      <c r="S14" s="90">
        <f>R14*126.8/126.4+0</f>
        <v>1260104.0293040292</v>
      </c>
      <c r="T14" s="99" t="str">
        <f>[1]Blad1!$F$14</f>
        <v>211892-02</v>
      </c>
      <c r="U14" s="100">
        <f t="shared" si="6"/>
        <v>1500000</v>
      </c>
      <c r="V14" s="101">
        <v>60000</v>
      </c>
      <c r="W14" s="102">
        <v>1560000</v>
      </c>
      <c r="X14" s="95" t="s">
        <v>91</v>
      </c>
      <c r="Y14" s="8">
        <v>10000</v>
      </c>
      <c r="Z14" s="8">
        <f t="shared" si="5"/>
        <v>1316811.3553113551</v>
      </c>
      <c r="AA14" s="29" t="s">
        <v>92</v>
      </c>
      <c r="AB14" s="142" t="s">
        <v>53</v>
      </c>
      <c r="AC14" s="142" t="s">
        <v>53</v>
      </c>
      <c r="AD14" s="142"/>
      <c r="AE14" s="142" t="s">
        <v>57</v>
      </c>
      <c r="AF14" s="142" t="s">
        <v>57</v>
      </c>
      <c r="AG14" s="142" t="s">
        <v>57</v>
      </c>
    </row>
    <row r="15" spans="2:34" s="68" customFormat="1" ht="15.75" thickBot="1" x14ac:dyDescent="0.3">
      <c r="B15" s="2" t="s">
        <v>93</v>
      </c>
      <c r="C15" s="6" t="s">
        <v>51</v>
      </c>
      <c r="D15" s="51" t="s">
        <v>94</v>
      </c>
      <c r="E15" s="83">
        <v>30700000</v>
      </c>
      <c r="F15" s="84">
        <v>1500000</v>
      </c>
      <c r="G15" s="9">
        <f t="shared" si="1"/>
        <v>32377129.629629627</v>
      </c>
      <c r="H15" s="9">
        <f t="shared" si="0"/>
        <v>36953703.703703694</v>
      </c>
      <c r="I15" s="85">
        <f t="shared" si="2"/>
        <v>36953703.703703694</v>
      </c>
      <c r="J15" s="86"/>
      <c r="K15" s="87">
        <f t="shared" si="3"/>
        <v>39284629.629629619</v>
      </c>
      <c r="L15" s="88"/>
      <c r="M15" s="148" t="s">
        <v>53</v>
      </c>
      <c r="N15" s="89" t="s">
        <v>95</v>
      </c>
      <c r="O15" s="9">
        <f>4010000-300000</f>
        <v>3710000</v>
      </c>
      <c r="P15" s="8">
        <v>300000</v>
      </c>
      <c r="Q15" s="8">
        <v>3877000</v>
      </c>
      <c r="R15" s="8">
        <f t="shared" si="4"/>
        <v>4487663.0036630034</v>
      </c>
      <c r="S15" s="90">
        <f>R15*126.8/126.4+50000</f>
        <v>4551864.4688644679</v>
      </c>
      <c r="T15" s="99" t="str">
        <f>[1]Blad1!$F$12</f>
        <v>211868-02</v>
      </c>
      <c r="U15" s="100">
        <f t="shared" si="6"/>
        <v>4200000</v>
      </c>
      <c r="V15" s="101">
        <v>300000</v>
      </c>
      <c r="W15" s="102">
        <v>4500000</v>
      </c>
      <c r="X15" s="95" t="s">
        <v>96</v>
      </c>
      <c r="Y15" s="8">
        <v>25000</v>
      </c>
      <c r="Z15" s="8">
        <f t="shared" si="5"/>
        <v>4745584.9972845232</v>
      </c>
      <c r="AA15" s="144" t="s">
        <v>97</v>
      </c>
      <c r="AB15" s="143" t="s">
        <v>53</v>
      </c>
      <c r="AC15" s="143" t="s">
        <v>53</v>
      </c>
      <c r="AD15" s="142" t="s">
        <v>421</v>
      </c>
      <c r="AE15" s="143" t="s">
        <v>57</v>
      </c>
      <c r="AF15" s="143" t="s">
        <v>57</v>
      </c>
      <c r="AG15" s="143" t="s">
        <v>57</v>
      </c>
    </row>
    <row r="16" spans="2:34" s="68" customFormat="1" ht="15.75" thickBot="1" x14ac:dyDescent="0.3">
      <c r="B16" s="2" t="s">
        <v>98</v>
      </c>
      <c r="C16" s="6" t="s">
        <v>51</v>
      </c>
      <c r="D16" s="51"/>
      <c r="E16" s="83"/>
      <c r="F16" s="84"/>
      <c r="G16" s="9"/>
      <c r="H16" s="9">
        <f t="shared" si="0"/>
        <v>0</v>
      </c>
      <c r="I16" s="85">
        <f t="shared" si="2"/>
        <v>0</v>
      </c>
      <c r="J16" s="86"/>
      <c r="K16" s="87">
        <f t="shared" si="3"/>
        <v>0</v>
      </c>
      <c r="L16" s="88"/>
      <c r="M16" s="148" t="s">
        <v>57</v>
      </c>
      <c r="N16" s="89" t="s">
        <v>99</v>
      </c>
      <c r="O16" s="9">
        <f>295000-15000</f>
        <v>280000</v>
      </c>
      <c r="P16" s="8">
        <v>15000</v>
      </c>
      <c r="Q16" s="8">
        <v>280000</v>
      </c>
      <c r="R16" s="8">
        <f t="shared" si="4"/>
        <v>324102.56410256407</v>
      </c>
      <c r="S16" s="90">
        <f>R16*126.8/126.4</f>
        <v>325128.20512820507</v>
      </c>
      <c r="T16" s="99" t="str">
        <f>[1]Blad1!$F$15</f>
        <v>214111-02</v>
      </c>
      <c r="U16" s="103">
        <v>335000</v>
      </c>
      <c r="V16" s="101">
        <v>15000</v>
      </c>
      <c r="W16" s="104">
        <v>350000</v>
      </c>
      <c r="X16" s="95"/>
      <c r="Y16" s="8"/>
      <c r="Z16" s="8">
        <f t="shared" si="5"/>
        <v>337179.48717948713</v>
      </c>
      <c r="AA16" s="144"/>
      <c r="AB16" s="143" t="s">
        <v>53</v>
      </c>
      <c r="AC16" s="143" t="s">
        <v>53</v>
      </c>
      <c r="AD16" s="143"/>
      <c r="AE16" s="143" t="s">
        <v>100</v>
      </c>
      <c r="AF16" s="143" t="s">
        <v>57</v>
      </c>
      <c r="AG16" s="143" t="s">
        <v>57</v>
      </c>
    </row>
    <row r="17" spans="2:33" s="68" customFormat="1" ht="15.75" thickBot="1" x14ac:dyDescent="0.3">
      <c r="B17" s="116" t="s">
        <v>101</v>
      </c>
      <c r="C17" s="117" t="s">
        <v>51</v>
      </c>
      <c r="D17" s="53" t="s">
        <v>102</v>
      </c>
      <c r="E17" s="109">
        <v>2220000</v>
      </c>
      <c r="F17" s="110">
        <v>180000</v>
      </c>
      <c r="G17" s="15"/>
      <c r="H17" s="15" t="s">
        <v>103</v>
      </c>
      <c r="I17" s="111">
        <f>E17</f>
        <v>2220000</v>
      </c>
      <c r="J17" s="112"/>
      <c r="K17" s="155">
        <f t="shared" si="3"/>
        <v>2360030.769230769</v>
      </c>
      <c r="L17" s="156"/>
      <c r="M17" s="157" t="s">
        <v>53</v>
      </c>
      <c r="N17" s="115" t="s">
        <v>104</v>
      </c>
      <c r="O17" s="15"/>
      <c r="P17" s="16">
        <v>70000</v>
      </c>
      <c r="Q17" s="16"/>
      <c r="R17" s="16" t="s">
        <v>103</v>
      </c>
      <c r="S17" s="158">
        <v>1220000</v>
      </c>
      <c r="T17" s="159" t="str">
        <f>[1]Blad1!$F$5</f>
        <v>304732-01</v>
      </c>
      <c r="U17" s="119">
        <f t="shared" si="6"/>
        <v>1230000</v>
      </c>
      <c r="V17" s="120">
        <v>70000</v>
      </c>
      <c r="W17" s="121">
        <v>1300000</v>
      </c>
      <c r="X17" s="160"/>
      <c r="Y17" s="116"/>
      <c r="Z17" s="16">
        <f t="shared" si="5"/>
        <v>1265220.8201892744</v>
      </c>
      <c r="AA17" s="161"/>
      <c r="AB17" s="162" t="s">
        <v>53</v>
      </c>
      <c r="AC17" s="162" t="s">
        <v>53</v>
      </c>
      <c r="AD17" s="142"/>
      <c r="AE17" s="162" t="s">
        <v>53</v>
      </c>
      <c r="AF17" s="162" t="s">
        <v>57</v>
      </c>
      <c r="AG17" s="162" t="s">
        <v>57</v>
      </c>
    </row>
    <row r="18" spans="2:33" s="68" customFormat="1" x14ac:dyDescent="0.25">
      <c r="B18" s="154" t="s">
        <v>105</v>
      </c>
      <c r="C18" s="181"/>
      <c r="D18" s="181"/>
      <c r="E18" s="182"/>
      <c r="F18" s="182"/>
      <c r="G18" s="183"/>
      <c r="H18" s="183"/>
      <c r="I18" s="183"/>
      <c r="J18" s="183"/>
      <c r="K18" s="184"/>
      <c r="L18" s="182"/>
      <c r="M18" s="153"/>
      <c r="N18" s="182"/>
      <c r="O18" s="183"/>
      <c r="P18" s="182"/>
      <c r="Q18" s="183"/>
      <c r="R18" s="182"/>
      <c r="S18" s="182"/>
      <c r="T18" s="182"/>
      <c r="U18" s="184"/>
      <c r="V18" s="184"/>
      <c r="W18" s="184"/>
      <c r="X18" s="185"/>
      <c r="Y18" s="182"/>
      <c r="Z18" s="182">
        <f t="shared" si="5"/>
        <v>0</v>
      </c>
      <c r="AA18" s="182" t="s">
        <v>106</v>
      </c>
      <c r="AB18" s="181"/>
      <c r="AC18" s="181"/>
      <c r="AD18" s="181"/>
      <c r="AE18" s="181"/>
      <c r="AF18" s="181"/>
      <c r="AG18" s="186"/>
    </row>
    <row r="19" spans="2:33" s="68" customFormat="1" ht="15.75" thickBot="1" x14ac:dyDescent="0.3">
      <c r="B19" s="180" t="s">
        <v>107</v>
      </c>
      <c r="C19" s="163" t="s">
        <v>86</v>
      </c>
      <c r="D19" s="164"/>
      <c r="E19" s="165"/>
      <c r="F19" s="166"/>
      <c r="G19" s="167"/>
      <c r="H19" s="167"/>
      <c r="I19" s="168"/>
      <c r="J19" s="169"/>
      <c r="K19" s="170"/>
      <c r="L19" s="171"/>
      <c r="M19" s="172" t="s">
        <v>57</v>
      </c>
      <c r="N19" s="173"/>
      <c r="O19" s="167">
        <v>50000</v>
      </c>
      <c r="P19" s="174"/>
      <c r="Q19" s="174" t="s">
        <v>108</v>
      </c>
      <c r="R19" s="174" t="s">
        <v>108</v>
      </c>
      <c r="S19" s="175">
        <f>O19*126.8/126.4</f>
        <v>50158.227848101262</v>
      </c>
      <c r="T19" s="91" t="s">
        <v>109</v>
      </c>
      <c r="U19" s="92"/>
      <c r="V19" s="93"/>
      <c r="W19" s="94" t="s">
        <v>109</v>
      </c>
      <c r="X19" s="176"/>
      <c r="Y19" s="174"/>
      <c r="Z19" s="174">
        <f t="shared" si="5"/>
        <v>52017.405063291131</v>
      </c>
      <c r="AA19" s="177" t="s">
        <v>110</v>
      </c>
      <c r="AB19" s="178" t="s">
        <v>53</v>
      </c>
      <c r="AC19" s="178" t="s">
        <v>57</v>
      </c>
      <c r="AD19" s="179"/>
      <c r="AE19" s="179" t="s">
        <v>53</v>
      </c>
      <c r="AF19" s="179" t="s">
        <v>57</v>
      </c>
      <c r="AG19" s="178" t="s">
        <v>420</v>
      </c>
    </row>
    <row r="20" spans="2:33" ht="15.75" thickBot="1" x14ac:dyDescent="0.3">
      <c r="B20" s="208" t="s">
        <v>111</v>
      </c>
      <c r="C20" s="209"/>
      <c r="D20" s="210"/>
      <c r="E20" s="211"/>
      <c r="F20" s="212"/>
      <c r="G20" s="213"/>
      <c r="H20" s="213"/>
      <c r="I20" s="214"/>
      <c r="J20" s="215"/>
      <c r="K20" s="216"/>
      <c r="L20" s="217"/>
      <c r="M20" s="218"/>
      <c r="N20" s="219"/>
      <c r="O20" s="213"/>
      <c r="P20" s="220"/>
      <c r="Q20" s="220"/>
      <c r="R20" s="220">
        <f t="shared" si="4"/>
        <v>0</v>
      </c>
      <c r="S20" s="221"/>
      <c r="T20" s="222"/>
      <c r="U20" s="223"/>
      <c r="V20" s="224"/>
      <c r="W20" s="225" t="s">
        <v>112</v>
      </c>
      <c r="X20" s="226"/>
      <c r="Y20" s="220"/>
      <c r="Z20" s="220">
        <f t="shared" si="5"/>
        <v>0</v>
      </c>
      <c r="AA20" s="227"/>
      <c r="AB20" s="228"/>
      <c r="AC20" s="228"/>
      <c r="AD20" s="228"/>
      <c r="AE20" s="228"/>
      <c r="AF20" s="228"/>
      <c r="AG20" s="228"/>
    </row>
    <row r="21" spans="2:33" ht="15.75" thickBot="1" x14ac:dyDescent="0.3">
      <c r="B21" s="208" t="s">
        <v>113</v>
      </c>
      <c r="C21" s="209"/>
      <c r="D21" s="210"/>
      <c r="E21" s="211"/>
      <c r="F21" s="212"/>
      <c r="G21" s="213"/>
      <c r="H21" s="213"/>
      <c r="I21" s="214"/>
      <c r="J21" s="215"/>
      <c r="K21" s="216"/>
      <c r="L21" s="217"/>
      <c r="M21" s="218"/>
      <c r="N21" s="219" t="s">
        <v>114</v>
      </c>
      <c r="O21" s="213">
        <f>150000-10000</f>
        <v>140000</v>
      </c>
      <c r="P21" s="220">
        <f>10000*0</f>
        <v>0</v>
      </c>
      <c r="Q21" s="220">
        <v>140000</v>
      </c>
      <c r="R21" s="220">
        <f>Q21*126.4/109.2</f>
        <v>162051.28205128203</v>
      </c>
      <c r="S21" s="221">
        <v>0</v>
      </c>
      <c r="T21" s="222"/>
      <c r="U21" s="223"/>
      <c r="V21" s="224"/>
      <c r="W21" s="225"/>
      <c r="X21" s="226"/>
      <c r="Y21" s="220"/>
      <c r="Z21" s="220"/>
      <c r="AA21" s="227" t="s">
        <v>115</v>
      </c>
      <c r="AB21" s="228"/>
      <c r="AC21" s="228"/>
      <c r="AD21" s="228"/>
      <c r="AE21" s="228"/>
      <c r="AF21" s="228"/>
      <c r="AG21" s="228"/>
    </row>
    <row r="22" spans="2:33" ht="15.75" thickBot="1" x14ac:dyDescent="0.3">
      <c r="B22" s="229" t="s">
        <v>116</v>
      </c>
      <c r="C22" s="230" t="s">
        <v>51</v>
      </c>
      <c r="D22" s="231"/>
      <c r="E22" s="211"/>
      <c r="F22" s="212"/>
      <c r="G22" s="213"/>
      <c r="H22" s="213"/>
      <c r="I22" s="214"/>
      <c r="J22" s="215"/>
      <c r="K22" s="216"/>
      <c r="L22" s="217"/>
      <c r="M22" s="218"/>
      <c r="N22" s="219" t="s">
        <v>117</v>
      </c>
      <c r="O22" s="213">
        <f>255000-15000</f>
        <v>240000</v>
      </c>
      <c r="P22" s="220">
        <f>15000*0</f>
        <v>0</v>
      </c>
      <c r="Q22" s="220">
        <v>240000</v>
      </c>
      <c r="R22" s="220">
        <f t="shared" si="4"/>
        <v>277802.19780219777</v>
      </c>
      <c r="S22" s="221">
        <f>R22*126.8/126.4+40000</f>
        <v>318681.31868131866</v>
      </c>
      <c r="T22" s="222" t="s">
        <v>118</v>
      </c>
      <c r="U22" s="223"/>
      <c r="V22" s="224"/>
      <c r="W22" s="225" t="s">
        <v>119</v>
      </c>
      <c r="X22" s="226"/>
      <c r="Y22" s="220"/>
      <c r="Z22" s="220"/>
      <c r="AA22" s="227" t="s">
        <v>120</v>
      </c>
      <c r="AB22" s="228"/>
      <c r="AC22" s="228"/>
      <c r="AD22" s="228"/>
      <c r="AE22" s="228"/>
      <c r="AF22" s="228"/>
      <c r="AG22" s="228"/>
    </row>
    <row r="23" spans="2:33" ht="15.75" thickBot="1" x14ac:dyDescent="0.3">
      <c r="B23" s="229" t="s">
        <v>121</v>
      </c>
      <c r="C23" s="230"/>
      <c r="D23" s="231"/>
      <c r="E23" s="211"/>
      <c r="F23" s="212"/>
      <c r="G23" s="213"/>
      <c r="H23" s="213"/>
      <c r="I23" s="214"/>
      <c r="J23" s="215"/>
      <c r="K23" s="216"/>
      <c r="L23" s="217"/>
      <c r="M23" s="218"/>
      <c r="N23" s="219"/>
      <c r="O23" s="213"/>
      <c r="P23" s="220"/>
      <c r="Q23" s="220"/>
      <c r="R23" s="220">
        <f t="shared" si="4"/>
        <v>0</v>
      </c>
      <c r="S23" s="221"/>
      <c r="T23" s="222"/>
      <c r="U23" s="223">
        <f t="shared" si="6"/>
        <v>0</v>
      </c>
      <c r="V23" s="224"/>
      <c r="W23" s="225"/>
      <c r="X23" s="226"/>
      <c r="Y23" s="220"/>
      <c r="Z23" s="220">
        <f>$Z$4/126.8*S23+Y23</f>
        <v>0</v>
      </c>
      <c r="AA23" s="227"/>
      <c r="AB23" s="228"/>
      <c r="AC23" s="228"/>
      <c r="AD23" s="228"/>
      <c r="AE23" s="228"/>
      <c r="AF23" s="228"/>
      <c r="AG23" s="228"/>
    </row>
    <row r="24" spans="2:33" ht="15.75" thickBot="1" x14ac:dyDescent="0.3">
      <c r="B24" s="2" t="s">
        <v>122</v>
      </c>
      <c r="C24" s="6" t="s">
        <v>51</v>
      </c>
      <c r="D24" s="51"/>
      <c r="E24" s="83"/>
      <c r="F24" s="84"/>
      <c r="G24" s="9"/>
      <c r="H24" s="9"/>
      <c r="I24" s="85"/>
      <c r="J24" s="86"/>
      <c r="K24" s="105"/>
      <c r="L24" s="106"/>
      <c r="M24" s="148" t="s">
        <v>57</v>
      </c>
      <c r="N24" s="89" t="s">
        <v>123</v>
      </c>
      <c r="O24" s="9">
        <f>55000-5000</f>
        <v>50000</v>
      </c>
      <c r="P24" s="8">
        <v>5000</v>
      </c>
      <c r="Q24" s="8">
        <v>40000</v>
      </c>
      <c r="R24" s="8">
        <f t="shared" si="4"/>
        <v>46300.366300366302</v>
      </c>
      <c r="S24" s="90">
        <f>R24*126.8/126.4</f>
        <v>46446.886446886449</v>
      </c>
      <c r="T24" s="99" t="str">
        <f>[1]Blad1!$F$9</f>
        <v>211864-02</v>
      </c>
      <c r="U24" s="100">
        <f t="shared" si="6"/>
        <v>30000</v>
      </c>
      <c r="V24" s="101">
        <v>5000</v>
      </c>
      <c r="W24" s="102">
        <v>35000</v>
      </c>
      <c r="X24" s="95" t="s">
        <v>124</v>
      </c>
      <c r="Y24" s="8"/>
      <c r="Z24" s="8">
        <f>$Z$4/126.8*S24+Y24</f>
        <v>48168.498168498169</v>
      </c>
      <c r="AA24" s="29"/>
      <c r="AB24" s="142" t="s">
        <v>53</v>
      </c>
      <c r="AC24" s="142" t="s">
        <v>53</v>
      </c>
      <c r="AD24" s="142"/>
      <c r="AE24" s="142" t="s">
        <v>100</v>
      </c>
      <c r="AF24" s="142" t="s">
        <v>57</v>
      </c>
      <c r="AG24" s="142" t="s">
        <v>57</v>
      </c>
    </row>
    <row r="25" spans="2:33" ht="15.75" thickBot="1" x14ac:dyDescent="0.3">
      <c r="B25" s="3" t="s">
        <v>125</v>
      </c>
      <c r="C25" s="7" t="s">
        <v>51</v>
      </c>
      <c r="D25" s="52"/>
      <c r="E25" s="83"/>
      <c r="F25" s="84"/>
      <c r="G25" s="9"/>
      <c r="H25" s="9"/>
      <c r="I25" s="85"/>
      <c r="J25" s="86"/>
      <c r="K25" s="105"/>
      <c r="L25" s="106"/>
      <c r="M25" s="148" t="s">
        <v>57</v>
      </c>
      <c r="N25" s="89" t="s">
        <v>126</v>
      </c>
      <c r="O25" s="9">
        <f>575000-30000</f>
        <v>545000</v>
      </c>
      <c r="P25" s="8">
        <v>30000</v>
      </c>
      <c r="Q25" s="8">
        <v>574900</v>
      </c>
      <c r="R25" s="8">
        <f t="shared" si="4"/>
        <v>665452.01465201459</v>
      </c>
      <c r="S25" s="90">
        <f>R25*126.8/126.4+13500</f>
        <v>681057.87545787531</v>
      </c>
      <c r="T25" s="99" t="str">
        <f>[1]Blad1!$F$4</f>
        <v>282364-01</v>
      </c>
      <c r="U25" s="100">
        <f t="shared" si="6"/>
        <v>750000</v>
      </c>
      <c r="V25" s="101">
        <v>40000</v>
      </c>
      <c r="W25" s="102">
        <v>790000</v>
      </c>
      <c r="X25" s="95" t="s">
        <v>127</v>
      </c>
      <c r="Y25" s="8"/>
      <c r="Z25" s="8">
        <f>$Z$4/126.8*S25+Y25</f>
        <v>706302.13424850628</v>
      </c>
      <c r="AA25" s="29"/>
      <c r="AB25" s="142" t="s">
        <v>53</v>
      </c>
      <c r="AC25" s="142" t="s">
        <v>53</v>
      </c>
      <c r="AD25" s="142" t="s">
        <v>421</v>
      </c>
      <c r="AE25" s="142" t="s">
        <v>57</v>
      </c>
      <c r="AF25" s="142" t="s">
        <v>128</v>
      </c>
      <c r="AG25" s="143" t="s">
        <v>100</v>
      </c>
    </row>
    <row r="26" spans="2:33" ht="15.75" thickBot="1" x14ac:dyDescent="0.3">
      <c r="B26" s="232"/>
      <c r="C26" s="230"/>
      <c r="D26" s="231"/>
      <c r="E26" s="211"/>
      <c r="F26" s="212"/>
      <c r="G26" s="213"/>
      <c r="H26" s="213"/>
      <c r="I26" s="214"/>
      <c r="J26" s="215"/>
      <c r="K26" s="216"/>
      <c r="L26" s="217"/>
      <c r="M26" s="218"/>
      <c r="N26" s="219"/>
      <c r="O26" s="213"/>
      <c r="P26" s="220"/>
      <c r="Q26" s="220"/>
      <c r="R26" s="220">
        <f t="shared" si="4"/>
        <v>0</v>
      </c>
      <c r="S26" s="221">
        <f>R26*126.8/126.4</f>
        <v>0</v>
      </c>
      <c r="T26" s="222"/>
      <c r="U26" s="223"/>
      <c r="V26" s="224"/>
      <c r="W26" s="225"/>
      <c r="X26" s="226"/>
      <c r="Y26" s="220"/>
      <c r="Z26" s="220">
        <f>$Z$4/126.8*S26+Y26</f>
        <v>0</v>
      </c>
      <c r="AA26" s="227"/>
      <c r="AB26" s="228"/>
      <c r="AC26" s="228"/>
      <c r="AD26" s="228"/>
      <c r="AE26" s="228"/>
      <c r="AF26" s="228"/>
      <c r="AG26" s="228"/>
    </row>
    <row r="27" spans="2:33" ht="15.75" thickBot="1" x14ac:dyDescent="0.3">
      <c r="B27" s="229" t="s">
        <v>129</v>
      </c>
      <c r="C27" s="230" t="s">
        <v>72</v>
      </c>
      <c r="D27" s="231"/>
      <c r="E27" s="211"/>
      <c r="F27" s="212"/>
      <c r="G27" s="213"/>
      <c r="H27" s="213"/>
      <c r="I27" s="214"/>
      <c r="J27" s="215"/>
      <c r="K27" s="216"/>
      <c r="L27" s="217"/>
      <c r="M27" s="218" t="s">
        <v>62</v>
      </c>
      <c r="N27" s="219"/>
      <c r="O27" s="213"/>
      <c r="P27" s="220"/>
      <c r="Q27" s="220"/>
      <c r="R27" s="220">
        <f t="shared" si="4"/>
        <v>0</v>
      </c>
      <c r="S27" s="221">
        <f>R27*126.8/126.4</f>
        <v>0</v>
      </c>
      <c r="T27" s="222"/>
      <c r="U27" s="223"/>
      <c r="V27" s="224"/>
      <c r="W27" s="225"/>
      <c r="X27" s="233"/>
      <c r="Y27" s="220"/>
      <c r="Z27" s="220">
        <f>$Z$4/126.8*S27+Y27</f>
        <v>0</v>
      </c>
      <c r="AA27" s="227"/>
      <c r="AB27" s="228" t="s">
        <v>118</v>
      </c>
      <c r="AC27" s="228" t="s">
        <v>62</v>
      </c>
      <c r="AD27" s="228"/>
      <c r="AE27" s="228" t="s">
        <v>62</v>
      </c>
      <c r="AF27" s="228" t="s">
        <v>62</v>
      </c>
      <c r="AG27" s="228" t="s">
        <v>62</v>
      </c>
    </row>
    <row r="28" spans="2:33" ht="15.75" thickBot="1" x14ac:dyDescent="0.3">
      <c r="B28" s="3" t="s">
        <v>130</v>
      </c>
      <c r="C28" s="7" t="s">
        <v>51</v>
      </c>
      <c r="D28" s="52"/>
      <c r="E28" s="83"/>
      <c r="F28" s="84"/>
      <c r="G28" s="9"/>
      <c r="H28" s="9"/>
      <c r="I28" s="85"/>
      <c r="J28" s="86"/>
      <c r="K28" s="105"/>
      <c r="L28" s="106"/>
      <c r="M28" s="148" t="s">
        <v>62</v>
      </c>
      <c r="N28" s="89"/>
      <c r="O28" s="9"/>
      <c r="P28" s="8"/>
      <c r="Q28" s="8"/>
      <c r="R28" s="8"/>
      <c r="S28" s="90"/>
      <c r="T28" s="99"/>
      <c r="U28" s="100"/>
      <c r="V28" s="101"/>
      <c r="W28" s="102"/>
      <c r="X28" s="107"/>
      <c r="Y28" s="8"/>
      <c r="Z28" s="8"/>
      <c r="AA28" s="29"/>
      <c r="AB28" s="142" t="s">
        <v>57</v>
      </c>
      <c r="AC28" s="142" t="s">
        <v>57</v>
      </c>
      <c r="AD28" s="142"/>
      <c r="AE28" s="142" t="s">
        <v>100</v>
      </c>
      <c r="AF28" s="142" t="s">
        <v>131</v>
      </c>
      <c r="AG28" s="142" t="s">
        <v>57</v>
      </c>
    </row>
    <row r="29" spans="2:33" s="4" customFormat="1" x14ac:dyDescent="0.25">
      <c r="B29" s="108"/>
      <c r="C29" s="7"/>
      <c r="D29" s="52"/>
      <c r="E29" s="83"/>
      <c r="F29" s="84"/>
      <c r="G29" s="9"/>
      <c r="H29" s="9"/>
      <c r="I29" s="85"/>
      <c r="J29" s="86"/>
      <c r="K29" s="105"/>
      <c r="L29" s="106"/>
      <c r="M29" s="148"/>
      <c r="N29" s="89"/>
      <c r="O29" s="9"/>
      <c r="P29" s="8"/>
      <c r="Q29" s="8"/>
      <c r="R29" s="8"/>
      <c r="S29" s="90"/>
      <c r="T29" s="99"/>
      <c r="U29" s="100"/>
      <c r="V29" s="101"/>
      <c r="W29" s="102"/>
      <c r="X29" s="107"/>
      <c r="Y29" s="8"/>
      <c r="Z29" s="8"/>
      <c r="AA29" s="29"/>
    </row>
    <row r="30" spans="2:33" s="4" customFormat="1" x14ac:dyDescent="0.25">
      <c r="B30" s="68"/>
      <c r="C30" s="7"/>
      <c r="D30" s="52"/>
      <c r="E30" s="83"/>
      <c r="F30" s="84"/>
      <c r="G30" s="9"/>
      <c r="H30" s="9"/>
      <c r="I30" s="85"/>
      <c r="J30" s="86"/>
      <c r="K30" s="105"/>
      <c r="L30" s="106"/>
      <c r="M30" s="148"/>
      <c r="N30" s="89"/>
      <c r="O30" s="9"/>
      <c r="P30" s="8"/>
      <c r="Q30" s="8"/>
      <c r="R30" s="8"/>
      <c r="S30" s="90"/>
      <c r="T30" s="99"/>
      <c r="U30" s="100"/>
      <c r="V30" s="101"/>
      <c r="W30" s="102"/>
      <c r="X30" s="107"/>
      <c r="Y30" s="8"/>
      <c r="Z30" s="8"/>
      <c r="AA30" s="29"/>
    </row>
    <row r="31" spans="2:33" s="4" customFormat="1" x14ac:dyDescent="0.25">
      <c r="B31" s="3"/>
      <c r="C31" s="7"/>
      <c r="D31" s="52"/>
      <c r="E31" s="83"/>
      <c r="F31" s="84"/>
      <c r="G31" s="9"/>
      <c r="H31" s="9"/>
      <c r="I31" s="85"/>
      <c r="J31" s="86"/>
      <c r="K31" s="105"/>
      <c r="L31" s="106"/>
      <c r="M31" s="148"/>
      <c r="N31" s="89"/>
      <c r="O31" s="9"/>
      <c r="P31" s="8"/>
      <c r="Q31" s="8"/>
      <c r="R31" s="8"/>
      <c r="S31" s="90"/>
      <c r="T31" s="99"/>
      <c r="U31" s="100"/>
      <c r="V31" s="101"/>
      <c r="W31" s="102"/>
      <c r="X31" s="107"/>
      <c r="Y31" s="8"/>
      <c r="Z31" s="8"/>
      <c r="AA31" s="29"/>
    </row>
    <row r="32" spans="2:33" ht="15.75" thickBot="1" x14ac:dyDescent="0.3">
      <c r="B32" s="2"/>
      <c r="C32" s="6"/>
      <c r="D32" s="53"/>
      <c r="E32" s="109"/>
      <c r="F32" s="110"/>
      <c r="G32" s="15"/>
      <c r="H32" s="15"/>
      <c r="I32" s="111"/>
      <c r="J32" s="112"/>
      <c r="K32" s="113"/>
      <c r="L32" s="114"/>
      <c r="M32" s="148"/>
      <c r="N32" s="115"/>
      <c r="O32" s="15"/>
      <c r="P32" s="16"/>
      <c r="Q32" s="17"/>
      <c r="R32" s="116"/>
      <c r="S32" s="117"/>
      <c r="T32" s="118"/>
      <c r="U32" s="119"/>
      <c r="V32" s="120"/>
      <c r="W32" s="121"/>
      <c r="X32" s="122"/>
      <c r="Y32" s="116"/>
      <c r="Z32" s="16"/>
      <c r="AA32" s="30"/>
    </row>
    <row r="33" spans="2:27" ht="15.75" thickBot="1" x14ac:dyDescent="0.3">
      <c r="B33" s="236" t="s">
        <v>132</v>
      </c>
      <c r="C33" s="237"/>
      <c r="D33" s="123"/>
      <c r="E33" s="124">
        <f>SUM(E6:E32)</f>
        <v>137670000</v>
      </c>
      <c r="F33" s="125">
        <f>SUM(F6:F32)</f>
        <v>6430000</v>
      </c>
      <c r="G33" s="126">
        <f t="shared" ref="G33" si="7">113.9/108*E33</f>
        <v>145190861.1111111</v>
      </c>
      <c r="H33" s="126">
        <f>130/113.9*G33</f>
        <v>165713888.88888887</v>
      </c>
      <c r="I33" s="127">
        <f>SUM(I6:I32)</f>
        <v>166261666.66666663</v>
      </c>
      <c r="J33" s="128"/>
      <c r="K33" s="124">
        <f>SUM(K6:K32)</f>
        <v>176033292.87749285</v>
      </c>
      <c r="L33" s="129"/>
      <c r="M33" s="151"/>
      <c r="N33" s="130"/>
      <c r="O33" s="55">
        <f t="shared" ref="O33:R33" si="8">SUM(O6:O32)</f>
        <v>32854000</v>
      </c>
      <c r="P33" s="55">
        <f>SUM(P6:P32)</f>
        <v>2280000</v>
      </c>
      <c r="Q33" s="55">
        <f t="shared" si="8"/>
        <v>34322400</v>
      </c>
      <c r="R33" s="55">
        <f t="shared" si="8"/>
        <v>39728492.307692319</v>
      </c>
      <c r="S33" s="131"/>
      <c r="T33" s="132"/>
      <c r="U33" s="133">
        <f>SUM(U6:U32)</f>
        <v>39303000</v>
      </c>
      <c r="V33" s="134">
        <f>SUM(V6:V32)</f>
        <v>2435000</v>
      </c>
      <c r="W33" s="135">
        <f>SUM(W6:W32)</f>
        <v>41738000</v>
      </c>
      <c r="X33" s="136"/>
      <c r="Y33" s="137"/>
      <c r="Z33" s="137">
        <f>SUM(Z6:Z32)</f>
        <v>42685779.236160696</v>
      </c>
      <c r="AA33" s="31"/>
    </row>
    <row r="34" spans="2:27" x14ac:dyDescent="0.25">
      <c r="B34" s="138"/>
      <c r="C34" s="138"/>
      <c r="E34" s="20"/>
      <c r="F34" s="20"/>
      <c r="G34" s="19"/>
      <c r="H34" s="19"/>
      <c r="I34" s="19"/>
      <c r="J34" s="19"/>
      <c r="K34" s="19"/>
      <c r="L34" s="10"/>
      <c r="M34" s="151"/>
      <c r="N34" s="20"/>
      <c r="O34" s="19"/>
      <c r="P34" s="20"/>
      <c r="Q34" s="19"/>
      <c r="R34" s="20"/>
      <c r="S34" s="20"/>
      <c r="T34" s="20"/>
      <c r="U34" s="71"/>
      <c r="V34" s="71"/>
      <c r="Y34" s="139"/>
      <c r="Z34" s="139"/>
    </row>
    <row r="36" spans="2:27" ht="29.65" customHeight="1" thickBot="1" x14ac:dyDescent="0.3">
      <c r="B36" s="238" t="s">
        <v>133</v>
      </c>
      <c r="C36" s="238"/>
      <c r="D36" s="238"/>
      <c r="E36" s="238"/>
      <c r="F36" s="238"/>
      <c r="G36" s="238"/>
      <c r="H36" s="238"/>
      <c r="I36" s="238"/>
      <c r="J36" s="238"/>
      <c r="K36" s="238"/>
      <c r="L36" s="238"/>
    </row>
    <row r="37" spans="2:27" ht="15.75" thickBot="1" x14ac:dyDescent="0.3">
      <c r="B37" s="239" t="s">
        <v>134</v>
      </c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V37" s="140"/>
    </row>
    <row r="38" spans="2:27" x14ac:dyDescent="0.25">
      <c r="Q38" s="10"/>
      <c r="R38" s="10"/>
      <c r="S38" s="10"/>
      <c r="T38" s="10"/>
      <c r="U38" s="71"/>
      <c r="V38" s="71"/>
    </row>
    <row r="39" spans="2:27" x14ac:dyDescent="0.25">
      <c r="D39" s="141"/>
    </row>
  </sheetData>
  <mergeCells count="4">
    <mergeCell ref="B33:C33"/>
    <mergeCell ref="B36:L36"/>
    <mergeCell ref="B37:L37"/>
    <mergeCell ref="Y3:AA3"/>
  </mergeCells>
  <phoneticPr fontId="7" type="noConversion"/>
  <conditionalFormatting sqref="X6:X25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hyperlinks>
    <hyperlink ref="AH7" r:id="rId1"/>
    <hyperlink ref="AH8" r:id="rId2"/>
  </hyperlinks>
  <pageMargins left="0.7" right="0.7" top="0.75" bottom="0.75" header="0.3" footer="0.3"/>
  <pageSetup paperSize="9" orientation="portrait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>
      <selection activeCell="D13" sqref="D13"/>
    </sheetView>
  </sheetViews>
  <sheetFormatPr defaultRowHeight="15" x14ac:dyDescent="0.25"/>
  <cols>
    <col min="2" max="2" width="38.140625" bestFit="1" customWidth="1"/>
    <col min="3" max="4" width="13.85546875" bestFit="1" customWidth="1"/>
  </cols>
  <sheetData>
    <row r="2" spans="2:4" ht="15.75" x14ac:dyDescent="0.25">
      <c r="B2" s="41" t="s">
        <v>135</v>
      </c>
      <c r="D2" s="42"/>
    </row>
    <row r="3" spans="2:4" x14ac:dyDescent="0.25">
      <c r="B3" s="44" t="s">
        <v>136</v>
      </c>
      <c r="C3" s="44" t="s">
        <v>137</v>
      </c>
      <c r="D3" s="42"/>
    </row>
    <row r="4" spans="2:4" x14ac:dyDescent="0.25">
      <c r="B4" s="43" t="s">
        <v>138</v>
      </c>
      <c r="C4" t="s">
        <v>139</v>
      </c>
      <c r="D4" t="s">
        <v>140</v>
      </c>
    </row>
    <row r="5" spans="2:4" x14ac:dyDescent="0.25">
      <c r="B5" t="s">
        <v>141</v>
      </c>
      <c r="C5" s="1">
        <v>401809.02999999997</v>
      </c>
      <c r="D5" s="1">
        <v>401809.02999999997</v>
      </c>
    </row>
    <row r="6" spans="2:4" x14ac:dyDescent="0.25">
      <c r="B6" t="s">
        <v>142</v>
      </c>
      <c r="C6" s="1">
        <v>90238.940000000104</v>
      </c>
      <c r="D6" s="1">
        <v>90238.940000000104</v>
      </c>
    </row>
    <row r="7" spans="2:4" x14ac:dyDescent="0.25">
      <c r="B7" t="s">
        <v>143</v>
      </c>
      <c r="C7" s="1">
        <v>1292.8500000000004</v>
      </c>
      <c r="D7" s="1">
        <v>1292.8500000000004</v>
      </c>
    </row>
    <row r="8" spans="2:4" x14ac:dyDescent="0.25">
      <c r="B8" t="s">
        <v>144</v>
      </c>
      <c r="C8" s="1">
        <v>709172.10999999242</v>
      </c>
      <c r="D8" s="1">
        <v>709172.10999999242</v>
      </c>
    </row>
    <row r="9" spans="2:4" x14ac:dyDescent="0.25">
      <c r="B9" t="s">
        <v>145</v>
      </c>
      <c r="C9" s="1">
        <v>63824.989999999729</v>
      </c>
      <c r="D9" s="1">
        <v>63824.989999999729</v>
      </c>
    </row>
    <row r="10" spans="2:4" x14ac:dyDescent="0.25">
      <c r="B10" t="s">
        <v>146</v>
      </c>
      <c r="C10" s="1">
        <v>41120.86</v>
      </c>
      <c r="D10" s="1">
        <v>41120.86</v>
      </c>
    </row>
    <row r="11" spans="2:4" x14ac:dyDescent="0.25">
      <c r="B11" t="s">
        <v>147</v>
      </c>
      <c r="C11" s="1">
        <v>1744305.9800000116</v>
      </c>
      <c r="D11" s="1">
        <v>1744305.9800000116</v>
      </c>
    </row>
    <row r="12" spans="2:4" x14ac:dyDescent="0.25">
      <c r="B12" t="s">
        <v>148</v>
      </c>
      <c r="C12" s="1">
        <v>20679.370000000104</v>
      </c>
      <c r="D12" s="1">
        <v>20679.370000000104</v>
      </c>
    </row>
    <row r="13" spans="2:4" x14ac:dyDescent="0.25">
      <c r="B13" t="s">
        <v>140</v>
      </c>
      <c r="C13" s="1">
        <v>3072444.1300000041</v>
      </c>
      <c r="D13" s="1">
        <v>3072444.1300000041</v>
      </c>
    </row>
    <row r="29" spans="2:2" x14ac:dyDescent="0.25">
      <c r="B29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C6"/>
  <sheetViews>
    <sheetView workbookViewId="0">
      <selection activeCell="B6" sqref="B6:C6"/>
    </sheetView>
  </sheetViews>
  <sheetFormatPr defaultColWidth="9.28515625" defaultRowHeight="15" x14ac:dyDescent="0.25"/>
  <cols>
    <col min="1" max="1" width="9.28515625" style="33"/>
    <col min="2" max="2" width="26.7109375" style="33" customWidth="1"/>
    <col min="3" max="3" width="12.140625" style="33" bestFit="1" customWidth="1"/>
    <col min="4" max="16384" width="9.28515625" style="33"/>
  </cols>
  <sheetData>
    <row r="1" spans="2:3" ht="15.75" thickBot="1" x14ac:dyDescent="0.3"/>
    <row r="2" spans="2:3" x14ac:dyDescent="0.25">
      <c r="B2" s="241" t="s">
        <v>150</v>
      </c>
      <c r="C2" s="242"/>
    </row>
    <row r="3" spans="2:3" x14ac:dyDescent="0.25">
      <c r="B3" s="34" t="s">
        <v>151</v>
      </c>
      <c r="C3" s="35">
        <f>'Ipad''s'!E51</f>
        <v>22790</v>
      </c>
    </row>
    <row r="4" spans="2:3" x14ac:dyDescent="0.25">
      <c r="B4" s="34" t="s">
        <v>152</v>
      </c>
      <c r="C4" s="35">
        <f>'MacBook''s'!E128</f>
        <v>262500</v>
      </c>
    </row>
    <row r="5" spans="2:3" x14ac:dyDescent="0.25">
      <c r="B5" s="34" t="s">
        <v>153</v>
      </c>
      <c r="C5" s="35">
        <f>'Imacs''s'!E14</f>
        <v>13200</v>
      </c>
    </row>
    <row r="6" spans="2:3" ht="15.75" thickBot="1" x14ac:dyDescent="0.3">
      <c r="B6" s="45" t="s">
        <v>154</v>
      </c>
      <c r="C6" s="46">
        <f>SUM(C3:C5)</f>
        <v>298490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51"/>
  <sheetViews>
    <sheetView topLeftCell="A31" workbookViewId="0">
      <selection activeCell="F35" sqref="F35"/>
    </sheetView>
  </sheetViews>
  <sheetFormatPr defaultColWidth="8.85546875" defaultRowHeight="15" x14ac:dyDescent="0.25"/>
  <cols>
    <col min="1" max="1" width="8.85546875" style="33"/>
    <col min="2" max="2" width="46" style="33" bestFit="1" customWidth="1"/>
    <col min="3" max="3" width="20.7109375" style="33" bestFit="1" customWidth="1"/>
    <col min="4" max="4" width="47.7109375" style="33" bestFit="1" customWidth="1"/>
    <col min="5" max="5" width="11.140625" style="33" bestFit="1" customWidth="1"/>
    <col min="6" max="16384" width="8.85546875" style="33"/>
  </cols>
  <sheetData>
    <row r="1" spans="1:5" x14ac:dyDescent="0.25">
      <c r="A1" s="33" t="s">
        <v>155</v>
      </c>
      <c r="B1" s="33" t="s">
        <v>156</v>
      </c>
      <c r="C1" s="33" t="s">
        <v>157</v>
      </c>
      <c r="D1" s="33" t="s">
        <v>158</v>
      </c>
      <c r="E1" s="33" t="s">
        <v>159</v>
      </c>
    </row>
    <row r="2" spans="1:5" x14ac:dyDescent="0.25">
      <c r="A2" s="36" t="s">
        <v>160</v>
      </c>
      <c r="B2" s="36" t="s">
        <v>161</v>
      </c>
      <c r="C2" s="37">
        <v>44068.716041666667</v>
      </c>
      <c r="D2" s="36" t="s">
        <v>162</v>
      </c>
      <c r="E2" s="38">
        <v>310</v>
      </c>
    </row>
    <row r="3" spans="1:5" x14ac:dyDescent="0.25">
      <c r="A3" s="36" t="s">
        <v>163</v>
      </c>
      <c r="B3" s="36" t="s">
        <v>161</v>
      </c>
      <c r="C3" s="37">
        <v>44068.714583333334</v>
      </c>
      <c r="D3" s="36" t="s">
        <v>162</v>
      </c>
      <c r="E3" s="38">
        <v>310</v>
      </c>
    </row>
    <row r="4" spans="1:5" x14ac:dyDescent="0.25">
      <c r="A4" s="36" t="s">
        <v>164</v>
      </c>
      <c r="B4" s="36" t="s">
        <v>165</v>
      </c>
      <c r="C4" s="37">
        <v>43963.658032407409</v>
      </c>
      <c r="D4" s="36" t="s">
        <v>162</v>
      </c>
      <c r="E4" s="38">
        <v>310</v>
      </c>
    </row>
    <row r="5" spans="1:5" x14ac:dyDescent="0.25">
      <c r="A5" s="36" t="s">
        <v>166</v>
      </c>
      <c r="B5" s="36" t="s">
        <v>167</v>
      </c>
      <c r="C5" s="37">
        <v>44145.396319444444</v>
      </c>
      <c r="D5" s="36" t="s">
        <v>162</v>
      </c>
      <c r="E5" s="38">
        <v>1200</v>
      </c>
    </row>
    <row r="6" spans="1:5" x14ac:dyDescent="0.25">
      <c r="A6" s="36" t="s">
        <v>168</v>
      </c>
      <c r="B6" s="36" t="s">
        <v>169</v>
      </c>
      <c r="C6" s="37">
        <v>44127.604780092595</v>
      </c>
      <c r="D6" s="36" t="s">
        <v>162</v>
      </c>
      <c r="E6" s="38">
        <v>310</v>
      </c>
    </row>
    <row r="7" spans="1:5" x14ac:dyDescent="0.25">
      <c r="A7" s="36" t="s">
        <v>170</v>
      </c>
      <c r="B7" s="36" t="s">
        <v>169</v>
      </c>
      <c r="C7" s="37">
        <v>44127.612870370373</v>
      </c>
      <c r="D7" s="36" t="s">
        <v>162</v>
      </c>
      <c r="E7" s="38">
        <v>310</v>
      </c>
    </row>
    <row r="8" spans="1:5" x14ac:dyDescent="0.25">
      <c r="A8" s="36" t="s">
        <v>171</v>
      </c>
      <c r="B8" s="36" t="s">
        <v>169</v>
      </c>
      <c r="C8" s="37">
        <v>44127.611296296294</v>
      </c>
      <c r="D8" s="36" t="s">
        <v>162</v>
      </c>
      <c r="E8" s="38">
        <v>310</v>
      </c>
    </row>
    <row r="9" spans="1:5" x14ac:dyDescent="0.25">
      <c r="A9" s="36" t="s">
        <v>172</v>
      </c>
      <c r="B9" s="36" t="s">
        <v>169</v>
      </c>
      <c r="C9" s="37">
        <v>44127.609189814815</v>
      </c>
      <c r="D9" s="36" t="s">
        <v>162</v>
      </c>
      <c r="E9" s="38">
        <v>310</v>
      </c>
    </row>
    <row r="10" spans="1:5" x14ac:dyDescent="0.25">
      <c r="A10" s="36" t="s">
        <v>173</v>
      </c>
      <c r="B10" s="36" t="s">
        <v>169</v>
      </c>
      <c r="C10" s="37">
        <v>44127.613796296297</v>
      </c>
      <c r="D10" s="36" t="s">
        <v>162</v>
      </c>
      <c r="E10" s="38">
        <v>310</v>
      </c>
    </row>
    <row r="11" spans="1:5" x14ac:dyDescent="0.25">
      <c r="A11" s="36" t="s">
        <v>174</v>
      </c>
      <c r="B11" s="36" t="s">
        <v>175</v>
      </c>
      <c r="C11" s="37">
        <v>44503.5625</v>
      </c>
      <c r="D11" s="36" t="s">
        <v>176</v>
      </c>
      <c r="E11" s="38">
        <v>310</v>
      </c>
    </row>
    <row r="12" spans="1:5" x14ac:dyDescent="0.25">
      <c r="A12" s="36" t="s">
        <v>177</v>
      </c>
      <c r="B12" s="36" t="s">
        <v>178</v>
      </c>
      <c r="C12" s="37">
        <v>44228.643888888888</v>
      </c>
      <c r="D12" s="36" t="s">
        <v>176</v>
      </c>
      <c r="E12" s="38">
        <v>310</v>
      </c>
    </row>
    <row r="13" spans="1:5" x14ac:dyDescent="0.25">
      <c r="A13" s="36" t="s">
        <v>179</v>
      </c>
      <c r="B13" s="36" t="s">
        <v>178</v>
      </c>
      <c r="C13" s="37">
        <v>44228.645555555559</v>
      </c>
      <c r="D13" s="36" t="s">
        <v>176</v>
      </c>
      <c r="E13" s="38">
        <v>310</v>
      </c>
    </row>
    <row r="14" spans="1:5" x14ac:dyDescent="0.25">
      <c r="A14" s="36" t="s">
        <v>180</v>
      </c>
      <c r="B14" s="36" t="s">
        <v>178</v>
      </c>
      <c r="C14" s="37">
        <v>44228.646874999999</v>
      </c>
      <c r="D14" s="36" t="s">
        <v>176</v>
      </c>
      <c r="E14" s="38">
        <v>310</v>
      </c>
    </row>
    <row r="15" spans="1:5" x14ac:dyDescent="0.25">
      <c r="A15" s="36" t="s">
        <v>181</v>
      </c>
      <c r="B15" s="36" t="s">
        <v>182</v>
      </c>
      <c r="C15" s="37">
        <v>44538.598391203705</v>
      </c>
      <c r="D15" s="36" t="s">
        <v>162</v>
      </c>
      <c r="E15" s="38">
        <v>310</v>
      </c>
    </row>
    <row r="16" spans="1:5" x14ac:dyDescent="0.25">
      <c r="A16" s="36" t="s">
        <v>183</v>
      </c>
      <c r="B16" s="36" t="s">
        <v>184</v>
      </c>
      <c r="C16" s="37">
        <v>44574.362951388888</v>
      </c>
      <c r="D16" s="36" t="s">
        <v>176</v>
      </c>
      <c r="E16" s="38">
        <v>310</v>
      </c>
    </row>
    <row r="17" spans="1:5" x14ac:dyDescent="0.25">
      <c r="A17" s="36" t="s">
        <v>185</v>
      </c>
      <c r="B17" s="36" t="s">
        <v>184</v>
      </c>
      <c r="C17" s="37">
        <v>44574.374791666669</v>
      </c>
      <c r="D17" s="36" t="s">
        <v>176</v>
      </c>
      <c r="E17" s="38">
        <v>310</v>
      </c>
    </row>
    <row r="18" spans="1:5" x14ac:dyDescent="0.25">
      <c r="A18" s="36" t="s">
        <v>186</v>
      </c>
      <c r="B18" s="36" t="s">
        <v>184</v>
      </c>
      <c r="C18" s="37">
        <v>44574.379282407404</v>
      </c>
      <c r="D18" s="36" t="s">
        <v>176</v>
      </c>
      <c r="E18" s="38">
        <v>310</v>
      </c>
    </row>
    <row r="19" spans="1:5" x14ac:dyDescent="0.25">
      <c r="A19" s="36" t="s">
        <v>187</v>
      </c>
      <c r="B19" s="36" t="s">
        <v>188</v>
      </c>
      <c r="C19" s="37">
        <v>44608.677372685182</v>
      </c>
      <c r="D19" s="36" t="s">
        <v>162</v>
      </c>
      <c r="E19" s="38">
        <v>310</v>
      </c>
    </row>
    <row r="20" spans="1:5" x14ac:dyDescent="0.25">
      <c r="A20" s="36" t="s">
        <v>189</v>
      </c>
      <c r="B20" s="36" t="s">
        <v>169</v>
      </c>
      <c r="C20" s="37">
        <v>44809.559910000004</v>
      </c>
      <c r="D20" s="36" t="s">
        <v>190</v>
      </c>
      <c r="E20" s="38">
        <v>310</v>
      </c>
    </row>
    <row r="21" spans="1:5" x14ac:dyDescent="0.25">
      <c r="A21" s="36" t="s">
        <v>191</v>
      </c>
      <c r="B21" s="36" t="s">
        <v>169</v>
      </c>
      <c r="C21" s="37">
        <v>44691.355111157405</v>
      </c>
      <c r="D21" s="36" t="s">
        <v>192</v>
      </c>
      <c r="E21" s="38">
        <v>310</v>
      </c>
    </row>
    <row r="22" spans="1:5" x14ac:dyDescent="0.25">
      <c r="A22" s="36" t="s">
        <v>193</v>
      </c>
      <c r="B22" s="36" t="s">
        <v>169</v>
      </c>
      <c r="C22" s="37">
        <v>44692.465968113429</v>
      </c>
      <c r="D22" s="36" t="s">
        <v>194</v>
      </c>
      <c r="E22" s="38">
        <v>310</v>
      </c>
    </row>
    <row r="23" spans="1:5" x14ac:dyDescent="0.25">
      <c r="A23" s="36" t="s">
        <v>195</v>
      </c>
      <c r="B23" s="36" t="s">
        <v>169</v>
      </c>
      <c r="C23" s="37">
        <v>44693.358069085647</v>
      </c>
      <c r="D23" s="36" t="s">
        <v>196</v>
      </c>
      <c r="E23" s="38">
        <v>310</v>
      </c>
    </row>
    <row r="24" spans="1:5" x14ac:dyDescent="0.25">
      <c r="A24" s="36" t="s">
        <v>197</v>
      </c>
      <c r="B24" s="36" t="s">
        <v>169</v>
      </c>
      <c r="C24" s="37">
        <v>44693.593708981483</v>
      </c>
      <c r="D24" s="36" t="s">
        <v>198</v>
      </c>
      <c r="E24" s="38">
        <v>310</v>
      </c>
    </row>
    <row r="25" spans="1:5" x14ac:dyDescent="0.25">
      <c r="A25" s="36" t="s">
        <v>199</v>
      </c>
      <c r="B25" s="36" t="s">
        <v>169</v>
      </c>
      <c r="C25" s="37">
        <v>44994.423124212961</v>
      </c>
      <c r="D25" s="36" t="s">
        <v>200</v>
      </c>
      <c r="E25" s="38">
        <v>310</v>
      </c>
    </row>
    <row r="26" spans="1:5" x14ac:dyDescent="0.25">
      <c r="A26" s="36" t="s">
        <v>201</v>
      </c>
      <c r="B26" s="36" t="s">
        <v>169</v>
      </c>
      <c r="C26" s="37">
        <v>44693.596452604164</v>
      </c>
      <c r="D26" s="36" t="s">
        <v>202</v>
      </c>
      <c r="E26" s="38">
        <v>310</v>
      </c>
    </row>
    <row r="27" spans="1:5" x14ac:dyDescent="0.25">
      <c r="A27" s="36" t="s">
        <v>203</v>
      </c>
      <c r="B27" s="36" t="s">
        <v>169</v>
      </c>
      <c r="C27" s="37">
        <v>45681.553607407404</v>
      </c>
      <c r="D27" s="36" t="s">
        <v>204</v>
      </c>
      <c r="E27" s="38">
        <v>310</v>
      </c>
    </row>
    <row r="28" spans="1:5" x14ac:dyDescent="0.25">
      <c r="A28" s="36" t="s">
        <v>205</v>
      </c>
      <c r="B28" s="36" t="s">
        <v>169</v>
      </c>
      <c r="C28" s="37">
        <v>45681.552365057869</v>
      </c>
      <c r="D28" s="36" t="s">
        <v>206</v>
      </c>
      <c r="E28" s="38">
        <v>310</v>
      </c>
    </row>
    <row r="29" spans="1:5" x14ac:dyDescent="0.25">
      <c r="A29" s="36" t="s">
        <v>207</v>
      </c>
      <c r="B29" s="36" t="s">
        <v>169</v>
      </c>
      <c r="C29" s="37">
        <v>45679.46292135417</v>
      </c>
      <c r="D29" s="36" t="s">
        <v>208</v>
      </c>
      <c r="E29" s="38">
        <v>310</v>
      </c>
    </row>
    <row r="30" spans="1:5" x14ac:dyDescent="0.25">
      <c r="A30" s="36" t="s">
        <v>209</v>
      </c>
      <c r="B30" s="36" t="s">
        <v>169</v>
      </c>
      <c r="C30" s="37">
        <v>45679.465243240738</v>
      </c>
      <c r="D30" s="36" t="s">
        <v>208</v>
      </c>
      <c r="E30" s="38">
        <v>310</v>
      </c>
    </row>
    <row r="31" spans="1:5" x14ac:dyDescent="0.25">
      <c r="A31" s="36" t="s">
        <v>210</v>
      </c>
      <c r="B31" s="36" t="s">
        <v>169</v>
      </c>
      <c r="C31" s="37">
        <v>45679.469350648149</v>
      </c>
      <c r="D31" s="36" t="s">
        <v>208</v>
      </c>
      <c r="E31" s="38">
        <v>310</v>
      </c>
    </row>
    <row r="32" spans="1:5" x14ac:dyDescent="0.25">
      <c r="A32" s="36" t="s">
        <v>211</v>
      </c>
      <c r="B32" s="36" t="s">
        <v>212</v>
      </c>
      <c r="C32" s="37">
        <v>44200.522222222222</v>
      </c>
      <c r="D32" s="36" t="s">
        <v>176</v>
      </c>
      <c r="E32" s="38">
        <v>1200</v>
      </c>
    </row>
    <row r="33" spans="1:5" x14ac:dyDescent="0.25">
      <c r="A33" s="36" t="s">
        <v>213</v>
      </c>
      <c r="B33" s="36" t="s">
        <v>214</v>
      </c>
      <c r="C33" s="37">
        <v>44200.524953703702</v>
      </c>
      <c r="D33" s="36" t="s">
        <v>176</v>
      </c>
      <c r="E33" s="38">
        <v>1200</v>
      </c>
    </row>
    <row r="34" spans="1:5" x14ac:dyDescent="0.25">
      <c r="A34" s="36" t="s">
        <v>215</v>
      </c>
      <c r="B34" s="36" t="s">
        <v>214</v>
      </c>
      <c r="C34" s="37">
        <v>44200.527025462965</v>
      </c>
      <c r="D34" s="36" t="s">
        <v>176</v>
      </c>
      <c r="E34" s="38">
        <v>1200</v>
      </c>
    </row>
    <row r="35" spans="1:5" x14ac:dyDescent="0.25">
      <c r="A35" s="36" t="s">
        <v>216</v>
      </c>
      <c r="B35" s="36" t="s">
        <v>214</v>
      </c>
      <c r="C35" s="37">
        <v>44200.528738425928</v>
      </c>
      <c r="D35" s="36" t="s">
        <v>176</v>
      </c>
      <c r="E35" s="38">
        <v>1200</v>
      </c>
    </row>
    <row r="36" spans="1:5" x14ac:dyDescent="0.25">
      <c r="A36" s="36" t="s">
        <v>217</v>
      </c>
      <c r="B36" s="36" t="s">
        <v>169</v>
      </c>
      <c r="C36" s="37">
        <v>44939.684520543982</v>
      </c>
      <c r="D36" s="36" t="s">
        <v>218</v>
      </c>
      <c r="E36" s="38">
        <v>310</v>
      </c>
    </row>
    <row r="37" spans="1:5" x14ac:dyDescent="0.25">
      <c r="A37" s="36" t="s">
        <v>219</v>
      </c>
      <c r="B37" s="36" t="s">
        <v>169</v>
      </c>
      <c r="C37" s="37">
        <v>44939.682887546296</v>
      </c>
      <c r="D37" s="36" t="s">
        <v>220</v>
      </c>
      <c r="E37" s="38">
        <v>310</v>
      </c>
    </row>
    <row r="38" spans="1:5" x14ac:dyDescent="0.25">
      <c r="A38" s="36" t="s">
        <v>221</v>
      </c>
      <c r="B38" s="36" t="s">
        <v>169</v>
      </c>
      <c r="C38" s="37">
        <v>44939.681500509258</v>
      </c>
      <c r="D38" s="36" t="s">
        <v>222</v>
      </c>
      <c r="E38" s="38">
        <v>310</v>
      </c>
    </row>
    <row r="39" spans="1:5" x14ac:dyDescent="0.25">
      <c r="A39" s="36" t="s">
        <v>223</v>
      </c>
      <c r="B39" s="36" t="s">
        <v>169</v>
      </c>
      <c r="C39" s="37">
        <v>44939.680491863423</v>
      </c>
      <c r="D39" s="36" t="s">
        <v>224</v>
      </c>
      <c r="E39" s="38">
        <v>310</v>
      </c>
    </row>
    <row r="40" spans="1:5" x14ac:dyDescent="0.25">
      <c r="A40" s="36" t="s">
        <v>225</v>
      </c>
      <c r="B40" s="36" t="s">
        <v>169</v>
      </c>
      <c r="C40" s="37">
        <v>44939.664283101854</v>
      </c>
      <c r="D40" s="36" t="s">
        <v>226</v>
      </c>
      <c r="E40" s="38">
        <v>310</v>
      </c>
    </row>
    <row r="41" spans="1:5" x14ac:dyDescent="0.25">
      <c r="A41" s="36" t="s">
        <v>227</v>
      </c>
      <c r="B41" s="36" t="s">
        <v>169</v>
      </c>
      <c r="C41" s="37">
        <v>44939.674202175927</v>
      </c>
      <c r="D41" s="36" t="s">
        <v>228</v>
      </c>
      <c r="E41" s="38">
        <v>310</v>
      </c>
    </row>
    <row r="42" spans="1:5" x14ac:dyDescent="0.25">
      <c r="A42" s="36" t="s">
        <v>229</v>
      </c>
      <c r="B42" s="36" t="s">
        <v>169</v>
      </c>
      <c r="C42" s="37">
        <v>44939.687607939813</v>
      </c>
      <c r="D42" s="36" t="s">
        <v>230</v>
      </c>
      <c r="E42" s="38">
        <v>310</v>
      </c>
    </row>
    <row r="43" spans="1:5" x14ac:dyDescent="0.25">
      <c r="A43" s="36" t="s">
        <v>231</v>
      </c>
      <c r="B43" s="36" t="s">
        <v>169</v>
      </c>
      <c r="C43" s="37">
        <v>44939.688459571757</v>
      </c>
      <c r="D43" s="36" t="s">
        <v>232</v>
      </c>
      <c r="E43" s="38">
        <v>310</v>
      </c>
    </row>
    <row r="44" spans="1:5" x14ac:dyDescent="0.25">
      <c r="A44" s="36" t="s">
        <v>233</v>
      </c>
      <c r="B44" s="36" t="s">
        <v>169</v>
      </c>
      <c r="C44" s="37">
        <v>44939.686970636576</v>
      </c>
      <c r="D44" s="36" t="s">
        <v>234</v>
      </c>
      <c r="E44" s="38">
        <v>310</v>
      </c>
    </row>
    <row r="45" spans="1:5" x14ac:dyDescent="0.25">
      <c r="A45" s="36" t="s">
        <v>235</v>
      </c>
      <c r="B45" s="36" t="s">
        <v>169</v>
      </c>
      <c r="C45" s="37">
        <v>44939.686080150466</v>
      </c>
      <c r="D45" s="36" t="s">
        <v>236</v>
      </c>
      <c r="E45" s="38">
        <v>310</v>
      </c>
    </row>
    <row r="46" spans="1:5" x14ac:dyDescent="0.25">
      <c r="A46" s="36" t="s">
        <v>237</v>
      </c>
      <c r="B46" s="36" t="s">
        <v>238</v>
      </c>
      <c r="C46" s="37">
        <v>44939.704777071762</v>
      </c>
      <c r="D46" s="36" t="s">
        <v>239</v>
      </c>
      <c r="E46" s="38">
        <v>1200</v>
      </c>
    </row>
    <row r="47" spans="1:5" x14ac:dyDescent="0.25">
      <c r="A47" s="36" t="s">
        <v>240</v>
      </c>
      <c r="B47" s="36" t="s">
        <v>238</v>
      </c>
      <c r="C47" s="37">
        <v>44939.710582453707</v>
      </c>
      <c r="D47" s="36" t="s">
        <v>241</v>
      </c>
      <c r="E47" s="38">
        <v>1200</v>
      </c>
    </row>
    <row r="48" spans="1:5" x14ac:dyDescent="0.25">
      <c r="A48" s="36" t="s">
        <v>242</v>
      </c>
      <c r="B48" s="36" t="s">
        <v>238</v>
      </c>
      <c r="C48" s="37">
        <v>44939.712649780093</v>
      </c>
      <c r="D48" s="36" t="s">
        <v>243</v>
      </c>
      <c r="E48" s="38">
        <v>1100</v>
      </c>
    </row>
    <row r="49" spans="1:5" x14ac:dyDescent="0.25">
      <c r="A49" s="36" t="s">
        <v>244</v>
      </c>
      <c r="B49" s="36" t="s">
        <v>238</v>
      </c>
      <c r="C49" s="37">
        <v>44939.714152592591</v>
      </c>
      <c r="D49" s="36" t="s">
        <v>245</v>
      </c>
      <c r="E49" s="38">
        <v>1200</v>
      </c>
    </row>
    <row r="50" spans="1:5" x14ac:dyDescent="0.25">
      <c r="E50" s="38"/>
    </row>
    <row r="51" spans="1:5" x14ac:dyDescent="0.25">
      <c r="D51" s="39" t="s">
        <v>246</v>
      </c>
      <c r="E51" s="40">
        <f>SUM(E2:E50)</f>
        <v>22790</v>
      </c>
    </row>
  </sheetData>
  <autoFilter ref="C1:C49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28"/>
  <sheetViews>
    <sheetView topLeftCell="A103" workbookViewId="0">
      <selection activeCell="F35" sqref="F35"/>
    </sheetView>
  </sheetViews>
  <sheetFormatPr defaultColWidth="11.140625" defaultRowHeight="15" x14ac:dyDescent="0.25"/>
  <cols>
    <col min="1" max="1" width="11.140625" style="33"/>
    <col min="2" max="2" width="51" style="33" bestFit="1" customWidth="1"/>
    <col min="3" max="3" width="20.7109375" style="33" bestFit="1" customWidth="1"/>
    <col min="4" max="4" width="26.85546875" style="33" bestFit="1" customWidth="1"/>
    <col min="5" max="5" width="12.140625" style="33" bestFit="1" customWidth="1"/>
    <col min="6" max="16384" width="11.140625" style="33"/>
  </cols>
  <sheetData>
    <row r="1" spans="1:5" x14ac:dyDescent="0.25">
      <c r="A1" s="33" t="s">
        <v>155</v>
      </c>
      <c r="B1" s="33" t="s">
        <v>156</v>
      </c>
      <c r="C1" s="33" t="s">
        <v>157</v>
      </c>
      <c r="D1" s="33" t="s">
        <v>158</v>
      </c>
      <c r="E1" s="33" t="s">
        <v>159</v>
      </c>
    </row>
    <row r="2" spans="1:5" x14ac:dyDescent="0.25">
      <c r="A2" s="36" t="s">
        <v>247</v>
      </c>
      <c r="B2" s="36" t="s">
        <v>248</v>
      </c>
      <c r="C2" s="37">
        <v>43867.402604166666</v>
      </c>
      <c r="D2" s="36" t="s">
        <v>249</v>
      </c>
      <c r="E2" s="38">
        <v>2100</v>
      </c>
    </row>
    <row r="3" spans="1:5" x14ac:dyDescent="0.25">
      <c r="A3" s="36" t="s">
        <v>250</v>
      </c>
      <c r="B3" s="36" t="s">
        <v>248</v>
      </c>
      <c r="C3" s="37">
        <v>43867.403425925928</v>
      </c>
      <c r="D3" s="36" t="s">
        <v>249</v>
      </c>
      <c r="E3" s="38">
        <v>2100</v>
      </c>
    </row>
    <row r="4" spans="1:5" x14ac:dyDescent="0.25">
      <c r="A4" s="36" t="s">
        <v>251</v>
      </c>
      <c r="B4" s="36" t="s">
        <v>248</v>
      </c>
      <c r="C4" s="37">
        <v>43867.403425925928</v>
      </c>
      <c r="D4" s="36" t="s">
        <v>249</v>
      </c>
      <c r="E4" s="38">
        <v>2100</v>
      </c>
    </row>
    <row r="5" spans="1:5" x14ac:dyDescent="0.25">
      <c r="A5" s="36" t="s">
        <v>252</v>
      </c>
      <c r="B5" s="36" t="s">
        <v>253</v>
      </c>
      <c r="C5" s="37">
        <v>43844.660752314812</v>
      </c>
      <c r="D5" s="36" t="s">
        <v>254</v>
      </c>
      <c r="E5" s="38">
        <v>2100</v>
      </c>
    </row>
    <row r="6" spans="1:5" x14ac:dyDescent="0.25">
      <c r="A6" s="36" t="s">
        <v>255</v>
      </c>
      <c r="B6" s="36" t="s">
        <v>248</v>
      </c>
      <c r="C6" s="37">
        <v>43867.403425925928</v>
      </c>
      <c r="D6" s="36" t="s">
        <v>249</v>
      </c>
      <c r="E6" s="38">
        <v>2100</v>
      </c>
    </row>
    <row r="7" spans="1:5" x14ac:dyDescent="0.25">
      <c r="A7" s="36" t="s">
        <v>256</v>
      </c>
      <c r="B7" s="36" t="s">
        <v>248</v>
      </c>
      <c r="C7" s="37">
        <v>43867.403425925928</v>
      </c>
      <c r="D7" s="36" t="s">
        <v>249</v>
      </c>
      <c r="E7" s="38">
        <v>2100</v>
      </c>
    </row>
    <row r="8" spans="1:5" x14ac:dyDescent="0.25">
      <c r="A8" s="36" t="s">
        <v>257</v>
      </c>
      <c r="B8" s="36" t="s">
        <v>248</v>
      </c>
      <c r="C8" s="37">
        <v>43867.403425925928</v>
      </c>
      <c r="D8" s="36" t="s">
        <v>249</v>
      </c>
      <c r="E8" s="38">
        <v>2100</v>
      </c>
    </row>
    <row r="9" spans="1:5" x14ac:dyDescent="0.25">
      <c r="A9" s="36" t="s">
        <v>258</v>
      </c>
      <c r="B9" s="36" t="s">
        <v>248</v>
      </c>
      <c r="C9" s="37">
        <v>43867.403425925928</v>
      </c>
      <c r="D9" s="36" t="s">
        <v>249</v>
      </c>
      <c r="E9" s="38">
        <v>2100</v>
      </c>
    </row>
    <row r="10" spans="1:5" x14ac:dyDescent="0.25">
      <c r="A10" s="36" t="s">
        <v>259</v>
      </c>
      <c r="B10" s="36" t="s">
        <v>248</v>
      </c>
      <c r="C10" s="37">
        <v>43867.403425925928</v>
      </c>
      <c r="D10" s="36" t="s">
        <v>249</v>
      </c>
      <c r="E10" s="38">
        <v>2100</v>
      </c>
    </row>
    <row r="11" spans="1:5" x14ac:dyDescent="0.25">
      <c r="A11" s="36" t="s">
        <v>260</v>
      </c>
      <c r="B11" s="36" t="s">
        <v>248</v>
      </c>
      <c r="C11" s="37">
        <v>43867.403425925928</v>
      </c>
      <c r="D11" s="36" t="s">
        <v>249</v>
      </c>
      <c r="E11" s="38">
        <v>2100</v>
      </c>
    </row>
    <row r="12" spans="1:5" x14ac:dyDescent="0.25">
      <c r="A12" s="36" t="s">
        <v>261</v>
      </c>
      <c r="B12" s="36" t="s">
        <v>248</v>
      </c>
      <c r="C12" s="37">
        <v>43867.403425925928</v>
      </c>
      <c r="D12" s="36" t="s">
        <v>249</v>
      </c>
      <c r="E12" s="38">
        <v>2100</v>
      </c>
    </row>
    <row r="13" spans="1:5" x14ac:dyDescent="0.25">
      <c r="A13" s="36" t="s">
        <v>262</v>
      </c>
      <c r="B13" s="36" t="s">
        <v>248</v>
      </c>
      <c r="C13" s="37">
        <v>43867.403425925928</v>
      </c>
      <c r="D13" s="36" t="s">
        <v>249</v>
      </c>
      <c r="E13" s="38">
        <v>2100</v>
      </c>
    </row>
    <row r="14" spans="1:5" x14ac:dyDescent="0.25">
      <c r="A14" s="36" t="s">
        <v>263</v>
      </c>
      <c r="B14" s="36" t="s">
        <v>248</v>
      </c>
      <c r="C14" s="37">
        <v>43867.403425925928</v>
      </c>
      <c r="D14" s="36" t="s">
        <v>249</v>
      </c>
      <c r="E14" s="38">
        <v>2100</v>
      </c>
    </row>
    <row r="15" spans="1:5" x14ac:dyDescent="0.25">
      <c r="A15" s="36" t="s">
        <v>264</v>
      </c>
      <c r="B15" s="36" t="s">
        <v>248</v>
      </c>
      <c r="C15" s="37">
        <v>43867.403425925928</v>
      </c>
      <c r="D15" s="36" t="s">
        <v>249</v>
      </c>
      <c r="E15" s="38">
        <v>2100</v>
      </c>
    </row>
    <row r="16" spans="1:5" x14ac:dyDescent="0.25">
      <c r="A16" s="36" t="s">
        <v>265</v>
      </c>
      <c r="B16" s="36" t="s">
        <v>248</v>
      </c>
      <c r="C16" s="37">
        <v>43867.403425925928</v>
      </c>
      <c r="D16" s="36" t="s">
        <v>249</v>
      </c>
      <c r="E16" s="38">
        <v>2100</v>
      </c>
    </row>
    <row r="17" spans="1:5" x14ac:dyDescent="0.25">
      <c r="A17" s="36" t="s">
        <v>266</v>
      </c>
      <c r="B17" s="36" t="s">
        <v>248</v>
      </c>
      <c r="C17" s="37">
        <v>43867.403425925928</v>
      </c>
      <c r="D17" s="36" t="s">
        <v>249</v>
      </c>
      <c r="E17" s="38">
        <v>2100</v>
      </c>
    </row>
    <row r="18" spans="1:5" x14ac:dyDescent="0.25">
      <c r="A18" s="36" t="s">
        <v>267</v>
      </c>
      <c r="B18" s="36" t="s">
        <v>248</v>
      </c>
      <c r="C18" s="37">
        <v>43867.403425925928</v>
      </c>
      <c r="D18" s="36" t="s">
        <v>249</v>
      </c>
      <c r="E18" s="38">
        <v>2100</v>
      </c>
    </row>
    <row r="19" spans="1:5" x14ac:dyDescent="0.25">
      <c r="A19" s="36" t="s">
        <v>268</v>
      </c>
      <c r="B19" s="36" t="s">
        <v>248</v>
      </c>
      <c r="C19" s="37">
        <v>43867.403425925928</v>
      </c>
      <c r="D19" s="36" t="s">
        <v>249</v>
      </c>
      <c r="E19" s="38">
        <v>2100</v>
      </c>
    </row>
    <row r="20" spans="1:5" x14ac:dyDescent="0.25">
      <c r="A20" s="36" t="s">
        <v>269</v>
      </c>
      <c r="B20" s="36" t="s">
        <v>248</v>
      </c>
      <c r="C20" s="37">
        <v>43867.403425925928</v>
      </c>
      <c r="D20" s="36" t="s">
        <v>249</v>
      </c>
      <c r="E20" s="38">
        <v>2100</v>
      </c>
    </row>
    <row r="21" spans="1:5" x14ac:dyDescent="0.25">
      <c r="A21" s="36" t="s">
        <v>270</v>
      </c>
      <c r="B21" s="36" t="s">
        <v>248</v>
      </c>
      <c r="C21" s="37">
        <v>43867.403425925928</v>
      </c>
      <c r="D21" s="36" t="s">
        <v>249</v>
      </c>
      <c r="E21" s="38">
        <v>2100</v>
      </c>
    </row>
    <row r="22" spans="1:5" x14ac:dyDescent="0.25">
      <c r="A22" s="36" t="s">
        <v>271</v>
      </c>
      <c r="B22" s="36" t="s">
        <v>248</v>
      </c>
      <c r="C22" s="37">
        <v>43867.403425925928</v>
      </c>
      <c r="D22" s="36" t="s">
        <v>249</v>
      </c>
      <c r="E22" s="38">
        <v>2100</v>
      </c>
    </row>
    <row r="23" spans="1:5" x14ac:dyDescent="0.25">
      <c r="A23" s="36" t="s">
        <v>272</v>
      </c>
      <c r="B23" s="36" t="s">
        <v>248</v>
      </c>
      <c r="C23" s="37">
        <v>43867.403425925928</v>
      </c>
      <c r="D23" s="36" t="s">
        <v>249</v>
      </c>
      <c r="E23" s="38">
        <v>2100</v>
      </c>
    </row>
    <row r="24" spans="1:5" x14ac:dyDescent="0.25">
      <c r="A24" s="36" t="s">
        <v>273</v>
      </c>
      <c r="B24" s="36" t="s">
        <v>248</v>
      </c>
      <c r="C24" s="37">
        <v>43867.403425925928</v>
      </c>
      <c r="D24" s="36" t="s">
        <v>249</v>
      </c>
      <c r="E24" s="38">
        <v>2100</v>
      </c>
    </row>
    <row r="25" spans="1:5" x14ac:dyDescent="0.25">
      <c r="A25" s="36" t="s">
        <v>274</v>
      </c>
      <c r="B25" s="36" t="s">
        <v>248</v>
      </c>
      <c r="C25" s="37">
        <v>43867.403425925928</v>
      </c>
      <c r="D25" s="36" t="s">
        <v>249</v>
      </c>
      <c r="E25" s="38">
        <v>2100</v>
      </c>
    </row>
    <row r="26" spans="1:5" x14ac:dyDescent="0.25">
      <c r="A26" s="36" t="s">
        <v>275</v>
      </c>
      <c r="B26" s="36" t="s">
        <v>248</v>
      </c>
      <c r="C26" s="37">
        <v>43867.403425925928</v>
      </c>
      <c r="D26" s="36" t="s">
        <v>249</v>
      </c>
      <c r="E26" s="38">
        <v>2100</v>
      </c>
    </row>
    <row r="27" spans="1:5" x14ac:dyDescent="0.25">
      <c r="A27" s="36" t="s">
        <v>276</v>
      </c>
      <c r="B27" s="36" t="s">
        <v>277</v>
      </c>
      <c r="C27" s="37">
        <v>43837.592141203706</v>
      </c>
      <c r="D27" s="36" t="s">
        <v>144</v>
      </c>
      <c r="E27" s="38">
        <v>2100</v>
      </c>
    </row>
    <row r="28" spans="1:5" x14ac:dyDescent="0.25">
      <c r="A28" s="36" t="s">
        <v>278</v>
      </c>
      <c r="B28" s="36" t="s">
        <v>279</v>
      </c>
      <c r="C28" s="37">
        <v>43866.612453703703</v>
      </c>
      <c r="D28" s="36" t="s">
        <v>249</v>
      </c>
      <c r="E28" s="38">
        <v>2100</v>
      </c>
    </row>
    <row r="29" spans="1:5" x14ac:dyDescent="0.25">
      <c r="A29" s="36" t="s">
        <v>280</v>
      </c>
      <c r="B29" s="36" t="s">
        <v>281</v>
      </c>
      <c r="C29" s="37">
        <v>43888.613680555558</v>
      </c>
      <c r="D29" s="36" t="s">
        <v>249</v>
      </c>
      <c r="E29" s="38">
        <v>2100</v>
      </c>
    </row>
    <row r="30" spans="1:5" x14ac:dyDescent="0.25">
      <c r="A30" s="36" t="s">
        <v>282</v>
      </c>
      <c r="B30" s="36" t="s">
        <v>283</v>
      </c>
      <c r="C30" s="37">
        <v>44133.572939814818</v>
      </c>
      <c r="D30" s="36" t="s">
        <v>249</v>
      </c>
      <c r="E30" s="38">
        <v>2100</v>
      </c>
    </row>
    <row r="31" spans="1:5" x14ac:dyDescent="0.25">
      <c r="A31" s="36" t="s">
        <v>284</v>
      </c>
      <c r="B31" s="36" t="s">
        <v>285</v>
      </c>
      <c r="C31" s="37">
        <v>44145.375138888892</v>
      </c>
      <c r="D31" s="36" t="s">
        <v>249</v>
      </c>
      <c r="E31" s="38">
        <v>2100</v>
      </c>
    </row>
    <row r="32" spans="1:5" x14ac:dyDescent="0.25">
      <c r="A32" s="36" t="s">
        <v>286</v>
      </c>
      <c r="B32" s="36" t="s">
        <v>287</v>
      </c>
      <c r="C32" s="37">
        <v>44133.438414351855</v>
      </c>
      <c r="D32" s="36" t="s">
        <v>249</v>
      </c>
      <c r="E32" s="38">
        <v>2100</v>
      </c>
    </row>
    <row r="33" spans="1:5" x14ac:dyDescent="0.25">
      <c r="A33" s="36" t="s">
        <v>288</v>
      </c>
      <c r="B33" s="36" t="s">
        <v>289</v>
      </c>
      <c r="C33" s="37">
        <v>43976.663738425923</v>
      </c>
      <c r="D33" s="36" t="s">
        <v>249</v>
      </c>
      <c r="E33" s="38">
        <v>2100</v>
      </c>
    </row>
    <row r="34" spans="1:5" x14ac:dyDescent="0.25">
      <c r="A34" s="36" t="s">
        <v>290</v>
      </c>
      <c r="B34" s="36" t="s">
        <v>248</v>
      </c>
      <c r="C34" s="37">
        <v>43867.403425925928</v>
      </c>
      <c r="D34" s="36" t="s">
        <v>249</v>
      </c>
      <c r="E34" s="38">
        <v>2100</v>
      </c>
    </row>
    <row r="35" spans="1:5" x14ac:dyDescent="0.25">
      <c r="A35" s="36" t="s">
        <v>291</v>
      </c>
      <c r="B35" s="36" t="s">
        <v>292</v>
      </c>
      <c r="C35" s="37">
        <v>44106.7031712963</v>
      </c>
      <c r="D35" s="36" t="s">
        <v>144</v>
      </c>
      <c r="E35" s="38">
        <v>2100</v>
      </c>
    </row>
    <row r="36" spans="1:5" x14ac:dyDescent="0.25">
      <c r="A36" s="36" t="s">
        <v>293</v>
      </c>
      <c r="B36" s="36" t="s">
        <v>292</v>
      </c>
      <c r="C36" s="37">
        <v>44106.705289351848</v>
      </c>
      <c r="D36" s="36" t="s">
        <v>144</v>
      </c>
      <c r="E36" s="38">
        <v>2100</v>
      </c>
    </row>
    <row r="37" spans="1:5" x14ac:dyDescent="0.25">
      <c r="A37" s="36" t="s">
        <v>294</v>
      </c>
      <c r="B37" s="36" t="s">
        <v>295</v>
      </c>
      <c r="C37" s="37">
        <v>44109.457303240742</v>
      </c>
      <c r="D37" s="36" t="s">
        <v>144</v>
      </c>
      <c r="E37" s="38">
        <v>2100</v>
      </c>
    </row>
    <row r="38" spans="1:5" x14ac:dyDescent="0.25">
      <c r="A38" s="36" t="s">
        <v>296</v>
      </c>
      <c r="B38" s="36" t="s">
        <v>292</v>
      </c>
      <c r="C38" s="37">
        <v>44109.510960648149</v>
      </c>
      <c r="D38" s="36" t="s">
        <v>144</v>
      </c>
      <c r="E38" s="38">
        <v>2100</v>
      </c>
    </row>
    <row r="39" spans="1:5" x14ac:dyDescent="0.25">
      <c r="A39" s="36" t="s">
        <v>297</v>
      </c>
      <c r="B39" s="36" t="s">
        <v>292</v>
      </c>
      <c r="C39" s="37">
        <v>44109.510960648149</v>
      </c>
      <c r="D39" s="36" t="s">
        <v>144</v>
      </c>
      <c r="E39" s="38">
        <v>2100</v>
      </c>
    </row>
    <row r="40" spans="1:5" x14ac:dyDescent="0.25">
      <c r="A40" s="36" t="s">
        <v>298</v>
      </c>
      <c r="B40" s="36" t="s">
        <v>292</v>
      </c>
      <c r="C40" s="37">
        <v>44109.510960648149</v>
      </c>
      <c r="D40" s="36" t="s">
        <v>144</v>
      </c>
      <c r="E40" s="38">
        <v>2100</v>
      </c>
    </row>
    <row r="41" spans="1:5" x14ac:dyDescent="0.25">
      <c r="A41" s="36" t="s">
        <v>299</v>
      </c>
      <c r="B41" s="36" t="s">
        <v>292</v>
      </c>
      <c r="C41" s="37">
        <v>44109.510960648149</v>
      </c>
      <c r="D41" s="36" t="s">
        <v>144</v>
      </c>
      <c r="E41" s="38">
        <v>2100</v>
      </c>
    </row>
    <row r="42" spans="1:5" x14ac:dyDescent="0.25">
      <c r="A42" s="36" t="s">
        <v>300</v>
      </c>
      <c r="B42" s="36" t="s">
        <v>292</v>
      </c>
      <c r="C42" s="37">
        <v>44109.510960648149</v>
      </c>
      <c r="D42" s="36" t="s">
        <v>144</v>
      </c>
      <c r="E42" s="38">
        <v>2100</v>
      </c>
    </row>
    <row r="43" spans="1:5" x14ac:dyDescent="0.25">
      <c r="A43" s="36" t="s">
        <v>301</v>
      </c>
      <c r="B43" s="36" t="s">
        <v>292</v>
      </c>
      <c r="C43" s="37">
        <v>44109.510960648149</v>
      </c>
      <c r="D43" s="36" t="s">
        <v>144</v>
      </c>
      <c r="E43" s="38">
        <v>2100</v>
      </c>
    </row>
    <row r="44" spans="1:5" x14ac:dyDescent="0.25">
      <c r="A44" s="36" t="s">
        <v>302</v>
      </c>
      <c r="B44" s="36" t="s">
        <v>292</v>
      </c>
      <c r="C44" s="37">
        <v>44109.510960648149</v>
      </c>
      <c r="D44" s="36" t="s">
        <v>144</v>
      </c>
      <c r="E44" s="38">
        <v>2100</v>
      </c>
    </row>
    <row r="45" spans="1:5" x14ac:dyDescent="0.25">
      <c r="A45" s="36" t="s">
        <v>303</v>
      </c>
      <c r="B45" s="36" t="s">
        <v>292</v>
      </c>
      <c r="C45" s="37">
        <v>44109.510960648149</v>
      </c>
      <c r="D45" s="36" t="s">
        <v>144</v>
      </c>
      <c r="E45" s="38">
        <v>2100</v>
      </c>
    </row>
    <row r="46" spans="1:5" x14ac:dyDescent="0.25">
      <c r="A46" s="36" t="s">
        <v>304</v>
      </c>
      <c r="B46" s="36" t="s">
        <v>292</v>
      </c>
      <c r="C46" s="37">
        <v>44109.616168981483</v>
      </c>
      <c r="D46" s="36" t="s">
        <v>144</v>
      </c>
      <c r="E46" s="38">
        <v>2100</v>
      </c>
    </row>
    <row r="47" spans="1:5" x14ac:dyDescent="0.25">
      <c r="A47" s="36" t="s">
        <v>305</v>
      </c>
      <c r="B47" s="36" t="s">
        <v>292</v>
      </c>
      <c r="C47" s="37">
        <v>44109.616168981483</v>
      </c>
      <c r="D47" s="36" t="s">
        <v>144</v>
      </c>
      <c r="E47" s="38">
        <v>2100</v>
      </c>
    </row>
    <row r="48" spans="1:5" x14ac:dyDescent="0.25">
      <c r="A48" s="36" t="s">
        <v>306</v>
      </c>
      <c r="B48" s="36" t="s">
        <v>292</v>
      </c>
      <c r="C48" s="37">
        <v>44109.616168981483</v>
      </c>
      <c r="D48" s="36" t="s">
        <v>144</v>
      </c>
      <c r="E48" s="38">
        <v>2100</v>
      </c>
    </row>
    <row r="49" spans="1:5" x14ac:dyDescent="0.25">
      <c r="A49" s="36" t="s">
        <v>307</v>
      </c>
      <c r="B49" s="36" t="s">
        <v>292</v>
      </c>
      <c r="C49" s="37">
        <v>44109.616168981483</v>
      </c>
      <c r="D49" s="36" t="s">
        <v>144</v>
      </c>
      <c r="E49" s="38">
        <v>2100</v>
      </c>
    </row>
    <row r="50" spans="1:5" x14ac:dyDescent="0.25">
      <c r="A50" s="36" t="s">
        <v>308</v>
      </c>
      <c r="B50" s="36" t="s">
        <v>292</v>
      </c>
      <c r="C50" s="37">
        <v>44109.616168981483</v>
      </c>
      <c r="D50" s="36" t="s">
        <v>144</v>
      </c>
      <c r="E50" s="38">
        <v>2100</v>
      </c>
    </row>
    <row r="51" spans="1:5" x14ac:dyDescent="0.25">
      <c r="A51" s="36" t="s">
        <v>309</v>
      </c>
      <c r="B51" s="36" t="s">
        <v>292</v>
      </c>
      <c r="C51" s="37">
        <v>44109.616168981483</v>
      </c>
      <c r="D51" s="36" t="s">
        <v>144</v>
      </c>
      <c r="E51" s="38">
        <v>2100</v>
      </c>
    </row>
    <row r="52" spans="1:5" x14ac:dyDescent="0.25">
      <c r="A52" s="36" t="s">
        <v>310</v>
      </c>
      <c r="B52" s="36" t="s">
        <v>292</v>
      </c>
      <c r="C52" s="37">
        <v>44109.616168981483</v>
      </c>
      <c r="D52" s="36" t="s">
        <v>144</v>
      </c>
      <c r="E52" s="38">
        <v>2100</v>
      </c>
    </row>
    <row r="53" spans="1:5" x14ac:dyDescent="0.25">
      <c r="A53" s="36" t="s">
        <v>311</v>
      </c>
      <c r="B53" s="36" t="s">
        <v>292</v>
      </c>
      <c r="C53" s="37">
        <v>44109.616168981483</v>
      </c>
      <c r="D53" s="36" t="s">
        <v>144</v>
      </c>
      <c r="E53" s="38">
        <v>2100</v>
      </c>
    </row>
    <row r="54" spans="1:5" x14ac:dyDescent="0.25">
      <c r="A54" s="36" t="s">
        <v>312</v>
      </c>
      <c r="B54" s="36" t="s">
        <v>292</v>
      </c>
      <c r="C54" s="37">
        <v>44109.616168981483</v>
      </c>
      <c r="D54" s="36" t="s">
        <v>144</v>
      </c>
      <c r="E54" s="38">
        <v>2100</v>
      </c>
    </row>
    <row r="55" spans="1:5" x14ac:dyDescent="0.25">
      <c r="A55" s="36" t="s">
        <v>313</v>
      </c>
      <c r="B55" s="36" t="s">
        <v>314</v>
      </c>
      <c r="C55" s="37">
        <v>44172.368784722225</v>
      </c>
      <c r="D55" s="36" t="s">
        <v>249</v>
      </c>
      <c r="E55" s="38">
        <v>2100</v>
      </c>
    </row>
    <row r="56" spans="1:5" x14ac:dyDescent="0.25">
      <c r="A56" s="36" t="s">
        <v>315</v>
      </c>
      <c r="B56" s="36" t="s">
        <v>316</v>
      </c>
      <c r="C56" s="37">
        <v>44384.354039351849</v>
      </c>
      <c r="D56" s="36" t="s">
        <v>249</v>
      </c>
      <c r="E56" s="38">
        <v>2100</v>
      </c>
    </row>
    <row r="57" spans="1:5" x14ac:dyDescent="0.25">
      <c r="A57" s="36" t="s">
        <v>317</v>
      </c>
      <c r="B57" s="36" t="s">
        <v>318</v>
      </c>
      <c r="C57" s="37">
        <v>44216.424456018518</v>
      </c>
      <c r="D57" s="36" t="s">
        <v>249</v>
      </c>
      <c r="E57" s="38">
        <v>2100</v>
      </c>
    </row>
    <row r="58" spans="1:5" x14ac:dyDescent="0.25">
      <c r="A58" s="36" t="s">
        <v>319</v>
      </c>
      <c r="B58" s="36" t="s">
        <v>292</v>
      </c>
      <c r="C58" s="37">
        <v>44109.616168981483</v>
      </c>
      <c r="D58" s="36" t="s">
        <v>144</v>
      </c>
      <c r="E58" s="38">
        <v>2100</v>
      </c>
    </row>
    <row r="59" spans="1:5" x14ac:dyDescent="0.25">
      <c r="A59" s="36" t="s">
        <v>320</v>
      </c>
      <c r="B59" s="36" t="s">
        <v>321</v>
      </c>
      <c r="C59" s="37">
        <v>44214.651342592595</v>
      </c>
      <c r="D59" s="36" t="s">
        <v>249</v>
      </c>
      <c r="E59" s="38">
        <v>2100</v>
      </c>
    </row>
    <row r="60" spans="1:5" x14ac:dyDescent="0.25">
      <c r="A60" s="36" t="s">
        <v>322</v>
      </c>
      <c r="B60" s="36" t="s">
        <v>323</v>
      </c>
      <c r="C60" s="37">
        <v>44292.46471064815</v>
      </c>
      <c r="D60" s="36" t="s">
        <v>249</v>
      </c>
      <c r="E60" s="38">
        <v>2100</v>
      </c>
    </row>
    <row r="61" spans="1:5" x14ac:dyDescent="0.25">
      <c r="A61" s="36" t="s">
        <v>324</v>
      </c>
      <c r="B61" s="36" t="s">
        <v>325</v>
      </c>
      <c r="C61" s="37">
        <v>44349.441284722219</v>
      </c>
      <c r="D61" s="36" t="s">
        <v>144</v>
      </c>
      <c r="E61" s="38">
        <v>2100</v>
      </c>
    </row>
    <row r="62" spans="1:5" x14ac:dyDescent="0.25">
      <c r="A62" s="36" t="s">
        <v>326</v>
      </c>
      <c r="B62" s="36" t="s">
        <v>327</v>
      </c>
      <c r="C62" s="37">
        <v>44391.504826388889</v>
      </c>
      <c r="D62" s="36" t="s">
        <v>249</v>
      </c>
      <c r="E62" s="38">
        <v>2100</v>
      </c>
    </row>
    <row r="63" spans="1:5" x14ac:dyDescent="0.25">
      <c r="A63" s="36" t="s">
        <v>328</v>
      </c>
      <c r="B63" s="36" t="s">
        <v>329</v>
      </c>
      <c r="C63" s="37">
        <v>44391.508043981485</v>
      </c>
      <c r="D63" s="36" t="s">
        <v>249</v>
      </c>
      <c r="E63" s="38">
        <v>2100</v>
      </c>
    </row>
    <row r="64" spans="1:5" x14ac:dyDescent="0.25">
      <c r="A64" s="36" t="s">
        <v>330</v>
      </c>
      <c r="B64" s="36" t="s">
        <v>331</v>
      </c>
      <c r="C64" s="37">
        <v>44630.497743055559</v>
      </c>
      <c r="D64" s="36" t="s">
        <v>249</v>
      </c>
      <c r="E64" s="38">
        <v>2100</v>
      </c>
    </row>
    <row r="65" spans="1:5" x14ac:dyDescent="0.25">
      <c r="A65" s="36" t="s">
        <v>332</v>
      </c>
      <c r="B65" s="36" t="s">
        <v>333</v>
      </c>
      <c r="C65" s="37">
        <v>44229.667743055557</v>
      </c>
      <c r="D65" s="36" t="s">
        <v>249</v>
      </c>
      <c r="E65" s="38">
        <v>2100</v>
      </c>
    </row>
    <row r="66" spans="1:5" x14ac:dyDescent="0.25">
      <c r="A66" s="36" t="s">
        <v>334</v>
      </c>
      <c r="B66" s="36" t="s">
        <v>335</v>
      </c>
      <c r="C66" s="37">
        <v>44216.396215277775</v>
      </c>
      <c r="D66" s="36" t="s">
        <v>249</v>
      </c>
      <c r="E66" s="38">
        <v>2100</v>
      </c>
    </row>
    <row r="67" spans="1:5" x14ac:dyDescent="0.25">
      <c r="A67" s="36" t="s">
        <v>336</v>
      </c>
      <c r="B67" s="36" t="s">
        <v>337</v>
      </c>
      <c r="C67" s="37">
        <v>44578.382777777777</v>
      </c>
      <c r="D67" s="36" t="s">
        <v>249</v>
      </c>
      <c r="E67" s="38">
        <v>2100</v>
      </c>
    </row>
    <row r="68" spans="1:5" x14ac:dyDescent="0.25">
      <c r="A68" s="36" t="s">
        <v>338</v>
      </c>
      <c r="B68" s="36" t="s">
        <v>339</v>
      </c>
      <c r="C68" s="37">
        <v>44635.577118055553</v>
      </c>
      <c r="D68" s="36" t="s">
        <v>249</v>
      </c>
      <c r="E68" s="38">
        <v>2100</v>
      </c>
    </row>
    <row r="69" spans="1:5" x14ac:dyDescent="0.25">
      <c r="A69" s="36" t="s">
        <v>340</v>
      </c>
      <c r="B69" s="36" t="s">
        <v>341</v>
      </c>
      <c r="C69" s="37">
        <v>44530.611296296294</v>
      </c>
      <c r="D69" s="36" t="s">
        <v>249</v>
      </c>
      <c r="E69" s="38">
        <v>2100</v>
      </c>
    </row>
    <row r="70" spans="1:5" x14ac:dyDescent="0.25">
      <c r="A70" s="36" t="s">
        <v>342</v>
      </c>
      <c r="B70" s="36" t="s">
        <v>343</v>
      </c>
      <c r="C70" s="37">
        <v>44496.438611111109</v>
      </c>
      <c r="D70" s="36" t="s">
        <v>249</v>
      </c>
      <c r="E70" s="38">
        <v>2100</v>
      </c>
    </row>
    <row r="71" spans="1:5" x14ac:dyDescent="0.25">
      <c r="A71" s="36" t="s">
        <v>344</v>
      </c>
      <c r="B71" s="36" t="s">
        <v>345</v>
      </c>
      <c r="C71" s="37">
        <v>44326.629652777781</v>
      </c>
      <c r="D71" s="36" t="s">
        <v>249</v>
      </c>
      <c r="E71" s="38">
        <v>2100</v>
      </c>
    </row>
    <row r="72" spans="1:5" x14ac:dyDescent="0.25">
      <c r="A72" s="36" t="s">
        <v>346</v>
      </c>
      <c r="B72" s="36" t="s">
        <v>347</v>
      </c>
      <c r="C72" s="37">
        <v>44260.664259259262</v>
      </c>
      <c r="D72" s="36" t="s">
        <v>249</v>
      </c>
      <c r="E72" s="38">
        <v>2100</v>
      </c>
    </row>
    <row r="73" spans="1:5" x14ac:dyDescent="0.25">
      <c r="A73" s="36" t="s">
        <v>348</v>
      </c>
      <c r="B73" s="33" t="s">
        <v>349</v>
      </c>
      <c r="C73" s="37">
        <v>44741.474767453707</v>
      </c>
      <c r="D73" s="36" t="s">
        <v>325</v>
      </c>
      <c r="E73" s="38">
        <v>2100</v>
      </c>
    </row>
    <row r="74" spans="1:5" x14ac:dyDescent="0.25">
      <c r="A74" s="36" t="s">
        <v>350</v>
      </c>
      <c r="B74" s="36" t="s">
        <v>351</v>
      </c>
      <c r="C74" s="37">
        <v>44396.379259259258</v>
      </c>
      <c r="D74" s="36" t="s">
        <v>249</v>
      </c>
      <c r="E74" s="38">
        <v>2100</v>
      </c>
    </row>
    <row r="75" spans="1:5" x14ac:dyDescent="0.25">
      <c r="A75" s="36" t="s">
        <v>352</v>
      </c>
      <c r="B75" s="36" t="s">
        <v>353</v>
      </c>
      <c r="C75" s="37">
        <v>44305.45212962963</v>
      </c>
      <c r="D75" s="36" t="s">
        <v>249</v>
      </c>
      <c r="E75" s="38">
        <v>2100</v>
      </c>
    </row>
    <row r="76" spans="1:5" x14ac:dyDescent="0.25">
      <c r="A76" s="36" t="s">
        <v>354</v>
      </c>
      <c r="B76" s="36" t="s">
        <v>355</v>
      </c>
      <c r="C76" s="37">
        <v>44579.348865740743</v>
      </c>
      <c r="D76" s="36" t="s">
        <v>249</v>
      </c>
      <c r="E76" s="38">
        <v>2100</v>
      </c>
    </row>
    <row r="77" spans="1:5" x14ac:dyDescent="0.25">
      <c r="A77" s="36" t="s">
        <v>356</v>
      </c>
      <c r="B77" s="33" t="s">
        <v>349</v>
      </c>
      <c r="C77" s="37">
        <v>44875.6645728125</v>
      </c>
      <c r="D77" s="36" t="s">
        <v>249</v>
      </c>
      <c r="E77" s="38">
        <v>2100</v>
      </c>
    </row>
    <row r="78" spans="1:5" x14ac:dyDescent="0.25">
      <c r="A78" s="36" t="s">
        <v>357</v>
      </c>
      <c r="B78" s="36" t="s">
        <v>358</v>
      </c>
      <c r="C78" s="37">
        <v>44453.484583333331</v>
      </c>
      <c r="D78" s="36" t="s">
        <v>249</v>
      </c>
      <c r="E78" s="38">
        <v>2100</v>
      </c>
    </row>
    <row r="79" spans="1:5" x14ac:dyDescent="0.25">
      <c r="A79" s="36" t="s">
        <v>359</v>
      </c>
      <c r="B79" s="36" t="s">
        <v>358</v>
      </c>
      <c r="C79" s="37">
        <v>44453.484965277778</v>
      </c>
      <c r="D79" s="36" t="s">
        <v>249</v>
      </c>
      <c r="E79" s="38">
        <v>2100</v>
      </c>
    </row>
    <row r="80" spans="1:5" x14ac:dyDescent="0.25">
      <c r="A80" s="36" t="s">
        <v>360</v>
      </c>
      <c r="B80" s="36" t="s">
        <v>358</v>
      </c>
      <c r="C80" s="37">
        <v>44453.485358796293</v>
      </c>
      <c r="D80" s="36" t="s">
        <v>249</v>
      </c>
      <c r="E80" s="38">
        <v>2100</v>
      </c>
    </row>
    <row r="81" spans="1:5" x14ac:dyDescent="0.25">
      <c r="A81" s="36" t="s">
        <v>361</v>
      </c>
      <c r="B81" s="36" t="s">
        <v>358</v>
      </c>
      <c r="C81" s="37">
        <v>44453.485902777778</v>
      </c>
      <c r="D81" s="36" t="s">
        <v>249</v>
      </c>
      <c r="E81" s="38">
        <v>2100</v>
      </c>
    </row>
    <row r="82" spans="1:5" x14ac:dyDescent="0.25">
      <c r="A82" s="36" t="s">
        <v>362</v>
      </c>
      <c r="B82" s="36" t="s">
        <v>358</v>
      </c>
      <c r="C82" s="37">
        <v>44453.486319444448</v>
      </c>
      <c r="D82" s="36" t="s">
        <v>249</v>
      </c>
      <c r="E82" s="38">
        <v>2100</v>
      </c>
    </row>
    <row r="83" spans="1:5" x14ac:dyDescent="0.25">
      <c r="A83" s="36" t="s">
        <v>363</v>
      </c>
      <c r="B83" s="36" t="s">
        <v>358</v>
      </c>
      <c r="C83" s="37">
        <v>44453.486643518518</v>
      </c>
      <c r="D83" s="36" t="s">
        <v>249</v>
      </c>
      <c r="E83" s="38">
        <v>2100</v>
      </c>
    </row>
    <row r="84" spans="1:5" x14ac:dyDescent="0.25">
      <c r="A84" s="36" t="s">
        <v>364</v>
      </c>
      <c r="B84" s="36" t="s">
        <v>358</v>
      </c>
      <c r="C84" s="37">
        <v>44453.487025462964</v>
      </c>
      <c r="D84" s="36" t="s">
        <v>249</v>
      </c>
      <c r="E84" s="38">
        <v>2100</v>
      </c>
    </row>
    <row r="85" spans="1:5" x14ac:dyDescent="0.25">
      <c r="A85" s="36" t="s">
        <v>365</v>
      </c>
      <c r="B85" s="36" t="s">
        <v>358</v>
      </c>
      <c r="C85" s="37">
        <v>44453.487361111111</v>
      </c>
      <c r="D85" s="36" t="s">
        <v>249</v>
      </c>
      <c r="E85" s="38">
        <v>2100</v>
      </c>
    </row>
    <row r="86" spans="1:5" x14ac:dyDescent="0.25">
      <c r="A86" s="36" t="s">
        <v>366</v>
      </c>
      <c r="B86" s="36" t="s">
        <v>358</v>
      </c>
      <c r="C86" s="37">
        <v>44453.487696759257</v>
      </c>
      <c r="D86" s="36" t="s">
        <v>249</v>
      </c>
      <c r="E86" s="38">
        <v>2100</v>
      </c>
    </row>
    <row r="87" spans="1:5" x14ac:dyDescent="0.25">
      <c r="A87" s="36" t="s">
        <v>367</v>
      </c>
      <c r="B87" s="36" t="s">
        <v>358</v>
      </c>
      <c r="C87" s="37">
        <v>44453.487986111111</v>
      </c>
      <c r="D87" s="36" t="s">
        <v>249</v>
      </c>
      <c r="E87" s="38">
        <v>2100</v>
      </c>
    </row>
    <row r="88" spans="1:5" x14ac:dyDescent="0.25">
      <c r="A88" s="36" t="s">
        <v>368</v>
      </c>
      <c r="B88" s="36" t="s">
        <v>358</v>
      </c>
      <c r="C88" s="37">
        <v>44453.488333333335</v>
      </c>
      <c r="D88" s="36" t="s">
        <v>249</v>
      </c>
      <c r="E88" s="38">
        <v>2100</v>
      </c>
    </row>
    <row r="89" spans="1:5" x14ac:dyDescent="0.25">
      <c r="A89" s="36" t="s">
        <v>369</v>
      </c>
      <c r="B89" s="36" t="s">
        <v>358</v>
      </c>
      <c r="C89" s="37">
        <v>44453.489259259259</v>
      </c>
      <c r="D89" s="36" t="s">
        <v>249</v>
      </c>
      <c r="E89" s="38">
        <v>2100</v>
      </c>
    </row>
    <row r="90" spans="1:5" x14ac:dyDescent="0.25">
      <c r="A90" s="36" t="s">
        <v>370</v>
      </c>
      <c r="B90" s="36" t="s">
        <v>358</v>
      </c>
      <c r="C90" s="37">
        <v>44453.489629629628</v>
      </c>
      <c r="D90" s="36" t="s">
        <v>249</v>
      </c>
      <c r="E90" s="38">
        <v>2100</v>
      </c>
    </row>
    <row r="91" spans="1:5" x14ac:dyDescent="0.25">
      <c r="A91" s="36" t="s">
        <v>371</v>
      </c>
      <c r="B91" s="36" t="s">
        <v>358</v>
      </c>
      <c r="C91" s="37">
        <v>44453.489918981482</v>
      </c>
      <c r="D91" s="36" t="s">
        <v>249</v>
      </c>
      <c r="E91" s="38">
        <v>2100</v>
      </c>
    </row>
    <row r="92" spans="1:5" x14ac:dyDescent="0.25">
      <c r="A92" s="36" t="s">
        <v>372</v>
      </c>
      <c r="B92" s="36" t="s">
        <v>358</v>
      </c>
      <c r="C92" s="37">
        <v>44453.490312499998</v>
      </c>
      <c r="D92" s="36" t="s">
        <v>249</v>
      </c>
      <c r="E92" s="38">
        <v>2100</v>
      </c>
    </row>
    <row r="93" spans="1:5" x14ac:dyDescent="0.25">
      <c r="A93" s="36" t="s">
        <v>373</v>
      </c>
      <c r="B93" s="36" t="s">
        <v>358</v>
      </c>
      <c r="C93" s="37">
        <v>44453.491562499999</v>
      </c>
      <c r="D93" s="36" t="s">
        <v>249</v>
      </c>
      <c r="E93" s="38">
        <v>2100</v>
      </c>
    </row>
    <row r="94" spans="1:5" x14ac:dyDescent="0.25">
      <c r="A94" s="36" t="s">
        <v>374</v>
      </c>
      <c r="B94" s="36" t="s">
        <v>358</v>
      </c>
      <c r="C94" s="37">
        <v>44453.491875</v>
      </c>
      <c r="D94" s="36" t="s">
        <v>249</v>
      </c>
      <c r="E94" s="38">
        <v>2100</v>
      </c>
    </row>
    <row r="95" spans="1:5" x14ac:dyDescent="0.25">
      <c r="A95" s="36" t="s">
        <v>375</v>
      </c>
      <c r="B95" s="36" t="s">
        <v>358</v>
      </c>
      <c r="C95" s="37">
        <v>44453.492199074077</v>
      </c>
      <c r="D95" s="36" t="s">
        <v>249</v>
      </c>
      <c r="E95" s="38">
        <v>2100</v>
      </c>
    </row>
    <row r="96" spans="1:5" x14ac:dyDescent="0.25">
      <c r="A96" s="36" t="s">
        <v>376</v>
      </c>
      <c r="B96" s="36" t="s">
        <v>358</v>
      </c>
      <c r="C96" s="37">
        <v>44453.492488425924</v>
      </c>
      <c r="D96" s="36" t="s">
        <v>249</v>
      </c>
      <c r="E96" s="38">
        <v>2100</v>
      </c>
    </row>
    <row r="97" spans="1:5" x14ac:dyDescent="0.25">
      <c r="A97" s="36" t="s">
        <v>377</v>
      </c>
      <c r="B97" s="36" t="s">
        <v>358</v>
      </c>
      <c r="C97" s="37">
        <v>44453.492766203701</v>
      </c>
      <c r="D97" s="36" t="s">
        <v>249</v>
      </c>
      <c r="E97" s="38">
        <v>2100</v>
      </c>
    </row>
    <row r="98" spans="1:5" x14ac:dyDescent="0.25">
      <c r="A98" s="36" t="s">
        <v>378</v>
      </c>
      <c r="B98" s="36" t="s">
        <v>358</v>
      </c>
      <c r="C98" s="37">
        <v>44453.493356481478</v>
      </c>
      <c r="D98" s="36" t="s">
        <v>249</v>
      </c>
      <c r="E98" s="38">
        <v>2100</v>
      </c>
    </row>
    <row r="99" spans="1:5" x14ac:dyDescent="0.25">
      <c r="A99" s="36" t="s">
        <v>379</v>
      </c>
      <c r="B99" s="36" t="s">
        <v>358</v>
      </c>
      <c r="C99" s="37">
        <v>44453.501886574071</v>
      </c>
      <c r="D99" s="36" t="s">
        <v>249</v>
      </c>
      <c r="E99" s="38">
        <v>2100</v>
      </c>
    </row>
    <row r="100" spans="1:5" x14ac:dyDescent="0.25">
      <c r="A100" s="36" t="s">
        <v>380</v>
      </c>
      <c r="B100" s="36" t="s">
        <v>358</v>
      </c>
      <c r="C100" s="37">
        <v>44453.502210648148</v>
      </c>
      <c r="D100" s="36" t="s">
        <v>249</v>
      </c>
      <c r="E100" s="38">
        <v>2100</v>
      </c>
    </row>
    <row r="101" spans="1:5" x14ac:dyDescent="0.25">
      <c r="A101" s="36" t="s">
        <v>381</v>
      </c>
      <c r="B101" s="36" t="s">
        <v>358</v>
      </c>
      <c r="C101" s="37">
        <v>44453.488622685189</v>
      </c>
      <c r="D101" s="36" t="s">
        <v>249</v>
      </c>
      <c r="E101" s="38">
        <v>2100</v>
      </c>
    </row>
    <row r="102" spans="1:5" x14ac:dyDescent="0.25">
      <c r="A102" s="36" t="s">
        <v>382</v>
      </c>
      <c r="B102" s="36" t="s">
        <v>358</v>
      </c>
      <c r="C102" s="37">
        <v>44453.488912037035</v>
      </c>
      <c r="D102" s="36" t="s">
        <v>249</v>
      </c>
      <c r="E102" s="38">
        <v>2100</v>
      </c>
    </row>
    <row r="103" spans="1:5" x14ac:dyDescent="0.25">
      <c r="A103" s="36" t="s">
        <v>383</v>
      </c>
      <c r="B103" s="33" t="s">
        <v>349</v>
      </c>
      <c r="C103" s="37">
        <v>45632.545284375003</v>
      </c>
      <c r="D103" s="36" t="s">
        <v>325</v>
      </c>
      <c r="E103" s="38">
        <v>2100</v>
      </c>
    </row>
    <row r="104" spans="1:5" x14ac:dyDescent="0.25">
      <c r="A104" s="36" t="s">
        <v>384</v>
      </c>
      <c r="B104" s="36" t="s">
        <v>385</v>
      </c>
      <c r="C104" s="37">
        <v>44279.431770833333</v>
      </c>
      <c r="D104" s="36" t="s">
        <v>249</v>
      </c>
      <c r="E104" s="38">
        <v>2100</v>
      </c>
    </row>
    <row r="105" spans="1:5" x14ac:dyDescent="0.25">
      <c r="A105" s="36" t="s">
        <v>386</v>
      </c>
      <c r="B105" s="36" t="s">
        <v>387</v>
      </c>
      <c r="C105" s="37">
        <v>44658.669664351852</v>
      </c>
      <c r="D105" s="36" t="s">
        <v>249</v>
      </c>
      <c r="E105" s="38">
        <v>2100</v>
      </c>
    </row>
    <row r="106" spans="1:5" x14ac:dyDescent="0.25">
      <c r="A106" s="36" t="s">
        <v>388</v>
      </c>
      <c r="B106" s="36" t="s">
        <v>387</v>
      </c>
      <c r="C106" s="37">
        <v>44658.672546296293</v>
      </c>
      <c r="D106" s="36" t="s">
        <v>249</v>
      </c>
      <c r="E106" s="38">
        <v>2100</v>
      </c>
    </row>
    <row r="107" spans="1:5" x14ac:dyDescent="0.25">
      <c r="A107" s="36" t="s">
        <v>389</v>
      </c>
      <c r="B107" s="33" t="s">
        <v>349</v>
      </c>
      <c r="C107" s="37">
        <v>44749.614464155093</v>
      </c>
      <c r="D107" s="36" t="s">
        <v>390</v>
      </c>
      <c r="E107" s="38">
        <v>2100</v>
      </c>
    </row>
    <row r="108" spans="1:5" x14ac:dyDescent="0.25">
      <c r="A108" s="36" t="s">
        <v>391</v>
      </c>
      <c r="B108" s="33" t="s">
        <v>349</v>
      </c>
      <c r="C108" s="37">
        <v>44806.629849976853</v>
      </c>
      <c r="D108" s="36" t="s">
        <v>392</v>
      </c>
      <c r="E108" s="38">
        <v>2100</v>
      </c>
    </row>
    <row r="109" spans="1:5" x14ac:dyDescent="0.25">
      <c r="A109" s="36" t="s">
        <v>393</v>
      </c>
      <c r="B109" s="33" t="s">
        <v>349</v>
      </c>
      <c r="C109" s="37">
        <v>44824.663516516201</v>
      </c>
      <c r="D109" s="36" t="s">
        <v>394</v>
      </c>
      <c r="E109" s="38">
        <v>2100</v>
      </c>
    </row>
    <row r="110" spans="1:5" x14ac:dyDescent="0.25">
      <c r="A110" s="36" t="s">
        <v>395</v>
      </c>
      <c r="B110" s="33" t="s">
        <v>349</v>
      </c>
      <c r="C110" s="37">
        <v>44848.375573425925</v>
      </c>
      <c r="D110" s="36" t="s">
        <v>390</v>
      </c>
      <c r="E110" s="38">
        <v>2100</v>
      </c>
    </row>
    <row r="111" spans="1:5" x14ac:dyDescent="0.25">
      <c r="A111" s="36" t="s">
        <v>396</v>
      </c>
      <c r="B111" s="33" t="s">
        <v>349</v>
      </c>
      <c r="C111" s="37">
        <v>44935.437815925929</v>
      </c>
      <c r="D111" s="36" t="s">
        <v>325</v>
      </c>
      <c r="E111" s="38">
        <v>2100</v>
      </c>
    </row>
    <row r="112" spans="1:5" x14ac:dyDescent="0.25">
      <c r="A112" s="36" t="s">
        <v>397</v>
      </c>
      <c r="B112" s="33" t="s">
        <v>349</v>
      </c>
      <c r="C112" s="37">
        <v>45125.513508703705</v>
      </c>
      <c r="D112" s="36" t="s">
        <v>249</v>
      </c>
      <c r="E112" s="38">
        <v>2100</v>
      </c>
    </row>
    <row r="113" spans="1:5" x14ac:dyDescent="0.25">
      <c r="A113" s="36" t="s">
        <v>398</v>
      </c>
      <c r="B113" s="33" t="s">
        <v>349</v>
      </c>
      <c r="C113" s="37">
        <v>45189.464008402778</v>
      </c>
      <c r="D113" s="36" t="s">
        <v>249</v>
      </c>
      <c r="E113" s="38">
        <v>2100</v>
      </c>
    </row>
    <row r="114" spans="1:5" x14ac:dyDescent="0.25">
      <c r="A114" s="36" t="s">
        <v>399</v>
      </c>
      <c r="B114" s="33" t="s">
        <v>349</v>
      </c>
      <c r="C114" s="37">
        <v>45033.41092451389</v>
      </c>
      <c r="D114" s="36" t="s">
        <v>400</v>
      </c>
      <c r="E114" s="38">
        <v>2100</v>
      </c>
    </row>
    <row r="115" spans="1:5" x14ac:dyDescent="0.25">
      <c r="A115" s="36" t="s">
        <v>401</v>
      </c>
      <c r="B115" s="33" t="s">
        <v>349</v>
      </c>
      <c r="C115" s="37">
        <v>45033.426739652779</v>
      </c>
      <c r="D115" s="36" t="s">
        <v>402</v>
      </c>
      <c r="E115" s="38">
        <v>2100</v>
      </c>
    </row>
    <row r="116" spans="1:5" x14ac:dyDescent="0.25">
      <c r="A116" s="36" t="s">
        <v>403</v>
      </c>
      <c r="B116" s="33" t="s">
        <v>349</v>
      </c>
      <c r="C116" s="37">
        <v>45033.432421759258</v>
      </c>
      <c r="D116" s="36" t="s">
        <v>402</v>
      </c>
      <c r="E116" s="38">
        <v>2100</v>
      </c>
    </row>
    <row r="117" spans="1:5" x14ac:dyDescent="0.25">
      <c r="A117" s="36" t="s">
        <v>404</v>
      </c>
      <c r="B117" s="33" t="s">
        <v>349</v>
      </c>
      <c r="C117" s="37">
        <v>45033.436532430555</v>
      </c>
      <c r="D117" s="36" t="s">
        <v>402</v>
      </c>
      <c r="E117" s="38">
        <v>2100</v>
      </c>
    </row>
    <row r="118" spans="1:5" x14ac:dyDescent="0.25">
      <c r="A118" s="36" t="s">
        <v>405</v>
      </c>
      <c r="B118" s="33" t="s">
        <v>349</v>
      </c>
      <c r="C118" s="37">
        <v>45036.364198842595</v>
      </c>
      <c r="D118" s="36" t="s">
        <v>402</v>
      </c>
      <c r="E118" s="38">
        <v>2100</v>
      </c>
    </row>
    <row r="119" spans="1:5" x14ac:dyDescent="0.25">
      <c r="A119" s="36" t="s">
        <v>406</v>
      </c>
      <c r="B119" s="33" t="s">
        <v>349</v>
      </c>
      <c r="C119" s="37">
        <v>45169.606688101849</v>
      </c>
      <c r="D119" s="36" t="s">
        <v>407</v>
      </c>
      <c r="E119" s="38">
        <v>2100</v>
      </c>
    </row>
    <row r="120" spans="1:5" x14ac:dyDescent="0.25">
      <c r="A120" s="36" t="s">
        <v>408</v>
      </c>
      <c r="B120" s="33" t="s">
        <v>349</v>
      </c>
      <c r="C120" s="37">
        <v>45565.354314606484</v>
      </c>
      <c r="D120" s="36" t="s">
        <v>249</v>
      </c>
      <c r="E120" s="38">
        <v>2100</v>
      </c>
    </row>
    <row r="121" spans="1:5" x14ac:dyDescent="0.25">
      <c r="A121" s="36" t="s">
        <v>409</v>
      </c>
      <c r="B121" s="33" t="s">
        <v>349</v>
      </c>
      <c r="C121" s="37">
        <v>45482.537520868056</v>
      </c>
      <c r="D121" s="36" t="s">
        <v>249</v>
      </c>
      <c r="E121" s="38">
        <v>2100</v>
      </c>
    </row>
    <row r="122" spans="1:5" x14ac:dyDescent="0.25">
      <c r="A122" s="36" t="s">
        <v>410</v>
      </c>
      <c r="B122" s="33" t="s">
        <v>349</v>
      </c>
      <c r="C122" s="37">
        <v>45561.603952511578</v>
      </c>
      <c r="D122" s="36" t="s">
        <v>249</v>
      </c>
      <c r="E122" s="38">
        <v>2100</v>
      </c>
    </row>
    <row r="123" spans="1:5" x14ac:dyDescent="0.25">
      <c r="A123" s="36" t="s">
        <v>411</v>
      </c>
      <c r="B123" s="33" t="s">
        <v>349</v>
      </c>
      <c r="C123" s="37">
        <v>45561.610880381944</v>
      </c>
      <c r="D123" s="36" t="s">
        <v>249</v>
      </c>
      <c r="E123" s="38">
        <v>2100</v>
      </c>
    </row>
    <row r="124" spans="1:5" x14ac:dyDescent="0.25">
      <c r="A124" s="36" t="s">
        <v>412</v>
      </c>
      <c r="B124" s="33" t="s">
        <v>349</v>
      </c>
      <c r="C124" s="37">
        <v>45569.534995509261</v>
      </c>
      <c r="D124" s="36" t="s">
        <v>249</v>
      </c>
      <c r="E124" s="38">
        <v>2100</v>
      </c>
    </row>
    <row r="125" spans="1:5" x14ac:dyDescent="0.25">
      <c r="A125" s="36" t="s">
        <v>413</v>
      </c>
      <c r="B125" s="33" t="s">
        <v>349</v>
      </c>
      <c r="C125" s="37">
        <v>45643.642374930554</v>
      </c>
      <c r="D125" s="36" t="s">
        <v>249</v>
      </c>
      <c r="E125" s="38">
        <v>2100</v>
      </c>
    </row>
    <row r="126" spans="1:5" x14ac:dyDescent="0.25">
      <c r="A126" s="36" t="s">
        <v>414</v>
      </c>
      <c r="B126" s="33" t="s">
        <v>349</v>
      </c>
      <c r="C126" s="37">
        <v>45629.543421388888</v>
      </c>
      <c r="D126" s="36" t="s">
        <v>349</v>
      </c>
      <c r="E126" s="38">
        <v>2100</v>
      </c>
    </row>
    <row r="127" spans="1:5" x14ac:dyDescent="0.25">
      <c r="E127" s="38"/>
    </row>
    <row r="128" spans="1:5" x14ac:dyDescent="0.25">
      <c r="D128" s="39" t="s">
        <v>154</v>
      </c>
      <c r="E128" s="40">
        <f>SUM(E2:E127)</f>
        <v>262500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4"/>
  <sheetViews>
    <sheetView workbookViewId="0">
      <selection activeCell="F35" sqref="F35"/>
    </sheetView>
  </sheetViews>
  <sheetFormatPr defaultColWidth="11.140625" defaultRowHeight="15" x14ac:dyDescent="0.25"/>
  <cols>
    <col min="1" max="1" width="11.140625" style="33"/>
    <col min="2" max="2" width="23" style="33" bestFit="1" customWidth="1"/>
    <col min="3" max="3" width="12.85546875" style="33" bestFit="1" customWidth="1"/>
    <col min="4" max="4" width="11.140625" style="33" bestFit="1" customWidth="1"/>
    <col min="5" max="16384" width="11.140625" style="33"/>
  </cols>
  <sheetData>
    <row r="1" spans="1:5" x14ac:dyDescent="0.25">
      <c r="A1" s="33" t="s">
        <v>155</v>
      </c>
      <c r="B1" s="33" t="s">
        <v>156</v>
      </c>
      <c r="C1" s="33" t="s">
        <v>157</v>
      </c>
      <c r="D1" s="33" t="s">
        <v>158</v>
      </c>
      <c r="E1" s="33" t="s">
        <v>159</v>
      </c>
    </row>
    <row r="2" spans="1:5" x14ac:dyDescent="0.25">
      <c r="B2" s="36" t="s">
        <v>415</v>
      </c>
      <c r="E2" s="38">
        <v>1200</v>
      </c>
    </row>
    <row r="3" spans="1:5" x14ac:dyDescent="0.25">
      <c r="B3" s="36" t="s">
        <v>415</v>
      </c>
      <c r="E3" s="38">
        <v>1200</v>
      </c>
    </row>
    <row r="4" spans="1:5" x14ac:dyDescent="0.25">
      <c r="B4" s="36" t="s">
        <v>415</v>
      </c>
      <c r="E4" s="38">
        <v>1200</v>
      </c>
    </row>
    <row r="5" spans="1:5" x14ac:dyDescent="0.25">
      <c r="B5" s="36" t="s">
        <v>415</v>
      </c>
      <c r="E5" s="38">
        <v>1200</v>
      </c>
    </row>
    <row r="6" spans="1:5" x14ac:dyDescent="0.25">
      <c r="B6" s="36" t="s">
        <v>415</v>
      </c>
      <c r="E6" s="38">
        <v>1200</v>
      </c>
    </row>
    <row r="7" spans="1:5" x14ac:dyDescent="0.25">
      <c r="B7" s="36" t="s">
        <v>415</v>
      </c>
      <c r="E7" s="38">
        <v>1200</v>
      </c>
    </row>
    <row r="8" spans="1:5" x14ac:dyDescent="0.25">
      <c r="B8" s="36" t="s">
        <v>415</v>
      </c>
      <c r="E8" s="38">
        <v>1200</v>
      </c>
    </row>
    <row r="9" spans="1:5" x14ac:dyDescent="0.25">
      <c r="B9" s="36" t="s">
        <v>415</v>
      </c>
      <c r="E9" s="38">
        <v>1200</v>
      </c>
    </row>
    <row r="10" spans="1:5" x14ac:dyDescent="0.25">
      <c r="B10" s="36" t="s">
        <v>415</v>
      </c>
      <c r="E10" s="38">
        <v>1200</v>
      </c>
    </row>
    <row r="11" spans="1:5" x14ac:dyDescent="0.25">
      <c r="B11" s="36" t="s">
        <v>415</v>
      </c>
      <c r="E11" s="38">
        <v>1200</v>
      </c>
    </row>
    <row r="12" spans="1:5" x14ac:dyDescent="0.25">
      <c r="B12" s="36" t="s">
        <v>415</v>
      </c>
      <c r="E12" s="38">
        <v>1200</v>
      </c>
    </row>
    <row r="13" spans="1:5" x14ac:dyDescent="0.25">
      <c r="E13" s="38"/>
    </row>
    <row r="14" spans="1:5" x14ac:dyDescent="0.25">
      <c r="D14" s="33" t="s">
        <v>154</v>
      </c>
      <c r="E14" s="38">
        <f>SUM(E2:E13)</f>
        <v>13200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302087CDA0947896A7B316CD2A2C4" ma:contentTypeVersion="18" ma:contentTypeDescription="Een nieuw document maken." ma:contentTypeScope="" ma:versionID="bdcadb7627fae4b8482af37088ccc78d">
  <xsd:schema xmlns:xsd="http://www.w3.org/2001/XMLSchema" xmlns:xs="http://www.w3.org/2001/XMLSchema" xmlns:p="http://schemas.microsoft.com/office/2006/metadata/properties" xmlns:ns2="b3ab808f-f6e5-4a65-88a6-bed507702d3a" xmlns:ns3="edd3f4e4-513c-4753-83c5-4ffe501f06ed" targetNamespace="http://schemas.microsoft.com/office/2006/metadata/properties" ma:root="true" ma:fieldsID="87417c27f82f1154e3b682394913bfa0" ns2:_="" ns3:_="">
    <xsd:import namespace="b3ab808f-f6e5-4a65-88a6-bed507702d3a"/>
    <xsd:import namespace="edd3f4e4-513c-4753-83c5-4ffe501f06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b808f-f6e5-4a65-88a6-bed507702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fda581a-196f-443f-b2ec-bba2cd2cc6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3f4e4-513c-4753-83c5-4ffe501f06e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680067-c053-4b0d-8753-27289032c96b}" ma:internalName="TaxCatchAll" ma:showField="CatchAllData" ma:web="edd3f4e4-513c-4753-83c5-4ffe501f06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d3f4e4-513c-4753-83c5-4ffe501f06ed">
      <UserInfo>
        <DisplayName>Alkema, Debby</DisplayName>
        <AccountId>269</AccountId>
        <AccountType/>
      </UserInfo>
      <UserInfo>
        <DisplayName>Schulte, Marleen</DisplayName>
        <AccountId>24</AccountId>
        <AccountType/>
      </UserInfo>
      <UserInfo>
        <DisplayName>Leij, Neely bij de</DisplayName>
        <AccountId>238</AccountId>
        <AccountType/>
      </UserInfo>
    </SharedWithUsers>
    <TaxCatchAll xmlns="edd3f4e4-513c-4753-83c5-4ffe501f06ed" xsi:nil="true"/>
    <lcf76f155ced4ddcb4097134ff3c332f xmlns="b3ab808f-f6e5-4a65-88a6-bed507702d3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537BCF-0E18-4910-A387-A97A97683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b808f-f6e5-4a65-88a6-bed507702d3a"/>
    <ds:schemaRef ds:uri="edd3f4e4-513c-4753-83c5-4ffe501f06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B070D2-BE82-4C62-A71A-E59DC558CDEA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edd3f4e4-513c-4753-83c5-4ffe501f06ed"/>
    <ds:schemaRef ds:uri="http://schemas.microsoft.com/office/2006/documentManagement/types"/>
    <ds:schemaRef ds:uri="http://schemas.openxmlformats.org/package/2006/metadata/core-properties"/>
    <ds:schemaRef ds:uri="b3ab808f-f6e5-4a65-88a6-bed507702d3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F2FA106-7B10-4445-A739-75B34AE40F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Totaaloverzicht</vt:lpstr>
      <vt:lpstr>Objectenlijst</vt:lpstr>
      <vt:lpstr>Totaal - ICT derden</vt:lpstr>
      <vt:lpstr>Totaal - Apple apparatuur</vt:lpstr>
      <vt:lpstr>Ipad's</vt:lpstr>
      <vt:lpstr>MacBook's</vt:lpstr>
      <vt:lpstr>Imacs's</vt:lpstr>
    </vt:vector>
  </TitlesOfParts>
  <Manager/>
  <Company>Nyenborgh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Lizette van der Laan</dc:creator>
  <cp:keywords/>
  <dc:description/>
  <cp:lastModifiedBy>Menno Rozema</cp:lastModifiedBy>
  <cp:revision/>
  <dcterms:created xsi:type="dcterms:W3CDTF">2021-06-28T09:40:36Z</dcterms:created>
  <dcterms:modified xsi:type="dcterms:W3CDTF">2025-09-23T14:14:47Z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0x010100768302087CDA0947896A7B316CD2A2C4</vt:lpwstr>
  </property>
  <property fmtid="{D5CDD505-2E9C-101B-9397-08002B2CF9AE}" pid="3" name="MediaServiceImageTags">
    <vt:lpwstr/>
  </property>
</Properties>
</file>