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rand\Europese Aanbestedingen\Gemeente\Gemeente Heusden &amp; Vlijmen\NvI\"/>
    </mc:Choice>
  </mc:AlternateContent>
  <xr:revisionPtr revIDLastSave="0" documentId="13_ncr:1_{9FC68061-5177-4D1C-99F6-62228B17A537}" xr6:coauthVersionLast="47" xr6:coauthVersionMax="47" xr10:uidLastSave="{00000000-0000-0000-0000-000000000000}"/>
  <bookViews>
    <workbookView xWindow="-108" yWindow="-108" windowWidth="23256" windowHeight="13896" firstSheet="2" activeTab="5" xr2:uid="{00000000-000D-0000-FFFF-FFFF00000000}"/>
  </bookViews>
  <sheets>
    <sheet name="General Info" sheetId="1" state="hidden" r:id="rId1"/>
    <sheet name="Polisblad" sheetId="25" state="hidden" r:id="rId2"/>
    <sheet name="Bestand dd 1 januari 2025" sheetId="24" r:id="rId3"/>
    <sheet name="Antwoord vraag 3" sheetId="30" r:id="rId4"/>
    <sheet name="Antwoord vraag 7" sheetId="27" r:id="rId5"/>
    <sheet name="Antwoord vraag 10" sheetId="28" r:id="rId6"/>
  </sheets>
  <definedNames>
    <definedName name="_xlnm.Print_Area" localSheetId="2">'Bestand dd 1 januari 2025'!$C$1:$S$201</definedName>
    <definedName name="_xlnm.Print_Titles" localSheetId="2">'Bestand dd 1 januari 2025'!$1:$5</definedName>
    <definedName name="afr">#REF!</definedName>
    <definedName name="afrind">'General Info'!$B$19</definedName>
    <definedName name="cad">'Bestand dd 1 januari 2025'!$AM$201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1 januari 2025'!$AH$201</definedName>
    <definedName name="index2002">'Bestand dd 1 januari 2025'!#REF!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45" i="24" l="1"/>
  <c r="V145" i="24"/>
  <c r="AK181" i="24"/>
  <c r="AL181" i="24"/>
  <c r="AK182" i="24"/>
  <c r="AL182" i="24"/>
  <c r="AK183" i="24"/>
  <c r="AL183" i="24"/>
  <c r="AK184" i="24"/>
  <c r="AL184" i="24"/>
  <c r="AK185" i="24"/>
  <c r="AL185" i="24"/>
  <c r="AK186" i="24"/>
  <c r="AL186" i="24"/>
  <c r="AK187" i="24"/>
  <c r="AL187" i="24"/>
  <c r="AK188" i="24"/>
  <c r="AL188" i="24"/>
  <c r="AK189" i="24"/>
  <c r="AL189" i="24"/>
  <c r="AK190" i="24"/>
  <c r="AL190" i="24"/>
  <c r="AK191" i="24"/>
  <c r="AL191" i="24"/>
  <c r="AK192" i="24"/>
  <c r="AL192" i="24"/>
  <c r="AK193" i="24"/>
  <c r="AL193" i="24"/>
  <c r="AK194" i="24"/>
  <c r="AL194" i="24"/>
  <c r="AK195" i="24"/>
  <c r="AL195" i="24"/>
  <c r="AK196" i="24"/>
  <c r="AL196" i="24"/>
  <c r="AK197" i="24"/>
  <c r="AL197" i="24"/>
  <c r="AL180" i="24"/>
  <c r="AK180" i="24"/>
  <c r="AB198" i="24"/>
  <c r="AA198" i="24"/>
  <c r="AC181" i="24"/>
  <c r="AC182" i="24"/>
  <c r="AC187" i="24"/>
  <c r="AC188" i="24"/>
  <c r="AC189" i="24"/>
  <c r="AC190" i="24"/>
  <c r="AC191" i="24"/>
  <c r="AC192" i="24"/>
  <c r="AC193" i="24"/>
  <c r="AC194" i="24"/>
  <c r="AC195" i="24"/>
  <c r="AC196" i="24"/>
  <c r="AC197" i="24"/>
  <c r="AC180" i="24"/>
  <c r="W198" i="24"/>
  <c r="V198" i="24"/>
  <c r="X181" i="24"/>
  <c r="X182" i="24"/>
  <c r="X183" i="24"/>
  <c r="X184" i="24"/>
  <c r="X185" i="24"/>
  <c r="X186" i="24"/>
  <c r="X187" i="24"/>
  <c r="X188" i="24"/>
  <c r="X189" i="24"/>
  <c r="X190" i="24"/>
  <c r="X191" i="24"/>
  <c r="X192" i="24"/>
  <c r="X193" i="24"/>
  <c r="X194" i="24"/>
  <c r="X195" i="24"/>
  <c r="X196" i="24"/>
  <c r="X197" i="24"/>
  <c r="X180" i="24"/>
  <c r="Q181" i="24"/>
  <c r="AF181" i="24" s="1"/>
  <c r="R181" i="24"/>
  <c r="AG181" i="24" s="1"/>
  <c r="Q182" i="24"/>
  <c r="AF182" i="24" s="1"/>
  <c r="R182" i="24"/>
  <c r="AG182" i="24" s="1"/>
  <c r="Q183" i="24"/>
  <c r="AF183" i="24" s="1"/>
  <c r="R183" i="24"/>
  <c r="AG183" i="24" s="1"/>
  <c r="Q184" i="24"/>
  <c r="AF184" i="24" s="1"/>
  <c r="R184" i="24"/>
  <c r="AG184" i="24" s="1"/>
  <c r="Q185" i="24"/>
  <c r="AF185" i="24" s="1"/>
  <c r="R185" i="24"/>
  <c r="AG185" i="24" s="1"/>
  <c r="Q186" i="24"/>
  <c r="AF186" i="24" s="1"/>
  <c r="R186" i="24"/>
  <c r="AG186" i="24" s="1"/>
  <c r="Q187" i="24"/>
  <c r="AF187" i="24" s="1"/>
  <c r="R187" i="24"/>
  <c r="AG187" i="24" s="1"/>
  <c r="Q188" i="24"/>
  <c r="AF188" i="24" s="1"/>
  <c r="R188" i="24"/>
  <c r="AG188" i="24" s="1"/>
  <c r="Q189" i="24"/>
  <c r="AF189" i="24" s="1"/>
  <c r="R189" i="24"/>
  <c r="AG189" i="24" s="1"/>
  <c r="Q190" i="24"/>
  <c r="AF190" i="24" s="1"/>
  <c r="R190" i="24"/>
  <c r="AG190" i="24" s="1"/>
  <c r="Q191" i="24"/>
  <c r="AF191" i="24" s="1"/>
  <c r="R191" i="24"/>
  <c r="AG191" i="24" s="1"/>
  <c r="Q192" i="24"/>
  <c r="AF192" i="24" s="1"/>
  <c r="R192" i="24"/>
  <c r="AG192" i="24" s="1"/>
  <c r="Q193" i="24"/>
  <c r="AF193" i="24" s="1"/>
  <c r="R193" i="24"/>
  <c r="AG193" i="24" s="1"/>
  <c r="Q194" i="24"/>
  <c r="AF194" i="24" s="1"/>
  <c r="R194" i="24"/>
  <c r="AG194" i="24" s="1"/>
  <c r="Q195" i="24"/>
  <c r="AF195" i="24" s="1"/>
  <c r="R195" i="24"/>
  <c r="AG195" i="24" s="1"/>
  <c r="Q196" i="24"/>
  <c r="AF196" i="24" s="1"/>
  <c r="R196" i="24"/>
  <c r="AG196" i="24" s="1"/>
  <c r="Q197" i="24"/>
  <c r="AF197" i="24" s="1"/>
  <c r="R197" i="24"/>
  <c r="AG197" i="24" s="1"/>
  <c r="R180" i="24"/>
  <c r="AG180" i="24" s="1"/>
  <c r="Q180" i="24"/>
  <c r="AF180" i="24" s="1"/>
  <c r="AK149" i="24"/>
  <c r="AL149" i="24"/>
  <c r="AK150" i="24"/>
  <c r="AL150" i="24"/>
  <c r="AK151" i="24"/>
  <c r="AL151" i="24"/>
  <c r="AK152" i="24"/>
  <c r="AL152" i="24"/>
  <c r="AK153" i="24"/>
  <c r="AL153" i="24"/>
  <c r="AK154" i="24"/>
  <c r="AL154" i="24"/>
  <c r="AK155" i="24"/>
  <c r="AL155" i="24"/>
  <c r="AK156" i="24"/>
  <c r="AL156" i="24"/>
  <c r="AK157" i="24"/>
  <c r="AL157" i="24"/>
  <c r="AK158" i="24"/>
  <c r="AL158" i="24"/>
  <c r="AK159" i="24"/>
  <c r="AL159" i="24"/>
  <c r="AK160" i="24"/>
  <c r="AL160" i="24"/>
  <c r="AK161" i="24"/>
  <c r="AL161" i="24"/>
  <c r="AK162" i="24"/>
  <c r="AL162" i="24"/>
  <c r="AK163" i="24"/>
  <c r="AL163" i="24"/>
  <c r="AK164" i="24"/>
  <c r="AL164" i="24"/>
  <c r="AK165" i="24"/>
  <c r="AL165" i="24"/>
  <c r="AK166" i="24"/>
  <c r="AL166" i="24"/>
  <c r="AK167" i="24"/>
  <c r="AL167" i="24"/>
  <c r="AK168" i="24"/>
  <c r="AL168" i="24"/>
  <c r="AK169" i="24"/>
  <c r="AL169" i="24"/>
  <c r="AK170" i="24"/>
  <c r="AL170" i="24"/>
  <c r="AK171" i="24"/>
  <c r="AL171" i="24"/>
  <c r="AK172" i="24"/>
  <c r="AL172" i="24"/>
  <c r="AK173" i="24"/>
  <c r="AL173" i="24"/>
  <c r="AK174" i="24"/>
  <c r="AL174" i="24"/>
  <c r="AK175" i="24"/>
  <c r="AL175" i="24"/>
  <c r="AK176" i="24"/>
  <c r="AL176" i="24"/>
  <c r="AG149" i="24"/>
  <c r="AG165" i="24"/>
  <c r="AB177" i="24"/>
  <c r="AA177" i="24"/>
  <c r="AC149" i="24"/>
  <c r="AC150" i="24"/>
  <c r="AC151" i="24"/>
  <c r="AC152" i="24"/>
  <c r="AC153" i="24"/>
  <c r="AC154" i="24"/>
  <c r="AC155" i="24"/>
  <c r="AC156" i="24"/>
  <c r="AC157" i="24"/>
  <c r="AC158" i="24"/>
  <c r="AC159" i="24"/>
  <c r="AC160" i="24"/>
  <c r="AC161" i="24"/>
  <c r="AC162" i="24"/>
  <c r="AC163" i="24"/>
  <c r="AC164" i="24"/>
  <c r="AC165" i="24"/>
  <c r="AC166" i="24"/>
  <c r="AC167" i="24"/>
  <c r="AC168" i="24"/>
  <c r="AC169" i="24"/>
  <c r="AC170" i="24"/>
  <c r="AC171" i="24"/>
  <c r="AC172" i="24"/>
  <c r="AC173" i="24"/>
  <c r="AC174" i="24"/>
  <c r="AC175" i="24"/>
  <c r="AC176" i="24"/>
  <c r="AC8" i="24"/>
  <c r="AC9" i="24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45" i="24"/>
  <c r="AC46" i="24"/>
  <c r="AC47" i="24"/>
  <c r="AC48" i="24"/>
  <c r="AC49" i="24"/>
  <c r="AC50" i="24"/>
  <c r="AC51" i="24"/>
  <c r="AC52" i="24"/>
  <c r="AC53" i="24"/>
  <c r="AC54" i="24"/>
  <c r="AC55" i="24"/>
  <c r="AC56" i="24"/>
  <c r="AC57" i="24"/>
  <c r="AC58" i="24"/>
  <c r="AC59" i="24"/>
  <c r="AC60" i="24"/>
  <c r="AC61" i="24"/>
  <c r="AC62" i="24"/>
  <c r="AC63" i="24"/>
  <c r="AC64" i="24"/>
  <c r="AC65" i="24"/>
  <c r="AC66" i="24"/>
  <c r="AC67" i="24"/>
  <c r="AC68" i="24"/>
  <c r="AC69" i="24"/>
  <c r="AC70" i="24"/>
  <c r="AC71" i="24"/>
  <c r="AC72" i="24"/>
  <c r="AC73" i="24"/>
  <c r="AC74" i="24"/>
  <c r="AC75" i="24"/>
  <c r="AC76" i="24"/>
  <c r="AC77" i="24"/>
  <c r="AC78" i="24"/>
  <c r="AC79" i="24"/>
  <c r="AC80" i="24"/>
  <c r="AC81" i="24"/>
  <c r="AC82" i="24"/>
  <c r="AC83" i="24"/>
  <c r="AC84" i="24"/>
  <c r="AC85" i="24"/>
  <c r="AC86" i="24"/>
  <c r="AC87" i="24"/>
  <c r="AC88" i="24"/>
  <c r="AC89" i="24"/>
  <c r="AC90" i="24"/>
  <c r="AC91" i="24"/>
  <c r="AC92" i="24"/>
  <c r="AC93" i="24"/>
  <c r="AC94" i="24"/>
  <c r="AC95" i="24"/>
  <c r="AC96" i="24"/>
  <c r="AC97" i="24"/>
  <c r="AC98" i="24"/>
  <c r="AC99" i="24"/>
  <c r="AC100" i="24"/>
  <c r="AC101" i="24"/>
  <c r="AC102" i="24"/>
  <c r="AC103" i="24"/>
  <c r="AC104" i="24"/>
  <c r="AC105" i="24"/>
  <c r="AC106" i="24"/>
  <c r="AC107" i="24"/>
  <c r="AC108" i="24"/>
  <c r="AC109" i="24"/>
  <c r="AC110" i="24"/>
  <c r="AC111" i="24"/>
  <c r="AC112" i="24"/>
  <c r="AC113" i="24"/>
  <c r="AC114" i="24"/>
  <c r="AC115" i="24"/>
  <c r="AC116" i="24"/>
  <c r="AC117" i="24"/>
  <c r="AC118" i="24"/>
  <c r="AC119" i="24"/>
  <c r="AC120" i="24"/>
  <c r="AC121" i="24"/>
  <c r="AC122" i="24"/>
  <c r="AC123" i="24"/>
  <c r="AC124" i="24"/>
  <c r="AC125" i="24"/>
  <c r="AC126" i="24"/>
  <c r="AC127" i="24"/>
  <c r="AC128" i="24"/>
  <c r="AC129" i="24"/>
  <c r="AC130" i="24"/>
  <c r="AC131" i="24"/>
  <c r="AC132" i="24"/>
  <c r="AC133" i="24"/>
  <c r="AC134" i="24"/>
  <c r="AC135" i="24"/>
  <c r="AC136" i="24"/>
  <c r="AC137" i="24"/>
  <c r="AC138" i="24"/>
  <c r="AC139" i="24"/>
  <c r="AC140" i="24"/>
  <c r="AC141" i="24"/>
  <c r="AC142" i="24"/>
  <c r="AC143" i="24"/>
  <c r="AC7" i="24"/>
  <c r="AC148" i="24"/>
  <c r="W177" i="24"/>
  <c r="V177" i="24"/>
  <c r="X149" i="24"/>
  <c r="X150" i="24"/>
  <c r="X151" i="24"/>
  <c r="X152" i="24"/>
  <c r="X153" i="24"/>
  <c r="X154" i="24"/>
  <c r="X155" i="24"/>
  <c r="X156" i="24"/>
  <c r="X157" i="24"/>
  <c r="X158" i="24"/>
  <c r="X159" i="24"/>
  <c r="X160" i="24"/>
  <c r="X161" i="24"/>
  <c r="X162" i="24"/>
  <c r="X163" i="24"/>
  <c r="X164" i="24"/>
  <c r="X165" i="24"/>
  <c r="X166" i="24"/>
  <c r="X167" i="24"/>
  <c r="X168" i="24"/>
  <c r="X169" i="24"/>
  <c r="X170" i="24"/>
  <c r="X171" i="24"/>
  <c r="X172" i="24"/>
  <c r="X173" i="24"/>
  <c r="X174" i="24"/>
  <c r="X175" i="24"/>
  <c r="X176" i="24"/>
  <c r="X148" i="24"/>
  <c r="Q149" i="24"/>
  <c r="AF149" i="24" s="1"/>
  <c r="R149" i="24"/>
  <c r="Q150" i="24"/>
  <c r="AF150" i="24" s="1"/>
  <c r="R150" i="24"/>
  <c r="AG150" i="24" s="1"/>
  <c r="Q151" i="24"/>
  <c r="AF151" i="24" s="1"/>
  <c r="R151" i="24"/>
  <c r="AG151" i="24" s="1"/>
  <c r="Q152" i="24"/>
  <c r="AF152" i="24" s="1"/>
  <c r="R152" i="24"/>
  <c r="AG152" i="24" s="1"/>
  <c r="Q153" i="24"/>
  <c r="AF153" i="24" s="1"/>
  <c r="R153" i="24"/>
  <c r="AG153" i="24" s="1"/>
  <c r="Q154" i="24"/>
  <c r="AF154" i="24" s="1"/>
  <c r="R154" i="24"/>
  <c r="AG154" i="24" s="1"/>
  <c r="Q155" i="24"/>
  <c r="AF155" i="24" s="1"/>
  <c r="R155" i="24"/>
  <c r="AG155" i="24" s="1"/>
  <c r="Q156" i="24"/>
  <c r="AF156" i="24" s="1"/>
  <c r="R156" i="24"/>
  <c r="AG156" i="24" s="1"/>
  <c r="Q157" i="24"/>
  <c r="AF157" i="24" s="1"/>
  <c r="R157" i="24"/>
  <c r="AG157" i="24" s="1"/>
  <c r="Q158" i="24"/>
  <c r="AF158" i="24" s="1"/>
  <c r="R158" i="24"/>
  <c r="AG158" i="24" s="1"/>
  <c r="Q159" i="24"/>
  <c r="AF159" i="24" s="1"/>
  <c r="R159" i="24"/>
  <c r="AG159" i="24" s="1"/>
  <c r="Q160" i="24"/>
  <c r="AF160" i="24" s="1"/>
  <c r="R160" i="24"/>
  <c r="AG160" i="24" s="1"/>
  <c r="Q161" i="24"/>
  <c r="AF161" i="24" s="1"/>
  <c r="R161" i="24"/>
  <c r="AG161" i="24" s="1"/>
  <c r="Q162" i="24"/>
  <c r="AF162" i="24" s="1"/>
  <c r="R162" i="24"/>
  <c r="AG162" i="24" s="1"/>
  <c r="Q163" i="24"/>
  <c r="AF163" i="24" s="1"/>
  <c r="R163" i="24"/>
  <c r="AG163" i="24" s="1"/>
  <c r="Q164" i="24"/>
  <c r="AF164" i="24" s="1"/>
  <c r="R164" i="24"/>
  <c r="AG164" i="24" s="1"/>
  <c r="Q165" i="24"/>
  <c r="AF165" i="24" s="1"/>
  <c r="R165" i="24"/>
  <c r="Q166" i="24"/>
  <c r="AF166" i="24" s="1"/>
  <c r="R166" i="24"/>
  <c r="AG166" i="24" s="1"/>
  <c r="Q167" i="24"/>
  <c r="AF167" i="24" s="1"/>
  <c r="R167" i="24"/>
  <c r="AG167" i="24" s="1"/>
  <c r="Q168" i="24"/>
  <c r="AF168" i="24" s="1"/>
  <c r="R168" i="24"/>
  <c r="AG168" i="24" s="1"/>
  <c r="Q169" i="24"/>
  <c r="AF169" i="24" s="1"/>
  <c r="R169" i="24"/>
  <c r="AG169" i="24" s="1"/>
  <c r="Q170" i="24"/>
  <c r="AF170" i="24" s="1"/>
  <c r="R170" i="24"/>
  <c r="AG170" i="24" s="1"/>
  <c r="Q171" i="24"/>
  <c r="AF171" i="24" s="1"/>
  <c r="R171" i="24"/>
  <c r="AG171" i="24" s="1"/>
  <c r="Q172" i="24"/>
  <c r="AF172" i="24" s="1"/>
  <c r="R172" i="24"/>
  <c r="AG172" i="24" s="1"/>
  <c r="Q173" i="24"/>
  <c r="AF173" i="24" s="1"/>
  <c r="R173" i="24"/>
  <c r="AG173" i="24" s="1"/>
  <c r="Q174" i="24"/>
  <c r="AF174" i="24" s="1"/>
  <c r="R174" i="24"/>
  <c r="AG174" i="24" s="1"/>
  <c r="Q175" i="24"/>
  <c r="AF175" i="24" s="1"/>
  <c r="R175" i="24"/>
  <c r="AG175" i="24" s="1"/>
  <c r="Q176" i="24"/>
  <c r="AF176" i="24" s="1"/>
  <c r="R176" i="24"/>
  <c r="AG176" i="24" s="1"/>
  <c r="R148" i="24"/>
  <c r="AG148" i="24" s="1"/>
  <c r="Q148" i="24"/>
  <c r="AF148" i="24" s="1"/>
  <c r="AM115" i="24"/>
  <c r="AL148" i="24"/>
  <c r="AK148" i="24"/>
  <c r="AK8" i="24"/>
  <c r="AL8" i="24"/>
  <c r="AK9" i="24"/>
  <c r="AL9" i="24"/>
  <c r="AK10" i="24"/>
  <c r="AL10" i="24"/>
  <c r="AK11" i="24"/>
  <c r="AL11" i="24"/>
  <c r="AK12" i="24"/>
  <c r="AL12" i="24"/>
  <c r="AK13" i="24"/>
  <c r="AL13" i="24"/>
  <c r="AK14" i="24"/>
  <c r="AL14" i="24"/>
  <c r="AK15" i="24"/>
  <c r="AL15" i="24"/>
  <c r="AK16" i="24"/>
  <c r="AL16" i="24"/>
  <c r="AK17" i="24"/>
  <c r="AL17" i="24"/>
  <c r="AK18" i="24"/>
  <c r="AL18" i="24"/>
  <c r="AK19" i="24"/>
  <c r="AL19" i="24"/>
  <c r="AK20" i="24"/>
  <c r="AL20" i="24"/>
  <c r="AK21" i="24"/>
  <c r="AL21" i="24"/>
  <c r="AK22" i="24"/>
  <c r="AL22" i="24"/>
  <c r="AK23" i="24"/>
  <c r="AL23" i="24"/>
  <c r="AK24" i="24"/>
  <c r="AL24" i="24"/>
  <c r="AK25" i="24"/>
  <c r="AL25" i="24"/>
  <c r="AK26" i="24"/>
  <c r="AL26" i="24"/>
  <c r="AK27" i="24"/>
  <c r="AL27" i="24"/>
  <c r="AK28" i="24"/>
  <c r="AL28" i="24"/>
  <c r="AK29" i="24"/>
  <c r="AL29" i="24"/>
  <c r="AK30" i="24"/>
  <c r="AL30" i="24"/>
  <c r="AK31" i="24"/>
  <c r="AL31" i="24"/>
  <c r="AK32" i="24"/>
  <c r="AL32" i="24"/>
  <c r="AK33" i="24"/>
  <c r="AL33" i="24"/>
  <c r="AK34" i="24"/>
  <c r="AL34" i="24"/>
  <c r="AK35" i="24"/>
  <c r="AL35" i="24"/>
  <c r="AK36" i="24"/>
  <c r="AL36" i="24"/>
  <c r="AK37" i="24"/>
  <c r="AL37" i="24"/>
  <c r="AK38" i="24"/>
  <c r="AL38" i="24"/>
  <c r="AK39" i="24"/>
  <c r="AL39" i="24"/>
  <c r="AK40" i="24"/>
  <c r="AL40" i="24"/>
  <c r="AK41" i="24"/>
  <c r="AL41" i="24"/>
  <c r="AK42" i="24"/>
  <c r="AL42" i="24"/>
  <c r="AK43" i="24"/>
  <c r="AL43" i="24"/>
  <c r="AK44" i="24"/>
  <c r="AL44" i="24"/>
  <c r="AK45" i="24"/>
  <c r="AL45" i="24"/>
  <c r="AK46" i="24"/>
  <c r="AL46" i="24"/>
  <c r="AK47" i="24"/>
  <c r="AL47" i="24"/>
  <c r="AK48" i="24"/>
  <c r="AL48" i="24"/>
  <c r="AK49" i="24"/>
  <c r="AL49" i="24"/>
  <c r="AK50" i="24"/>
  <c r="AL50" i="24"/>
  <c r="AK51" i="24"/>
  <c r="AL51" i="24"/>
  <c r="AK52" i="24"/>
  <c r="AL52" i="24"/>
  <c r="AK53" i="24"/>
  <c r="AL53" i="24"/>
  <c r="AK54" i="24"/>
  <c r="AL54" i="24"/>
  <c r="AK55" i="24"/>
  <c r="AL55" i="24"/>
  <c r="AK56" i="24"/>
  <c r="AL56" i="24"/>
  <c r="AK57" i="24"/>
  <c r="AL57" i="24"/>
  <c r="AK58" i="24"/>
  <c r="AL58" i="24"/>
  <c r="AK59" i="24"/>
  <c r="AL59" i="24"/>
  <c r="AK60" i="24"/>
  <c r="AL60" i="24"/>
  <c r="AK61" i="24"/>
  <c r="AL61" i="24"/>
  <c r="AK62" i="24"/>
  <c r="AL62" i="24"/>
  <c r="AK63" i="24"/>
  <c r="AL63" i="24"/>
  <c r="AK64" i="24"/>
  <c r="AL64" i="24"/>
  <c r="AK65" i="24"/>
  <c r="AL65" i="24"/>
  <c r="AK66" i="24"/>
  <c r="AL66" i="24"/>
  <c r="AK67" i="24"/>
  <c r="AL67" i="24"/>
  <c r="AK68" i="24"/>
  <c r="AL68" i="24"/>
  <c r="AK69" i="24"/>
  <c r="AL69" i="24"/>
  <c r="AK70" i="24"/>
  <c r="AL70" i="24"/>
  <c r="AK71" i="24"/>
  <c r="AL71" i="24"/>
  <c r="AK72" i="24"/>
  <c r="AL72" i="24"/>
  <c r="AK73" i="24"/>
  <c r="AL73" i="24"/>
  <c r="AK74" i="24"/>
  <c r="AL74" i="24"/>
  <c r="AK75" i="24"/>
  <c r="AL75" i="24"/>
  <c r="AK76" i="24"/>
  <c r="AL76" i="24"/>
  <c r="AK77" i="24"/>
  <c r="AL77" i="24"/>
  <c r="AK78" i="24"/>
  <c r="AL78" i="24"/>
  <c r="AK79" i="24"/>
  <c r="AL79" i="24"/>
  <c r="AK80" i="24"/>
  <c r="AL80" i="24"/>
  <c r="AK81" i="24"/>
  <c r="AL81" i="24"/>
  <c r="AK82" i="24"/>
  <c r="AL82" i="24"/>
  <c r="AK83" i="24"/>
  <c r="AL83" i="24"/>
  <c r="AK84" i="24"/>
  <c r="AL84" i="24"/>
  <c r="AK85" i="24"/>
  <c r="AL85" i="24"/>
  <c r="AK86" i="24"/>
  <c r="AL86" i="24"/>
  <c r="AK87" i="24"/>
  <c r="AL87" i="24"/>
  <c r="AK88" i="24"/>
  <c r="AL88" i="24"/>
  <c r="AK89" i="24"/>
  <c r="AL89" i="24"/>
  <c r="AK90" i="24"/>
  <c r="AL90" i="24"/>
  <c r="AK91" i="24"/>
  <c r="AL91" i="24"/>
  <c r="AK92" i="24"/>
  <c r="AL92" i="24"/>
  <c r="AK93" i="24"/>
  <c r="AL93" i="24"/>
  <c r="AK94" i="24"/>
  <c r="AL94" i="24"/>
  <c r="AK95" i="24"/>
  <c r="AL95" i="24"/>
  <c r="AK96" i="24"/>
  <c r="AL96" i="24"/>
  <c r="AK97" i="24"/>
  <c r="AL97" i="24"/>
  <c r="AK98" i="24"/>
  <c r="AL98" i="24"/>
  <c r="AK99" i="24"/>
  <c r="AL99" i="24"/>
  <c r="AK100" i="24"/>
  <c r="AL100" i="24"/>
  <c r="AK101" i="24"/>
  <c r="AL101" i="24"/>
  <c r="AK102" i="24"/>
  <c r="AL102" i="24"/>
  <c r="AK103" i="24"/>
  <c r="AL103" i="24"/>
  <c r="AK104" i="24"/>
  <c r="AL104" i="24"/>
  <c r="AK105" i="24"/>
  <c r="AL105" i="24"/>
  <c r="AK106" i="24"/>
  <c r="AL106" i="24"/>
  <c r="AK107" i="24"/>
  <c r="AL107" i="24"/>
  <c r="AK108" i="24"/>
  <c r="AL108" i="24"/>
  <c r="AK109" i="24"/>
  <c r="AL109" i="24"/>
  <c r="AK110" i="24"/>
  <c r="AL110" i="24"/>
  <c r="AK111" i="24"/>
  <c r="AL111" i="24"/>
  <c r="AK112" i="24"/>
  <c r="AL112" i="24"/>
  <c r="AK113" i="24"/>
  <c r="AL113" i="24"/>
  <c r="AK114" i="24"/>
  <c r="AL114" i="24"/>
  <c r="AK115" i="24"/>
  <c r="AL115" i="24"/>
  <c r="AK116" i="24"/>
  <c r="AL116" i="24"/>
  <c r="AK117" i="24"/>
  <c r="AL117" i="24"/>
  <c r="AK118" i="24"/>
  <c r="AL118" i="24"/>
  <c r="AK119" i="24"/>
  <c r="AL119" i="24"/>
  <c r="AK120" i="24"/>
  <c r="AL120" i="24"/>
  <c r="AK121" i="24"/>
  <c r="AL121" i="24"/>
  <c r="AK122" i="24"/>
  <c r="AL122" i="24"/>
  <c r="AK123" i="24"/>
  <c r="AL123" i="24"/>
  <c r="AK124" i="24"/>
  <c r="AL124" i="24"/>
  <c r="AK125" i="24"/>
  <c r="AL125" i="24"/>
  <c r="AK126" i="24"/>
  <c r="AL126" i="24"/>
  <c r="AK127" i="24"/>
  <c r="AL127" i="24"/>
  <c r="AK128" i="24"/>
  <c r="AL128" i="24"/>
  <c r="AK129" i="24"/>
  <c r="AL129" i="24"/>
  <c r="AK130" i="24"/>
  <c r="AL130" i="24"/>
  <c r="AK131" i="24"/>
  <c r="AL131" i="24"/>
  <c r="AK132" i="24"/>
  <c r="AL132" i="24"/>
  <c r="AK133" i="24"/>
  <c r="AL133" i="24"/>
  <c r="AK134" i="24"/>
  <c r="AL134" i="24"/>
  <c r="AK135" i="24"/>
  <c r="AL135" i="24"/>
  <c r="AK136" i="24"/>
  <c r="AL136" i="24"/>
  <c r="AK137" i="24"/>
  <c r="AL137" i="24"/>
  <c r="AK138" i="24"/>
  <c r="AL138" i="24"/>
  <c r="AK139" i="24"/>
  <c r="AL139" i="24"/>
  <c r="AK140" i="24"/>
  <c r="AL140" i="24"/>
  <c r="AK141" i="24"/>
  <c r="AL141" i="24"/>
  <c r="AK142" i="24"/>
  <c r="AL142" i="24"/>
  <c r="AK143" i="24"/>
  <c r="AL143" i="24"/>
  <c r="AL7" i="24"/>
  <c r="AK7" i="24"/>
  <c r="AB145" i="24"/>
  <c r="AA145" i="24"/>
  <c r="AF45" i="24"/>
  <c r="R8" i="24"/>
  <c r="AG8" i="24" s="1"/>
  <c r="R9" i="24"/>
  <c r="AG9" i="24" s="1"/>
  <c r="R10" i="24"/>
  <c r="AG10" i="24" s="1"/>
  <c r="R11" i="24"/>
  <c r="AG11" i="24" s="1"/>
  <c r="R12" i="24"/>
  <c r="AG12" i="24" s="1"/>
  <c r="R13" i="24"/>
  <c r="AG13" i="24" s="1"/>
  <c r="R14" i="24"/>
  <c r="AG14" i="24" s="1"/>
  <c r="R15" i="24"/>
  <c r="AG15" i="24" s="1"/>
  <c r="R16" i="24"/>
  <c r="AG16" i="24" s="1"/>
  <c r="R17" i="24"/>
  <c r="AG17" i="24" s="1"/>
  <c r="R18" i="24"/>
  <c r="AG18" i="24" s="1"/>
  <c r="R19" i="24"/>
  <c r="AG19" i="24" s="1"/>
  <c r="R20" i="24"/>
  <c r="AG20" i="24" s="1"/>
  <c r="R21" i="24"/>
  <c r="AG21" i="24" s="1"/>
  <c r="R22" i="24"/>
  <c r="AG22" i="24" s="1"/>
  <c r="R23" i="24"/>
  <c r="AG23" i="24" s="1"/>
  <c r="R24" i="24"/>
  <c r="AG24" i="24" s="1"/>
  <c r="R25" i="24"/>
  <c r="AG25" i="24" s="1"/>
  <c r="R26" i="24"/>
  <c r="AG26" i="24" s="1"/>
  <c r="R27" i="24"/>
  <c r="AG27" i="24" s="1"/>
  <c r="R28" i="24"/>
  <c r="AG28" i="24" s="1"/>
  <c r="R29" i="24"/>
  <c r="AG29" i="24" s="1"/>
  <c r="R30" i="24"/>
  <c r="AG30" i="24" s="1"/>
  <c r="R31" i="24"/>
  <c r="AG31" i="24" s="1"/>
  <c r="R32" i="24"/>
  <c r="AG32" i="24" s="1"/>
  <c r="R33" i="24"/>
  <c r="AG33" i="24" s="1"/>
  <c r="R34" i="24"/>
  <c r="AG34" i="24" s="1"/>
  <c r="R35" i="24"/>
  <c r="AG35" i="24" s="1"/>
  <c r="R36" i="24"/>
  <c r="AG36" i="24" s="1"/>
  <c r="R37" i="24"/>
  <c r="AG37" i="24" s="1"/>
  <c r="R38" i="24"/>
  <c r="AG38" i="24" s="1"/>
  <c r="R39" i="24"/>
  <c r="AG39" i="24" s="1"/>
  <c r="R40" i="24"/>
  <c r="AG40" i="24" s="1"/>
  <c r="R41" i="24"/>
  <c r="AG41" i="24" s="1"/>
  <c r="R42" i="24"/>
  <c r="AG42" i="24" s="1"/>
  <c r="R43" i="24"/>
  <c r="AG43" i="24" s="1"/>
  <c r="R44" i="24"/>
  <c r="AG44" i="24" s="1"/>
  <c r="R45" i="24"/>
  <c r="AG45" i="24" s="1"/>
  <c r="R46" i="24"/>
  <c r="AG46" i="24" s="1"/>
  <c r="R47" i="24"/>
  <c r="AG47" i="24" s="1"/>
  <c r="R48" i="24"/>
  <c r="AG48" i="24" s="1"/>
  <c r="R49" i="24"/>
  <c r="AG49" i="24" s="1"/>
  <c r="R50" i="24"/>
  <c r="AG50" i="24" s="1"/>
  <c r="R51" i="24"/>
  <c r="AG51" i="24" s="1"/>
  <c r="R52" i="24"/>
  <c r="AG52" i="24" s="1"/>
  <c r="R53" i="24"/>
  <c r="AG53" i="24" s="1"/>
  <c r="R54" i="24"/>
  <c r="AG54" i="24" s="1"/>
  <c r="R55" i="24"/>
  <c r="AG55" i="24" s="1"/>
  <c r="R56" i="24"/>
  <c r="AG56" i="24" s="1"/>
  <c r="R57" i="24"/>
  <c r="AG57" i="24" s="1"/>
  <c r="R58" i="24"/>
  <c r="AG58" i="24" s="1"/>
  <c r="R59" i="24"/>
  <c r="AG59" i="24" s="1"/>
  <c r="R60" i="24"/>
  <c r="AG60" i="24" s="1"/>
  <c r="R61" i="24"/>
  <c r="AG61" i="24" s="1"/>
  <c r="R62" i="24"/>
  <c r="AG62" i="24" s="1"/>
  <c r="R63" i="24"/>
  <c r="AG63" i="24" s="1"/>
  <c r="R64" i="24"/>
  <c r="AG64" i="24" s="1"/>
  <c r="R65" i="24"/>
  <c r="AG65" i="24" s="1"/>
  <c r="R66" i="24"/>
  <c r="AG66" i="24" s="1"/>
  <c r="R67" i="24"/>
  <c r="AG67" i="24" s="1"/>
  <c r="R68" i="24"/>
  <c r="AG68" i="24" s="1"/>
  <c r="R69" i="24"/>
  <c r="AG69" i="24" s="1"/>
  <c r="R70" i="24"/>
  <c r="AG70" i="24" s="1"/>
  <c r="R71" i="24"/>
  <c r="AG71" i="24" s="1"/>
  <c r="R72" i="24"/>
  <c r="AG72" i="24" s="1"/>
  <c r="R73" i="24"/>
  <c r="AG73" i="24" s="1"/>
  <c r="R74" i="24"/>
  <c r="AG74" i="24" s="1"/>
  <c r="R75" i="24"/>
  <c r="AG75" i="24" s="1"/>
  <c r="R76" i="24"/>
  <c r="AG76" i="24" s="1"/>
  <c r="R77" i="24"/>
  <c r="AG77" i="24" s="1"/>
  <c r="R78" i="24"/>
  <c r="AG78" i="24" s="1"/>
  <c r="R79" i="24"/>
  <c r="AG79" i="24" s="1"/>
  <c r="R80" i="24"/>
  <c r="AG80" i="24" s="1"/>
  <c r="R81" i="24"/>
  <c r="AG81" i="24" s="1"/>
  <c r="R82" i="24"/>
  <c r="AG82" i="24" s="1"/>
  <c r="R83" i="24"/>
  <c r="AG83" i="24" s="1"/>
  <c r="R84" i="24"/>
  <c r="AG84" i="24" s="1"/>
  <c r="R85" i="24"/>
  <c r="AG85" i="24" s="1"/>
  <c r="R86" i="24"/>
  <c r="AG86" i="24" s="1"/>
  <c r="R87" i="24"/>
  <c r="AG87" i="24" s="1"/>
  <c r="R88" i="24"/>
  <c r="AG88" i="24" s="1"/>
  <c r="R89" i="24"/>
  <c r="AG89" i="24" s="1"/>
  <c r="R90" i="24"/>
  <c r="AG90" i="24" s="1"/>
  <c r="R91" i="24"/>
  <c r="AG91" i="24" s="1"/>
  <c r="R92" i="24"/>
  <c r="AG92" i="24" s="1"/>
  <c r="R93" i="24"/>
  <c r="AG93" i="24" s="1"/>
  <c r="R94" i="24"/>
  <c r="AG94" i="24" s="1"/>
  <c r="R95" i="24"/>
  <c r="AG95" i="24" s="1"/>
  <c r="R96" i="24"/>
  <c r="AG96" i="24" s="1"/>
  <c r="R97" i="24"/>
  <c r="AG97" i="24" s="1"/>
  <c r="R98" i="24"/>
  <c r="AG98" i="24" s="1"/>
  <c r="R99" i="24"/>
  <c r="AG99" i="24" s="1"/>
  <c r="R100" i="24"/>
  <c r="AG100" i="24" s="1"/>
  <c r="R101" i="24"/>
  <c r="AG101" i="24" s="1"/>
  <c r="R102" i="24"/>
  <c r="AG102" i="24" s="1"/>
  <c r="R103" i="24"/>
  <c r="AG103" i="24" s="1"/>
  <c r="R104" i="24"/>
  <c r="AG104" i="24" s="1"/>
  <c r="R105" i="24"/>
  <c r="AG105" i="24" s="1"/>
  <c r="R106" i="24"/>
  <c r="AG106" i="24" s="1"/>
  <c r="R107" i="24"/>
  <c r="AG107" i="24" s="1"/>
  <c r="R108" i="24"/>
  <c r="AG108" i="24" s="1"/>
  <c r="R109" i="24"/>
  <c r="AG109" i="24" s="1"/>
  <c r="R110" i="24"/>
  <c r="AG110" i="24" s="1"/>
  <c r="R111" i="24"/>
  <c r="AG111" i="24" s="1"/>
  <c r="R112" i="24"/>
  <c r="AG112" i="24" s="1"/>
  <c r="R113" i="24"/>
  <c r="AG113" i="24" s="1"/>
  <c r="R114" i="24"/>
  <c r="AG114" i="24" s="1"/>
  <c r="R115" i="24"/>
  <c r="AG115" i="24" s="1"/>
  <c r="R116" i="24"/>
  <c r="AG116" i="24" s="1"/>
  <c r="R117" i="24"/>
  <c r="AG117" i="24" s="1"/>
  <c r="R118" i="24"/>
  <c r="AG118" i="24" s="1"/>
  <c r="R119" i="24"/>
  <c r="AG119" i="24" s="1"/>
  <c r="R120" i="24"/>
  <c r="AG120" i="24" s="1"/>
  <c r="R121" i="24"/>
  <c r="AG121" i="24" s="1"/>
  <c r="R122" i="24"/>
  <c r="AG122" i="24" s="1"/>
  <c r="R123" i="24"/>
  <c r="AG123" i="24" s="1"/>
  <c r="R124" i="24"/>
  <c r="AG124" i="24" s="1"/>
  <c r="R125" i="24"/>
  <c r="AG125" i="24" s="1"/>
  <c r="R126" i="24"/>
  <c r="AG126" i="24" s="1"/>
  <c r="R127" i="24"/>
  <c r="AG127" i="24" s="1"/>
  <c r="R128" i="24"/>
  <c r="AG128" i="24" s="1"/>
  <c r="R129" i="24"/>
  <c r="AG129" i="24" s="1"/>
  <c r="R130" i="24"/>
  <c r="AG130" i="24" s="1"/>
  <c r="R131" i="24"/>
  <c r="AG131" i="24" s="1"/>
  <c r="R132" i="24"/>
  <c r="AG132" i="24" s="1"/>
  <c r="R133" i="24"/>
  <c r="AG133" i="24" s="1"/>
  <c r="R134" i="24"/>
  <c r="AG134" i="24" s="1"/>
  <c r="R135" i="24"/>
  <c r="AG135" i="24" s="1"/>
  <c r="R136" i="24"/>
  <c r="AG136" i="24" s="1"/>
  <c r="R137" i="24"/>
  <c r="AG137" i="24" s="1"/>
  <c r="R138" i="24"/>
  <c r="AG138" i="24" s="1"/>
  <c r="R139" i="24"/>
  <c r="AG139" i="24" s="1"/>
  <c r="R140" i="24"/>
  <c r="AG140" i="24" s="1"/>
  <c r="R141" i="24"/>
  <c r="AG141" i="24" s="1"/>
  <c r="R142" i="24"/>
  <c r="AG142" i="24" s="1"/>
  <c r="R143" i="24"/>
  <c r="AG143" i="24" s="1"/>
  <c r="R7" i="24"/>
  <c r="AG7" i="24" s="1"/>
  <c r="Q8" i="24"/>
  <c r="AF8" i="24" s="1"/>
  <c r="Q9" i="24"/>
  <c r="AF9" i="24" s="1"/>
  <c r="Q10" i="24"/>
  <c r="AF10" i="24" s="1"/>
  <c r="Q11" i="24"/>
  <c r="AF11" i="24" s="1"/>
  <c r="Q12" i="24"/>
  <c r="AF12" i="24" s="1"/>
  <c r="Q13" i="24"/>
  <c r="AF13" i="24" s="1"/>
  <c r="Q14" i="24"/>
  <c r="AF14" i="24" s="1"/>
  <c r="Q15" i="24"/>
  <c r="AF15" i="24" s="1"/>
  <c r="Q16" i="24"/>
  <c r="AF16" i="24" s="1"/>
  <c r="Q17" i="24"/>
  <c r="AF17" i="24" s="1"/>
  <c r="Q18" i="24"/>
  <c r="AF18" i="24" s="1"/>
  <c r="Q19" i="24"/>
  <c r="AF19" i="24" s="1"/>
  <c r="Q20" i="24"/>
  <c r="AF20" i="24" s="1"/>
  <c r="Q21" i="24"/>
  <c r="AF21" i="24" s="1"/>
  <c r="Q22" i="24"/>
  <c r="AF22" i="24" s="1"/>
  <c r="Q23" i="24"/>
  <c r="AF23" i="24" s="1"/>
  <c r="Q24" i="24"/>
  <c r="AF24" i="24" s="1"/>
  <c r="Q25" i="24"/>
  <c r="AF25" i="24" s="1"/>
  <c r="Q26" i="24"/>
  <c r="AF26" i="24" s="1"/>
  <c r="Q27" i="24"/>
  <c r="AF27" i="24" s="1"/>
  <c r="Q28" i="24"/>
  <c r="AF28" i="24" s="1"/>
  <c r="Q29" i="24"/>
  <c r="AF29" i="24" s="1"/>
  <c r="Q30" i="24"/>
  <c r="AF30" i="24" s="1"/>
  <c r="Q31" i="24"/>
  <c r="AF31" i="24" s="1"/>
  <c r="Q32" i="24"/>
  <c r="AF32" i="24" s="1"/>
  <c r="Q33" i="24"/>
  <c r="AF33" i="24" s="1"/>
  <c r="Q34" i="24"/>
  <c r="AF34" i="24" s="1"/>
  <c r="Q35" i="24"/>
  <c r="AF35" i="24" s="1"/>
  <c r="Q36" i="24"/>
  <c r="AF36" i="24" s="1"/>
  <c r="Q37" i="24"/>
  <c r="AF37" i="24" s="1"/>
  <c r="Q38" i="24"/>
  <c r="AF38" i="24" s="1"/>
  <c r="Q39" i="24"/>
  <c r="AF39" i="24" s="1"/>
  <c r="Q40" i="24"/>
  <c r="AF40" i="24" s="1"/>
  <c r="Q41" i="24"/>
  <c r="AF41" i="24" s="1"/>
  <c r="Q42" i="24"/>
  <c r="AF42" i="24" s="1"/>
  <c r="Q43" i="24"/>
  <c r="AF43" i="24" s="1"/>
  <c r="Q44" i="24"/>
  <c r="AF44" i="24" s="1"/>
  <c r="Q45" i="24"/>
  <c r="Q46" i="24"/>
  <c r="AF46" i="24" s="1"/>
  <c r="Q47" i="24"/>
  <c r="AF47" i="24" s="1"/>
  <c r="Q48" i="24"/>
  <c r="AF48" i="24" s="1"/>
  <c r="Q49" i="24"/>
  <c r="AF49" i="24" s="1"/>
  <c r="Q50" i="24"/>
  <c r="AF50" i="24" s="1"/>
  <c r="Q51" i="24"/>
  <c r="AF51" i="24" s="1"/>
  <c r="Q52" i="24"/>
  <c r="AF52" i="24" s="1"/>
  <c r="Q53" i="24"/>
  <c r="AF53" i="24" s="1"/>
  <c r="Q54" i="24"/>
  <c r="AF54" i="24" s="1"/>
  <c r="Q55" i="24"/>
  <c r="AF55" i="24" s="1"/>
  <c r="Q56" i="24"/>
  <c r="AF56" i="24" s="1"/>
  <c r="Q57" i="24"/>
  <c r="AF57" i="24" s="1"/>
  <c r="Q58" i="24"/>
  <c r="AF58" i="24" s="1"/>
  <c r="Q59" i="24"/>
  <c r="AF59" i="24" s="1"/>
  <c r="Q60" i="24"/>
  <c r="AF60" i="24" s="1"/>
  <c r="Q61" i="24"/>
  <c r="AF61" i="24" s="1"/>
  <c r="Q62" i="24"/>
  <c r="AF62" i="24" s="1"/>
  <c r="Q63" i="24"/>
  <c r="AF63" i="24" s="1"/>
  <c r="Q64" i="24"/>
  <c r="AF64" i="24" s="1"/>
  <c r="Q65" i="24"/>
  <c r="AF65" i="24" s="1"/>
  <c r="Q66" i="24"/>
  <c r="AF66" i="24" s="1"/>
  <c r="Q67" i="24"/>
  <c r="AF67" i="24" s="1"/>
  <c r="Q68" i="24"/>
  <c r="AF68" i="24" s="1"/>
  <c r="Q69" i="24"/>
  <c r="AF69" i="24" s="1"/>
  <c r="Q70" i="24"/>
  <c r="AF70" i="24" s="1"/>
  <c r="Q71" i="24"/>
  <c r="AF71" i="24" s="1"/>
  <c r="Q72" i="24"/>
  <c r="AF72" i="24" s="1"/>
  <c r="Q73" i="24"/>
  <c r="AF73" i="24" s="1"/>
  <c r="Q74" i="24"/>
  <c r="AF74" i="24" s="1"/>
  <c r="Q75" i="24"/>
  <c r="AF75" i="24" s="1"/>
  <c r="Q76" i="24"/>
  <c r="AF76" i="24" s="1"/>
  <c r="Q77" i="24"/>
  <c r="AF77" i="24" s="1"/>
  <c r="Q78" i="24"/>
  <c r="AF78" i="24" s="1"/>
  <c r="Q79" i="24"/>
  <c r="AF79" i="24" s="1"/>
  <c r="Q80" i="24"/>
  <c r="AF80" i="24" s="1"/>
  <c r="Q81" i="24"/>
  <c r="AF81" i="24" s="1"/>
  <c r="Q82" i="24"/>
  <c r="AF82" i="24" s="1"/>
  <c r="Q83" i="24"/>
  <c r="AF83" i="24" s="1"/>
  <c r="Q84" i="24"/>
  <c r="AF84" i="24" s="1"/>
  <c r="Q85" i="24"/>
  <c r="AF85" i="24" s="1"/>
  <c r="Q86" i="24"/>
  <c r="AF86" i="24" s="1"/>
  <c r="Q87" i="24"/>
  <c r="AF87" i="24" s="1"/>
  <c r="Q88" i="24"/>
  <c r="AF88" i="24" s="1"/>
  <c r="Q89" i="24"/>
  <c r="AF89" i="24" s="1"/>
  <c r="Q90" i="24"/>
  <c r="AF90" i="24" s="1"/>
  <c r="Q91" i="24"/>
  <c r="AF91" i="24" s="1"/>
  <c r="Q92" i="24"/>
  <c r="AF92" i="24" s="1"/>
  <c r="Q93" i="24"/>
  <c r="AF93" i="24" s="1"/>
  <c r="Q94" i="24"/>
  <c r="AF94" i="24" s="1"/>
  <c r="Q95" i="24"/>
  <c r="AF95" i="24" s="1"/>
  <c r="Q96" i="24"/>
  <c r="AF96" i="24" s="1"/>
  <c r="Q97" i="24"/>
  <c r="AF97" i="24" s="1"/>
  <c r="Q98" i="24"/>
  <c r="AF98" i="24" s="1"/>
  <c r="Q99" i="24"/>
  <c r="AF99" i="24" s="1"/>
  <c r="Q100" i="24"/>
  <c r="AF100" i="24" s="1"/>
  <c r="Q101" i="24"/>
  <c r="AF101" i="24" s="1"/>
  <c r="Q102" i="24"/>
  <c r="AF102" i="24" s="1"/>
  <c r="Q103" i="24"/>
  <c r="AF103" i="24" s="1"/>
  <c r="Q104" i="24"/>
  <c r="AF104" i="24" s="1"/>
  <c r="Q105" i="24"/>
  <c r="AF105" i="24" s="1"/>
  <c r="Q106" i="24"/>
  <c r="AF106" i="24" s="1"/>
  <c r="Q107" i="24"/>
  <c r="AF107" i="24" s="1"/>
  <c r="Q108" i="24"/>
  <c r="AF108" i="24" s="1"/>
  <c r="Q109" i="24"/>
  <c r="AF109" i="24" s="1"/>
  <c r="Q110" i="24"/>
  <c r="AF110" i="24" s="1"/>
  <c r="Q111" i="24"/>
  <c r="AF111" i="24" s="1"/>
  <c r="Q112" i="24"/>
  <c r="AF112" i="24" s="1"/>
  <c r="Q113" i="24"/>
  <c r="AF113" i="24" s="1"/>
  <c r="Q114" i="24"/>
  <c r="AF114" i="24" s="1"/>
  <c r="Q115" i="24"/>
  <c r="AF115" i="24" s="1"/>
  <c r="Q116" i="24"/>
  <c r="AF116" i="24" s="1"/>
  <c r="Q117" i="24"/>
  <c r="AF117" i="24" s="1"/>
  <c r="Q118" i="24"/>
  <c r="AF118" i="24" s="1"/>
  <c r="Q119" i="24"/>
  <c r="AF119" i="24" s="1"/>
  <c r="Q120" i="24"/>
  <c r="AF120" i="24" s="1"/>
  <c r="Q121" i="24"/>
  <c r="AF121" i="24" s="1"/>
  <c r="Q122" i="24"/>
  <c r="AF122" i="24" s="1"/>
  <c r="Q123" i="24"/>
  <c r="AF123" i="24" s="1"/>
  <c r="Q124" i="24"/>
  <c r="AF124" i="24" s="1"/>
  <c r="Q125" i="24"/>
  <c r="AF125" i="24" s="1"/>
  <c r="Q126" i="24"/>
  <c r="AF126" i="24" s="1"/>
  <c r="Q127" i="24"/>
  <c r="AF127" i="24" s="1"/>
  <c r="Q128" i="24"/>
  <c r="AF128" i="24" s="1"/>
  <c r="Q129" i="24"/>
  <c r="AF129" i="24" s="1"/>
  <c r="Q130" i="24"/>
  <c r="AF130" i="24" s="1"/>
  <c r="Q131" i="24"/>
  <c r="AF131" i="24" s="1"/>
  <c r="Q132" i="24"/>
  <c r="AF132" i="24" s="1"/>
  <c r="Q133" i="24"/>
  <c r="AF133" i="24" s="1"/>
  <c r="Q134" i="24"/>
  <c r="AF134" i="24" s="1"/>
  <c r="Q135" i="24"/>
  <c r="AF135" i="24" s="1"/>
  <c r="Q136" i="24"/>
  <c r="AF136" i="24" s="1"/>
  <c r="Q137" i="24"/>
  <c r="AF137" i="24" s="1"/>
  <c r="Q138" i="24"/>
  <c r="AF138" i="24" s="1"/>
  <c r="Q139" i="24"/>
  <c r="AF139" i="24" s="1"/>
  <c r="Q140" i="24"/>
  <c r="AF140" i="24" s="1"/>
  <c r="Q141" i="24"/>
  <c r="AF141" i="24" s="1"/>
  <c r="Q142" i="24"/>
  <c r="AF142" i="24" s="1"/>
  <c r="Q143" i="24"/>
  <c r="AF143" i="24" s="1"/>
  <c r="Q7" i="24"/>
  <c r="AF7" i="24" s="1"/>
  <c r="X8" i="24"/>
  <c r="X9" i="24"/>
  <c r="X10" i="24"/>
  <c r="X11" i="24"/>
  <c r="X12" i="24"/>
  <c r="X13" i="24"/>
  <c r="X14" i="24"/>
  <c r="X15" i="24"/>
  <c r="X16" i="24"/>
  <c r="X17" i="24"/>
  <c r="X18" i="24"/>
  <c r="X19" i="24"/>
  <c r="X20" i="24"/>
  <c r="X21" i="24"/>
  <c r="X22" i="24"/>
  <c r="X23" i="24"/>
  <c r="X24" i="24"/>
  <c r="X25" i="24"/>
  <c r="X26" i="24"/>
  <c r="X27" i="24"/>
  <c r="X28" i="24"/>
  <c r="X29" i="24"/>
  <c r="X30" i="24"/>
  <c r="X31" i="24"/>
  <c r="X32" i="24"/>
  <c r="X33" i="24"/>
  <c r="X34" i="24"/>
  <c r="X35" i="24"/>
  <c r="X36" i="24"/>
  <c r="X37" i="24"/>
  <c r="X38" i="24"/>
  <c r="X39" i="24"/>
  <c r="X40" i="24"/>
  <c r="X41" i="24"/>
  <c r="X42" i="24"/>
  <c r="X43" i="24"/>
  <c r="X44" i="24"/>
  <c r="X45" i="24"/>
  <c r="X46" i="24"/>
  <c r="X47" i="24"/>
  <c r="X48" i="24"/>
  <c r="X49" i="24"/>
  <c r="X50" i="24"/>
  <c r="X51" i="24"/>
  <c r="X52" i="24"/>
  <c r="X53" i="24"/>
  <c r="X54" i="24"/>
  <c r="X55" i="24"/>
  <c r="X56" i="24"/>
  <c r="X57" i="24"/>
  <c r="X58" i="24"/>
  <c r="X59" i="24"/>
  <c r="X60" i="24"/>
  <c r="X61" i="24"/>
  <c r="X62" i="24"/>
  <c r="X63" i="24"/>
  <c r="X64" i="24"/>
  <c r="X65" i="24"/>
  <c r="X66" i="24"/>
  <c r="X67" i="24"/>
  <c r="X68" i="24"/>
  <c r="X69" i="24"/>
  <c r="X70" i="24"/>
  <c r="X71" i="24"/>
  <c r="X72" i="24"/>
  <c r="X73" i="24"/>
  <c r="X74" i="24"/>
  <c r="X75" i="24"/>
  <c r="X76" i="24"/>
  <c r="X77" i="24"/>
  <c r="X78" i="24"/>
  <c r="X79" i="24"/>
  <c r="X80" i="24"/>
  <c r="X81" i="24"/>
  <c r="X82" i="24"/>
  <c r="X83" i="24"/>
  <c r="X84" i="24"/>
  <c r="X85" i="24"/>
  <c r="X86" i="24"/>
  <c r="X87" i="24"/>
  <c r="X88" i="24"/>
  <c r="X89" i="24"/>
  <c r="X90" i="24"/>
  <c r="X91" i="24"/>
  <c r="X92" i="24"/>
  <c r="X93" i="24"/>
  <c r="X94" i="24"/>
  <c r="X95" i="24"/>
  <c r="X96" i="24"/>
  <c r="X97" i="24"/>
  <c r="X98" i="24"/>
  <c r="X99" i="24"/>
  <c r="X100" i="24"/>
  <c r="X101" i="24"/>
  <c r="X102" i="24"/>
  <c r="X103" i="24"/>
  <c r="X104" i="24"/>
  <c r="X105" i="24"/>
  <c r="X106" i="24"/>
  <c r="X107" i="24"/>
  <c r="X108" i="24"/>
  <c r="X109" i="24"/>
  <c r="X110" i="24"/>
  <c r="X111" i="24"/>
  <c r="X112" i="24"/>
  <c r="X113" i="24"/>
  <c r="X114" i="24"/>
  <c r="X115" i="24"/>
  <c r="X116" i="24"/>
  <c r="X117" i="24"/>
  <c r="X118" i="24"/>
  <c r="X119" i="24"/>
  <c r="X120" i="24"/>
  <c r="X121" i="24"/>
  <c r="X122" i="24"/>
  <c r="X123" i="24"/>
  <c r="X124" i="24"/>
  <c r="X125" i="24"/>
  <c r="X126" i="24"/>
  <c r="X127" i="24"/>
  <c r="X128" i="24"/>
  <c r="X129" i="24"/>
  <c r="X130" i="24"/>
  <c r="X131" i="24"/>
  <c r="X132" i="24"/>
  <c r="X133" i="24"/>
  <c r="X134" i="24"/>
  <c r="X135" i="24"/>
  <c r="X136" i="24"/>
  <c r="X137" i="24"/>
  <c r="X138" i="24"/>
  <c r="X139" i="24"/>
  <c r="X140" i="24"/>
  <c r="X141" i="24"/>
  <c r="X142" i="24"/>
  <c r="X143" i="24"/>
  <c r="X7" i="24"/>
  <c r="AJ99" i="24"/>
  <c r="AI99" i="24"/>
  <c r="P99" i="24"/>
  <c r="AE99" i="24" s="1"/>
  <c r="O99" i="24"/>
  <c r="AJ98" i="24"/>
  <c r="AI98" i="24"/>
  <c r="P98" i="24"/>
  <c r="AE98" i="24" s="1"/>
  <c r="O98" i="24"/>
  <c r="AD98" i="24" s="1"/>
  <c r="AJ97" i="24"/>
  <c r="AI97" i="24"/>
  <c r="P97" i="24"/>
  <c r="O97" i="24"/>
  <c r="AD97" i="24" s="1"/>
  <c r="AJ96" i="24"/>
  <c r="AI96" i="24"/>
  <c r="P96" i="24"/>
  <c r="AE96" i="24" s="1"/>
  <c r="O96" i="24"/>
  <c r="AD96" i="24" s="1"/>
  <c r="AJ95" i="24"/>
  <c r="AI95" i="24"/>
  <c r="AM95" i="24" s="1"/>
  <c r="P95" i="24"/>
  <c r="AE95" i="24" s="1"/>
  <c r="O95" i="24"/>
  <c r="AD95" i="24" s="1"/>
  <c r="AJ94" i="24"/>
  <c r="AI94" i="24"/>
  <c r="P94" i="24"/>
  <c r="AE94" i="24" s="1"/>
  <c r="O94" i="24"/>
  <c r="AD94" i="24" s="1"/>
  <c r="AJ93" i="24"/>
  <c r="AI93" i="24"/>
  <c r="AM93" i="24" s="1"/>
  <c r="P93" i="24"/>
  <c r="AE93" i="24" s="1"/>
  <c r="O93" i="24"/>
  <c r="AD93" i="24" s="1"/>
  <c r="AJ92" i="24"/>
  <c r="AM92" i="24" s="1"/>
  <c r="AI92" i="24"/>
  <c r="P92" i="24"/>
  <c r="AE92" i="24" s="1"/>
  <c r="O92" i="24"/>
  <c r="AD92" i="24" s="1"/>
  <c r="AJ91" i="24"/>
  <c r="AI91" i="24"/>
  <c r="P91" i="24"/>
  <c r="AE91" i="24" s="1"/>
  <c r="O91" i="24"/>
  <c r="AJ90" i="24"/>
  <c r="AI90" i="24"/>
  <c r="P90" i="24"/>
  <c r="AE90" i="24" s="1"/>
  <c r="O90" i="24"/>
  <c r="AD90" i="24" s="1"/>
  <c r="AJ89" i="24"/>
  <c r="AI89" i="24"/>
  <c r="P89" i="24"/>
  <c r="O89" i="24"/>
  <c r="AD89" i="24" s="1"/>
  <c r="AJ88" i="24"/>
  <c r="AI88" i="24"/>
  <c r="P88" i="24"/>
  <c r="AE88" i="24" s="1"/>
  <c r="O88" i="24"/>
  <c r="AJ87" i="24"/>
  <c r="AI87" i="24"/>
  <c r="AM87" i="24" s="1"/>
  <c r="P87" i="24"/>
  <c r="AE87" i="24" s="1"/>
  <c r="O87" i="24"/>
  <c r="AD87" i="24" s="1"/>
  <c r="AJ86" i="24"/>
  <c r="AI86" i="24"/>
  <c r="P86" i="24"/>
  <c r="AE86" i="24" s="1"/>
  <c r="O86" i="24"/>
  <c r="AJ85" i="24"/>
  <c r="AI85" i="24"/>
  <c r="AM85" i="24" s="1"/>
  <c r="P85" i="24"/>
  <c r="O85" i="24"/>
  <c r="AD85" i="24" s="1"/>
  <c r="AJ84" i="24"/>
  <c r="AI84" i="24"/>
  <c r="AM84" i="24" s="1"/>
  <c r="P84" i="24"/>
  <c r="AE84" i="24" s="1"/>
  <c r="O84" i="24"/>
  <c r="AD84" i="24" s="1"/>
  <c r="AJ83" i="24"/>
  <c r="AI83" i="24"/>
  <c r="AM83" i="24" s="1"/>
  <c r="P83" i="24"/>
  <c r="AE83" i="24" s="1"/>
  <c r="O83" i="24"/>
  <c r="AJ82" i="24"/>
  <c r="AI82" i="24"/>
  <c r="P82" i="24"/>
  <c r="AE82" i="24" s="1"/>
  <c r="O82" i="24"/>
  <c r="AD82" i="24" s="1"/>
  <c r="AJ81" i="24"/>
  <c r="AI81" i="24"/>
  <c r="P81" i="24"/>
  <c r="O81" i="24"/>
  <c r="AD81" i="24" s="1"/>
  <c r="AJ80" i="24"/>
  <c r="AI80" i="24"/>
  <c r="P80" i="24"/>
  <c r="AE80" i="24" s="1"/>
  <c r="O80" i="24"/>
  <c r="AD80" i="24" s="1"/>
  <c r="AJ79" i="24"/>
  <c r="AI79" i="24"/>
  <c r="AM79" i="24" s="1"/>
  <c r="P79" i="24"/>
  <c r="AE79" i="24" s="1"/>
  <c r="O79" i="24"/>
  <c r="AD79" i="24" s="1"/>
  <c r="AJ78" i="24"/>
  <c r="AI78" i="24"/>
  <c r="P78" i="24"/>
  <c r="AE78" i="24" s="1"/>
  <c r="O78" i="24"/>
  <c r="AJ77" i="24"/>
  <c r="AI77" i="24"/>
  <c r="AM77" i="24" s="1"/>
  <c r="P77" i="24"/>
  <c r="AE77" i="24" s="1"/>
  <c r="O77" i="24"/>
  <c r="AD77" i="24" s="1"/>
  <c r="AJ76" i="24"/>
  <c r="AI76" i="24"/>
  <c r="AM76" i="24" s="1"/>
  <c r="P76" i="24"/>
  <c r="AE76" i="24" s="1"/>
  <c r="O76" i="24"/>
  <c r="AD76" i="24" s="1"/>
  <c r="AJ75" i="24"/>
  <c r="AI75" i="24"/>
  <c r="P75" i="24"/>
  <c r="AE75" i="24" s="1"/>
  <c r="O75" i="24"/>
  <c r="AJ74" i="24"/>
  <c r="AI74" i="24"/>
  <c r="P74" i="24"/>
  <c r="AE74" i="24" s="1"/>
  <c r="O74" i="24"/>
  <c r="AD74" i="24" s="1"/>
  <c r="AJ73" i="24"/>
  <c r="AI73" i="24"/>
  <c r="P73" i="24"/>
  <c r="O73" i="24"/>
  <c r="AD73" i="24" s="1"/>
  <c r="AJ72" i="24"/>
  <c r="AI72" i="24"/>
  <c r="P72" i="24"/>
  <c r="AE72" i="24" s="1"/>
  <c r="O72" i="24"/>
  <c r="AJ71" i="24"/>
  <c r="AI71" i="24"/>
  <c r="AM71" i="24" s="1"/>
  <c r="P71" i="24"/>
  <c r="AE71" i="24" s="1"/>
  <c r="O71" i="24"/>
  <c r="AD71" i="24" s="1"/>
  <c r="AJ70" i="24"/>
  <c r="AI70" i="24"/>
  <c r="P70" i="24"/>
  <c r="AE70" i="24" s="1"/>
  <c r="O70" i="24"/>
  <c r="AJ69" i="24"/>
  <c r="AI69" i="24"/>
  <c r="AM69" i="24" s="1"/>
  <c r="P69" i="24"/>
  <c r="O69" i="24"/>
  <c r="AD69" i="24" s="1"/>
  <c r="AJ68" i="24"/>
  <c r="AM68" i="24" s="1"/>
  <c r="AI68" i="24"/>
  <c r="P68" i="24"/>
  <c r="AE68" i="24" s="1"/>
  <c r="O68" i="24"/>
  <c r="AD68" i="24" s="1"/>
  <c r="AJ67" i="24"/>
  <c r="AI67" i="24"/>
  <c r="P67" i="24"/>
  <c r="AE67" i="24" s="1"/>
  <c r="O67" i="24"/>
  <c r="AJ66" i="24"/>
  <c r="AI66" i="24"/>
  <c r="P66" i="24"/>
  <c r="AE66" i="24" s="1"/>
  <c r="O66" i="24"/>
  <c r="AD66" i="24" s="1"/>
  <c r="AJ65" i="24"/>
  <c r="AI65" i="24"/>
  <c r="P65" i="24"/>
  <c r="O65" i="24"/>
  <c r="AD65" i="24" s="1"/>
  <c r="AJ64" i="24"/>
  <c r="AI64" i="24"/>
  <c r="P64" i="24"/>
  <c r="AE64" i="24" s="1"/>
  <c r="O64" i="24"/>
  <c r="AD64" i="24" s="1"/>
  <c r="AJ63" i="24"/>
  <c r="AI63" i="24"/>
  <c r="AM63" i="24" s="1"/>
  <c r="P63" i="24"/>
  <c r="AE63" i="24" s="1"/>
  <c r="O63" i="24"/>
  <c r="AD63" i="24" s="1"/>
  <c r="AJ62" i="24"/>
  <c r="AI62" i="24"/>
  <c r="P62" i="24"/>
  <c r="AE62" i="24" s="1"/>
  <c r="O62" i="24"/>
  <c r="AJ61" i="24"/>
  <c r="AI61" i="24"/>
  <c r="AM61" i="24" s="1"/>
  <c r="P61" i="24"/>
  <c r="O61" i="24"/>
  <c r="AD61" i="24" s="1"/>
  <c r="AJ60" i="24"/>
  <c r="AI60" i="24"/>
  <c r="AM60" i="24" s="1"/>
  <c r="P60" i="24"/>
  <c r="AE60" i="24" s="1"/>
  <c r="O60" i="24"/>
  <c r="AJ59" i="24"/>
  <c r="AI59" i="24"/>
  <c r="P59" i="24"/>
  <c r="AE59" i="24" s="1"/>
  <c r="O59" i="24"/>
  <c r="AJ58" i="24"/>
  <c r="AI58" i="24"/>
  <c r="P58" i="24"/>
  <c r="AE58" i="24" s="1"/>
  <c r="O58" i="24"/>
  <c r="AD58" i="24" s="1"/>
  <c r="AJ57" i="24"/>
  <c r="AI57" i="24"/>
  <c r="P57" i="24"/>
  <c r="O57" i="24"/>
  <c r="AD57" i="24" s="1"/>
  <c r="AJ121" i="24"/>
  <c r="AI121" i="24"/>
  <c r="P121" i="24"/>
  <c r="AE121" i="24" s="1"/>
  <c r="O121" i="24"/>
  <c r="AJ120" i="24"/>
  <c r="AI120" i="24"/>
  <c r="P120" i="24"/>
  <c r="AE120" i="24" s="1"/>
  <c r="O120" i="24"/>
  <c r="AD120" i="24" s="1"/>
  <c r="AJ119" i="24"/>
  <c r="AI119" i="24"/>
  <c r="P119" i="24"/>
  <c r="O119" i="24"/>
  <c r="AD119" i="24" s="1"/>
  <c r="AJ118" i="24"/>
  <c r="AI118" i="24"/>
  <c r="AM118" i="24" s="1"/>
  <c r="P118" i="24"/>
  <c r="AE118" i="24" s="1"/>
  <c r="O118" i="24"/>
  <c r="AJ117" i="24"/>
  <c r="AI117" i="24"/>
  <c r="P117" i="24"/>
  <c r="AE117" i="24" s="1"/>
  <c r="O117" i="24"/>
  <c r="AD117" i="24" s="1"/>
  <c r="AJ116" i="24"/>
  <c r="AI116" i="24"/>
  <c r="AM116" i="24" s="1"/>
  <c r="P116" i="24"/>
  <c r="AE116" i="24" s="1"/>
  <c r="O116" i="24"/>
  <c r="AD116" i="24" s="1"/>
  <c r="AJ115" i="24"/>
  <c r="AI115" i="24"/>
  <c r="P115" i="24"/>
  <c r="AE115" i="24" s="1"/>
  <c r="O115" i="24"/>
  <c r="AJ114" i="24"/>
  <c r="AI114" i="24"/>
  <c r="P114" i="24"/>
  <c r="AE114" i="24" s="1"/>
  <c r="O114" i="24"/>
  <c r="AJ113" i="24"/>
  <c r="AI113" i="24"/>
  <c r="P113" i="24"/>
  <c r="AE113" i="24" s="1"/>
  <c r="O113" i="24"/>
  <c r="AJ112" i="24"/>
  <c r="AI112" i="24"/>
  <c r="P112" i="24"/>
  <c r="AE112" i="24" s="1"/>
  <c r="O112" i="24"/>
  <c r="AJ111" i="24"/>
  <c r="AI111" i="24"/>
  <c r="P111" i="24"/>
  <c r="AE111" i="24" s="1"/>
  <c r="O111" i="24"/>
  <c r="AD111" i="24" s="1"/>
  <c r="AJ110" i="24"/>
  <c r="AI110" i="24"/>
  <c r="AM110" i="24" s="1"/>
  <c r="P110" i="24"/>
  <c r="AE110" i="24" s="1"/>
  <c r="O110" i="24"/>
  <c r="AJ109" i="24"/>
  <c r="AI109" i="24"/>
  <c r="P109" i="24"/>
  <c r="AE109" i="24" s="1"/>
  <c r="O109" i="24"/>
  <c r="AD109" i="24" s="1"/>
  <c r="AJ108" i="24"/>
  <c r="AI108" i="24"/>
  <c r="P108" i="24"/>
  <c r="AE108" i="24" s="1"/>
  <c r="O108" i="24"/>
  <c r="AJ107" i="24"/>
  <c r="AI107" i="24"/>
  <c r="P107" i="24"/>
  <c r="AE107" i="24" s="1"/>
  <c r="O107" i="24"/>
  <c r="AJ106" i="24"/>
  <c r="AI106" i="24"/>
  <c r="P106" i="24"/>
  <c r="AE106" i="24" s="1"/>
  <c r="O106" i="24"/>
  <c r="AD106" i="24" s="1"/>
  <c r="AJ105" i="24"/>
  <c r="AI105" i="24"/>
  <c r="P105" i="24"/>
  <c r="AE105" i="24" s="1"/>
  <c r="O105" i="24"/>
  <c r="AJ104" i="24"/>
  <c r="AI104" i="24"/>
  <c r="P104" i="24"/>
  <c r="AE104" i="24" s="1"/>
  <c r="O104" i="24"/>
  <c r="AD104" i="24" s="1"/>
  <c r="AJ103" i="24"/>
  <c r="AI103" i="24"/>
  <c r="P103" i="24"/>
  <c r="AE103" i="24" s="1"/>
  <c r="O103" i="24"/>
  <c r="AD103" i="24" s="1"/>
  <c r="AJ102" i="24"/>
  <c r="AI102" i="24"/>
  <c r="AM102" i="24" s="1"/>
  <c r="P102" i="24"/>
  <c r="AE102" i="24" s="1"/>
  <c r="O102" i="24"/>
  <c r="AD102" i="24" s="1"/>
  <c r="AJ101" i="24"/>
  <c r="AI101" i="24"/>
  <c r="P101" i="24"/>
  <c r="AE101" i="24" s="1"/>
  <c r="O101" i="24"/>
  <c r="AD101" i="24" s="1"/>
  <c r="AA201" i="24" l="1"/>
  <c r="AB201" i="24"/>
  <c r="AL145" i="24"/>
  <c r="AM107" i="24"/>
  <c r="AK145" i="24"/>
  <c r="AL177" i="24"/>
  <c r="AK177" i="24"/>
  <c r="AM98" i="24"/>
  <c r="AM90" i="24"/>
  <c r="AM82" i="24"/>
  <c r="AM74" i="24"/>
  <c r="AM66" i="24"/>
  <c r="AM58" i="24"/>
  <c r="AM108" i="24"/>
  <c r="AM114" i="24"/>
  <c r="AM59" i="24"/>
  <c r="AM75" i="24"/>
  <c r="AM91" i="24"/>
  <c r="AM99" i="24"/>
  <c r="AM106" i="24"/>
  <c r="AM57" i="24"/>
  <c r="AM65" i="24"/>
  <c r="AM73" i="24"/>
  <c r="AM81" i="24"/>
  <c r="AM89" i="24"/>
  <c r="AM97" i="24"/>
  <c r="V201" i="24"/>
  <c r="AM104" i="24"/>
  <c r="AM112" i="24"/>
  <c r="AM120" i="24"/>
  <c r="AM67" i="24"/>
  <c r="AM101" i="24"/>
  <c r="AM103" i="24"/>
  <c r="AM105" i="24"/>
  <c r="AM109" i="24"/>
  <c r="AM111" i="24"/>
  <c r="AM113" i="24"/>
  <c r="AM119" i="24"/>
  <c r="AM121" i="24"/>
  <c r="AM62" i="24"/>
  <c r="AM64" i="24"/>
  <c r="AM70" i="24"/>
  <c r="AM72" i="24"/>
  <c r="AM78" i="24"/>
  <c r="AM80" i="24"/>
  <c r="AM86" i="24"/>
  <c r="AM88" i="24"/>
  <c r="AM94" i="24"/>
  <c r="AM96" i="24"/>
  <c r="W201" i="24"/>
  <c r="AK198" i="24"/>
  <c r="AL198" i="24"/>
  <c r="AG177" i="24"/>
  <c r="AF198" i="24"/>
  <c r="R177" i="24"/>
  <c r="B16" i="25" s="1"/>
  <c r="AF177" i="24"/>
  <c r="AG198" i="24"/>
  <c r="Q177" i="24"/>
  <c r="B15" i="25" s="1"/>
  <c r="AM117" i="24"/>
  <c r="AH101" i="24"/>
  <c r="AH103" i="24"/>
  <c r="AH109" i="24"/>
  <c r="AH111" i="24"/>
  <c r="AH117" i="24"/>
  <c r="AH58" i="24"/>
  <c r="AH64" i="24"/>
  <c r="AH66" i="24"/>
  <c r="AH68" i="24"/>
  <c r="AH74" i="24"/>
  <c r="AH76" i="24"/>
  <c r="AH80" i="24"/>
  <c r="AH82" i="24"/>
  <c r="AH84" i="24"/>
  <c r="AH90" i="24"/>
  <c r="AH92" i="24"/>
  <c r="AH94" i="24"/>
  <c r="AH96" i="24"/>
  <c r="AH98" i="24"/>
  <c r="AH102" i="24"/>
  <c r="AH104" i="24"/>
  <c r="AH106" i="24"/>
  <c r="S114" i="24"/>
  <c r="AH116" i="24"/>
  <c r="AH120" i="24"/>
  <c r="AH63" i="24"/>
  <c r="AH71" i="24"/>
  <c r="AH77" i="24"/>
  <c r="AH79" i="24"/>
  <c r="AH87" i="24"/>
  <c r="AH93" i="24"/>
  <c r="AH95" i="24"/>
  <c r="Q198" i="24"/>
  <c r="B21" i="25" s="1"/>
  <c r="R198" i="24"/>
  <c r="B22" i="25" s="1"/>
  <c r="AG145" i="24"/>
  <c r="AF145" i="24"/>
  <c r="S110" i="24"/>
  <c r="S107" i="24"/>
  <c r="S115" i="24"/>
  <c r="S60" i="24"/>
  <c r="S118" i="24"/>
  <c r="S78" i="24"/>
  <c r="S86" i="24"/>
  <c r="S108" i="24"/>
  <c r="S105" i="24"/>
  <c r="S113" i="24"/>
  <c r="S121" i="24"/>
  <c r="S72" i="24"/>
  <c r="S88" i="24"/>
  <c r="S61" i="24"/>
  <c r="S69" i="24"/>
  <c r="S85" i="24"/>
  <c r="S99" i="24"/>
  <c r="S91" i="24"/>
  <c r="S83" i="24"/>
  <c r="S75" i="24"/>
  <c r="S67" i="24"/>
  <c r="S59" i="24"/>
  <c r="S112" i="24"/>
  <c r="Q145" i="24"/>
  <c r="S62" i="24"/>
  <c r="S70" i="24"/>
  <c r="R145" i="24"/>
  <c r="S117" i="24"/>
  <c r="S109" i="24"/>
  <c r="S101" i="24"/>
  <c r="S93" i="24"/>
  <c r="S77" i="24"/>
  <c r="S116" i="24"/>
  <c r="S92" i="24"/>
  <c r="S84" i="24"/>
  <c r="S76" i="24"/>
  <c r="S68" i="24"/>
  <c r="S106" i="24"/>
  <c r="S98" i="24"/>
  <c r="S90" i="24"/>
  <c r="S82" i="24"/>
  <c r="S74" i="24"/>
  <c r="S66" i="24"/>
  <c r="S58" i="24"/>
  <c r="S97" i="24"/>
  <c r="S89" i="24"/>
  <c r="S81" i="24"/>
  <c r="S73" i="24"/>
  <c r="S65" i="24"/>
  <c r="S57" i="24"/>
  <c r="S120" i="24"/>
  <c r="S104" i="24"/>
  <c r="S96" i="24"/>
  <c r="S80" i="24"/>
  <c r="S64" i="24"/>
  <c r="S119" i="24"/>
  <c r="S111" i="24"/>
  <c r="S103" i="24"/>
  <c r="S95" i="24"/>
  <c r="S87" i="24"/>
  <c r="S79" i="24"/>
  <c r="S71" i="24"/>
  <c r="S63" i="24"/>
  <c r="S102" i="24"/>
  <c r="S94" i="24"/>
  <c r="AD70" i="24"/>
  <c r="AH70" i="24" s="1"/>
  <c r="AD86" i="24"/>
  <c r="AH86" i="24" s="1"/>
  <c r="AE57" i="24"/>
  <c r="AH57" i="24" s="1"/>
  <c r="AE81" i="24"/>
  <c r="AH81" i="24" s="1"/>
  <c r="AE65" i="24"/>
  <c r="AH65" i="24" s="1"/>
  <c r="AD88" i="24"/>
  <c r="AH88" i="24" s="1"/>
  <c r="AD115" i="24"/>
  <c r="AH115" i="24" s="1"/>
  <c r="AD72" i="24"/>
  <c r="AH72" i="24" s="1"/>
  <c r="AD78" i="24"/>
  <c r="AH78" i="24" s="1"/>
  <c r="AE89" i="24"/>
  <c r="AH89" i="24" s="1"/>
  <c r="AD62" i="24"/>
  <c r="AH62" i="24" s="1"/>
  <c r="AE73" i="24"/>
  <c r="AH73" i="24" s="1"/>
  <c r="AE97" i="24"/>
  <c r="AH97" i="24" s="1"/>
  <c r="AD110" i="24"/>
  <c r="AH110" i="24" s="1"/>
  <c r="AD112" i="24"/>
  <c r="AH112" i="24" s="1"/>
  <c r="AD59" i="24"/>
  <c r="AH59" i="24" s="1"/>
  <c r="AD67" i="24"/>
  <c r="AH67" i="24" s="1"/>
  <c r="AD75" i="24"/>
  <c r="AH75" i="24" s="1"/>
  <c r="AD83" i="24"/>
  <c r="AH83" i="24" s="1"/>
  <c r="AD91" i="24"/>
  <c r="AH91" i="24" s="1"/>
  <c r="AD99" i="24"/>
  <c r="AH99" i="24" s="1"/>
  <c r="AD108" i="24"/>
  <c r="AH108" i="24" s="1"/>
  <c r="AE61" i="24"/>
  <c r="AH61" i="24" s="1"/>
  <c r="AE69" i="24"/>
  <c r="AH69" i="24" s="1"/>
  <c r="AE85" i="24"/>
  <c r="AH85" i="24" s="1"/>
  <c r="AD118" i="24"/>
  <c r="AH118" i="24" s="1"/>
  <c r="AD60" i="24"/>
  <c r="AH60" i="24" s="1"/>
  <c r="AE119" i="24"/>
  <c r="AH119" i="24" s="1"/>
  <c r="AD105" i="24"/>
  <c r="AH105" i="24" s="1"/>
  <c r="AD113" i="24"/>
  <c r="AH113" i="24" s="1"/>
  <c r="AD121" i="24"/>
  <c r="AH121" i="24" s="1"/>
  <c r="AD107" i="24"/>
  <c r="AH107" i="24" s="1"/>
  <c r="AD114" i="24"/>
  <c r="AH114" i="24" s="1"/>
  <c r="AF201" i="24" l="1"/>
  <c r="AL201" i="24"/>
  <c r="AK201" i="24"/>
  <c r="B8" i="25"/>
  <c r="Q201" i="24"/>
  <c r="AG201" i="24"/>
  <c r="B9" i="25"/>
  <c r="R201" i="24"/>
  <c r="O186" i="24" l="1"/>
  <c r="P186" i="24"/>
  <c r="AE186" i="24" s="1"/>
  <c r="Y186" i="24" s="1"/>
  <c r="AI186" i="24" s="1"/>
  <c r="O185" i="24"/>
  <c r="P185" i="24"/>
  <c r="AE185" i="24" s="1"/>
  <c r="O184" i="24"/>
  <c r="P184" i="24"/>
  <c r="AE184" i="24" s="1"/>
  <c r="O183" i="24"/>
  <c r="P183" i="24"/>
  <c r="AE183" i="24" s="1"/>
  <c r="Y183" i="24" s="1"/>
  <c r="AI183" i="24" s="1"/>
  <c r="D42" i="25"/>
  <c r="AI187" i="24"/>
  <c r="AM187" i="24" s="1"/>
  <c r="AJ187" i="24"/>
  <c r="O187" i="24"/>
  <c r="P187" i="24"/>
  <c r="AE187" i="24" s="1"/>
  <c r="AI173" i="24"/>
  <c r="AJ173" i="24"/>
  <c r="O173" i="24"/>
  <c r="P173" i="24"/>
  <c r="AE173" i="24" s="1"/>
  <c r="AI174" i="24"/>
  <c r="AM174" i="24" s="1"/>
  <c r="AJ174" i="24"/>
  <c r="O174" i="24"/>
  <c r="P174" i="24"/>
  <c r="AE174" i="24" s="1"/>
  <c r="AI172" i="24"/>
  <c r="AJ172" i="24"/>
  <c r="O172" i="24"/>
  <c r="P172" i="24"/>
  <c r="AE172" i="24" s="1"/>
  <c r="AI171" i="24"/>
  <c r="AM171" i="24" s="1"/>
  <c r="AJ171" i="24"/>
  <c r="O171" i="24"/>
  <c r="P171" i="24"/>
  <c r="AE171" i="24" s="1"/>
  <c r="AI170" i="24"/>
  <c r="AJ170" i="24"/>
  <c r="O170" i="24"/>
  <c r="P170" i="24"/>
  <c r="AE170" i="24" s="1"/>
  <c r="AI124" i="24"/>
  <c r="AM124" i="24" s="1"/>
  <c r="AJ124" i="24"/>
  <c r="O124" i="24"/>
  <c r="P124" i="24"/>
  <c r="AE124" i="24" s="1"/>
  <c r="AI123" i="24"/>
  <c r="AJ123" i="24"/>
  <c r="O123" i="24"/>
  <c r="P123" i="24"/>
  <c r="AE123" i="24" s="1"/>
  <c r="AI122" i="24"/>
  <c r="AM122" i="24" s="1"/>
  <c r="AJ122" i="24"/>
  <c r="O122" i="24"/>
  <c r="P122" i="24"/>
  <c r="AE122" i="24" s="1"/>
  <c r="AI128" i="24"/>
  <c r="AJ128" i="24"/>
  <c r="O128" i="24"/>
  <c r="P128" i="24"/>
  <c r="AE128" i="24" s="1"/>
  <c r="AI127" i="24"/>
  <c r="AM127" i="24" s="1"/>
  <c r="AJ127" i="24"/>
  <c r="O127" i="24"/>
  <c r="P127" i="24"/>
  <c r="AE127" i="24" s="1"/>
  <c r="AI129" i="24"/>
  <c r="AJ129" i="24"/>
  <c r="O129" i="24"/>
  <c r="P129" i="24"/>
  <c r="AE129" i="24" s="1"/>
  <c r="AI126" i="24"/>
  <c r="AM126" i="24" s="1"/>
  <c r="AJ126" i="24"/>
  <c r="O126" i="24"/>
  <c r="P126" i="24"/>
  <c r="AE126" i="24" s="1"/>
  <c r="AI125" i="24"/>
  <c r="AJ125" i="24"/>
  <c r="O125" i="24"/>
  <c r="P125" i="24"/>
  <c r="AI190" i="24"/>
  <c r="AM190" i="24" s="1"/>
  <c r="AJ190" i="24"/>
  <c r="O190" i="24"/>
  <c r="P190" i="24"/>
  <c r="AE190" i="24" s="1"/>
  <c r="AI191" i="24"/>
  <c r="AJ191" i="24"/>
  <c r="O191" i="24"/>
  <c r="P191" i="24"/>
  <c r="AE191" i="24" s="1"/>
  <c r="AI192" i="24"/>
  <c r="AM192" i="24" s="1"/>
  <c r="AJ192" i="24"/>
  <c r="O192" i="24"/>
  <c r="P192" i="24"/>
  <c r="AE192" i="24" s="1"/>
  <c r="AI189" i="24"/>
  <c r="AJ189" i="24"/>
  <c r="O189" i="24"/>
  <c r="P189" i="24"/>
  <c r="AE189" i="24" s="1"/>
  <c r="AI188" i="24"/>
  <c r="AM188" i="24" s="1"/>
  <c r="AJ188" i="24"/>
  <c r="O188" i="24"/>
  <c r="P188" i="24"/>
  <c r="AE188" i="24" s="1"/>
  <c r="AI182" i="24"/>
  <c r="AJ182" i="24"/>
  <c r="O182" i="24"/>
  <c r="P182" i="24"/>
  <c r="AE182" i="24" s="1"/>
  <c r="AI193" i="24"/>
  <c r="AM193" i="24" s="1"/>
  <c r="AJ193" i="24"/>
  <c r="O193" i="24"/>
  <c r="P193" i="24"/>
  <c r="AE193" i="24" s="1"/>
  <c r="AI194" i="24"/>
  <c r="AJ194" i="24"/>
  <c r="O194" i="24"/>
  <c r="P194" i="24"/>
  <c r="AE194" i="24" s="1"/>
  <c r="AI176" i="24"/>
  <c r="AM176" i="24" s="1"/>
  <c r="AJ176" i="24"/>
  <c r="O176" i="24"/>
  <c r="P176" i="24"/>
  <c r="AE176" i="24" s="1"/>
  <c r="AI175" i="24"/>
  <c r="AJ175" i="24"/>
  <c r="O175" i="24"/>
  <c r="P175" i="24"/>
  <c r="AE175" i="24" s="1"/>
  <c r="AI169" i="24"/>
  <c r="AM169" i="24" s="1"/>
  <c r="AJ169" i="24"/>
  <c r="O169" i="24"/>
  <c r="P169" i="24"/>
  <c r="AE169" i="24" s="1"/>
  <c r="AI54" i="24"/>
  <c r="AJ54" i="24"/>
  <c r="O54" i="24"/>
  <c r="P54" i="24"/>
  <c r="AE54" i="24" s="1"/>
  <c r="AI55" i="24"/>
  <c r="AM55" i="24" s="1"/>
  <c r="AJ55" i="24"/>
  <c r="O55" i="24"/>
  <c r="P55" i="24"/>
  <c r="AE55" i="24" s="1"/>
  <c r="AI56" i="24"/>
  <c r="AJ56" i="24"/>
  <c r="O56" i="24"/>
  <c r="P56" i="24"/>
  <c r="AE56" i="24" s="1"/>
  <c r="AI100" i="24"/>
  <c r="AM100" i="24" s="1"/>
  <c r="AJ100" i="24"/>
  <c r="O100" i="24"/>
  <c r="P100" i="24"/>
  <c r="AE100" i="24" s="1"/>
  <c r="AI130" i="24"/>
  <c r="AJ130" i="24"/>
  <c r="O130" i="24"/>
  <c r="P130" i="24"/>
  <c r="AE130" i="24" s="1"/>
  <c r="AI131" i="24"/>
  <c r="AM131" i="24" s="1"/>
  <c r="AJ131" i="24"/>
  <c r="O131" i="24"/>
  <c r="P131" i="24"/>
  <c r="AE131" i="24" s="1"/>
  <c r="AI132" i="24"/>
  <c r="AJ132" i="24"/>
  <c r="O132" i="24"/>
  <c r="P132" i="24"/>
  <c r="AE132" i="24" s="1"/>
  <c r="AI133" i="24"/>
  <c r="AM133" i="24" s="1"/>
  <c r="AJ133" i="24"/>
  <c r="O133" i="24"/>
  <c r="P133" i="24"/>
  <c r="AE133" i="24" s="1"/>
  <c r="AI134" i="24"/>
  <c r="AJ134" i="24"/>
  <c r="O134" i="24"/>
  <c r="AD134" i="24" s="1"/>
  <c r="P134" i="24"/>
  <c r="AE134" i="24" s="1"/>
  <c r="AI135" i="24"/>
  <c r="AM135" i="24" s="1"/>
  <c r="AJ135" i="24"/>
  <c r="O135" i="24"/>
  <c r="P135" i="24"/>
  <c r="AE135" i="24" s="1"/>
  <c r="AI136" i="24"/>
  <c r="AJ136" i="24"/>
  <c r="O136" i="24"/>
  <c r="P136" i="24"/>
  <c r="AE136" i="24" s="1"/>
  <c r="AI53" i="24"/>
  <c r="AM53" i="24" s="1"/>
  <c r="AJ53" i="24"/>
  <c r="O53" i="24"/>
  <c r="P53" i="24"/>
  <c r="AE53" i="24" s="1"/>
  <c r="AI140" i="24"/>
  <c r="AJ140" i="24"/>
  <c r="O140" i="24"/>
  <c r="P140" i="24"/>
  <c r="AE140" i="24" s="1"/>
  <c r="AI139" i="24"/>
  <c r="AM139" i="24" s="1"/>
  <c r="AJ139" i="24"/>
  <c r="O139" i="24"/>
  <c r="P139" i="24"/>
  <c r="AE139" i="24" s="1"/>
  <c r="AI138" i="24"/>
  <c r="AJ138" i="24"/>
  <c r="O138" i="24"/>
  <c r="P138" i="24"/>
  <c r="AE138" i="24" s="1"/>
  <c r="AI137" i="24"/>
  <c r="AM137" i="24" s="1"/>
  <c r="AJ137" i="24"/>
  <c r="O137" i="24"/>
  <c r="P137" i="24"/>
  <c r="AI51" i="24"/>
  <c r="AJ51" i="24"/>
  <c r="O51" i="24"/>
  <c r="P51" i="24"/>
  <c r="AI49" i="24"/>
  <c r="AM49" i="24" s="1"/>
  <c r="AJ49" i="24"/>
  <c r="O49" i="24"/>
  <c r="P49" i="24"/>
  <c r="AE49" i="24" s="1"/>
  <c r="AI48" i="24"/>
  <c r="AJ48" i="24"/>
  <c r="O48" i="24"/>
  <c r="P48" i="24"/>
  <c r="AE48" i="24" s="1"/>
  <c r="AI50" i="24"/>
  <c r="AM50" i="24" s="1"/>
  <c r="AJ50" i="24"/>
  <c r="O50" i="24"/>
  <c r="P50" i="24"/>
  <c r="AE50" i="24" s="1"/>
  <c r="AI47" i="24"/>
  <c r="AJ47" i="24"/>
  <c r="O47" i="24"/>
  <c r="P47" i="24"/>
  <c r="AE47" i="24" s="1"/>
  <c r="AI45" i="24"/>
  <c r="AM45" i="24" s="1"/>
  <c r="AJ45" i="24"/>
  <c r="O45" i="24"/>
  <c r="P45" i="24"/>
  <c r="AE45" i="24" s="1"/>
  <c r="AI46" i="24"/>
  <c r="AJ46" i="24"/>
  <c r="O46" i="24"/>
  <c r="P46" i="24"/>
  <c r="AE46" i="24" s="1"/>
  <c r="AI43" i="24"/>
  <c r="AM43" i="24" s="1"/>
  <c r="AJ43" i="24"/>
  <c r="O43" i="24"/>
  <c r="P43" i="24"/>
  <c r="AE43" i="24" s="1"/>
  <c r="AI42" i="24"/>
  <c r="AJ42" i="24"/>
  <c r="O42" i="24"/>
  <c r="P42" i="24"/>
  <c r="AE42" i="24" s="1"/>
  <c r="AI41" i="24"/>
  <c r="AM41" i="24" s="1"/>
  <c r="AJ41" i="24"/>
  <c r="O41" i="24"/>
  <c r="P41" i="24"/>
  <c r="AE41" i="24" s="1"/>
  <c r="AI40" i="24"/>
  <c r="AJ40" i="24"/>
  <c r="O40" i="24"/>
  <c r="P40" i="24"/>
  <c r="AE40" i="24" s="1"/>
  <c r="AI39" i="24"/>
  <c r="AM39" i="24" s="1"/>
  <c r="AJ39" i="24"/>
  <c r="O39" i="24"/>
  <c r="P39" i="24"/>
  <c r="AE39" i="24" s="1"/>
  <c r="AI38" i="24"/>
  <c r="AJ38" i="24"/>
  <c r="O38" i="24"/>
  <c r="P38" i="24"/>
  <c r="AE38" i="24" s="1"/>
  <c r="AI37" i="24"/>
  <c r="AM37" i="24" s="1"/>
  <c r="AJ37" i="24"/>
  <c r="O37" i="24"/>
  <c r="P37" i="24"/>
  <c r="AE37" i="24" s="1"/>
  <c r="AI36" i="24"/>
  <c r="AJ36" i="24"/>
  <c r="O36" i="24"/>
  <c r="P36" i="24"/>
  <c r="AE36" i="24" s="1"/>
  <c r="AI35" i="24"/>
  <c r="AJ35" i="24"/>
  <c r="O35" i="24"/>
  <c r="P35" i="24"/>
  <c r="AE35" i="24" s="1"/>
  <c r="AI34" i="24"/>
  <c r="AJ34" i="24"/>
  <c r="O34" i="24"/>
  <c r="P34" i="24"/>
  <c r="AE34" i="24" s="1"/>
  <c r="AI33" i="24"/>
  <c r="AM33" i="24" s="1"/>
  <c r="AJ33" i="24"/>
  <c r="O33" i="24"/>
  <c r="P33" i="24"/>
  <c r="AE33" i="24" s="1"/>
  <c r="AI32" i="24"/>
  <c r="AJ32" i="24"/>
  <c r="O32" i="24"/>
  <c r="P32" i="24"/>
  <c r="AE32" i="24" s="1"/>
  <c r="AI31" i="24"/>
  <c r="AM31" i="24" s="1"/>
  <c r="AJ31" i="24"/>
  <c r="O31" i="24"/>
  <c r="P31" i="24"/>
  <c r="AE31" i="24" s="1"/>
  <c r="AI30" i="24"/>
  <c r="AJ30" i="24"/>
  <c r="O30" i="24"/>
  <c r="P30" i="24"/>
  <c r="AE30" i="24" s="1"/>
  <c r="AI29" i="24"/>
  <c r="AM29" i="24" s="1"/>
  <c r="AJ29" i="24"/>
  <c r="O29" i="24"/>
  <c r="P29" i="24"/>
  <c r="AE29" i="24" s="1"/>
  <c r="AI28" i="24"/>
  <c r="AJ28" i="24"/>
  <c r="O28" i="24"/>
  <c r="P28" i="24"/>
  <c r="AE28" i="24" s="1"/>
  <c r="AI27" i="24"/>
  <c r="AM27" i="24" s="1"/>
  <c r="AJ27" i="24"/>
  <c r="O27" i="24"/>
  <c r="P27" i="24"/>
  <c r="AE27" i="24" s="1"/>
  <c r="AI26" i="24"/>
  <c r="AJ26" i="24"/>
  <c r="O26" i="24"/>
  <c r="P26" i="24"/>
  <c r="AE26" i="24" s="1"/>
  <c r="AI25" i="24"/>
  <c r="AM25" i="24" s="1"/>
  <c r="AJ25" i="24"/>
  <c r="O25" i="24"/>
  <c r="P25" i="24"/>
  <c r="AE25" i="24" s="1"/>
  <c r="AI24" i="24"/>
  <c r="AJ24" i="24"/>
  <c r="O24" i="24"/>
  <c r="P24" i="24"/>
  <c r="AI23" i="24"/>
  <c r="AM23" i="24" s="1"/>
  <c r="AJ23" i="24"/>
  <c r="O23" i="24"/>
  <c r="P23" i="24"/>
  <c r="AE23" i="24" s="1"/>
  <c r="AI22" i="24"/>
  <c r="AJ22" i="24"/>
  <c r="O22" i="24"/>
  <c r="P22" i="24"/>
  <c r="AE22" i="24" s="1"/>
  <c r="AI197" i="24"/>
  <c r="AM197" i="24" s="1"/>
  <c r="AJ197" i="24"/>
  <c r="AI196" i="24"/>
  <c r="AJ196" i="24"/>
  <c r="AI195" i="24"/>
  <c r="AJ195" i="24"/>
  <c r="AI181" i="24"/>
  <c r="AM181" i="24" s="1"/>
  <c r="AJ181" i="24"/>
  <c r="AI180" i="24"/>
  <c r="AM180" i="24" s="1"/>
  <c r="AJ180" i="24"/>
  <c r="AI168" i="24"/>
  <c r="AJ168" i="24"/>
  <c r="AI167" i="24"/>
  <c r="AJ167" i="24"/>
  <c r="AI166" i="24"/>
  <c r="AM166" i="24" s="1"/>
  <c r="AJ166" i="24"/>
  <c r="AI165" i="24"/>
  <c r="AM165" i="24" s="1"/>
  <c r="AJ165" i="24"/>
  <c r="AI164" i="24"/>
  <c r="AJ164" i="24"/>
  <c r="AI163" i="24"/>
  <c r="AJ163" i="24"/>
  <c r="AI162" i="24"/>
  <c r="AJ162" i="24"/>
  <c r="AI161" i="24"/>
  <c r="AM161" i="24" s="1"/>
  <c r="AJ161" i="24"/>
  <c r="AI160" i="24"/>
  <c r="AJ160" i="24"/>
  <c r="AI159" i="24"/>
  <c r="AJ159" i="24"/>
  <c r="AI158" i="24"/>
  <c r="AM158" i="24" s="1"/>
  <c r="AJ158" i="24"/>
  <c r="AI157" i="24"/>
  <c r="AM157" i="24" s="1"/>
  <c r="AJ157" i="24"/>
  <c r="AI156" i="24"/>
  <c r="AJ156" i="24"/>
  <c r="AI155" i="24"/>
  <c r="AJ155" i="24"/>
  <c r="AI154" i="24"/>
  <c r="AM154" i="24" s="1"/>
  <c r="AJ154" i="24"/>
  <c r="AI153" i="24"/>
  <c r="AM153" i="24" s="1"/>
  <c r="AJ153" i="24"/>
  <c r="AI152" i="24"/>
  <c r="AJ152" i="24"/>
  <c r="AI151" i="24"/>
  <c r="AJ151" i="24"/>
  <c r="AI150" i="24"/>
  <c r="AM150" i="24" s="1"/>
  <c r="AJ150" i="24"/>
  <c r="AI149" i="24"/>
  <c r="AM149" i="24" s="1"/>
  <c r="AJ149" i="24"/>
  <c r="AI148" i="24"/>
  <c r="AJ148" i="24"/>
  <c r="AI143" i="24"/>
  <c r="AJ143" i="24"/>
  <c r="AI142" i="24"/>
  <c r="AM142" i="24" s="1"/>
  <c r="AJ142" i="24"/>
  <c r="AI141" i="24"/>
  <c r="AM141" i="24" s="1"/>
  <c r="AJ141" i="24"/>
  <c r="AI52" i="24"/>
  <c r="AJ52" i="24"/>
  <c r="AI44" i="24"/>
  <c r="AJ44" i="24"/>
  <c r="AI21" i="24"/>
  <c r="AM21" i="24" s="1"/>
  <c r="AJ21" i="24"/>
  <c r="AI20" i="24"/>
  <c r="AM20" i="24" s="1"/>
  <c r="AJ20" i="24"/>
  <c r="AI19" i="24"/>
  <c r="AJ19" i="24"/>
  <c r="AI18" i="24"/>
  <c r="AJ18" i="24"/>
  <c r="AI17" i="24"/>
  <c r="AM17" i="24" s="1"/>
  <c r="AJ17" i="24"/>
  <c r="AI16" i="24"/>
  <c r="AM16" i="24" s="1"/>
  <c r="AJ16" i="24"/>
  <c r="AI15" i="24"/>
  <c r="AJ15" i="24"/>
  <c r="AI14" i="24"/>
  <c r="AJ14" i="24"/>
  <c r="AI13" i="24"/>
  <c r="AM13" i="24" s="1"/>
  <c r="AJ13" i="24"/>
  <c r="AI12" i="24"/>
  <c r="AM12" i="24" s="1"/>
  <c r="AJ12" i="24"/>
  <c r="AI11" i="24"/>
  <c r="AJ11" i="24"/>
  <c r="AI10" i="24"/>
  <c r="AJ10" i="24"/>
  <c r="AI9" i="24"/>
  <c r="AM9" i="24" s="1"/>
  <c r="AJ9" i="24"/>
  <c r="AI8" i="24"/>
  <c r="AM8" i="24" s="1"/>
  <c r="AJ8" i="24"/>
  <c r="AI7" i="24"/>
  <c r="AJ7" i="24"/>
  <c r="O197" i="24"/>
  <c r="P197" i="24"/>
  <c r="AE197" i="24" s="1"/>
  <c r="O196" i="24"/>
  <c r="P196" i="24"/>
  <c r="O195" i="24"/>
  <c r="P195" i="24"/>
  <c r="AE195" i="24" s="1"/>
  <c r="O181" i="24"/>
  <c r="P181" i="24"/>
  <c r="AE181" i="24" s="1"/>
  <c r="O180" i="24"/>
  <c r="P180" i="24"/>
  <c r="O168" i="24"/>
  <c r="P168" i="24"/>
  <c r="AE168" i="24" s="1"/>
  <c r="O167" i="24"/>
  <c r="P167" i="24"/>
  <c r="AE167" i="24" s="1"/>
  <c r="O166" i="24"/>
  <c r="P166" i="24"/>
  <c r="AE166" i="24" s="1"/>
  <c r="O165" i="24"/>
  <c r="P165" i="24"/>
  <c r="AE165" i="24" s="1"/>
  <c r="O164" i="24"/>
  <c r="P164" i="24"/>
  <c r="AE164" i="24" s="1"/>
  <c r="O163" i="24"/>
  <c r="P163" i="24"/>
  <c r="AE163" i="24" s="1"/>
  <c r="O162" i="24"/>
  <c r="P162" i="24"/>
  <c r="AE162" i="24" s="1"/>
  <c r="O161" i="24"/>
  <c r="P161" i="24"/>
  <c r="AE161" i="24" s="1"/>
  <c r="O160" i="24"/>
  <c r="P160" i="24"/>
  <c r="O159" i="24"/>
  <c r="P159" i="24"/>
  <c r="AE159" i="24" s="1"/>
  <c r="O158" i="24"/>
  <c r="P158" i="24"/>
  <c r="AE158" i="24" s="1"/>
  <c r="O157" i="24"/>
  <c r="P157" i="24"/>
  <c r="AE157" i="24" s="1"/>
  <c r="O156" i="24"/>
  <c r="P156" i="24"/>
  <c r="AE156" i="24" s="1"/>
  <c r="O155" i="24"/>
  <c r="P155" i="24"/>
  <c r="AE155" i="24" s="1"/>
  <c r="O154" i="24"/>
  <c r="P154" i="24"/>
  <c r="AE154" i="24" s="1"/>
  <c r="O153" i="24"/>
  <c r="P153" i="24"/>
  <c r="AE153" i="24" s="1"/>
  <c r="O152" i="24"/>
  <c r="P152" i="24"/>
  <c r="AE152" i="24" s="1"/>
  <c r="O151" i="24"/>
  <c r="P151" i="24"/>
  <c r="AE151" i="24" s="1"/>
  <c r="O150" i="24"/>
  <c r="P150" i="24"/>
  <c r="AE150" i="24" s="1"/>
  <c r="O149" i="24"/>
  <c r="P149" i="24"/>
  <c r="AE149" i="24" s="1"/>
  <c r="O148" i="24"/>
  <c r="P148" i="24"/>
  <c r="AE148" i="24" s="1"/>
  <c r="O143" i="24"/>
  <c r="P143" i="24"/>
  <c r="AE143" i="24" s="1"/>
  <c r="O142" i="24"/>
  <c r="P142" i="24"/>
  <c r="O141" i="24"/>
  <c r="P141" i="24"/>
  <c r="AE141" i="24" s="1"/>
  <c r="O52" i="24"/>
  <c r="P52" i="24"/>
  <c r="AE52" i="24" s="1"/>
  <c r="O44" i="24"/>
  <c r="P44" i="24"/>
  <c r="AE44" i="24" s="1"/>
  <c r="O21" i="24"/>
  <c r="P21" i="24"/>
  <c r="AE21" i="24" s="1"/>
  <c r="O20" i="24"/>
  <c r="P20" i="24"/>
  <c r="O19" i="24"/>
  <c r="P19" i="24"/>
  <c r="AE19" i="24" s="1"/>
  <c r="O18" i="24"/>
  <c r="P18" i="24"/>
  <c r="AE18" i="24" s="1"/>
  <c r="O17" i="24"/>
  <c r="P17" i="24"/>
  <c r="AE17" i="24" s="1"/>
  <c r="O16" i="24"/>
  <c r="P16" i="24"/>
  <c r="AE16" i="24" s="1"/>
  <c r="O15" i="24"/>
  <c r="P15" i="24"/>
  <c r="AE15" i="24" s="1"/>
  <c r="O14" i="24"/>
  <c r="P14" i="24"/>
  <c r="AE14" i="24" s="1"/>
  <c r="O13" i="24"/>
  <c r="P13" i="24"/>
  <c r="AE13" i="24" s="1"/>
  <c r="O12" i="24"/>
  <c r="P12" i="24"/>
  <c r="AE12" i="24" s="1"/>
  <c r="O11" i="24"/>
  <c r="P11" i="24"/>
  <c r="AE11" i="24" s="1"/>
  <c r="O10" i="24"/>
  <c r="P10" i="24"/>
  <c r="AE10" i="24" s="1"/>
  <c r="O9" i="24"/>
  <c r="P9" i="24"/>
  <c r="AE9" i="24" s="1"/>
  <c r="O8" i="24"/>
  <c r="P8" i="24"/>
  <c r="AE8" i="24" s="1"/>
  <c r="O7" i="24"/>
  <c r="P7" i="24"/>
  <c r="Z145" i="24"/>
  <c r="Y145" i="24"/>
  <c r="U145" i="24"/>
  <c r="T145" i="24"/>
  <c r="Z177" i="24"/>
  <c r="Y177" i="24"/>
  <c r="U177" i="24"/>
  <c r="U198" i="24"/>
  <c r="T177" i="24"/>
  <c r="T198" i="24"/>
  <c r="A3" i="25"/>
  <c r="A2" i="25"/>
  <c r="AD185" i="24"/>
  <c r="AH185" i="24" s="1"/>
  <c r="AM10" i="24" l="1"/>
  <c r="AM14" i="24"/>
  <c r="AM18" i="24"/>
  <c r="AM44" i="24"/>
  <c r="AM143" i="24"/>
  <c r="AM151" i="24"/>
  <c r="AM155" i="24"/>
  <c r="AM159" i="24"/>
  <c r="AM163" i="24"/>
  <c r="AM167" i="24"/>
  <c r="AM195" i="24"/>
  <c r="AM22" i="24"/>
  <c r="AM24" i="24"/>
  <c r="AM26" i="24"/>
  <c r="AM28" i="24"/>
  <c r="AM30" i="24"/>
  <c r="AM32" i="24"/>
  <c r="AM34" i="24"/>
  <c r="AM36" i="24"/>
  <c r="AM38" i="24"/>
  <c r="AM40" i="24"/>
  <c r="AM42" i="24"/>
  <c r="AM46" i="24"/>
  <c r="AM47" i="24"/>
  <c r="AM48" i="24"/>
  <c r="AM51" i="24"/>
  <c r="AM138" i="24"/>
  <c r="AM140" i="24"/>
  <c r="AM136" i="24"/>
  <c r="AM134" i="24"/>
  <c r="AM132" i="24"/>
  <c r="AM130" i="24"/>
  <c r="AM56" i="24"/>
  <c r="AM54" i="24"/>
  <c r="AM175" i="24"/>
  <c r="AM194" i="24"/>
  <c r="AM182" i="24"/>
  <c r="AM189" i="24"/>
  <c r="AM191" i="24"/>
  <c r="AM125" i="24"/>
  <c r="AM129" i="24"/>
  <c r="AM128" i="24"/>
  <c r="AM123" i="24"/>
  <c r="AM170" i="24"/>
  <c r="AM172" i="24"/>
  <c r="AM173" i="24"/>
  <c r="AM168" i="24"/>
  <c r="AM15" i="24"/>
  <c r="AM152" i="24"/>
  <c r="AM164" i="24"/>
  <c r="AM35" i="24"/>
  <c r="AM11" i="24"/>
  <c r="AM148" i="24"/>
  <c r="AM196" i="24"/>
  <c r="AM7" i="24"/>
  <c r="AM52" i="24"/>
  <c r="AM160" i="24"/>
  <c r="AM162" i="24"/>
  <c r="AM19" i="24"/>
  <c r="AM156" i="24"/>
  <c r="S193" i="24"/>
  <c r="S122" i="24"/>
  <c r="S167" i="24"/>
  <c r="S185" i="24"/>
  <c r="S164" i="24"/>
  <c r="S31" i="24"/>
  <c r="S181" i="24"/>
  <c r="AH134" i="24"/>
  <c r="S158" i="24"/>
  <c r="S162" i="24"/>
  <c r="S47" i="24"/>
  <c r="S140" i="24"/>
  <c r="S130" i="24"/>
  <c r="AD166" i="24"/>
  <c r="AH166" i="24" s="1"/>
  <c r="S166" i="24"/>
  <c r="AD151" i="24"/>
  <c r="AH151" i="24" s="1"/>
  <c r="S151" i="24"/>
  <c r="AD155" i="24"/>
  <c r="AH155" i="24" s="1"/>
  <c r="S155" i="24"/>
  <c r="AD159" i="24"/>
  <c r="AH159" i="24" s="1"/>
  <c r="S159" i="24"/>
  <c r="AD163" i="24"/>
  <c r="AH163" i="24" s="1"/>
  <c r="S163" i="24"/>
  <c r="AD196" i="24"/>
  <c r="S196" i="24"/>
  <c r="AD184" i="24"/>
  <c r="AH184" i="24" s="1"/>
  <c r="Z184" i="24" s="1"/>
  <c r="S184" i="24"/>
  <c r="AD154" i="24"/>
  <c r="AH154" i="24" s="1"/>
  <c r="S154" i="24"/>
  <c r="AD168" i="24"/>
  <c r="AH168" i="24" s="1"/>
  <c r="S168" i="24"/>
  <c r="AD192" i="24"/>
  <c r="AH192" i="24" s="1"/>
  <c r="S192" i="24"/>
  <c r="AD171" i="24"/>
  <c r="AH171" i="24" s="1"/>
  <c r="S171" i="24"/>
  <c r="AD174" i="24"/>
  <c r="AH174" i="24" s="1"/>
  <c r="S174" i="24"/>
  <c r="AD187" i="24"/>
  <c r="AH187" i="24" s="1"/>
  <c r="S187" i="24"/>
  <c r="AD156" i="24"/>
  <c r="AH156" i="24" s="1"/>
  <c r="S156" i="24"/>
  <c r="AD180" i="24"/>
  <c r="S180" i="24"/>
  <c r="AD176" i="24"/>
  <c r="AH176" i="24" s="1"/>
  <c r="S176" i="24"/>
  <c r="AD188" i="24"/>
  <c r="AH188" i="24" s="1"/>
  <c r="S188" i="24"/>
  <c r="AD190" i="24"/>
  <c r="AH190" i="24" s="1"/>
  <c r="S190" i="24"/>
  <c r="AD152" i="24"/>
  <c r="AH152" i="24" s="1"/>
  <c r="S152" i="24"/>
  <c r="AD160" i="24"/>
  <c r="S160" i="24"/>
  <c r="AD197" i="24"/>
  <c r="AH197" i="24" s="1"/>
  <c r="S197" i="24"/>
  <c r="AD153" i="24"/>
  <c r="AH153" i="24" s="1"/>
  <c r="S153" i="24"/>
  <c r="AD161" i="24"/>
  <c r="AH161" i="24" s="1"/>
  <c r="S161" i="24"/>
  <c r="AD165" i="24"/>
  <c r="AH165" i="24" s="1"/>
  <c r="S165" i="24"/>
  <c r="AD148" i="24"/>
  <c r="AH148" i="24" s="1"/>
  <c r="S148" i="24"/>
  <c r="AD169" i="24"/>
  <c r="AH169" i="24" s="1"/>
  <c r="S169" i="24"/>
  <c r="AD149" i="24"/>
  <c r="AH149" i="24" s="1"/>
  <c r="S149" i="24"/>
  <c r="AD157" i="24"/>
  <c r="AH157" i="24" s="1"/>
  <c r="S157" i="24"/>
  <c r="AD186" i="24"/>
  <c r="AH186" i="24" s="1"/>
  <c r="S186" i="24"/>
  <c r="AD150" i="24"/>
  <c r="AH150" i="24" s="1"/>
  <c r="S150" i="24"/>
  <c r="AD195" i="24"/>
  <c r="AH195" i="24" s="1"/>
  <c r="S195" i="24"/>
  <c r="AD175" i="24"/>
  <c r="AH175" i="24" s="1"/>
  <c r="S175" i="24"/>
  <c r="AD182" i="24"/>
  <c r="AH182" i="24" s="1"/>
  <c r="S182" i="24"/>
  <c r="AD189" i="24"/>
  <c r="AH189" i="24" s="1"/>
  <c r="S189" i="24"/>
  <c r="AD191" i="24"/>
  <c r="AH191" i="24" s="1"/>
  <c r="S191" i="24"/>
  <c r="AD170" i="24"/>
  <c r="AH170" i="24" s="1"/>
  <c r="S170" i="24"/>
  <c r="AD172" i="24"/>
  <c r="AH172" i="24" s="1"/>
  <c r="S172" i="24"/>
  <c r="AD173" i="24"/>
  <c r="AH173" i="24" s="1"/>
  <c r="S173" i="24"/>
  <c r="AD194" i="24"/>
  <c r="AH194" i="24" s="1"/>
  <c r="S194" i="24"/>
  <c r="AD193" i="24"/>
  <c r="AH193" i="24" s="1"/>
  <c r="AD183" i="24"/>
  <c r="AH183" i="24" s="1"/>
  <c r="S183" i="24"/>
  <c r="S134" i="24"/>
  <c r="S39" i="24"/>
  <c r="S127" i="24"/>
  <c r="S136" i="24"/>
  <c r="AD122" i="24"/>
  <c r="AH122" i="24" s="1"/>
  <c r="AD30" i="24"/>
  <c r="AH30" i="24" s="1"/>
  <c r="S30" i="24"/>
  <c r="AD38" i="24"/>
  <c r="AH38" i="24" s="1"/>
  <c r="S38" i="24"/>
  <c r="AD10" i="24"/>
  <c r="AH10" i="24" s="1"/>
  <c r="S10" i="24"/>
  <c r="AD14" i="24"/>
  <c r="AH14" i="24" s="1"/>
  <c r="S14" i="24"/>
  <c r="AD18" i="24"/>
  <c r="AH18" i="24" s="1"/>
  <c r="S18" i="24"/>
  <c r="AD44" i="24"/>
  <c r="AH44" i="24" s="1"/>
  <c r="S44" i="24"/>
  <c r="AD143" i="24"/>
  <c r="AH143" i="24" s="1"/>
  <c r="S143" i="24"/>
  <c r="AD27" i="24"/>
  <c r="AH27" i="24" s="1"/>
  <c r="S27" i="24"/>
  <c r="AD35" i="24"/>
  <c r="AH35" i="24" s="1"/>
  <c r="S35" i="24"/>
  <c r="S43" i="24"/>
  <c r="AD137" i="24"/>
  <c r="S137" i="24"/>
  <c r="AD133" i="24"/>
  <c r="AH133" i="24" s="1"/>
  <c r="S133" i="24"/>
  <c r="AD129" i="24"/>
  <c r="AH129" i="24" s="1"/>
  <c r="S129" i="24"/>
  <c r="AD40" i="24"/>
  <c r="AH40" i="24" s="1"/>
  <c r="S40" i="24"/>
  <c r="AD7" i="24"/>
  <c r="S7" i="24"/>
  <c r="AD11" i="24"/>
  <c r="AH11" i="24" s="1"/>
  <c r="S11" i="24"/>
  <c r="AD15" i="24"/>
  <c r="AH15" i="24" s="1"/>
  <c r="S15" i="24"/>
  <c r="AD19" i="24"/>
  <c r="AH19" i="24" s="1"/>
  <c r="S19" i="24"/>
  <c r="AD52" i="24"/>
  <c r="AH52" i="24" s="1"/>
  <c r="S52" i="24"/>
  <c r="AD29" i="24"/>
  <c r="AH29" i="24" s="1"/>
  <c r="S29" i="24"/>
  <c r="AD37" i="24"/>
  <c r="AH37" i="24" s="1"/>
  <c r="S37" i="24"/>
  <c r="AD45" i="24"/>
  <c r="AH45" i="24" s="1"/>
  <c r="S45" i="24"/>
  <c r="AD139" i="24"/>
  <c r="AH139" i="24" s="1"/>
  <c r="S139" i="24"/>
  <c r="AD131" i="24"/>
  <c r="AH131" i="24" s="1"/>
  <c r="S131" i="24"/>
  <c r="AD128" i="24"/>
  <c r="AH128" i="24" s="1"/>
  <c r="S128" i="24"/>
  <c r="AD48" i="24"/>
  <c r="AH48" i="24" s="1"/>
  <c r="S48" i="24"/>
  <c r="AD26" i="24"/>
  <c r="AH26" i="24" s="1"/>
  <c r="S26" i="24"/>
  <c r="AD34" i="24"/>
  <c r="AH34" i="24" s="1"/>
  <c r="S34" i="24"/>
  <c r="AD42" i="24"/>
  <c r="AH42" i="24" s="1"/>
  <c r="S42" i="24"/>
  <c r="AD51" i="24"/>
  <c r="S51" i="24"/>
  <c r="AD54" i="24"/>
  <c r="AH54" i="24" s="1"/>
  <c r="S54" i="24"/>
  <c r="AD126" i="24"/>
  <c r="AH126" i="24" s="1"/>
  <c r="S126" i="24"/>
  <c r="AD8" i="24"/>
  <c r="AH8" i="24" s="1"/>
  <c r="S8" i="24"/>
  <c r="AD12" i="24"/>
  <c r="AH12" i="24" s="1"/>
  <c r="S12" i="24"/>
  <c r="AD16" i="24"/>
  <c r="AH16" i="24" s="1"/>
  <c r="S16" i="24"/>
  <c r="AD20" i="24"/>
  <c r="S20" i="24"/>
  <c r="AD141" i="24"/>
  <c r="AH141" i="24" s="1"/>
  <c r="S141" i="24"/>
  <c r="AD23" i="24"/>
  <c r="AH23" i="24" s="1"/>
  <c r="S23" i="24"/>
  <c r="AD50" i="24"/>
  <c r="AH50" i="24" s="1"/>
  <c r="S50" i="24"/>
  <c r="AD53" i="24"/>
  <c r="AH53" i="24" s="1"/>
  <c r="S53" i="24"/>
  <c r="AD100" i="24"/>
  <c r="AH100" i="24" s="1"/>
  <c r="S100" i="24"/>
  <c r="AD123" i="24"/>
  <c r="AH123" i="24" s="1"/>
  <c r="S123" i="24"/>
  <c r="AD24" i="24"/>
  <c r="S24" i="24"/>
  <c r="AD56" i="24"/>
  <c r="AH56" i="24" s="1"/>
  <c r="S56" i="24"/>
  <c r="AD130" i="24"/>
  <c r="AH130" i="24" s="1"/>
  <c r="AD28" i="24"/>
  <c r="AH28" i="24" s="1"/>
  <c r="S28" i="24"/>
  <c r="AD36" i="24"/>
  <c r="AH36" i="24" s="1"/>
  <c r="S36" i="24"/>
  <c r="AD46" i="24"/>
  <c r="AH46" i="24" s="1"/>
  <c r="S46" i="24"/>
  <c r="AD138" i="24"/>
  <c r="AH138" i="24" s="1"/>
  <c r="S138" i="24"/>
  <c r="AD132" i="24"/>
  <c r="AH132" i="24" s="1"/>
  <c r="S132" i="24"/>
  <c r="AD22" i="24"/>
  <c r="AH22" i="24" s="1"/>
  <c r="S22" i="24"/>
  <c r="AD32" i="24"/>
  <c r="AH32" i="24" s="1"/>
  <c r="S32" i="24"/>
  <c r="AD124" i="24"/>
  <c r="AH124" i="24" s="1"/>
  <c r="S124" i="24"/>
  <c r="AD47" i="24"/>
  <c r="AH47" i="24" s="1"/>
  <c r="S9" i="24"/>
  <c r="AD13" i="24"/>
  <c r="AH13" i="24" s="1"/>
  <c r="S13" i="24"/>
  <c r="AD17" i="24"/>
  <c r="AH17" i="24" s="1"/>
  <c r="S17" i="24"/>
  <c r="AD21" i="24"/>
  <c r="AH21" i="24" s="1"/>
  <c r="S21" i="24"/>
  <c r="AD142" i="24"/>
  <c r="S142" i="24"/>
  <c r="AD25" i="24"/>
  <c r="AH25" i="24" s="1"/>
  <c r="S25" i="24"/>
  <c r="AD33" i="24"/>
  <c r="AH33" i="24" s="1"/>
  <c r="S33" i="24"/>
  <c r="AD41" i="24"/>
  <c r="AH41" i="24" s="1"/>
  <c r="S41" i="24"/>
  <c r="S49" i="24"/>
  <c r="S135" i="24"/>
  <c r="AD55" i="24"/>
  <c r="AH55" i="24" s="1"/>
  <c r="S55" i="24"/>
  <c r="AD125" i="24"/>
  <c r="S125" i="24"/>
  <c r="AI177" i="24"/>
  <c r="O198" i="24"/>
  <c r="B19" i="25" s="1"/>
  <c r="AD49" i="24"/>
  <c r="AH49" i="24" s="1"/>
  <c r="AE142" i="24"/>
  <c r="AI145" i="24"/>
  <c r="AD181" i="24"/>
  <c r="AH181" i="24" s="1"/>
  <c r="AJ177" i="24"/>
  <c r="AE137" i="24"/>
  <c r="AE196" i="24"/>
  <c r="AJ145" i="24"/>
  <c r="U201" i="24"/>
  <c r="AE20" i="24"/>
  <c r="Y184" i="24"/>
  <c r="AI184" i="24" s="1"/>
  <c r="Z185" i="24"/>
  <c r="Y185" i="24"/>
  <c r="AI185" i="24" s="1"/>
  <c r="P145" i="24"/>
  <c r="B7" i="25" s="1"/>
  <c r="P177" i="24"/>
  <c r="B14" i="25" s="1"/>
  <c r="AE160" i="24"/>
  <c r="AE24" i="24"/>
  <c r="AE51" i="24"/>
  <c r="AE7" i="24"/>
  <c r="AE125" i="24"/>
  <c r="P198" i="24"/>
  <c r="Z183" i="24"/>
  <c r="AC183" i="24" s="1"/>
  <c r="AE180" i="24"/>
  <c r="Z186" i="24"/>
  <c r="AC186" i="24" s="1"/>
  <c r="O145" i="24"/>
  <c r="AD43" i="24"/>
  <c r="AH43" i="24" s="1"/>
  <c r="O177" i="24"/>
  <c r="B13" i="25" s="1"/>
  <c r="AD167" i="24"/>
  <c r="AH167" i="24" s="1"/>
  <c r="AD9" i="24"/>
  <c r="AH9" i="24" s="1"/>
  <c r="AD158" i="24"/>
  <c r="AH158" i="24" s="1"/>
  <c r="AD162" i="24"/>
  <c r="AH162" i="24" s="1"/>
  <c r="AD31" i="24"/>
  <c r="AH31" i="24" s="1"/>
  <c r="AD39" i="24"/>
  <c r="AH39" i="24" s="1"/>
  <c r="AD140" i="24"/>
  <c r="AH140" i="24" s="1"/>
  <c r="AD135" i="24"/>
  <c r="AH135" i="24" s="1"/>
  <c r="AD127" i="24"/>
  <c r="AH127" i="24" s="1"/>
  <c r="AD136" i="24"/>
  <c r="AH136" i="24" s="1"/>
  <c r="AD164" i="24"/>
  <c r="AH164" i="24" s="1"/>
  <c r="T201" i="24"/>
  <c r="X177" i="24"/>
  <c r="AC177" i="24"/>
  <c r="X198" i="24"/>
  <c r="X145" i="24"/>
  <c r="AC145" i="24"/>
  <c r="AH7" i="24" l="1"/>
  <c r="AH137" i="24"/>
  <c r="AH142" i="24"/>
  <c r="AH180" i="24"/>
  <c r="AH20" i="24"/>
  <c r="AH125" i="24"/>
  <c r="AH160" i="24"/>
  <c r="AH177" i="24" s="1"/>
  <c r="AH24" i="24"/>
  <c r="AH196" i="24"/>
  <c r="AH51" i="24"/>
  <c r="AJ185" i="24"/>
  <c r="AM185" i="24" s="1"/>
  <c r="AC185" i="24"/>
  <c r="AJ184" i="24"/>
  <c r="AM184" i="24" s="1"/>
  <c r="AC184" i="24"/>
  <c r="AD198" i="24"/>
  <c r="Y198" i="24"/>
  <c r="Y201" i="24" s="1"/>
  <c r="S198" i="24"/>
  <c r="AI198" i="24"/>
  <c r="AI201" i="24" s="1"/>
  <c r="AM177" i="24"/>
  <c r="AE198" i="24"/>
  <c r="O201" i="24"/>
  <c r="AE177" i="24"/>
  <c r="B6" i="25"/>
  <c r="AD177" i="24"/>
  <c r="AM145" i="24"/>
  <c r="X201" i="24"/>
  <c r="AE145" i="24"/>
  <c r="B20" i="25"/>
  <c r="P201" i="24"/>
  <c r="AJ186" i="24"/>
  <c r="Z198" i="24"/>
  <c r="Z201" i="24" s="1"/>
  <c r="AJ183" i="24"/>
  <c r="AM183" i="24" s="1"/>
  <c r="AD145" i="24"/>
  <c r="S145" i="24"/>
  <c r="S177" i="24"/>
  <c r="AH198" i="24" l="1"/>
  <c r="AC198" i="24"/>
  <c r="AC201" i="24" s="1"/>
  <c r="B29" i="25" s="1"/>
  <c r="AM186" i="24"/>
  <c r="AM198" i="24" s="1"/>
  <c r="AM201" i="24" s="1"/>
  <c r="B31" i="25" s="1"/>
  <c r="B32" i="25" s="1"/>
  <c r="AH145" i="24"/>
  <c r="AH201" i="24" s="1"/>
  <c r="B33" i="25" s="1"/>
  <c r="AE201" i="24"/>
  <c r="AD201" i="24"/>
  <c r="B24" i="25"/>
  <c r="AJ198" i="24"/>
  <c r="AJ201" i="24" s="1"/>
  <c r="S201" i="24"/>
  <c r="B34" i="25" l="1"/>
  <c r="B13" i="1" l="1"/>
  <c r="C10" i="25" s="1"/>
  <c r="D10" i="25" s="1"/>
  <c r="B14" i="1" l="1"/>
  <c r="C8" i="25"/>
  <c r="D8" i="25" s="1"/>
  <c r="AN85" i="24"/>
  <c r="AN84" i="24"/>
  <c r="AN58" i="24"/>
  <c r="AN96" i="24"/>
  <c r="AN119" i="24"/>
  <c r="AN90" i="24"/>
  <c r="AN113" i="24"/>
  <c r="AN102" i="24"/>
  <c r="AN106" i="24"/>
  <c r="AN74" i="24"/>
  <c r="AN88" i="24"/>
  <c r="AN97" i="24"/>
  <c r="C9" i="25"/>
  <c r="D9" i="25" s="1"/>
  <c r="AN69" i="24"/>
  <c r="AN101" i="24"/>
  <c r="AN63" i="24"/>
  <c r="AN72" i="24"/>
  <c r="AN60" i="24"/>
  <c r="AN116" i="24"/>
  <c r="AN109" i="24"/>
  <c r="AN114" i="24"/>
  <c r="AN118" i="24"/>
  <c r="AN93" i="24"/>
  <c r="AN112" i="24"/>
  <c r="AN108" i="24"/>
  <c r="AN78" i="24"/>
  <c r="AN83" i="24"/>
  <c r="AN89" i="24"/>
  <c r="AN117" i="24"/>
  <c r="AN79" i="24"/>
  <c r="AN103" i="24"/>
  <c r="AN57" i="24"/>
  <c r="AN81" i="24"/>
  <c r="AN70" i="24"/>
  <c r="AN64" i="24"/>
  <c r="AN62" i="24"/>
  <c r="AN104" i="24"/>
  <c r="AN115" i="24"/>
  <c r="AN107" i="24"/>
  <c r="AN73" i="24"/>
  <c r="AN61" i="24"/>
  <c r="AN121" i="24"/>
  <c r="AN91" i="24"/>
  <c r="AN95" i="24"/>
  <c r="AN111" i="24"/>
  <c r="AN82" i="24"/>
  <c r="AN86" i="24"/>
  <c r="AN105" i="24"/>
  <c r="AN66" i="24"/>
  <c r="AN75" i="24"/>
  <c r="AN71" i="24"/>
  <c r="AN120" i="24"/>
  <c r="AN99" i="24"/>
  <c r="AN92" i="24"/>
  <c r="AN76" i="24"/>
  <c r="AN67" i="24"/>
  <c r="AN59" i="24"/>
  <c r="AN77" i="24"/>
  <c r="AN65" i="24"/>
  <c r="AN98" i="24"/>
  <c r="AN68" i="24"/>
  <c r="AN94" i="24"/>
  <c r="AN80" i="24"/>
  <c r="AN87" i="24"/>
  <c r="AN110" i="24"/>
  <c r="C6" i="25"/>
  <c r="D6" i="25" s="1"/>
  <c r="C7" i="25"/>
  <c r="D7" i="25" s="1"/>
  <c r="AN174" i="24"/>
  <c r="AN166" i="24"/>
  <c r="AN31" i="24"/>
  <c r="AN35" i="24"/>
  <c r="AN16" i="24"/>
  <c r="AN189" i="24"/>
  <c r="AN142" i="24"/>
  <c r="AN26" i="24"/>
  <c r="AN131" i="24"/>
  <c r="AN123" i="24"/>
  <c r="AN159" i="24"/>
  <c r="AN171" i="24"/>
  <c r="AN148" i="24"/>
  <c r="AN137" i="24"/>
  <c r="AN46" i="24"/>
  <c r="AN50" i="24"/>
  <c r="AN20" i="24"/>
  <c r="AN7" i="24"/>
  <c r="AN150" i="24"/>
  <c r="AN30" i="24"/>
  <c r="AN40" i="24"/>
  <c r="AN132" i="24"/>
  <c r="AN11" i="24"/>
  <c r="AN164" i="24"/>
  <c r="AN133" i="24"/>
  <c r="AN151" i="24"/>
  <c r="AN10" i="24"/>
  <c r="AN53" i="24"/>
  <c r="AN149" i="24"/>
  <c r="AN126" i="24"/>
  <c r="AN160" i="24"/>
  <c r="AN154" i="24"/>
  <c r="AN34" i="24"/>
  <c r="AN48" i="24"/>
  <c r="AN9" i="24"/>
  <c r="AN155" i="24"/>
  <c r="AN33" i="24"/>
  <c r="AN195" i="24"/>
  <c r="AN130" i="24"/>
  <c r="AN167" i="24"/>
  <c r="AN18" i="24"/>
  <c r="AN161" i="24"/>
  <c r="AN180" i="24"/>
  <c r="AN136" i="24"/>
  <c r="AN143" i="24"/>
  <c r="AN36" i="24"/>
  <c r="AN49" i="24"/>
  <c r="AN13" i="24"/>
  <c r="AN172" i="24"/>
  <c r="AN163" i="24"/>
  <c r="AN14" i="24"/>
  <c r="AN188" i="24"/>
  <c r="AN153" i="24"/>
  <c r="AN122" i="24"/>
  <c r="AN168" i="24"/>
  <c r="AN158" i="24"/>
  <c r="AN38" i="24"/>
  <c r="AN138" i="24"/>
  <c r="AN173" i="24"/>
  <c r="AN192" i="24"/>
  <c r="AN152" i="24"/>
  <c r="AN24" i="24"/>
  <c r="AN39" i="24"/>
  <c r="AN45" i="24"/>
  <c r="AN25" i="24"/>
  <c r="AN169" i="24"/>
  <c r="AN125" i="24"/>
  <c r="AN165" i="24"/>
  <c r="AN27" i="24"/>
  <c r="AN191" i="24"/>
  <c r="AN42" i="24"/>
  <c r="AN8" i="24"/>
  <c r="AN181" i="24"/>
  <c r="AN41" i="24"/>
  <c r="AN127" i="24"/>
  <c r="AN139" i="24"/>
  <c r="AN56" i="24"/>
  <c r="AN124" i="24"/>
  <c r="AN129" i="24"/>
  <c r="AN176" i="24"/>
  <c r="AN15" i="24"/>
  <c r="AN100" i="24"/>
  <c r="AN140" i="24"/>
  <c r="AN190" i="24"/>
  <c r="AN21" i="24"/>
  <c r="AN47" i="24"/>
  <c r="AN157" i="24"/>
  <c r="AN51" i="24"/>
  <c r="AN22" i="24"/>
  <c r="AN197" i="24"/>
  <c r="AN54" i="24"/>
  <c r="AN55" i="24"/>
  <c r="AN170" i="24"/>
  <c r="AN23" i="24"/>
  <c r="AN12" i="24"/>
  <c r="AN194" i="24"/>
  <c r="AN182" i="24"/>
  <c r="AN128" i="24"/>
  <c r="AN135" i="24"/>
  <c r="AN175" i="24"/>
  <c r="AN32" i="24"/>
  <c r="AN162" i="24"/>
  <c r="AN52" i="24"/>
  <c r="AN193" i="24"/>
  <c r="AN141" i="24"/>
  <c r="AN44" i="24"/>
  <c r="AN134" i="24"/>
  <c r="AN37" i="24"/>
  <c r="AN28" i="24"/>
  <c r="AN187" i="24"/>
  <c r="AN43" i="24"/>
  <c r="AN29" i="24"/>
  <c r="AN17" i="24"/>
  <c r="AN196" i="24"/>
  <c r="AN156" i="24"/>
  <c r="AN19" i="24"/>
  <c r="AN183" i="24"/>
  <c r="AN185" i="24"/>
  <c r="AN184" i="24"/>
  <c r="AN186" i="24"/>
  <c r="C16" i="25"/>
  <c r="D16" i="25" s="1"/>
  <c r="C22" i="25"/>
  <c r="D22" i="25" s="1"/>
  <c r="C15" i="25"/>
  <c r="D15" i="25" s="1"/>
  <c r="C21" i="25"/>
  <c r="D21" i="25" s="1"/>
  <c r="C14" i="25"/>
  <c r="D14" i="25" s="1"/>
  <c r="C19" i="25"/>
  <c r="D19" i="25" s="1"/>
  <c r="C20" i="25"/>
  <c r="D20" i="25" s="1"/>
  <c r="C13" i="25"/>
  <c r="D13" i="25" s="1"/>
  <c r="AN198" i="24" l="1"/>
  <c r="AN145" i="24"/>
  <c r="D24" i="25"/>
  <c r="AN177" i="24"/>
  <c r="AN201" i="24" l="1"/>
</calcChain>
</file>

<file path=xl/sharedStrings.xml><?xml version="1.0" encoding="utf-8"?>
<sst xmlns="http://schemas.openxmlformats.org/spreadsheetml/2006/main" count="2769" uniqueCount="596">
  <si>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</si>
  <si>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</si>
  <si>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</si>
  <si>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</si>
  <si>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</si>
  <si>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</si>
  <si>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</si>
  <si>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</si>
  <si>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</si>
  <si>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</si>
  <si>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</si>
  <si>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</si>
  <si>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</si>
  <si>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</si>
  <si>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1. Gebouwen</t>
  </si>
  <si>
    <t>2. Inventaris</t>
  </si>
  <si>
    <t>Primair Onderwijs:</t>
  </si>
  <si>
    <t>Voortgezet Onderwijs:</t>
  </si>
  <si>
    <t>Stand per 1 januari 2024:</t>
  </si>
  <si>
    <t xml:space="preserve">Verrekening termijn </t>
  </si>
  <si>
    <t xml:space="preserve">jaarpremie per </t>
  </si>
  <si>
    <t xml:space="preserve">reeds verrekend met </t>
  </si>
  <si>
    <t>nota nr.</t>
  </si>
  <si>
    <t>premie-boeking/restitutie</t>
  </si>
  <si>
    <t>Attentie: Lees eerst de instructies onderaan deze lijst.</t>
  </si>
  <si>
    <t>Adres:</t>
  </si>
  <si>
    <t>Postcode</t>
  </si>
  <si>
    <t>Plaats</t>
  </si>
  <si>
    <t>Omschrijving</t>
  </si>
  <si>
    <t>Bouwaard</t>
  </si>
  <si>
    <t>Taxatiedatum:</t>
  </si>
  <si>
    <t>Gebouwen:</t>
  </si>
  <si>
    <t>Inventaris:</t>
  </si>
  <si>
    <t>Totaal</t>
  </si>
  <si>
    <t>Premieverr. 50%</t>
  </si>
  <si>
    <t>reserve</t>
  </si>
  <si>
    <t>Totaal Gemeentelijk Bezit:</t>
  </si>
  <si>
    <t>Reserve</t>
  </si>
  <si>
    <t>Totaal Primair Onderwijs:</t>
  </si>
  <si>
    <t>Totaal Voortgezet Onderwijs: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</si>
  <si>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</si>
  <si>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</si>
  <si>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</si>
  <si>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</si>
  <si>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</si>
  <si>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Dat wordt dan uiteindelijk de stand per 31 december van dit jaar</t>
  </si>
  <si>
    <t>Wijziging van de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</si>
  <si>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</si>
  <si>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</si>
  <si>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</si>
  <si>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</si>
  <si>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</si>
  <si>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Alle niet genoemde verborgen kolommen worden vanzelf op de achtergronden aangepast.</t>
  </si>
  <si>
    <t>Overzicht Polisblad d.d. 1 januari 2025</t>
  </si>
  <si>
    <t>Bestand d.d. 1 januari 2025</t>
  </si>
  <si>
    <t>Gemeente Heusden</t>
  </si>
  <si>
    <t>Stand per 1 januari 2025 (na indexering)</t>
  </si>
  <si>
    <t>Stand per 31 december 2025</t>
  </si>
  <si>
    <t>Stand per 1 januari 2025</t>
  </si>
  <si>
    <t>Indexering per 1 januari  2026:</t>
  </si>
  <si>
    <t>Mutaties termijn 1 januari 2025/2026</t>
  </si>
  <si>
    <t>Object code</t>
  </si>
  <si>
    <t>Item</t>
  </si>
  <si>
    <t>Omschrijving t.b.v. Coda</t>
  </si>
  <si>
    <t>Opmerkingen</t>
  </si>
  <si>
    <t xml:space="preserve">PV installatie </t>
  </si>
  <si>
    <t>Inbraakmeld installatie</t>
  </si>
  <si>
    <t>Brandmeld installatie</t>
  </si>
  <si>
    <t>Sprinkler installatie</t>
  </si>
  <si>
    <t xml:space="preserve">Anton Pieckplein 71 </t>
  </si>
  <si>
    <t>5152 LZ</t>
  </si>
  <si>
    <t>Drunen</t>
  </si>
  <si>
    <t>De Voorste Venne</t>
  </si>
  <si>
    <t>De Voorste Venne - Aon 2024</t>
  </si>
  <si>
    <t>Ja</t>
  </si>
  <si>
    <t>Nee</t>
  </si>
  <si>
    <t>Baksteen, beton, kunststof, hout, metalen, glas</t>
  </si>
  <si>
    <t xml:space="preserve">incl brugzaal </t>
  </si>
  <si>
    <t>Burg. Zwaansweg 4</t>
  </si>
  <si>
    <t>5251 CJ</t>
  </si>
  <si>
    <t>Vlijmen</t>
  </si>
  <si>
    <t>Zwembad/Sporthal 'Die Heygrave'</t>
  </si>
  <si>
    <t>Zwembad/Sporthal 'Die Heygrave' - Aon 2024</t>
  </si>
  <si>
    <t>zwembad = zonnecollectorinstallatie/ sporthal = pv installatie  (aanbouw Consultatiebureau is van hout met een metselwerk buitenzijde.</t>
  </si>
  <si>
    <t>Dillenburgstraat 46</t>
  </si>
  <si>
    <t>5151 GL</t>
  </si>
  <si>
    <t>d' Oultremontcollege</t>
  </si>
  <si>
    <t>d' Oultremontcollege - Aon 2024</t>
  </si>
  <si>
    <t>Duinweg 37</t>
  </si>
  <si>
    <t>5151 RK</t>
  </si>
  <si>
    <t>Gemeentewerf Drunen</t>
  </si>
  <si>
    <t>Gemeentewerf Drunen - Aon 2024</t>
  </si>
  <si>
    <t xml:space="preserve">Meerdere gebouwen met pv installatie en zonnencollectorinstallatie </t>
  </si>
  <si>
    <t>Julianastraat 34</t>
  </si>
  <si>
    <t>5251 ED</t>
  </si>
  <si>
    <t xml:space="preserve">Gemeentehuis Vlijmen </t>
  </si>
  <si>
    <t>Gemeentehuis Vlijmen  - Aon 2024</t>
  </si>
  <si>
    <t xml:space="preserve">inclusief pv installatie </t>
  </si>
  <si>
    <t>Nieuwkuijksestraat 98</t>
  </si>
  <si>
    <t>5253 AJ</t>
  </si>
  <si>
    <t>Nieuwkuijk</t>
  </si>
  <si>
    <t>Basisschool 't Kompas'</t>
  </si>
  <si>
    <t>Basisschool 't Kompas' - Aon 2024</t>
  </si>
  <si>
    <t>Ontruimingsinstallatie</t>
  </si>
  <si>
    <t>Baksteen, beton, kunststof, hout, staal, glas</t>
  </si>
  <si>
    <t>Pelsestraat 17</t>
  </si>
  <si>
    <t>5256 AT</t>
  </si>
  <si>
    <t>Heusden</t>
  </si>
  <si>
    <t>Bezoekerscentrum Heusden incl expo en carillon</t>
  </si>
  <si>
    <t>Bezoekerscentrum Heusden incl expo en carillon - Aon 2024</t>
  </si>
  <si>
    <t>Raadhuisplein 16</t>
  </si>
  <si>
    <t>5151 JH</t>
  </si>
  <si>
    <t>Gemeentehuis Drunen</t>
  </si>
  <si>
    <t>Gemeentehuis Drunen - Aon 2024</t>
  </si>
  <si>
    <t>Rooseveltstraat 32</t>
  </si>
  <si>
    <t>5151 CR</t>
  </si>
  <si>
    <t>Bibliotheek Drunen</t>
  </si>
  <si>
    <t>Bibliotheek Drunen - Aon 2024</t>
  </si>
  <si>
    <t>Sportlaan 14</t>
  </si>
  <si>
    <t>Zwembad 't Run - Gebouw 1 en 2</t>
  </si>
  <si>
    <t>Zwembad 't Run - Gebouw 1 en 2 - Aon 2024</t>
  </si>
  <si>
    <t xml:space="preserve">Tinie de Munnikstraat 5 </t>
  </si>
  <si>
    <t>5151 VW</t>
  </si>
  <si>
    <t>Sporthal 'Dillenburcht' incl. trafo</t>
  </si>
  <si>
    <t>Sporthal 'Dillenburcht' incl. trafo - Aon 2024</t>
  </si>
  <si>
    <t>Admiraalsweg 100</t>
  </si>
  <si>
    <t>5151 MR</t>
  </si>
  <si>
    <t>Buurthuis De Stulp</t>
  </si>
  <si>
    <t>Buurthuis De Stulp - Aon 2024</t>
  </si>
  <si>
    <t>Akkerlaan 2</t>
  </si>
  <si>
    <t>5151 RZ</t>
  </si>
  <si>
    <t>Aula algemene begraafplaats Duynhaeghe</t>
  </si>
  <si>
    <t>Aula algemene begraafplaats Duynhaeghe - Aon 2024</t>
  </si>
  <si>
    <t>Ambrosiushof 44</t>
  </si>
  <si>
    <t>5254 HD</t>
  </si>
  <si>
    <t xml:space="preserve">Haarsteeg </t>
  </si>
  <si>
    <t>Creativiteitscentrum De Ark</t>
  </si>
  <si>
    <t>Creativiteitscentrum De Ark - Aon 2024</t>
  </si>
  <si>
    <t xml:space="preserve">Nee </t>
  </si>
  <si>
    <t>Asterstraat 5</t>
  </si>
  <si>
    <t>5151 TM</t>
  </si>
  <si>
    <t>OBS "Jongleren"</t>
  </si>
  <si>
    <t>OBS "Jongleren" - Aon 2024</t>
  </si>
  <si>
    <t>BMI</t>
  </si>
  <si>
    <t>Aziëlaan 43</t>
  </si>
  <si>
    <t>5152 JB</t>
  </si>
  <si>
    <t>Sportzaal De Brug</t>
  </si>
  <si>
    <t>Sportzaal De Brug - Aon 2024</t>
  </si>
  <si>
    <t>Aziëlaan 49</t>
  </si>
  <si>
    <t>R.K. Basisschool 'Olof Palme' (rood)</t>
  </si>
  <si>
    <t>R.K. Basisschool 'Olof Palme' (rood) - Aon 2024</t>
  </si>
  <si>
    <t>R.K. Basisschool 'Olof Palme' (oranje)</t>
  </si>
  <si>
    <t>R.K. Basisschool 'Olof Palme' (oranje) - Aon 2024</t>
  </si>
  <si>
    <t>Aziëlaan 59</t>
  </si>
  <si>
    <t>RKBS Olof Palme (geel)</t>
  </si>
  <si>
    <t>RKBS Olof Palme (geel) - Aon 2024</t>
  </si>
  <si>
    <t>Beukstraat 13</t>
  </si>
  <si>
    <t>5151 ZK</t>
  </si>
  <si>
    <t>R.K. Basisschool Wereldwijs</t>
  </si>
  <si>
    <t>R.K. Basisschool Wereldwijs - Aon 2024</t>
  </si>
  <si>
    <t>Burg. Zwaansweg 2</t>
  </si>
  <si>
    <t>Bibliotheek Vlijmen</t>
  </si>
  <si>
    <t>Bibliotheek Vlijmen - Aon 2024</t>
  </si>
  <si>
    <t>Chopinstraat 71</t>
  </si>
  <si>
    <t>5151 KX</t>
  </si>
  <si>
    <t>Gymzaal 'De Regenboog'</t>
  </si>
  <si>
    <t>Gymzaal 'De Regenboog' - Aon 2024</t>
  </si>
  <si>
    <t>Churchillstraat 21</t>
  </si>
  <si>
    <t>5153 CJ</t>
  </si>
  <si>
    <t>R.K. Basisschool 'Het Duinsprongetje'</t>
  </si>
  <si>
    <t>R.K. Basisschool 'Het Duinsprongetje' - Aon 2024</t>
  </si>
  <si>
    <t xml:space="preserve">BMI </t>
  </si>
  <si>
    <t>Constantijn Huijgensstraat 1</t>
  </si>
  <si>
    <t>5154 CJ</t>
  </si>
  <si>
    <t>PBS "De Vlechter"</t>
  </si>
  <si>
    <t>PBS "De Vlechter" - Aon 2024</t>
  </si>
  <si>
    <t>De Akker 76</t>
  </si>
  <si>
    <t>5251 CB</t>
  </si>
  <si>
    <t>Woning De Akker 76</t>
  </si>
  <si>
    <t>Woning De Akker 76 - Aon 2024</t>
  </si>
  <si>
    <t>De Gemeint 1-C</t>
  </si>
  <si>
    <t xml:space="preserve">5251 VB </t>
  </si>
  <si>
    <t>Bedrijfsgebouw achter De Gemeint 1</t>
  </si>
  <si>
    <t>Bedrijfsgebouw achter De Gemeint 1 - Aon 2024</t>
  </si>
  <si>
    <t>De Hoge Heide 6</t>
  </si>
  <si>
    <t>5251 LA</t>
  </si>
  <si>
    <t>Kleedruimtes R.K.V.V. Vlijmense Boys</t>
  </si>
  <si>
    <t>Kleedruimtes R.K.V.V. Vlijmense Boys - Aon 2024</t>
  </si>
  <si>
    <t>Meerder sportaccomodaties verzekerd op Sportpark De Hoge Heide</t>
  </si>
  <si>
    <t>Dekkerseweg 17-17-A</t>
  </si>
  <si>
    <t>5154 PJ</t>
  </si>
  <si>
    <t>Elshout</t>
  </si>
  <si>
    <t>Clubgebouw S.C. Elshout + bijgebouw</t>
  </si>
  <si>
    <t>Clubgebouw S.C. Elshout + bijgebouw - Aon 2024</t>
  </si>
  <si>
    <t>Demer 1 + 1-A</t>
  </si>
  <si>
    <t>5256 AB</t>
  </si>
  <si>
    <t>Voormalige MAVO</t>
  </si>
  <si>
    <t>Voormalige MAVO - Aon 2024</t>
  </si>
  <si>
    <t>Slooppand</t>
  </si>
  <si>
    <t>Demer 19</t>
  </si>
  <si>
    <t>R.K. Basisschool "Johannes Paulus"</t>
  </si>
  <si>
    <t>R.K. Basisschool "Johannes Paulus" - Aon 2024</t>
  </si>
  <si>
    <t>Gedeeltelijke BMI</t>
  </si>
  <si>
    <t>Demer 30-A</t>
  </si>
  <si>
    <t>5256 AD</t>
  </si>
  <si>
    <t>Archiefruimte Demer 30A</t>
  </si>
  <si>
    <t>Archiefruimte Demer 30A - Aon 2024</t>
  </si>
  <si>
    <t>Demer 30-B</t>
  </si>
  <si>
    <t>Rondeel</t>
  </si>
  <si>
    <t>Rondeel - Aon 2024</t>
  </si>
  <si>
    <t>Demer 30-T</t>
  </si>
  <si>
    <t>Opslag buitendienst</t>
  </si>
  <si>
    <t>Opslag buitendienst - Aon 2024</t>
  </si>
  <si>
    <t>Geerpark 1</t>
  </si>
  <si>
    <t>5251 GT</t>
  </si>
  <si>
    <t xml:space="preserve">informatie punt Geerpark </t>
  </si>
  <si>
    <t>informatie punt Geerpark  - Aon 2024</t>
  </si>
  <si>
    <t>Onbekend</t>
  </si>
  <si>
    <t xml:space="preserve">met pv installatie </t>
  </si>
  <si>
    <t>Grote Kerk 20-A</t>
  </si>
  <si>
    <t>5251 AA</t>
  </si>
  <si>
    <t>Kerktoren Sint-Jan Geboortekerk</t>
  </si>
  <si>
    <t>Kerktoren Sint-Jan Geboortekerk - Aon 2024</t>
  </si>
  <si>
    <t>Grotestraat 63</t>
  </si>
  <si>
    <t>5151 JD</t>
  </si>
  <si>
    <t>Grotestraat 63 - Aon 2024</t>
  </si>
  <si>
    <t>Grotestraat 65</t>
  </si>
  <si>
    <t>Grotestraat 65 - Aon 2024</t>
  </si>
  <si>
    <t>alarmkoffer</t>
  </si>
  <si>
    <t>Grotestraat 250</t>
  </si>
  <si>
    <t>Grotestraat 250
Voormalig kantoorgebouw, dienende tot opvang Okraïense vluchtelingen</t>
  </si>
  <si>
    <t>Grotestraat 250
Voormalig kantoorgebouw, dienende tot opvang Okraïense vluchtelingen - Aon 2024</t>
  </si>
  <si>
    <t>Hazelaarstraat 40</t>
  </si>
  <si>
    <t>5151 ZM</t>
  </si>
  <si>
    <t>Gymzaal R.K. basisschool "Wereldwijs"</t>
  </si>
  <si>
    <t>Gymzaal R.K. basisschool "Wereldwijs" - Aon 2024</t>
  </si>
  <si>
    <t>Heidijk 29</t>
  </si>
  <si>
    <t>5251 KM</t>
  </si>
  <si>
    <t>Clubhuis Onze Lieve Vrouw Schuts</t>
  </si>
  <si>
    <t>Clubhuis Onze Lieve Vrouw Schuts - Aon 2024</t>
  </si>
  <si>
    <t>Herptsestraat 4</t>
  </si>
  <si>
    <t>5256 AE</t>
  </si>
  <si>
    <t>Voormalige gymzaal Herptsestraat 4</t>
  </si>
  <si>
    <t>Voormalige gymzaal Herptsestraat 4 - Aon 2024</t>
  </si>
  <si>
    <t>Hertog Janstraat 16</t>
  </si>
  <si>
    <t>5154 AL</t>
  </si>
  <si>
    <t>R.K. Basisschool met gymzaal "Th. J. Rijken"</t>
  </si>
  <si>
    <t>R.K. Basisschool met gymzaal "Th. J. Rijken" - Aon 2024</t>
  </si>
  <si>
    <t>gymzaal alleen een ontruimingsinstallatie</t>
  </si>
  <si>
    <t>Hertoging Johanna van Brabantstraat 11-A</t>
  </si>
  <si>
    <t>Kasteelruine</t>
  </si>
  <si>
    <t>Kasteelruine - Aon 2024</t>
  </si>
  <si>
    <t>Heusdenseweg 29</t>
  </si>
  <si>
    <t>5255 AD</t>
  </si>
  <si>
    <t>Herpt</t>
  </si>
  <si>
    <t>Aula algemene begraafplaats Buytenhove</t>
  </si>
  <si>
    <t>Aula algemene begraafplaats Buytenhove - Aon 2024</t>
  </si>
  <si>
    <t>Irissenstraat 2 + 2-A</t>
  </si>
  <si>
    <t>5151 TN</t>
  </si>
  <si>
    <t>Irenestraat 40-A</t>
  </si>
  <si>
    <t>5156 AD</t>
  </si>
  <si>
    <t>Oudheusden</t>
  </si>
  <si>
    <t>kleedruimtes HHC'09</t>
  </si>
  <si>
    <t>kleedruimtes HHC'09 - Aon 2024</t>
  </si>
  <si>
    <t xml:space="preserve">pv installatie </t>
  </si>
  <si>
    <t>Jan Steenstraat 2a</t>
  </si>
  <si>
    <t>5251 NG</t>
  </si>
  <si>
    <t>KBS 't Palet + gymzaal (MFA Caleidoscoop)</t>
  </si>
  <si>
    <t>KBS 't Palet + gymzaal (MFA Caleidoscoop) - Aon 2024</t>
  </si>
  <si>
    <t>Juridische eigendom Woonveste</t>
  </si>
  <si>
    <t>Johan de Wittstraat 11</t>
  </si>
  <si>
    <t>5151 CK</t>
  </si>
  <si>
    <t xml:space="preserve">Linus Onderwijs </t>
  </si>
  <si>
    <t>Linus Onderwijs  - Aon 2024</t>
  </si>
  <si>
    <t>computerapparatuur Vlijmen</t>
  </si>
  <si>
    <t>computerapparatuur Vlijmen - Aon 2024</t>
  </si>
  <si>
    <t>Gemeentehuis ambtsketting</t>
  </si>
  <si>
    <t>Gemeentehuis ambtsketting - Aon 2024</t>
  </si>
  <si>
    <t>Gemeentehuis kunst</t>
  </si>
  <si>
    <t>Gemeentehuis kunst - Aon 2024</t>
  </si>
  <si>
    <t>Rijksbruikleen kunst</t>
  </si>
  <si>
    <t>Rijksbruikleen kunst - Aon 2024</t>
  </si>
  <si>
    <t>Kassteellaan 23</t>
  </si>
  <si>
    <t>5156 CJ</t>
  </si>
  <si>
    <t>Sportzaal De Kubus met wijkwinkel</t>
  </si>
  <si>
    <t>Sportzaal De Kubus met wijkwinkel - Aon 2024</t>
  </si>
  <si>
    <t>Zonnecollectoren aanwezig maar geen eigendom gemeente (recht van opstal)</t>
  </si>
  <si>
    <t>Kasteellaan 37 + 38 + 39</t>
  </si>
  <si>
    <t>Gezondheidscentrum Oudheusden</t>
  </si>
  <si>
    <t>Gezondheidscentrum Oudheusden - Aon 2024</t>
  </si>
  <si>
    <t>Kasteellaan 4</t>
  </si>
  <si>
    <t>5253 AM</t>
  </si>
  <si>
    <t>Boerderij bij voormalig 'Roze Kasteel'</t>
  </si>
  <si>
    <t>Boerderij bij voormalig 'Roze Kasteel' - Aon 2024</t>
  </si>
  <si>
    <t>Kasteellaan 40</t>
  </si>
  <si>
    <t>Basisschool 'De Dromenvanger'</t>
  </si>
  <si>
    <t>Basisschool 'De Dromenvanger' - Aon 2024</t>
  </si>
  <si>
    <t>sloop 2022 (Kasteellaan 40 en 41, één gebouw)</t>
  </si>
  <si>
    <t>Kasteellaan 41</t>
  </si>
  <si>
    <t>SBO 'De Leilinde'</t>
  </si>
  <si>
    <t>SBO 'De Leilinde' - Aon 2024</t>
  </si>
  <si>
    <t>x</t>
  </si>
  <si>
    <t>Kavelingweg 1-T</t>
  </si>
  <si>
    <t>5254 KG</t>
  </si>
  <si>
    <t>Haarsteeg</t>
  </si>
  <si>
    <t>Trafo</t>
  </si>
  <si>
    <t>Trafo - Aon 2024</t>
  </si>
  <si>
    <t>Kavelingweg 1</t>
  </si>
  <si>
    <t>Standplaats met berging Kavelingweg 1 te Haarsteeg</t>
  </si>
  <si>
    <t>Standplaats met berging Kavelingweg 1 te Haarsteeg - Aon 2024</t>
  </si>
  <si>
    <t>Kavelingweg 3</t>
  </si>
  <si>
    <t>Standplaats met berging Kavelingweg 3 te Haarsteeg</t>
  </si>
  <si>
    <t>Standplaats met berging Kavelingweg 3 te Haarsteeg - Aon 2024</t>
  </si>
  <si>
    <t>Kerkstraat 14-D</t>
  </si>
  <si>
    <t>5253 AP</t>
  </si>
  <si>
    <t>Kleedruimtes voetbalvereniging R.K.V.V. Nieuwkuijk</t>
  </si>
  <si>
    <t>Kleedruimtes voetbalvereniging R.K.V.V. Nieuwkuijk - Aon 2024</t>
  </si>
  <si>
    <t>Kerkstraat 19B</t>
  </si>
  <si>
    <t>5253 AN</t>
  </si>
  <si>
    <t>Creatiefcentrum 't Stuurhuis</t>
  </si>
  <si>
    <t>Creatiefcentrum 't Stuurhuis - Aon 2024</t>
  </si>
  <si>
    <t>Kerkstraat 39</t>
  </si>
  <si>
    <t>5154 AN</t>
  </si>
  <si>
    <t>Buurthuis 't Rad'</t>
  </si>
  <si>
    <t>Buurthuis 't Rad' - Aon 2024</t>
  </si>
  <si>
    <t>Kuijperlaan 2</t>
  </si>
  <si>
    <t>5252 BS</t>
  </si>
  <si>
    <t>R.K. Basischool 'De Vijfhoeven'</t>
  </si>
  <si>
    <t>R.K. Basischool 'De Vijfhoeven' - Aon 2024</t>
  </si>
  <si>
    <t>Margrietstraat 2a</t>
  </si>
  <si>
    <t>5156 LL</t>
  </si>
  <si>
    <t>Clubgebouw Tennisvereniging Heusden</t>
  </si>
  <si>
    <t>Clubgebouw Tennisvereniging Heusden - Aon 2024</t>
  </si>
  <si>
    <t>Mari van Eschstraat 2</t>
  </si>
  <si>
    <t>5254 JE</t>
  </si>
  <si>
    <t>R.K. Basisschool 'Lambertusschool'</t>
  </si>
  <si>
    <t>R.K. Basisschool 'Lambertusschool' - Aon 2024</t>
  </si>
  <si>
    <t xml:space="preserve">Ja </t>
  </si>
  <si>
    <t>Gymzaal R.K. Basisschool 'Lambertusschool'</t>
  </si>
  <si>
    <t>Gymzaal R.K. Basisschool 'Lambertusschool' - Aon 2024</t>
  </si>
  <si>
    <t>Mortelweg 2</t>
  </si>
  <si>
    <t>5253 VS</t>
  </si>
  <si>
    <t>Aula algemene begraafplaats 'Onsenoort'</t>
  </si>
  <si>
    <t>Aula algemene begraafplaats 'Onsenoort' - Aon 2024</t>
  </si>
  <si>
    <t>Nassaulaan 59</t>
  </si>
  <si>
    <t>5251 JB</t>
  </si>
  <si>
    <t xml:space="preserve">Vlijmen </t>
  </si>
  <si>
    <t>Romneyloods CV de Componisten</t>
  </si>
  <si>
    <t>Romneyloods CV de Componisten - Aon 2024</t>
  </si>
  <si>
    <t>Metalen, verder onbekend.</t>
  </si>
  <si>
    <t>Nassaulaan 87</t>
  </si>
  <si>
    <t>Standplaats met berging Nassaulaan 87 te Vlijmen</t>
  </si>
  <si>
    <t>Standplaats met berging Nassaulaan 87 te Vlijmen - Aon 2024</t>
  </si>
  <si>
    <t>Nassaulaan 89</t>
  </si>
  <si>
    <t>Standplaats met berging Nassaulaan 89 te Vlijmen</t>
  </si>
  <si>
    <t>Standplaats met berging Nassaulaan 89 te Vlijmen - Aon 2024</t>
  </si>
  <si>
    <t>Nassaulaan 91</t>
  </si>
  <si>
    <t>Standplaats met berging Nassaulaan 91 te Vlijmen</t>
  </si>
  <si>
    <t>Standplaats met berging Nassaulaan 91 te Vlijmen - Aon 2024</t>
  </si>
  <si>
    <t>Nassaulaan 91-A</t>
  </si>
  <si>
    <t>Standplaats met berging Nassaulaan 91A te Vlijmen</t>
  </si>
  <si>
    <t>Standplaats met berging Nassaulaan 91A te Vlijmen - Aon 2024</t>
  </si>
  <si>
    <t>Nassaulaan91-B</t>
  </si>
  <si>
    <t>Standplaats met berging Nassaulaan 91B te Vlijmen</t>
  </si>
  <si>
    <t>Standplaats met berging Nassaulaan 91B te Vlijmen - Aon 2024</t>
  </si>
  <si>
    <t>Nassaulaan 93</t>
  </si>
  <si>
    <t>Standplaats met berging Nassaulaan 93 te Vlijmen</t>
  </si>
  <si>
    <t>Standplaats met berging Nassaulaan 93 te Vlijmen - Aon 2024</t>
  </si>
  <si>
    <t>Nassaulaan 97</t>
  </si>
  <si>
    <t>Standplaats met berging Nassaulaan 97 te Vlijmen</t>
  </si>
  <si>
    <t>Standplaats met berging Nassaulaan 97 te Vlijmen - Aon 2024</t>
  </si>
  <si>
    <t>Nassaulaan 99</t>
  </si>
  <si>
    <t>Standplaats met berging Nassaulaan 99 te Vlijmen</t>
  </si>
  <si>
    <t>Standplaats met berging Nassaulaan 99 te Vlijmen - Aon 2024</t>
  </si>
  <si>
    <t>Basisschool 't Kompas' (noodlokalen)</t>
  </si>
  <si>
    <t>Basisschool 't Kompas' (noodlokalen) - Aon 2024</t>
  </si>
  <si>
    <t>Nieuwkuijksestraat 100</t>
  </si>
  <si>
    <t>Gymzaal basisschool 't Kompas'</t>
  </si>
  <si>
    <t>Gymzaal basisschool 't Kompas' - Aon 2024</t>
  </si>
  <si>
    <t>Nieuwkuijkseweg 3</t>
  </si>
  <si>
    <t>5253 PA</t>
  </si>
  <si>
    <t>Gebouw 'De Heuvelen' wieler- en skeelerbaan</t>
  </si>
  <si>
    <t>Gebouw 'De Heuvelen' wieler- en skeelerbaan - Aon 2024</t>
  </si>
  <si>
    <t>Parallelweg 9</t>
  </si>
  <si>
    <t>5158 NN</t>
  </si>
  <si>
    <t>Heesbeen</t>
  </si>
  <si>
    <t>Loods Parallelweg 6</t>
  </si>
  <si>
    <t>Loods Parallelweg 6 - Aon 2024</t>
  </si>
  <si>
    <t xml:space="preserve">Parallelweg 1 </t>
  </si>
  <si>
    <t>Standplaats met berging Parallelweg 1 te Heesbeen</t>
  </si>
  <si>
    <t>Standplaats met berging Parallelweg 1 te Heesbeen - Aon 2024</t>
  </si>
  <si>
    <t>Parallelweg 1-A</t>
  </si>
  <si>
    <t>Standplaats met berging Parallelweg 3 te Heesbeen</t>
  </si>
  <si>
    <t>Standplaats met berging Parallelweg 3 te Heesbeen - Aon 2024</t>
  </si>
  <si>
    <t xml:space="preserve">Parallelweg 3 </t>
  </si>
  <si>
    <t>Standplaats met berging Parallelweg 1A te Heesbeen</t>
  </si>
  <si>
    <t>Standplaats met berging Parallelweg 1A te Heesbeen - Aon 2024</t>
  </si>
  <si>
    <t>Parallelweg 5</t>
  </si>
  <si>
    <t>Standplaats met berging Parallelweg 5 te Heesbeen</t>
  </si>
  <si>
    <t>Standplaats met berging Parallelweg 5 te Heesbeen - Aon 2024</t>
  </si>
  <si>
    <t>Parallelweg 7</t>
  </si>
  <si>
    <t>Standplaats met berging Parallelweg 7 te Heesbeen</t>
  </si>
  <si>
    <t>Standplaats met berging Parallelweg 7 te Heesbeen - Aon 2024</t>
  </si>
  <si>
    <t>Standplaats met berging Parallelweg 9 te Heesbeen</t>
  </si>
  <si>
    <t>Standplaats met berging Parallelweg 9 te Heesbeen - Aon 2024</t>
  </si>
  <si>
    <t>Parallelweg 11</t>
  </si>
  <si>
    <t>Standplaats met berging Parallelweg 11 te Heesbeen</t>
  </si>
  <si>
    <t>Standplaats met berging Parallelweg 11 te Heesbeen - Aon 2024</t>
  </si>
  <si>
    <t>Pater van den Elsenstraat 25-A</t>
  </si>
  <si>
    <t>5254 JG</t>
  </si>
  <si>
    <t>Voormalig buurthuis 'De Haarstek'</t>
  </si>
  <si>
    <t>Voormalig buurthuis 'De Haarstek' - Aon 2024</t>
  </si>
  <si>
    <t>slooppand</t>
  </si>
  <si>
    <t>Priemsteeg 31</t>
  </si>
  <si>
    <t>5251 CW</t>
  </si>
  <si>
    <t>Kleedruimtes Voetbalvereniging Haarsteeg</t>
  </si>
  <si>
    <t>Kleedruimtes Voetbalvereniging Haarsteeg - Aon 2024</t>
  </si>
  <si>
    <t>Prins Hendrikstraat 76</t>
  </si>
  <si>
    <t>5151 GB</t>
  </si>
  <si>
    <t>Gebouw 'De Wissel' Prins Hendrikstraat 76-80</t>
  </si>
  <si>
    <t>Gebouw 'De Wissel' Prins Hendrikstraat 76-80 - Aon 2024</t>
  </si>
  <si>
    <t>Prins Henrikstraat 84</t>
  </si>
  <si>
    <t>Nachtverblijven (2) kinderboerderij</t>
  </si>
  <si>
    <t>Nachtverblijven (2) kinderboerderij - Aon 2024</t>
  </si>
  <si>
    <t>Hout verder onbekend</t>
  </si>
  <si>
    <t>Putterstraat 92-A</t>
  </si>
  <si>
    <t>5256 AP</t>
  </si>
  <si>
    <t>Haventoren 'De Wiel'</t>
  </si>
  <si>
    <t>Haventoren 'De Wiel' - Aon 2024</t>
  </si>
  <si>
    <t>computerapparatuur Drunen</t>
  </si>
  <si>
    <t>computerapparatuur Drunen - Aon 2024</t>
  </si>
  <si>
    <t>Schimmelpenninckstraat 22</t>
  </si>
  <si>
    <t>5151 CL</t>
  </si>
  <si>
    <t>RKBS Duinsprong, hoofdgebouw</t>
  </si>
  <si>
    <t>RKBS Duinsprong, hoofdgebouw - Aon 2024</t>
  </si>
  <si>
    <t>Schoolstraat 9</t>
  </si>
  <si>
    <t>5151 HH</t>
  </si>
  <si>
    <t>Schoolstraat 9 met bedrijfsgebouw</t>
  </si>
  <si>
    <t>Schoolstraat 9 met bedrijfsgebouw - Aon 2024</t>
  </si>
  <si>
    <t>Sportlaan 3</t>
  </si>
  <si>
    <t>Standplaats met berging Sportlaan 3 te Drunen</t>
  </si>
  <si>
    <t>Standplaats met berging Sportlaan 3 te Drunen - Aon 2024</t>
  </si>
  <si>
    <t>Sportlaan 11</t>
  </si>
  <si>
    <t>Standplaats met berging Sportlaan 11 te Drunen</t>
  </si>
  <si>
    <t>Standplaats met berging Sportlaan 11 te Drunen - Aon 2024</t>
  </si>
  <si>
    <t>Sportlaan 13</t>
  </si>
  <si>
    <t>Standplaats met berging Sportlaan 13 te Drunen</t>
  </si>
  <si>
    <t>Standplaats met berging Sportlaan 13 te Drunen - Aon 2024</t>
  </si>
  <si>
    <t>Stadshaven 13</t>
  </si>
  <si>
    <t>5256 BA</t>
  </si>
  <si>
    <t>Schuur (schotten) bij stadshaven</t>
  </si>
  <si>
    <t>Schuur (schotten) bij stadshaven - Aon 2024</t>
  </si>
  <si>
    <t>Hout</t>
  </si>
  <si>
    <t>Stadshaven 13-A</t>
  </si>
  <si>
    <t>Huisje bij ophaalbrug stadshaven</t>
  </si>
  <si>
    <t>Huisje bij ophaalbrug stadshaven - Aon 2024</t>
  </si>
  <si>
    <t>Stationsstraat 90</t>
  </si>
  <si>
    <t>5151 HC</t>
  </si>
  <si>
    <t>Trafo Sationsstraat 90</t>
  </si>
  <si>
    <t>Trafo Sationsstraat 90 - Aon 2024</t>
  </si>
  <si>
    <t>Torenstraat 146</t>
  </si>
  <si>
    <t>5151 JR</t>
  </si>
  <si>
    <t>Kleedruimtes handbalvereniging 'Avanti'</t>
  </si>
  <si>
    <t>Kleedruimtes handbalvereniging 'Avanti' - Aon 2024</t>
  </si>
  <si>
    <t>Torenstraat 150a</t>
  </si>
  <si>
    <t>Kleedruimtes voetbalvereniging F.C. Drunen</t>
  </si>
  <si>
    <t>Kleedruimtes voetbalvereniging F.C. Drunen - Aon 2024</t>
  </si>
  <si>
    <t>Van Limburg Stirumlaan 2</t>
  </si>
  <si>
    <t>5252 AW</t>
  </si>
  <si>
    <t>OBS 'De Wilgen'</t>
  </si>
  <si>
    <t>OBS 'De Wilgen' - Aon 2024</t>
  </si>
  <si>
    <t>Vennestraat 86</t>
  </si>
  <si>
    <t>5151 CA</t>
  </si>
  <si>
    <t>Sporthal 'De Vennen'</t>
  </si>
  <si>
    <t>Sporthal 'De Vennen' - Aon 2024</t>
  </si>
  <si>
    <t>Vermeerstraat 58A</t>
  </si>
  <si>
    <t>5156 AH</t>
  </si>
  <si>
    <t>Buurthuis 'De Schakel'</t>
  </si>
  <si>
    <t>Buurthuis 'De Schakel' - Aon 2024</t>
  </si>
  <si>
    <t>Vijfhoevenlaan 18</t>
  </si>
  <si>
    <t>5251 HH</t>
  </si>
  <si>
    <t>Loods Vijfhoevenlaan 18</t>
  </si>
  <si>
    <t>Loods Vijfhoevenlaan 18 - Aon 2024</t>
  </si>
  <si>
    <t xml:space="preserve">slooppand </t>
  </si>
  <si>
    <t>Vijfhoevenlaan 8-10-12</t>
  </si>
  <si>
    <t>Loods Vijfhoevenlaan 8-10-12</t>
  </si>
  <si>
    <t>Loods Vijfhoevenlaan 8-10-12 - Aon 2024</t>
  </si>
  <si>
    <t>Vijfhoevenlaan 6-6-A</t>
  </si>
  <si>
    <t>Loods Vijfhoevenlaan 6-6-A</t>
  </si>
  <si>
    <t>Loods Vijfhoevenlaan 6-6-A - Aon 2024</t>
  </si>
  <si>
    <t>Vijfhoevenlaan 16</t>
  </si>
  <si>
    <t>Loods Vijfhoevenlaan 16</t>
  </si>
  <si>
    <t>Loods Vijfhoevenlaan 16 - Aon 2024</t>
  </si>
  <si>
    <t>Vijfhoevenlaan 14-14-A</t>
  </si>
  <si>
    <t>Loods Vijfhoevenlaan 14-14-A</t>
  </si>
  <si>
    <t>Loods Vijfhoevenlaan 14-14-A - Aon 2024</t>
  </si>
  <si>
    <t>slooppand (taxatie waarde voor alle panden vijfhoevenlaan samen)</t>
  </si>
  <si>
    <t>Vismarkt ongenummerd (naast 1a)</t>
  </si>
  <si>
    <t>5256 BC</t>
  </si>
  <si>
    <t>Visbank</t>
  </si>
  <si>
    <t>Visbank - Aon 2024</t>
  </si>
  <si>
    <t>Voorste Zeedijk 10</t>
  </si>
  <si>
    <t>5251 VL</t>
  </si>
  <si>
    <t>Boerderij aan Voorste Zeedijk 10 te Vlijme
Vrijstaande woning, dienende tot opvang Oekraïense vluchtelingen</t>
  </si>
  <si>
    <t>Boerderij aan Voorste Zeedijk 10 te Vlijme
Vrijstaande woning, dienende tot opvang Oekraïense vluchtelingen - Aon 2024</t>
  </si>
  <si>
    <t>Voorste Zeedijk 10A</t>
  </si>
  <si>
    <t>Loodsen aan Voorste Zeedijk 10A te Vlijmen
Vrijstaande woning, dienende tot opvang Oekraïense vluchtelingen</t>
  </si>
  <si>
    <t>Loodsen aan Voorste Zeedijk 10A te Vlijmen
Vrijstaande woning, dienende tot opvang Oekraïense vluchtelingen - Aon 2024</t>
  </si>
  <si>
    <t>Waterpoort 2</t>
  </si>
  <si>
    <t>5256 AX</t>
  </si>
  <si>
    <t xml:space="preserve">Poortgebouw aan Waterpoort (Veerpoort) </t>
  </si>
  <si>
    <t>Poortgebouw aan Waterpoort (Veerpoort)  - Aon 2024</t>
  </si>
  <si>
    <t>Wijksestraat 2</t>
  </si>
  <si>
    <t>5256 BJ</t>
  </si>
  <si>
    <t xml:space="preserve">Wijkse Poort (niet woning) </t>
  </si>
  <si>
    <t>Wijkse Poort (niet woning)  - Aon 2024</t>
  </si>
  <si>
    <t>alleen poort verzekerd (geen woonhuis)</t>
  </si>
  <si>
    <t>Wilhelminastraat 19-C</t>
  </si>
  <si>
    <t>5251 ER</t>
  </si>
  <si>
    <t xml:space="preserve">R.K. Basisschool met gymzaal 'De Bussel' </t>
  </si>
  <si>
    <t>R.K. Basisschool met gymzaal 'De Bussel'  - Aon 2024</t>
  </si>
  <si>
    <t>Wilhelminastraat 46</t>
  </si>
  <si>
    <t>5251 ET</t>
  </si>
  <si>
    <t>R.K. Basisschool 'Mini Bussel'</t>
  </si>
  <si>
    <t>R.K. Basisschool 'Mini Bussel' - Aon 2024</t>
  </si>
  <si>
    <t>Wilhelminastraat 9</t>
  </si>
  <si>
    <t>5151 BW</t>
  </si>
  <si>
    <t>Brandweerkazerne Drunen</t>
  </si>
  <si>
    <t>Brandweerkazerne Drunen - Aon 2024</t>
  </si>
  <si>
    <t>Ontruimings installatie</t>
  </si>
  <si>
    <t>Kunstvoorwerpen</t>
  </si>
  <si>
    <t>Elektronica (beh bij inventaris)</t>
  </si>
  <si>
    <t>3. Kunstvoorwerpen</t>
  </si>
  <si>
    <t>4. Elektronica</t>
  </si>
  <si>
    <t>mutaties 2024:</t>
  </si>
  <si>
    <t>Index per 1 januari 2025:</t>
  </si>
  <si>
    <t>Stand per 1 januari 2025:</t>
  </si>
  <si>
    <t>De wijzigingen van de verzekerde waarden dienen handmatig uitsluitend en alleen in de kolommen U, V, W en X te worden aangebracht.</t>
  </si>
  <si>
    <t>Het reeds vermelde bedrag in de desbestreffende regel van kolom U, V, W en X waarnodig met het nieuwe bedrag overschrijven. (Alleen het getal invoeren)</t>
  </si>
  <si>
    <t>Het reeds vermelde bedrag in de desbetreffende regel van kolom U, V, W en X waar van toepassing SVP met het getal 0 overschrijven.</t>
  </si>
  <si>
    <t>Neem zo'n regel. Vul de textuele omschrijvingen in in de kolommmen A t/m N</t>
  </si>
  <si>
    <t>En vul dan in die regel de verzekerde waarden in in de kolommen U, V, W en X waar nodig.</t>
  </si>
  <si>
    <t>5. Bijzonderekosten</t>
  </si>
  <si>
    <t>6. Gebouwen</t>
  </si>
  <si>
    <t>7. Inventaris</t>
  </si>
  <si>
    <t>8. Kunstvoorwerpen</t>
  </si>
  <si>
    <t>9. Elektronica</t>
  </si>
  <si>
    <t>10. Gebouwen</t>
  </si>
  <si>
    <t>11. Inventaris</t>
  </si>
  <si>
    <t>12. Kunstvoorwerpen</t>
  </si>
  <si>
    <t>13. Elektronica</t>
  </si>
  <si>
    <t>Bijzondere kosten</t>
  </si>
  <si>
    <t xml:space="preserve">behorende bij polis nr. -0 </t>
  </si>
  <si>
    <t>Goed</t>
  </si>
  <si>
    <t>Voldoende</t>
  </si>
  <si>
    <t>Onvoldoende</t>
  </si>
  <si>
    <t>Isolatiematrriaaal in de gevel</t>
  </si>
  <si>
    <t>Isolatiematrriaaal op het dak</t>
  </si>
  <si>
    <t>MPL</t>
  </si>
  <si>
    <t>PIR</t>
  </si>
  <si>
    <t>?</t>
  </si>
  <si>
    <t>Leegstand</t>
  </si>
  <si>
    <t>Monument</t>
  </si>
  <si>
    <t>nee</t>
  </si>
  <si>
    <t>inclusief pv installatie             oudbouw is monumentaal</t>
  </si>
  <si>
    <t>ja</t>
  </si>
  <si>
    <t>Nee (gekoppelde rookmelders aanwezig</t>
  </si>
  <si>
    <t>Gekoppelde rookmelders</t>
  </si>
  <si>
    <t>Sportzaal De Kubus met wijkwinkel (wijkwinkel is er niet meer)</t>
  </si>
  <si>
    <t>Sportzaal De Kubus met wijkwinkel - Aon 2024 (Wijkwinkel is er niet meer)</t>
  </si>
  <si>
    <t>Havenbastion</t>
  </si>
  <si>
    <t>5256 DC</t>
  </si>
  <si>
    <t xml:space="preserve">Molen nummer 1 </t>
  </si>
  <si>
    <t>Molen, bouwjaar 1971, standerdmolen, korenmolen</t>
  </si>
  <si>
    <t xml:space="preserve">Zie RIF </t>
  </si>
  <si>
    <t>Molenbastion</t>
  </si>
  <si>
    <t>Molen nummer  2</t>
  </si>
  <si>
    <t>Molen, bouwjaar 1973, open standerdmolen, korenmolen</t>
  </si>
  <si>
    <t>Zie RiIF</t>
  </si>
  <si>
    <t>Nabij scheepswerf op bastion</t>
  </si>
  <si>
    <t>Molen numme r3</t>
  </si>
  <si>
    <t>Molen, bouwjaar 1975, open standerdmolen, korenmolen</t>
  </si>
  <si>
    <t>Sint Jorisstraat 16</t>
  </si>
  <si>
    <t>5253 BL</t>
  </si>
  <si>
    <t>Emmamolen</t>
  </si>
  <si>
    <t>Ronde stenen stellingkornmolen</t>
  </si>
  <si>
    <t xml:space="preserve">Achterstraat 27 </t>
  </si>
  <si>
    <t xml:space="preserve">5251 CS </t>
  </si>
  <si>
    <t>Kantoorruimte met bijgebouw</t>
  </si>
  <si>
    <t>De Gemeint 3</t>
  </si>
  <si>
    <t>Zorgboerderij en aanliggende grond en bijgebouwen</t>
  </si>
  <si>
    <t xml:space="preserve">Grotestraat 7 </t>
  </si>
  <si>
    <t xml:space="preserve">5158 NA </t>
  </si>
  <si>
    <t>Vleesveehouderij met woning</t>
  </si>
  <si>
    <t>Grotestraat 7</t>
  </si>
  <si>
    <t>Asbest/
Saneringsbeleid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</si>
</sst>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d/mmm/yyyy"/>
    <numFmt numFmtId="166" formatCode="_-* #,##0.0000_-;\-* #,##0.0000_-;_-* &quot;-&quot;??_-;_-@_-"/>
    <numFmt numFmtId="167" formatCode="_-* #,##0.00000_-;\-* #,##0.00000_-;_-* &quot;-&quot;??_-;_-@_-"/>
    <numFmt numFmtId="168" formatCode="_-[$NLG]\ * #,##0.00_-;_-[$NLG]\ * #,##0.00\-;_-[$NLG]\ * &quot;-&quot;??_-;_-@_-"/>
    <numFmt numFmtId="169" formatCode="_-[$EUR]\ * #,##0.00_-;_-[$EUR]\ * #,##0.00\-;_-[$EUR]\ * &quot;-&quot;??_-;_-@_-"/>
    <numFmt numFmtId="170" formatCode="0.0000\ \‰"/>
    <numFmt numFmtId="171" formatCode="_-[$€-413]\ * #,##0.00_-;_-[$€-413]\ * #,##0.00\-;_-[$€-413]\ * &quot;-&quot;??_-;_-@_-"/>
  </numFmts>
  <fonts count="28">
    <font>
      <sz val="10"/>
      <name val="Times New Roman"/>
    </font>
    <font>
      <sz val="10"/>
      <name val="Times New Roman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8"/>
      <color indexed="8"/>
      <name val="Arial"/>
      <family val="2"/>
    </font>
    <font>
      <sz val="10"/>
      <color indexed="10"/>
      <name val="Times New Roman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0">
    <xf numFmtId="0" fontId="0" fillId="0" borderId="0" xfId="0"/>
    <xf numFmtId="165" fontId="6" fillId="0" borderId="1" xfId="1" applyNumberFormat="1" applyFont="1" applyBorder="1" applyAlignment="1">
      <alignment horizontal="left" vertical="top"/>
    </xf>
    <xf numFmtId="164" fontId="9" fillId="0" borderId="0" xfId="1" applyFont="1" applyAlignment="1">
      <alignment horizontal="left" vertical="top"/>
    </xf>
    <xf numFmtId="164" fontId="10" fillId="0" borderId="0" xfId="1" applyFont="1" applyBorder="1" applyAlignment="1">
      <alignment horizontal="left" vertical="top"/>
    </xf>
    <xf numFmtId="164" fontId="10" fillId="0" borderId="0" xfId="1" applyFont="1" applyAlignment="1">
      <alignment horizontal="left" vertical="top"/>
    </xf>
    <xf numFmtId="164" fontId="8" fillId="0" borderId="0" xfId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168" fontId="12" fillId="0" borderId="0" xfId="1" applyNumberFormat="1" applyFont="1" applyBorder="1" applyAlignment="1">
      <alignment horizontal="left" vertical="top"/>
    </xf>
    <xf numFmtId="164" fontId="13" fillId="0" borderId="0" xfId="1" applyFont="1" applyBorder="1" applyAlignment="1">
      <alignment horizontal="left" vertical="top"/>
    </xf>
    <xf numFmtId="164" fontId="15" fillId="0" borderId="0" xfId="1" applyFont="1" applyAlignment="1">
      <alignment horizontal="left" vertical="top"/>
    </xf>
    <xf numFmtId="164" fontId="15" fillId="0" borderId="0" xfId="1" applyFont="1" applyBorder="1" applyAlignment="1">
      <alignment horizontal="left" vertical="top"/>
    </xf>
    <xf numFmtId="4" fontId="16" fillId="2" borderId="2" xfId="1" applyNumberFormat="1" applyFont="1" applyFill="1" applyBorder="1" applyAlignment="1">
      <alignment horizontal="left" vertical="top" wrapText="1"/>
    </xf>
    <xf numFmtId="1" fontId="16" fillId="2" borderId="2" xfId="1" applyNumberFormat="1" applyFont="1" applyFill="1" applyBorder="1" applyAlignment="1">
      <alignment horizontal="center" vertical="top" wrapText="1"/>
    </xf>
    <xf numFmtId="165" fontId="16" fillId="2" borderId="2" xfId="1" applyNumberFormat="1" applyFont="1" applyFill="1" applyBorder="1" applyAlignment="1">
      <alignment horizontal="left" vertical="top" wrapText="1"/>
    </xf>
    <xf numFmtId="164" fontId="16" fillId="2" borderId="3" xfId="1" applyFont="1" applyFill="1" applyBorder="1" applyAlignment="1">
      <alignment horizontal="left" vertical="top" wrapText="1"/>
    </xf>
    <xf numFmtId="164" fontId="16" fillId="2" borderId="2" xfId="1" applyFont="1" applyFill="1" applyBorder="1" applyAlignment="1">
      <alignment horizontal="left" vertical="top" wrapText="1"/>
    </xf>
    <xf numFmtId="164" fontId="16" fillId="2" borderId="4" xfId="1" applyFont="1" applyFill="1" applyBorder="1" applyAlignment="1">
      <alignment horizontal="left" vertical="top" wrapText="1"/>
    </xf>
    <xf numFmtId="164" fontId="8" fillId="0" borderId="0" xfId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left" vertical="top" wrapText="1"/>
    </xf>
    <xf numFmtId="169" fontId="17" fillId="0" borderId="5" xfId="1" applyNumberFormat="1" applyFont="1" applyBorder="1" applyAlignment="1">
      <alignment horizontal="left" vertical="top"/>
    </xf>
    <xf numFmtId="169" fontId="17" fillId="0" borderId="1" xfId="1" applyNumberFormat="1" applyFont="1" applyBorder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4" fontId="12" fillId="0" borderId="6" xfId="0" applyNumberFormat="1" applyFont="1" applyBorder="1" applyAlignment="1">
      <alignment horizontal="left" vertical="top"/>
    </xf>
    <xf numFmtId="1" fontId="6" fillId="0" borderId="6" xfId="0" applyNumberFormat="1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left" vertical="top"/>
    </xf>
    <xf numFmtId="4" fontId="6" fillId="0" borderId="6" xfId="0" applyNumberFormat="1" applyFont="1" applyBorder="1" applyAlignment="1">
      <alignment horizontal="left" vertical="top" wrapText="1"/>
    </xf>
    <xf numFmtId="4" fontId="12" fillId="0" borderId="7" xfId="0" applyNumberFormat="1" applyFont="1" applyBorder="1" applyAlignment="1">
      <alignment horizontal="left" vertical="top"/>
    </xf>
    <xf numFmtId="169" fontId="12" fillId="0" borderId="7" xfId="1" applyNumberFormat="1" applyFont="1" applyBorder="1" applyAlignment="1">
      <alignment horizontal="left" vertical="top"/>
    </xf>
    <xf numFmtId="169" fontId="12" fillId="0" borderId="6" xfId="1" applyNumberFormat="1" applyFont="1" applyBorder="1" applyAlignment="1">
      <alignment horizontal="left" vertical="top"/>
    </xf>
    <xf numFmtId="1" fontId="8" fillId="0" borderId="0" xfId="0" applyNumberFormat="1" applyFont="1" applyAlignment="1">
      <alignment horizontal="center" vertical="top"/>
    </xf>
    <xf numFmtId="169" fontId="6" fillId="0" borderId="1" xfId="1" applyNumberFormat="1" applyFont="1" applyFill="1" applyBorder="1" applyAlignment="1">
      <alignment horizontal="left" vertical="top"/>
    </xf>
    <xf numFmtId="169" fontId="6" fillId="0" borderId="8" xfId="1" applyNumberFormat="1" applyFont="1" applyFill="1" applyBorder="1" applyAlignment="1">
      <alignment horizontal="left" vertical="top"/>
    </xf>
    <xf numFmtId="169" fontId="12" fillId="0" borderId="6" xfId="1" applyNumberFormat="1" applyFont="1" applyFill="1" applyBorder="1" applyAlignment="1">
      <alignment horizontal="left" vertical="top"/>
    </xf>
    <xf numFmtId="169" fontId="12" fillId="0" borderId="9" xfId="1" applyNumberFormat="1" applyFont="1" applyFill="1" applyBorder="1" applyAlignment="1">
      <alignment horizontal="left" vertical="top"/>
    </xf>
    <xf numFmtId="4" fontId="3" fillId="0" borderId="0" xfId="0" quotePrefix="1" applyNumberFormat="1" applyFont="1" applyAlignment="1">
      <alignment horizontal="left" vertical="top"/>
    </xf>
    <xf numFmtId="164" fontId="3" fillId="0" borderId="0" xfId="1" applyFont="1" applyAlignment="1">
      <alignment vertical="top"/>
    </xf>
    <xf numFmtId="4" fontId="3" fillId="0" borderId="0" xfId="0" applyNumberFormat="1" applyFont="1" applyAlignment="1">
      <alignment vertical="top"/>
    </xf>
    <xf numFmtId="0" fontId="4" fillId="0" borderId="10" xfId="0" applyFont="1" applyBorder="1" applyAlignment="1">
      <alignment horizontal="centerContinuous" vertical="top"/>
    </xf>
    <xf numFmtId="0" fontId="2" fillId="0" borderId="11" xfId="0" applyFont="1" applyBorder="1" applyAlignment="1">
      <alignment horizontal="centerContinuous" vertical="top"/>
    </xf>
    <xf numFmtId="0" fontId="5" fillId="0" borderId="12" xfId="0" applyFont="1" applyBorder="1" applyAlignment="1">
      <alignment vertical="top"/>
    </xf>
    <xf numFmtId="0" fontId="5" fillId="0" borderId="13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right" vertical="top"/>
    </xf>
    <xf numFmtId="167" fontId="3" fillId="0" borderId="0" xfId="1" applyNumberFormat="1" applyFont="1" applyAlignment="1">
      <alignment vertical="top"/>
    </xf>
    <xf numFmtId="0" fontId="18" fillId="0" borderId="0" xfId="0" applyFont="1" applyAlignment="1">
      <alignment vertical="top"/>
    </xf>
    <xf numFmtId="170" fontId="18" fillId="0" borderId="0" xfId="0" applyNumberFormat="1" applyFont="1" applyAlignment="1">
      <alignment horizontal="center" vertical="top"/>
    </xf>
    <xf numFmtId="164" fontId="16" fillId="2" borderId="15" xfId="1" applyFont="1" applyFill="1" applyBorder="1" applyAlignment="1">
      <alignment horizontal="left" vertical="top" wrapText="1"/>
    </xf>
    <xf numFmtId="169" fontId="6" fillId="0" borderId="14" xfId="1" applyNumberFormat="1" applyFont="1" applyFill="1" applyBorder="1" applyAlignment="1">
      <alignment horizontal="left" vertical="top"/>
    </xf>
    <xf numFmtId="169" fontId="12" fillId="0" borderId="16" xfId="1" applyNumberFormat="1" applyFont="1" applyFill="1" applyBorder="1" applyAlignment="1">
      <alignment horizontal="left" vertical="top"/>
    </xf>
    <xf numFmtId="166" fontId="13" fillId="0" borderId="0" xfId="1" applyNumberFormat="1" applyFont="1" applyAlignment="1">
      <alignment horizontal="left" vertical="top"/>
    </xf>
    <xf numFmtId="1" fontId="20" fillId="0" borderId="0" xfId="1" applyNumberFormat="1" applyFont="1" applyAlignment="1">
      <alignment horizontal="left" vertical="top"/>
    </xf>
    <xf numFmtId="1" fontId="21" fillId="0" borderId="0" xfId="1" quotePrefix="1" applyNumberFormat="1" applyFont="1" applyAlignment="1">
      <alignment horizontal="left" vertical="top"/>
    </xf>
    <xf numFmtId="1" fontId="22" fillId="0" borderId="0" xfId="1" quotePrefix="1" applyNumberFormat="1" applyFont="1" applyAlignment="1">
      <alignment horizontal="left" vertical="top"/>
    </xf>
    <xf numFmtId="164" fontId="16" fillId="0" borderId="5" xfId="1" applyFont="1" applyFill="1" applyBorder="1" applyAlignment="1">
      <alignment horizontal="left" vertical="top" wrapText="1"/>
    </xf>
    <xf numFmtId="164" fontId="16" fillId="0" borderId="1" xfId="1" applyFont="1" applyFill="1" applyBorder="1" applyAlignment="1">
      <alignment horizontal="left" vertical="top" wrapText="1"/>
    </xf>
    <xf numFmtId="164" fontId="16" fillId="0" borderId="8" xfId="1" applyFont="1" applyFill="1" applyBorder="1" applyAlignment="1">
      <alignment horizontal="left" vertical="top" wrapText="1"/>
    </xf>
    <xf numFmtId="164" fontId="16" fillId="0" borderId="14" xfId="1" applyFont="1" applyFill="1" applyBorder="1" applyAlignment="1">
      <alignment horizontal="left" vertical="top" wrapText="1"/>
    </xf>
    <xf numFmtId="164" fontId="8" fillId="0" borderId="0" xfId="1" applyFont="1" applyFill="1" applyAlignment="1">
      <alignment horizontal="left" vertical="top" wrapText="1"/>
    </xf>
    <xf numFmtId="169" fontId="12" fillId="0" borderId="17" xfId="1" applyNumberFormat="1" applyFont="1" applyBorder="1" applyAlignment="1">
      <alignment horizontal="left" vertical="top"/>
    </xf>
    <xf numFmtId="169" fontId="12" fillId="0" borderId="18" xfId="1" applyNumberFormat="1" applyFont="1" applyBorder="1" applyAlignment="1">
      <alignment horizontal="left" vertical="top"/>
    </xf>
    <xf numFmtId="4" fontId="12" fillId="0" borderId="1" xfId="0" applyNumberFormat="1" applyFont="1" applyBorder="1" applyAlignment="1">
      <alignment horizontal="left" vertical="top"/>
    </xf>
    <xf numFmtId="165" fontId="6" fillId="0" borderId="9" xfId="1" applyNumberFormat="1" applyFont="1" applyBorder="1" applyAlignment="1">
      <alignment horizontal="left" vertical="top"/>
    </xf>
    <xf numFmtId="0" fontId="19" fillId="0" borderId="0" xfId="0" applyFont="1" applyAlignment="1">
      <alignment vertical="top"/>
    </xf>
    <xf numFmtId="171" fontId="18" fillId="0" borderId="0" xfId="0" applyNumberFormat="1" applyFont="1" applyAlignment="1">
      <alignment vertical="top"/>
    </xf>
    <xf numFmtId="171" fontId="19" fillId="0" borderId="19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horizontal="left" vertical="top" wrapText="1"/>
    </xf>
    <xf numFmtId="164" fontId="23" fillId="0" borderId="0" xfId="1" applyFont="1" applyAlignment="1">
      <alignment horizontal="left" vertical="top"/>
    </xf>
    <xf numFmtId="0" fontId="23" fillId="0" borderId="0" xfId="0" applyFont="1" applyAlignment="1">
      <alignment horizontal="left" vertical="top"/>
    </xf>
    <xf numFmtId="169" fontId="12" fillId="0" borderId="5" xfId="1" applyNumberFormat="1" applyFont="1" applyBorder="1" applyAlignment="1">
      <alignment horizontal="left" vertical="top"/>
    </xf>
    <xf numFmtId="169" fontId="12" fillId="0" borderId="0" xfId="1" applyNumberFormat="1" applyFont="1" applyBorder="1" applyAlignment="1">
      <alignment horizontal="left" vertical="top"/>
    </xf>
    <xf numFmtId="169" fontId="12" fillId="0" borderId="20" xfId="1" applyNumberFormat="1" applyFont="1" applyBorder="1" applyAlignment="1">
      <alignment horizontal="left" vertical="top"/>
    </xf>
    <xf numFmtId="169" fontId="12" fillId="0" borderId="21" xfId="1" applyNumberFormat="1" applyFont="1" applyBorder="1" applyAlignment="1">
      <alignment horizontal="left" vertical="top"/>
    </xf>
    <xf numFmtId="169" fontId="17" fillId="0" borderId="8" xfId="1" applyNumberFormat="1" applyFont="1" applyFill="1" applyBorder="1" applyAlignment="1">
      <alignment horizontal="left" vertical="top"/>
    </xf>
    <xf numFmtId="169" fontId="17" fillId="0" borderId="14" xfId="1" applyNumberFormat="1" applyFont="1" applyFill="1" applyBorder="1" applyAlignment="1">
      <alignment horizontal="left" vertical="top"/>
    </xf>
    <xf numFmtId="169" fontId="17" fillId="0" borderId="0" xfId="1" applyNumberFormat="1" applyFont="1" applyBorder="1" applyAlignment="1">
      <alignment horizontal="left" vertical="top"/>
    </xf>
    <xf numFmtId="169" fontId="17" fillId="0" borderId="0" xfId="1" applyNumberFormat="1" applyFont="1" applyFill="1" applyBorder="1" applyAlignment="1">
      <alignment horizontal="left" vertical="top"/>
    </xf>
    <xf numFmtId="169" fontId="17" fillId="0" borderId="20" xfId="1" applyNumberFormat="1" applyFont="1" applyFill="1" applyBorder="1" applyAlignment="1">
      <alignment horizontal="left" vertical="top"/>
    </xf>
    <xf numFmtId="169" fontId="17" fillId="0" borderId="21" xfId="1" applyNumberFormat="1" applyFont="1" applyFill="1" applyBorder="1" applyAlignment="1">
      <alignment horizontal="left" vertical="top"/>
    </xf>
    <xf numFmtId="4" fontId="17" fillId="0" borderId="1" xfId="0" applyNumberFormat="1" applyFont="1" applyBorder="1" applyAlignment="1" applyProtection="1">
      <alignment horizontal="left" vertical="top"/>
      <protection locked="0"/>
    </xf>
    <xf numFmtId="1" fontId="17" fillId="0" borderId="1" xfId="0" quotePrefix="1" applyNumberFormat="1" applyFont="1" applyBorder="1" applyAlignment="1" applyProtection="1">
      <alignment horizontal="center" vertical="top"/>
      <protection locked="0"/>
    </xf>
    <xf numFmtId="1" fontId="17" fillId="0" borderId="1" xfId="0" applyNumberFormat="1" applyFont="1" applyBorder="1" applyAlignment="1" applyProtection="1">
      <alignment horizontal="center" vertical="top"/>
      <protection locked="0"/>
    </xf>
    <xf numFmtId="4" fontId="17" fillId="0" borderId="1" xfId="0" applyNumberFormat="1" applyFont="1" applyBorder="1" applyAlignment="1" applyProtection="1">
      <alignment horizontal="left" vertical="top" wrapText="1"/>
      <protection locked="0"/>
    </xf>
    <xf numFmtId="4" fontId="12" fillId="0" borderId="1" xfId="0" applyNumberFormat="1" applyFont="1" applyBorder="1" applyAlignment="1" applyProtection="1">
      <alignment horizontal="left" vertical="top"/>
      <protection locked="0"/>
    </xf>
    <xf numFmtId="1" fontId="6" fillId="0" borderId="1" xfId="0" applyNumberFormat="1" applyFont="1" applyBorder="1" applyAlignment="1" applyProtection="1">
      <alignment horizontal="center" vertical="top"/>
      <protection locked="0"/>
    </xf>
    <xf numFmtId="4" fontId="6" fillId="0" borderId="1" xfId="0" applyNumberFormat="1" applyFont="1" applyBorder="1" applyAlignment="1" applyProtection="1">
      <alignment horizontal="left" vertical="top"/>
      <protection locked="0"/>
    </xf>
    <xf numFmtId="4" fontId="6" fillId="0" borderId="1" xfId="0" applyNumberFormat="1" applyFont="1" applyBorder="1" applyAlignment="1" applyProtection="1">
      <alignment horizontal="left" vertical="top" wrapText="1"/>
      <protection locked="0"/>
    </xf>
    <xf numFmtId="169" fontId="17" fillId="0" borderId="5" xfId="1" applyNumberFormat="1" applyFont="1" applyBorder="1" applyAlignment="1" applyProtection="1">
      <alignment horizontal="left" vertical="top"/>
      <protection locked="0"/>
    </xf>
    <xf numFmtId="169" fontId="17" fillId="0" borderId="1" xfId="1" applyNumberFormat="1" applyFont="1" applyBorder="1" applyAlignment="1" applyProtection="1">
      <alignment horizontal="left" vertical="top"/>
      <protection locked="0"/>
    </xf>
    <xf numFmtId="169" fontId="17" fillId="0" borderId="8" xfId="1" applyNumberFormat="1" applyFont="1" applyFill="1" applyBorder="1" applyAlignment="1" applyProtection="1">
      <alignment horizontal="left" vertical="top"/>
      <protection locked="0"/>
    </xf>
    <xf numFmtId="169" fontId="17" fillId="0" borderId="0" xfId="1" applyNumberFormat="1" applyFont="1" applyBorder="1" applyAlignment="1" applyProtection="1">
      <alignment horizontal="left" vertical="top"/>
      <protection locked="0"/>
    </xf>
    <xf numFmtId="169" fontId="17" fillId="0" borderId="0" xfId="1" applyNumberFormat="1" applyFont="1" applyFill="1" applyBorder="1" applyAlignment="1" applyProtection="1">
      <alignment horizontal="left" vertical="top"/>
      <protection locked="0"/>
    </xf>
    <xf numFmtId="169" fontId="6" fillId="0" borderId="8" xfId="1" applyNumberFormat="1" applyFont="1" applyFill="1" applyBorder="1" applyAlignment="1" applyProtection="1">
      <alignment horizontal="left" vertical="top"/>
      <protection locked="0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164" fontId="27" fillId="0" borderId="0" xfId="1" applyFont="1" applyAlignment="1">
      <alignment horizontal="left" vertical="top"/>
    </xf>
    <xf numFmtId="4" fontId="16" fillId="0" borderId="1" xfId="1" applyNumberFormat="1" applyFont="1" applyFill="1" applyBorder="1" applyAlignment="1" applyProtection="1">
      <alignment horizontal="left" vertical="top" wrapText="1"/>
      <protection locked="0"/>
    </xf>
    <xf numFmtId="1" fontId="16" fillId="0" borderId="1" xfId="1" applyNumberFormat="1" applyFont="1" applyFill="1" applyBorder="1" applyAlignment="1" applyProtection="1">
      <alignment horizontal="center" vertical="top" wrapText="1"/>
      <protection locked="0"/>
    </xf>
    <xf numFmtId="165" fontId="16" fillId="0" borderId="1" xfId="1" applyNumberFormat="1" applyFont="1" applyFill="1" applyBorder="1" applyAlignment="1" applyProtection="1">
      <alignment horizontal="left" vertical="top" wrapText="1"/>
      <protection locked="0"/>
    </xf>
    <xf numFmtId="164" fontId="16" fillId="0" borderId="5" xfId="1" applyFont="1" applyFill="1" applyBorder="1" applyAlignment="1" applyProtection="1">
      <alignment horizontal="left" vertical="top" wrapText="1"/>
      <protection locked="0"/>
    </xf>
    <xf numFmtId="164" fontId="16" fillId="0" borderId="1" xfId="1" applyFont="1" applyFill="1" applyBorder="1" applyAlignment="1" applyProtection="1">
      <alignment horizontal="left" vertical="top" wrapText="1"/>
      <protection locked="0"/>
    </xf>
    <xf numFmtId="165" fontId="17" fillId="0" borderId="1" xfId="1" applyNumberFormat="1" applyFont="1" applyBorder="1" applyAlignment="1" applyProtection="1">
      <alignment horizontal="left" vertical="top"/>
      <protection locked="0"/>
    </xf>
    <xf numFmtId="169" fontId="17" fillId="0" borderId="1" xfId="1" applyNumberFormat="1" applyFont="1" applyFill="1" applyBorder="1" applyAlignment="1" applyProtection="1">
      <alignment horizontal="left" vertical="top"/>
      <protection locked="0"/>
    </xf>
    <xf numFmtId="165" fontId="6" fillId="0" borderId="1" xfId="1" applyNumberFormat="1" applyFont="1" applyBorder="1" applyAlignment="1" applyProtection="1">
      <alignment horizontal="left" vertical="top"/>
      <protection locked="0"/>
    </xf>
    <xf numFmtId="169" fontId="6" fillId="0" borderId="1" xfId="1" applyNumberFormat="1" applyFont="1" applyFill="1" applyBorder="1" applyAlignment="1" applyProtection="1">
      <alignment horizontal="left" vertical="top"/>
      <protection locked="0"/>
    </xf>
    <xf numFmtId="171" fontId="18" fillId="0" borderId="22" xfId="0" applyNumberFormat="1" applyFont="1" applyBorder="1" applyAlignment="1">
      <alignment vertical="top"/>
    </xf>
    <xf numFmtId="1" fontId="7" fillId="2" borderId="0" xfId="1" applyNumberFormat="1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164" fontId="9" fillId="2" borderId="0" xfId="1" applyFont="1" applyFill="1" applyAlignment="1">
      <alignment horizontal="left" vertical="top"/>
    </xf>
    <xf numFmtId="164" fontId="9" fillId="2" borderId="0" xfId="1" applyFont="1" applyFill="1" applyAlignment="1">
      <alignment horizontal="left" vertical="top" wrapText="1"/>
    </xf>
    <xf numFmtId="1" fontId="6" fillId="2" borderId="0" xfId="1" applyNumberFormat="1" applyFont="1" applyFill="1" applyAlignment="1">
      <alignment horizontal="left" vertical="top" wrapText="1"/>
    </xf>
    <xf numFmtId="165" fontId="10" fillId="2" borderId="0" xfId="1" applyNumberFormat="1" applyFont="1" applyFill="1" applyAlignment="1">
      <alignment horizontal="left" vertical="top"/>
    </xf>
    <xf numFmtId="164" fontId="10" fillId="2" borderId="0" xfId="1" applyFont="1" applyFill="1" applyBorder="1" applyAlignment="1">
      <alignment horizontal="left" vertical="top"/>
    </xf>
    <xf numFmtId="1" fontId="11" fillId="2" borderId="0" xfId="1" quotePrefix="1" applyNumberFormat="1" applyFont="1" applyFill="1" applyAlignment="1">
      <alignment horizontal="left" vertical="top"/>
    </xf>
    <xf numFmtId="1" fontId="6" fillId="2" borderId="0" xfId="1" quotePrefix="1" applyNumberFormat="1" applyFont="1" applyFill="1" applyAlignment="1">
      <alignment horizontal="left" vertical="top"/>
    </xf>
    <xf numFmtId="1" fontId="6" fillId="2" borderId="0" xfId="1" quotePrefix="1" applyNumberFormat="1" applyFont="1" applyFill="1" applyAlignment="1">
      <alignment horizontal="left" vertical="top" wrapText="1"/>
    </xf>
    <xf numFmtId="0" fontId="8" fillId="2" borderId="0" xfId="0" applyFont="1" applyFill="1" applyAlignment="1">
      <alignment horizontal="right" vertical="top" wrapText="1"/>
    </xf>
    <xf numFmtId="165" fontId="8" fillId="2" borderId="0" xfId="0" applyNumberFormat="1" applyFont="1" applyFill="1" applyAlignment="1">
      <alignment horizontal="left" vertical="top"/>
    </xf>
    <xf numFmtId="168" fontId="12" fillId="2" borderId="0" xfId="1" applyNumberFormat="1" applyFont="1" applyFill="1" applyBorder="1" applyAlignment="1">
      <alignment horizontal="left" vertical="top"/>
    </xf>
    <xf numFmtId="164" fontId="13" fillId="2" borderId="0" xfId="1" applyFont="1" applyFill="1" applyBorder="1" applyAlignment="1">
      <alignment horizontal="left" vertical="top"/>
    </xf>
    <xf numFmtId="1" fontId="14" fillId="2" borderId="0" xfId="1" applyNumberFormat="1" applyFont="1" applyFill="1" applyAlignment="1">
      <alignment horizontal="left" vertical="top"/>
    </xf>
    <xf numFmtId="165" fontId="15" fillId="2" borderId="0" xfId="1" applyNumberFormat="1" applyFont="1" applyFill="1" applyAlignment="1">
      <alignment horizontal="left" vertical="top"/>
    </xf>
    <xf numFmtId="164" fontId="15" fillId="2" borderId="0" xfId="1" applyFont="1" applyFill="1" applyAlignment="1">
      <alignment horizontal="left" vertical="top"/>
    </xf>
    <xf numFmtId="164" fontId="15" fillId="2" borderId="0" xfId="1" applyFont="1" applyFill="1" applyBorder="1" applyAlignment="1">
      <alignment horizontal="left" vertical="top"/>
    </xf>
    <xf numFmtId="0" fontId="8" fillId="3" borderId="23" xfId="0" applyFont="1" applyFill="1" applyBorder="1" applyAlignment="1">
      <alignment horizontal="left" vertical="top"/>
    </xf>
    <xf numFmtId="1" fontId="8" fillId="3" borderId="23" xfId="0" applyNumberFormat="1" applyFont="1" applyFill="1" applyBorder="1" applyAlignment="1">
      <alignment horizontal="center" vertical="top"/>
    </xf>
    <xf numFmtId="164" fontId="6" fillId="3" borderId="23" xfId="1" applyFont="1" applyFill="1" applyBorder="1" applyAlignment="1">
      <alignment horizontal="left" vertical="top"/>
    </xf>
    <xf numFmtId="164" fontId="6" fillId="3" borderId="23" xfId="1" applyFont="1" applyFill="1" applyBorder="1" applyAlignment="1">
      <alignment horizontal="left" vertical="top" wrapText="1"/>
    </xf>
    <xf numFmtId="1" fontId="6" fillId="3" borderId="23" xfId="1" applyNumberFormat="1" applyFont="1" applyFill="1" applyBorder="1" applyAlignment="1">
      <alignment horizontal="left" vertical="top" wrapText="1"/>
    </xf>
    <xf numFmtId="165" fontId="6" fillId="3" borderId="23" xfId="1" applyNumberFormat="1" applyFont="1" applyFill="1" applyBorder="1" applyAlignment="1">
      <alignment horizontal="left" vertical="top"/>
    </xf>
    <xf numFmtId="171" fontId="19" fillId="0" borderId="0" xfId="0" applyNumberFormat="1" applyFont="1" applyAlignment="1">
      <alignment vertical="top"/>
    </xf>
    <xf numFmtId="167" fontId="2" fillId="0" borderId="14" xfId="1" applyNumberFormat="1" applyFont="1" applyBorder="1" applyAlignment="1">
      <alignment vertical="top"/>
    </xf>
    <xf numFmtId="164" fontId="9" fillId="4" borderId="24" xfId="1" applyFont="1" applyFill="1" applyBorder="1" applyAlignment="1">
      <alignment horizontal="center" vertical="top"/>
    </xf>
    <xf numFmtId="164" fontId="9" fillId="4" borderId="25" xfId="1" applyFont="1" applyFill="1" applyBorder="1" applyAlignment="1">
      <alignment horizontal="center" vertical="top"/>
    </xf>
    <xf numFmtId="164" fontId="9" fillId="4" borderId="26" xfId="1" applyFont="1" applyFill="1" applyBorder="1" applyAlignment="1">
      <alignment horizontal="center" vertical="top"/>
    </xf>
    <xf numFmtId="164" fontId="9" fillId="3" borderId="24" xfId="1" applyFont="1" applyFill="1" applyBorder="1" applyAlignment="1">
      <alignment horizontal="center" vertical="top"/>
    </xf>
    <xf numFmtId="164" fontId="9" fillId="3" borderId="25" xfId="1" applyFont="1" applyFill="1" applyBorder="1" applyAlignment="1">
      <alignment horizontal="center" vertical="top"/>
    </xf>
    <xf numFmtId="164" fontId="9" fillId="5" borderId="24" xfId="1" applyFont="1" applyFill="1" applyBorder="1" applyAlignment="1">
      <alignment horizontal="center" vertical="top"/>
    </xf>
    <xf numFmtId="164" fontId="9" fillId="5" borderId="25" xfId="1" applyFont="1" applyFill="1" applyBorder="1" applyAlignment="1">
      <alignment horizontal="center" vertical="top"/>
    </xf>
    <xf numFmtId="164" fontId="9" fillId="5" borderId="26" xfId="1" applyFont="1" applyFill="1" applyBorder="1" applyAlignment="1">
      <alignment horizontal="center" vertical="top"/>
    </xf>
    <xf numFmtId="164" fontId="9" fillId="6" borderId="24" xfId="1" applyFont="1" applyFill="1" applyBorder="1" applyAlignment="1">
      <alignment horizontal="center" vertical="top"/>
    </xf>
    <xf numFmtId="164" fontId="9" fillId="6" borderId="25" xfId="1" applyFont="1" applyFill="1" applyBorder="1" applyAlignment="1">
      <alignment horizontal="center" vertical="top"/>
    </xf>
    <xf numFmtId="164" fontId="9" fillId="6" borderId="26" xfId="1" applyFont="1" applyFill="1" applyBorder="1" applyAlignment="1">
      <alignment horizontal="center" vertical="top"/>
    </xf>
    <xf numFmtId="164" fontId="9" fillId="7" borderId="24" xfId="1" applyFont="1" applyFill="1" applyBorder="1" applyAlignment="1">
      <alignment horizontal="center" vertical="top"/>
    </xf>
    <xf numFmtId="164" fontId="9" fillId="7" borderId="25" xfId="1" applyFont="1" applyFill="1" applyBorder="1" applyAlignment="1">
      <alignment horizontal="center" vertical="top"/>
    </xf>
    <xf numFmtId="164" fontId="9" fillId="7" borderId="26" xfId="1" applyFont="1" applyFill="1" applyBorder="1" applyAlignment="1">
      <alignment horizontal="center" vertical="top"/>
    </xf>
    <xf numFmtId="1" fontId="16" fillId="2" borderId="27" xfId="1" applyNumberFormat="1" applyFont="1" applyFill="1" applyBorder="1" applyAlignment="1">
      <alignment horizontal="center" vertical="top" wrapText="1"/>
    </xf>
    <xf numFmtId="4" fontId="16" fillId="2" borderId="27" xfId="1" applyNumberFormat="1" applyFont="1" applyFill="1" applyBorder="1" applyAlignment="1">
      <alignment horizontal="left" vertical="top" wrapText="1"/>
    </xf>
    <xf numFmtId="1" fontId="16" fillId="0" borderId="27" xfId="1" applyNumberFormat="1" applyFont="1" applyFill="1" applyBorder="1" applyAlignment="1" applyProtection="1">
      <alignment horizontal="center" vertical="top" wrapText="1"/>
      <protection locked="0"/>
    </xf>
    <xf numFmtId="4" fontId="16" fillId="0" borderId="27" xfId="1" applyNumberFormat="1" applyFont="1" applyFill="1" applyBorder="1" applyAlignment="1" applyProtection="1">
      <alignment horizontal="left" vertical="top" wrapText="1"/>
      <protection locked="0"/>
    </xf>
    <xf numFmtId="1" fontId="17" fillId="0" borderId="27" xfId="0" applyNumberFormat="1" applyFont="1" applyBorder="1" applyAlignment="1" applyProtection="1">
      <alignment horizontal="center" vertical="top"/>
      <protection locked="0"/>
    </xf>
    <xf numFmtId="4" fontId="17" fillId="0" borderId="27" xfId="0" applyNumberFormat="1" applyFont="1" applyBorder="1" applyAlignment="1" applyProtection="1">
      <alignment horizontal="left" vertical="top"/>
      <protection locked="0"/>
    </xf>
    <xf numFmtId="4" fontId="17" fillId="0" borderId="27" xfId="0" applyNumberFormat="1" applyFont="1" applyBorder="1" applyAlignment="1" applyProtection="1">
      <alignment horizontal="left" vertical="top" wrapText="1"/>
      <protection locked="0"/>
    </xf>
    <xf numFmtId="4" fontId="17" fillId="0" borderId="27" xfId="0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" fontId="16" fillId="8" borderId="27" xfId="1" applyNumberFormat="1" applyFont="1" applyFill="1" applyBorder="1" applyAlignment="1" applyProtection="1">
      <alignment horizontal="left" vertical="top" wrapText="1"/>
      <protection locked="0"/>
    </xf>
    <xf numFmtId="1" fontId="17" fillId="0" borderId="27" xfId="0" quotePrefix="1" applyNumberFormat="1" applyFont="1" applyBorder="1" applyAlignment="1" applyProtection="1">
      <alignment horizontal="center" vertical="top"/>
      <protection locked="0"/>
    </xf>
    <xf numFmtId="4" fontId="17" fillId="8" borderId="27" xfId="0" applyNumberFormat="1" applyFont="1" applyFill="1" applyBorder="1" applyAlignment="1" applyProtection="1">
      <alignment horizontal="left" vertical="top" wrapText="1"/>
      <protection locked="0"/>
    </xf>
    <xf numFmtId="1" fontId="16" fillId="8" borderId="27" xfId="1" applyNumberFormat="1" applyFont="1" applyFill="1" applyBorder="1" applyAlignment="1">
      <alignment horizontal="center" vertical="top" wrapText="1"/>
    </xf>
    <xf numFmtId="4" fontId="16" fillId="8" borderId="27" xfId="1" applyNumberFormat="1" applyFont="1" applyFill="1" applyBorder="1" applyAlignment="1">
      <alignment horizontal="left" vertical="top" wrapText="1"/>
    </xf>
    <xf numFmtId="0" fontId="0" fillId="8" borderId="0" xfId="0" applyFill="1"/>
    <xf numFmtId="1" fontId="17" fillId="8" borderId="27" xfId="0" quotePrefix="1" applyNumberFormat="1" applyFont="1" applyFill="1" applyBorder="1" applyAlignment="1" applyProtection="1">
      <alignment horizontal="center" vertical="top"/>
      <protection locked="0"/>
    </xf>
    <xf numFmtId="4" fontId="17" fillId="8" borderId="27" xfId="0" applyNumberFormat="1" applyFont="1" applyFill="1" applyBorder="1" applyAlignment="1" applyProtection="1">
      <alignment horizontal="left" vertical="top"/>
      <protection locked="0"/>
    </xf>
    <xf numFmtId="1" fontId="17" fillId="8" borderId="27" xfId="0" applyNumberFormat="1" applyFont="1" applyFill="1" applyBorder="1" applyAlignment="1" applyProtection="1">
      <alignment horizontal="center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B13" sqref="B13"/>
    </sheetView>
  </sheetViews>
  <sheetFormatPr defaultColWidth="9.33203125" defaultRowHeight="10.199999999999999"/>
  <cols>
    <col min="1" max="1" width="26.77734375" style="39" customWidth="1"/>
    <col min="2" max="2" width="13.6640625" style="38" customWidth="1"/>
    <col min="3" max="107" width="13.6640625" style="39" customWidth="1"/>
    <col min="108" max="16384" width="9.33203125" style="39"/>
  </cols>
  <sheetData>
    <row r="1" spans="1:5">
      <c r="A1" s="37"/>
    </row>
    <row r="2" spans="1:5">
      <c r="A2" s="37"/>
    </row>
    <row r="3" spans="1:5" ht="13.2">
      <c r="A3" s="40" t="s">
        <v>0</v>
      </c>
      <c r="B3" s="41"/>
    </row>
    <row r="4" spans="1:5" ht="13.2">
      <c r="A4" s="42" t="s">
        <v>1</v>
      </c>
      <c r="B4" s="43" t="s">
        <v>2</v>
      </c>
    </row>
    <row r="5" spans="1:5" ht="13.2">
      <c r="A5" s="44" t="s">
        <v>3</v>
      </c>
      <c r="B5" s="45">
        <v>133.4</v>
      </c>
    </row>
    <row r="6" spans="1:5" ht="13.2">
      <c r="A6" s="44" t="s">
        <v>4</v>
      </c>
      <c r="B6" s="45">
        <v>128.4</v>
      </c>
    </row>
    <row r="7" spans="1:5" ht="13.2">
      <c r="A7" s="44" t="s">
        <v>5</v>
      </c>
      <c r="B7" s="45">
        <v>129.6</v>
      </c>
    </row>
    <row r="8" spans="1:5" ht="13.2">
      <c r="A8" s="46" t="s">
        <v>6</v>
      </c>
      <c r="B8" s="47">
        <v>124.4</v>
      </c>
    </row>
    <row r="9" spans="1:5">
      <c r="A9" s="37"/>
    </row>
    <row r="11" spans="1:5" ht="13.2">
      <c r="A11" s="40" t="s">
        <v>7</v>
      </c>
      <c r="B11" s="41"/>
    </row>
    <row r="12" spans="1:5" ht="13.2">
      <c r="A12" s="42" t="s">
        <v>1</v>
      </c>
      <c r="B12" s="43" t="s">
        <v>8</v>
      </c>
      <c r="D12" s="39" t="s">
        <v>9</v>
      </c>
      <c r="E12" s="39" t="s">
        <v>9</v>
      </c>
    </row>
    <row r="13" spans="1:5" ht="13.2">
      <c r="A13" s="44" t="s">
        <v>10</v>
      </c>
      <c r="B13" s="138" t="e">
        <f>SUM(Polisblad!#REF!)</f>
        <v>#REF!</v>
      </c>
    </row>
    <row r="14" spans="1:5" ht="13.2">
      <c r="A14" s="44" t="s">
        <v>11</v>
      </c>
      <c r="B14" s="138" t="e">
        <f>SUM(Polisblad!#REF!)</f>
        <v>#REF!</v>
      </c>
    </row>
    <row r="15" spans="1:5" ht="13.2">
      <c r="A15" s="46"/>
      <c r="B15" s="48"/>
    </row>
    <row r="17" spans="1:2">
      <c r="B17" s="49"/>
    </row>
    <row r="19" spans="1:2">
      <c r="A19" s="39" t="s">
        <v>12</v>
      </c>
      <c r="B19" s="38">
        <v>-3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zoomScaleNormal="100" workbookViewId="0">
      <selection activeCell="E29" sqref="E29"/>
    </sheetView>
  </sheetViews>
  <sheetFormatPr defaultColWidth="28" defaultRowHeight="13.2"/>
  <cols>
    <col min="1" max="1" width="33" style="50" customWidth="1"/>
    <col min="2" max="2" width="28" style="69" customWidth="1"/>
    <col min="3" max="3" width="12.44140625" style="51" customWidth="1"/>
    <col min="4" max="4" width="19.44140625" style="69" bestFit="1" customWidth="1"/>
    <col min="5" max="5" width="19" style="69" bestFit="1" customWidth="1"/>
    <col min="6" max="16384" width="28" style="50"/>
  </cols>
  <sheetData>
    <row r="1" spans="1:4" ht="15.6">
      <c r="A1" s="56" t="s">
        <v>53</v>
      </c>
    </row>
    <row r="2" spans="1:4">
      <c r="A2" s="57" t="str">
        <f>'Bestand dd 1 januari 2025'!C2</f>
        <v xml:space="preserve">behorende bij polis nr. -0 </v>
      </c>
    </row>
    <row r="3" spans="1:4" ht="22.8">
      <c r="A3" s="58" t="str">
        <f>'Bestand dd 1 januari 2025'!C3</f>
        <v>Gemeente Heusden</v>
      </c>
    </row>
    <row r="5" spans="1:4">
      <c r="A5" s="68" t="s">
        <v>13</v>
      </c>
    </row>
    <row r="6" spans="1:4">
      <c r="A6" s="50" t="s">
        <v>14</v>
      </c>
      <c r="B6" s="69">
        <f>'Bestand dd 1 januari 2025'!O145</f>
        <v>247907000</v>
      </c>
      <c r="C6" s="51" t="e">
        <f>premieGM</f>
        <v>#REF!</v>
      </c>
      <c r="D6" s="69" t="e">
        <f>ROUND(B6*C6/1000,2)</f>
        <v>#REF!</v>
      </c>
    </row>
    <row r="7" spans="1:4">
      <c r="A7" s="50" t="s">
        <v>15</v>
      </c>
      <c r="B7" s="69">
        <f>'Bestand dd 1 januari 2025'!P145</f>
        <v>32438000</v>
      </c>
      <c r="C7" s="51" t="e">
        <f>premieGM</f>
        <v>#REF!</v>
      </c>
      <c r="D7" s="69" t="e">
        <f>ROUND(B7*C7/1000,2)</f>
        <v>#REF!</v>
      </c>
    </row>
    <row r="8" spans="1:4">
      <c r="A8" s="50" t="s">
        <v>532</v>
      </c>
      <c r="B8" s="69">
        <f>SUM('Bestand dd 1 januari 2025'!Q145)</f>
        <v>116000</v>
      </c>
      <c r="C8" s="51" t="e">
        <f>premieGM</f>
        <v>#REF!</v>
      </c>
      <c r="D8" s="69" t="e">
        <f>ROUND(B8*C8/1000,2)</f>
        <v>#REF!</v>
      </c>
    </row>
    <row r="9" spans="1:4">
      <c r="A9" s="50" t="s">
        <v>533</v>
      </c>
      <c r="B9" s="69">
        <f>SUM('Bestand dd 1 januari 2025'!R145)</f>
        <v>4175000</v>
      </c>
      <c r="C9" s="51" t="e">
        <f>premieGM</f>
        <v>#REF!</v>
      </c>
      <c r="D9" s="69" t="e">
        <f>ROUND(B9*C9/1000,2)</f>
        <v>#REF!</v>
      </c>
    </row>
    <row r="10" spans="1:4">
      <c r="A10" s="50" t="s">
        <v>542</v>
      </c>
      <c r="B10" s="69">
        <v>250000</v>
      </c>
      <c r="C10" s="51" t="e">
        <f>premieGM</f>
        <v>#REF!</v>
      </c>
      <c r="D10" s="69" t="e">
        <f>ROUND(B10*C10/1000,2)</f>
        <v>#REF!</v>
      </c>
    </row>
    <row r="12" spans="1:4">
      <c r="A12" s="68" t="s">
        <v>16</v>
      </c>
    </row>
    <row r="13" spans="1:4">
      <c r="A13" s="50" t="s">
        <v>543</v>
      </c>
      <c r="B13" s="69">
        <f>'Bestand dd 1 januari 2025'!O177</f>
        <v>0</v>
      </c>
      <c r="C13" s="51" t="e">
        <f>premieOW</f>
        <v>#REF!</v>
      </c>
      <c r="D13" s="69" t="e">
        <f>ROUND(B13*C13/1000,2)</f>
        <v>#REF!</v>
      </c>
    </row>
    <row r="14" spans="1:4">
      <c r="A14" s="50" t="s">
        <v>544</v>
      </c>
      <c r="B14" s="69">
        <f>'Bestand dd 1 januari 2025'!P177</f>
        <v>0</v>
      </c>
      <c r="C14" s="51" t="e">
        <f>premieOW</f>
        <v>#REF!</v>
      </c>
      <c r="D14" s="69" t="e">
        <f>ROUND(B14*C14/1000,2)</f>
        <v>#REF!</v>
      </c>
    </row>
    <row r="15" spans="1:4">
      <c r="A15" s="50" t="s">
        <v>545</v>
      </c>
      <c r="B15" s="69">
        <f>SUM('Bestand dd 1 januari 2025'!Q177)</f>
        <v>0</v>
      </c>
      <c r="C15" s="51" t="e">
        <f>premieOW</f>
        <v>#REF!</v>
      </c>
      <c r="D15" s="69" t="e">
        <f>ROUND(B15*C15/1000,2)</f>
        <v>#REF!</v>
      </c>
    </row>
    <row r="16" spans="1:4">
      <c r="A16" s="50" t="s">
        <v>546</v>
      </c>
      <c r="B16" s="69">
        <f>SUM('Bestand dd 1 januari 2025'!R177)</f>
        <v>0</v>
      </c>
      <c r="C16" s="51" t="e">
        <f>premieOW</f>
        <v>#REF!</v>
      </c>
      <c r="D16" s="69" t="e">
        <f>ROUND(B16*C16/1000,2)</f>
        <v>#REF!</v>
      </c>
    </row>
    <row r="18" spans="1:4">
      <c r="A18" s="68" t="s">
        <v>17</v>
      </c>
    </row>
    <row r="19" spans="1:4">
      <c r="A19" s="50" t="s">
        <v>547</v>
      </c>
      <c r="B19" s="69">
        <f>'Bestand dd 1 januari 2025'!O198</f>
        <v>0</v>
      </c>
      <c r="C19" s="51" t="e">
        <f>premieOW</f>
        <v>#REF!</v>
      </c>
      <c r="D19" s="69" t="e">
        <f>ROUND(B19*C19/1000,2)</f>
        <v>#REF!</v>
      </c>
    </row>
    <row r="20" spans="1:4">
      <c r="A20" s="50" t="s">
        <v>548</v>
      </c>
      <c r="B20" s="69">
        <f>'Bestand dd 1 januari 2025'!P198</f>
        <v>0</v>
      </c>
      <c r="C20" s="51" t="e">
        <f>premieOW</f>
        <v>#REF!</v>
      </c>
      <c r="D20" s="69" t="e">
        <f>ROUND(B20*C20/1000,2)</f>
        <v>#REF!</v>
      </c>
    </row>
    <row r="21" spans="1:4">
      <c r="A21" s="50" t="s">
        <v>549</v>
      </c>
      <c r="B21" s="69">
        <f>SUM('Bestand dd 1 januari 2025'!Q198)</f>
        <v>0</v>
      </c>
      <c r="C21" s="51" t="e">
        <f>premieOW</f>
        <v>#REF!</v>
      </c>
      <c r="D21" s="69" t="e">
        <f>ROUND(B21*C21/1000,2)</f>
        <v>#REF!</v>
      </c>
    </row>
    <row r="22" spans="1:4">
      <c r="A22" s="50" t="s">
        <v>550</v>
      </c>
      <c r="B22" s="69">
        <f>SUM('Bestand dd 1 januari 2025'!R198)</f>
        <v>0</v>
      </c>
      <c r="C22" s="51" t="e">
        <f>premieOW</f>
        <v>#REF!</v>
      </c>
      <c r="D22" s="69" t="e">
        <f>ROUND(B22*C22/1000,2)</f>
        <v>#REF!</v>
      </c>
    </row>
    <row r="24" spans="1:4" ht="13.8" thickBot="1">
      <c r="B24" s="70">
        <f>SUM(B6:B23)</f>
        <v>284886000</v>
      </c>
      <c r="D24" s="70" t="e">
        <f>SUM(D6:D23)</f>
        <v>#REF!</v>
      </c>
    </row>
    <row r="25" spans="1:4" ht="13.8" thickTop="1"/>
    <row r="29" spans="1:4">
      <c r="A29" s="50" t="s">
        <v>18</v>
      </c>
      <c r="B29" s="69">
        <f>SUM('Bestand dd 1 januari 2025'!AC201)</f>
        <v>274051000</v>
      </c>
    </row>
    <row r="30" spans="1:4">
      <c r="A30" s="50" t="s">
        <v>551</v>
      </c>
      <c r="B30" s="69">
        <v>250000</v>
      </c>
    </row>
    <row r="31" spans="1:4">
      <c r="A31" s="50" t="s">
        <v>534</v>
      </c>
      <c r="B31" s="69">
        <f>cad</f>
        <v>0</v>
      </c>
    </row>
    <row r="32" spans="1:4">
      <c r="A32" s="50" t="s">
        <v>9</v>
      </c>
      <c r="B32" s="112">
        <f>SUM(B29:B31)</f>
        <v>274301000</v>
      </c>
    </row>
    <row r="33" spans="1:4">
      <c r="A33" s="50" t="s">
        <v>535</v>
      </c>
      <c r="B33" s="69">
        <f>index</f>
        <v>10585000</v>
      </c>
    </row>
    <row r="34" spans="1:4" ht="13.8" thickBot="1">
      <c r="A34" s="50" t="s">
        <v>536</v>
      </c>
      <c r="B34" s="70">
        <f>SUM(B32:B33)</f>
        <v>284886000</v>
      </c>
    </row>
    <row r="35" spans="1:4" ht="13.8" thickTop="1"/>
    <row r="38" spans="1:4" hidden="1">
      <c r="A38" s="68" t="s">
        <v>19</v>
      </c>
      <c r="D38" s="137" t="s">
        <v>9</v>
      </c>
    </row>
    <row r="39" spans="1:4" hidden="1">
      <c r="A39" s="50" t="s">
        <v>20</v>
      </c>
      <c r="D39" s="69">
        <v>0</v>
      </c>
    </row>
    <row r="40" spans="1:4" hidden="1">
      <c r="A40" s="50" t="s">
        <v>21</v>
      </c>
    </row>
    <row r="41" spans="1:4" hidden="1">
      <c r="A41" s="50" t="s">
        <v>22</v>
      </c>
      <c r="D41" s="69">
        <v>0</v>
      </c>
    </row>
    <row r="42" spans="1:4" ht="13.8" hidden="1" thickBot="1">
      <c r="A42" s="50" t="s">
        <v>23</v>
      </c>
      <c r="D42" s="70">
        <f>SUM(D39:D41)</f>
        <v>0</v>
      </c>
    </row>
  </sheetData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K235"/>
  <sheetViews>
    <sheetView topLeftCell="I1" zoomScaleNormal="100" workbookViewId="0">
      <pane ySplit="5" topLeftCell="A123" activePane="bottomLeft" state="frozen"/>
      <selection pane="bottomLeft" activeCell="A146" activeCellId="1" sqref="A128:XFD143 A146:XFD234"/>
    </sheetView>
  </sheetViews>
  <sheetFormatPr defaultColWidth="9.33203125" defaultRowHeight="13.2"/>
  <cols>
    <col min="1" max="1" width="6.6640625" style="32" customWidth="1"/>
    <col min="2" max="2" width="8.44140625" style="32" customWidth="1"/>
    <col min="3" max="3" width="24.33203125" style="6" customWidth="1"/>
    <col min="4" max="4" width="11.109375" style="6" customWidth="1"/>
    <col min="5" max="5" width="18" style="18" customWidth="1"/>
    <col min="6" max="6" width="35.44140625" style="18" customWidth="1"/>
    <col min="7" max="7" width="43.77734375" style="18" customWidth="1"/>
    <col min="8" max="8" width="16.33203125" style="18" bestFit="1" customWidth="1"/>
    <col min="9" max="9" width="13.6640625" style="18" bestFit="1" customWidth="1"/>
    <col min="10" max="10" width="11.109375" style="18" bestFit="1" customWidth="1"/>
    <col min="11" max="11" width="10.44140625" style="18" customWidth="1"/>
    <col min="12" max="12" width="26" style="18" customWidth="1"/>
    <col min="13" max="13" width="28.44140625" style="18" customWidth="1"/>
    <col min="14" max="14" width="14.44140625" style="24" customWidth="1"/>
    <col min="15" max="15" width="20.33203125" style="5" customWidth="1"/>
    <col min="16" max="18" width="19.33203125" style="5" customWidth="1"/>
    <col min="19" max="19" width="20.33203125" style="5" customWidth="1"/>
    <col min="20" max="40" width="21.44140625" style="5" hidden="1" customWidth="1"/>
    <col min="41" max="245" width="9.33203125" style="5"/>
    <col min="246" max="16384" width="9.33203125" style="6"/>
  </cols>
  <sheetData>
    <row r="1" spans="1:245" ht="15.6">
      <c r="A1" s="114"/>
      <c r="B1" s="114"/>
      <c r="C1" s="113" t="s">
        <v>54</v>
      </c>
      <c r="D1" s="115"/>
      <c r="E1" s="116"/>
      <c r="F1" s="117"/>
      <c r="G1" s="117"/>
      <c r="H1" s="117"/>
      <c r="I1" s="117"/>
      <c r="J1" s="117"/>
      <c r="K1" s="117"/>
      <c r="L1" s="117"/>
      <c r="M1" s="117"/>
      <c r="N1" s="118"/>
      <c r="O1" s="115"/>
      <c r="P1" s="115"/>
      <c r="Q1" s="115"/>
      <c r="R1" s="115"/>
      <c r="S1" s="119"/>
      <c r="T1" s="2"/>
      <c r="U1" s="2"/>
      <c r="V1" s="2"/>
      <c r="W1" s="2"/>
      <c r="X1" s="3"/>
      <c r="Y1" s="2"/>
      <c r="Z1" s="2"/>
      <c r="AA1" s="2"/>
      <c r="AB1" s="2"/>
      <c r="AC1" s="3"/>
      <c r="AD1" s="2"/>
      <c r="AE1" s="2"/>
      <c r="AF1" s="2"/>
      <c r="AG1" s="2"/>
      <c r="AH1" s="3"/>
      <c r="AI1" s="2"/>
      <c r="AJ1" s="2"/>
      <c r="AK1" s="2"/>
      <c r="AL1" s="2"/>
      <c r="AM1" s="3"/>
      <c r="AN1" s="4"/>
    </row>
    <row r="2" spans="1:245">
      <c r="A2" s="114"/>
      <c r="B2" s="114"/>
      <c r="C2" s="120" t="s">
        <v>552</v>
      </c>
      <c r="D2" s="121"/>
      <c r="E2" s="122"/>
      <c r="F2" s="123"/>
      <c r="G2" s="123"/>
      <c r="H2" s="123"/>
      <c r="I2" s="123"/>
      <c r="J2" s="123"/>
      <c r="K2" s="123"/>
      <c r="L2" s="123"/>
      <c r="M2" s="123"/>
      <c r="N2" s="124"/>
      <c r="O2" s="125"/>
      <c r="P2" s="125"/>
      <c r="Q2" s="125"/>
      <c r="R2" s="125"/>
      <c r="S2" s="126"/>
      <c r="T2" s="7"/>
      <c r="U2" s="7"/>
      <c r="V2" s="7"/>
      <c r="W2" s="7"/>
      <c r="X2" s="8"/>
      <c r="Y2" s="7"/>
      <c r="Z2" s="7"/>
      <c r="AA2" s="7"/>
      <c r="AB2" s="7"/>
      <c r="AC2" s="8"/>
      <c r="AD2" s="7"/>
      <c r="AE2" s="7"/>
      <c r="AF2" s="7"/>
      <c r="AG2" s="7"/>
      <c r="AH2" s="8"/>
      <c r="AI2" s="7"/>
      <c r="AJ2" s="7"/>
      <c r="AK2" s="7"/>
      <c r="AL2" s="7"/>
      <c r="AM2" s="8"/>
      <c r="AN2" s="55"/>
    </row>
    <row r="3" spans="1:245" ht="23.4" thickBot="1">
      <c r="A3" s="114"/>
      <c r="B3" s="114"/>
      <c r="C3" s="127" t="s">
        <v>55</v>
      </c>
      <c r="D3" s="121"/>
      <c r="E3" s="122"/>
      <c r="F3" s="117"/>
      <c r="G3" s="117"/>
      <c r="H3" s="117"/>
      <c r="I3" s="117"/>
      <c r="J3" s="117"/>
      <c r="K3" s="117"/>
      <c r="L3" s="117"/>
      <c r="M3" s="117"/>
      <c r="N3" s="128"/>
      <c r="O3" s="129"/>
      <c r="P3" s="129"/>
      <c r="Q3" s="129"/>
      <c r="R3" s="129"/>
      <c r="S3" s="130"/>
      <c r="T3" s="102" t="s">
        <v>24</v>
      </c>
      <c r="U3" s="9"/>
      <c r="V3" s="9"/>
      <c r="W3" s="9"/>
      <c r="X3" s="10"/>
      <c r="Y3" s="9"/>
      <c r="Z3" s="9"/>
      <c r="AA3" s="9"/>
      <c r="AB3" s="9"/>
      <c r="AC3" s="10"/>
      <c r="AD3" s="9"/>
      <c r="AE3" s="9"/>
      <c r="AF3" s="9"/>
      <c r="AG3" s="9"/>
      <c r="AH3" s="10"/>
      <c r="AI3" s="9"/>
      <c r="AJ3" s="9"/>
      <c r="AK3" s="9"/>
      <c r="AL3" s="9"/>
      <c r="AM3" s="10"/>
      <c r="AN3" s="9"/>
    </row>
    <row r="4" spans="1:245" ht="16.2" thickBot="1">
      <c r="A4" s="132"/>
      <c r="B4" s="132"/>
      <c r="C4" s="131"/>
      <c r="D4" s="133"/>
      <c r="E4" s="134"/>
      <c r="F4" s="135"/>
      <c r="G4" s="135"/>
      <c r="H4" s="135"/>
      <c r="I4" s="135"/>
      <c r="J4" s="135"/>
      <c r="K4" s="135"/>
      <c r="L4" s="135"/>
      <c r="M4" s="135"/>
      <c r="N4" s="136"/>
      <c r="O4" s="142" t="s">
        <v>56</v>
      </c>
      <c r="P4" s="143"/>
      <c r="Q4" s="143"/>
      <c r="R4" s="143"/>
      <c r="S4" s="143"/>
      <c r="T4" s="144" t="s">
        <v>57</v>
      </c>
      <c r="U4" s="145"/>
      <c r="V4" s="145"/>
      <c r="W4" s="145"/>
      <c r="X4" s="146"/>
      <c r="Y4" s="147" t="s">
        <v>58</v>
      </c>
      <c r="Z4" s="148"/>
      <c r="AA4" s="148"/>
      <c r="AB4" s="148"/>
      <c r="AC4" s="149"/>
      <c r="AD4" s="150" t="s">
        <v>59</v>
      </c>
      <c r="AE4" s="151"/>
      <c r="AF4" s="151"/>
      <c r="AG4" s="151"/>
      <c r="AH4" s="152"/>
      <c r="AI4" s="139" t="s">
        <v>60</v>
      </c>
      <c r="AJ4" s="140"/>
      <c r="AK4" s="140"/>
      <c r="AL4" s="140"/>
      <c r="AM4" s="140"/>
      <c r="AN4" s="141"/>
    </row>
    <row r="5" spans="1:245" s="18" customFormat="1" ht="20.399999999999999">
      <c r="A5" s="12" t="s">
        <v>62</v>
      </c>
      <c r="B5" s="12" t="s">
        <v>61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63</v>
      </c>
      <c r="H5" s="11" t="s">
        <v>67</v>
      </c>
      <c r="I5" s="11" t="s">
        <v>66</v>
      </c>
      <c r="J5" s="11" t="s">
        <v>68</v>
      </c>
      <c r="K5" s="11" t="s">
        <v>65</v>
      </c>
      <c r="L5" s="11" t="s">
        <v>29</v>
      </c>
      <c r="M5" s="11" t="s">
        <v>64</v>
      </c>
      <c r="N5" s="13" t="s">
        <v>30</v>
      </c>
      <c r="O5" s="14" t="s">
        <v>31</v>
      </c>
      <c r="P5" s="15" t="s">
        <v>32</v>
      </c>
      <c r="Q5" s="15" t="s">
        <v>530</v>
      </c>
      <c r="R5" s="15" t="s">
        <v>531</v>
      </c>
      <c r="S5" s="15" t="s">
        <v>33</v>
      </c>
      <c r="T5" s="14" t="s">
        <v>31</v>
      </c>
      <c r="U5" s="15" t="s">
        <v>32</v>
      </c>
      <c r="V5" s="15" t="s">
        <v>530</v>
      </c>
      <c r="W5" s="15" t="s">
        <v>531</v>
      </c>
      <c r="X5" s="16" t="s">
        <v>33</v>
      </c>
      <c r="Y5" s="14" t="s">
        <v>31</v>
      </c>
      <c r="Z5" s="15" t="s">
        <v>32</v>
      </c>
      <c r="AA5" s="15"/>
      <c r="AB5" s="15"/>
      <c r="AC5" s="16" t="s">
        <v>33</v>
      </c>
      <c r="AD5" s="14" t="s">
        <v>31</v>
      </c>
      <c r="AE5" s="15" t="s">
        <v>32</v>
      </c>
      <c r="AF5" s="15"/>
      <c r="AG5" s="15"/>
      <c r="AH5" s="16" t="s">
        <v>33</v>
      </c>
      <c r="AI5" s="14" t="s">
        <v>31</v>
      </c>
      <c r="AJ5" s="15" t="s">
        <v>32</v>
      </c>
      <c r="AK5" s="15"/>
      <c r="AL5" s="15"/>
      <c r="AM5" s="52" t="s">
        <v>33</v>
      </c>
      <c r="AN5" s="16" t="s">
        <v>34</v>
      </c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</row>
    <row r="6" spans="1:245" s="18" customFormat="1">
      <c r="A6" s="104"/>
      <c r="B6" s="104"/>
      <c r="C6" s="103" t="s">
        <v>13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5"/>
      <c r="O6" s="106"/>
      <c r="P6" s="107"/>
      <c r="Q6" s="107"/>
      <c r="R6" s="107"/>
      <c r="S6" s="107"/>
      <c r="T6" s="106"/>
      <c r="U6" s="107"/>
      <c r="V6" s="107"/>
      <c r="W6" s="107"/>
      <c r="X6" s="61"/>
      <c r="Y6" s="59"/>
      <c r="Z6" s="60"/>
      <c r="AA6" s="60"/>
      <c r="AB6" s="60"/>
      <c r="AC6" s="61"/>
      <c r="AD6" s="59"/>
      <c r="AE6" s="60"/>
      <c r="AF6" s="60"/>
      <c r="AG6" s="60"/>
      <c r="AH6" s="61"/>
      <c r="AI6" s="59"/>
      <c r="AJ6" s="60"/>
      <c r="AK6" s="60"/>
      <c r="AL6" s="60"/>
      <c r="AM6" s="62"/>
      <c r="AN6" s="61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</row>
    <row r="7" spans="1:245" s="73" customFormat="1" ht="20.399999999999999">
      <c r="A7" s="85">
        <v>1</v>
      </c>
      <c r="B7" s="85">
        <v>295</v>
      </c>
      <c r="C7" s="84" t="s">
        <v>69</v>
      </c>
      <c r="D7" s="84" t="s">
        <v>70</v>
      </c>
      <c r="E7" s="87" t="s">
        <v>71</v>
      </c>
      <c r="F7" s="87" t="s">
        <v>72</v>
      </c>
      <c r="G7" s="87" t="s">
        <v>73</v>
      </c>
      <c r="H7" s="87" t="s">
        <v>74</v>
      </c>
      <c r="I7" s="87" t="s">
        <v>74</v>
      </c>
      <c r="J7" s="87" t="s">
        <v>75</v>
      </c>
      <c r="K7" s="87" t="s">
        <v>75</v>
      </c>
      <c r="L7" s="87" t="s">
        <v>76</v>
      </c>
      <c r="M7" s="87" t="s">
        <v>77</v>
      </c>
      <c r="N7" s="108">
        <v>44473</v>
      </c>
      <c r="O7" s="92">
        <f t="shared" ref="O7:O20" si="0">ROUND(T7*ign/igo,afrind)</f>
        <v>15207000</v>
      </c>
      <c r="P7" s="93">
        <f t="shared" ref="P7:P20" si="1">ROUND(U7*iin/iio,afrind)</f>
        <v>1393000</v>
      </c>
      <c r="Q7" s="93">
        <f>SUM(V7)</f>
        <v>0</v>
      </c>
      <c r="R7" s="93">
        <f>SUM(W7)</f>
        <v>0</v>
      </c>
      <c r="S7" s="109">
        <f>SUM(O7:R7)</f>
        <v>16600000</v>
      </c>
      <c r="T7" s="92">
        <v>14637000</v>
      </c>
      <c r="U7" s="93">
        <v>1337000</v>
      </c>
      <c r="V7" s="93">
        <v>0</v>
      </c>
      <c r="W7" s="93">
        <v>0</v>
      </c>
      <c r="X7" s="94">
        <f>SUM(T7:W7)</f>
        <v>15974000</v>
      </c>
      <c r="Y7" s="22">
        <v>14637000</v>
      </c>
      <c r="Z7" s="23">
        <v>1337000</v>
      </c>
      <c r="AA7" s="23">
        <v>0</v>
      </c>
      <c r="AB7" s="23">
        <v>0</v>
      </c>
      <c r="AC7" s="78">
        <f>SUM(Y7:AB7)</f>
        <v>15974000</v>
      </c>
      <c r="AD7" s="22">
        <f t="shared" ref="AD7:AD38" si="2">O7-T7</f>
        <v>570000</v>
      </c>
      <c r="AE7" s="23">
        <f t="shared" ref="AE7:AE38" si="3">P7-U7</f>
        <v>56000</v>
      </c>
      <c r="AF7" s="23">
        <f t="shared" ref="AF7:AF38" si="4">Q7-V7</f>
        <v>0</v>
      </c>
      <c r="AG7" s="23">
        <f t="shared" ref="AG7:AG38" si="5">R7-W7</f>
        <v>0</v>
      </c>
      <c r="AH7" s="78">
        <f>SUM(AD7:AG7)</f>
        <v>626000</v>
      </c>
      <c r="AI7" s="22">
        <f t="shared" ref="AI7:AI16" si="6">T7-Y7</f>
        <v>0</v>
      </c>
      <c r="AJ7" s="23">
        <f t="shared" ref="AJ7:AL38" si="7">U7-Z7</f>
        <v>0</v>
      </c>
      <c r="AK7" s="23">
        <f t="shared" si="7"/>
        <v>0</v>
      </c>
      <c r="AL7" s="23">
        <f t="shared" si="7"/>
        <v>0</v>
      </c>
      <c r="AM7" s="79">
        <f>SUM(AI7:AL7)</f>
        <v>0</v>
      </c>
      <c r="AN7" s="78" t="e">
        <f>ROUND(AM7*premieGM,2)</f>
        <v>#REF!</v>
      </c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</row>
    <row r="8" spans="1:245" s="73" customFormat="1" ht="40.799999999999997">
      <c r="A8" s="86">
        <v>2</v>
      </c>
      <c r="B8" s="86">
        <v>44</v>
      </c>
      <c r="C8" s="84" t="s">
        <v>78</v>
      </c>
      <c r="D8" s="84" t="s">
        <v>79</v>
      </c>
      <c r="E8" s="87" t="s">
        <v>80</v>
      </c>
      <c r="F8" s="87" t="s">
        <v>81</v>
      </c>
      <c r="G8" s="87" t="s">
        <v>82</v>
      </c>
      <c r="H8" s="87"/>
      <c r="I8" s="87"/>
      <c r="J8" s="87"/>
      <c r="K8" s="87" t="s">
        <v>74</v>
      </c>
      <c r="L8" s="87" t="s">
        <v>76</v>
      </c>
      <c r="M8" s="87" t="s">
        <v>83</v>
      </c>
      <c r="N8" s="108">
        <v>44473</v>
      </c>
      <c r="O8" s="92">
        <f t="shared" si="0"/>
        <v>16134000</v>
      </c>
      <c r="P8" s="93">
        <f t="shared" si="1"/>
        <v>1133000</v>
      </c>
      <c r="Q8" s="93">
        <f t="shared" ref="Q8:Q71" si="8">SUM(V8)</f>
        <v>0</v>
      </c>
      <c r="R8" s="93">
        <f t="shared" ref="R8:R71" si="9">SUM(W8)</f>
        <v>0</v>
      </c>
      <c r="S8" s="109">
        <f t="shared" ref="S8:S71" si="10">SUM(O8:R8)</f>
        <v>17267000</v>
      </c>
      <c r="T8" s="92">
        <v>15529000</v>
      </c>
      <c r="U8" s="93">
        <v>1088000</v>
      </c>
      <c r="V8" s="93">
        <v>0</v>
      </c>
      <c r="W8" s="93">
        <v>0</v>
      </c>
      <c r="X8" s="94">
        <f t="shared" ref="X8:X71" si="11">SUM(T8:W8)</f>
        <v>16617000</v>
      </c>
      <c r="Y8" s="22">
        <v>15529000</v>
      </c>
      <c r="Z8" s="23">
        <v>1088000</v>
      </c>
      <c r="AA8" s="23">
        <v>0</v>
      </c>
      <c r="AB8" s="23">
        <v>0</v>
      </c>
      <c r="AC8" s="78">
        <f t="shared" ref="AC8:AC71" si="12">SUM(Y8:AB8)</f>
        <v>16617000</v>
      </c>
      <c r="AD8" s="22">
        <f t="shared" si="2"/>
        <v>605000</v>
      </c>
      <c r="AE8" s="23">
        <f t="shared" si="3"/>
        <v>45000</v>
      </c>
      <c r="AF8" s="23">
        <f t="shared" si="4"/>
        <v>0</v>
      </c>
      <c r="AG8" s="23">
        <f t="shared" si="5"/>
        <v>0</v>
      </c>
      <c r="AH8" s="78">
        <f t="shared" ref="AH8:AH71" si="13">SUM(AD8:AG8)</f>
        <v>650000</v>
      </c>
      <c r="AI8" s="22">
        <f t="shared" si="6"/>
        <v>0</v>
      </c>
      <c r="AJ8" s="23">
        <f t="shared" si="7"/>
        <v>0</v>
      </c>
      <c r="AK8" s="23">
        <f t="shared" ref="AK8:AK71" si="14">V8-AA8</f>
        <v>0</v>
      </c>
      <c r="AL8" s="23">
        <f t="shared" ref="AL8:AL71" si="15">W8-AB8</f>
        <v>0</v>
      </c>
      <c r="AM8" s="79">
        <f t="shared" ref="AM8:AM71" si="16">SUM(AI8:AL8)</f>
        <v>0</v>
      </c>
      <c r="AN8" s="78" t="e">
        <f t="shared" ref="AN8:AN143" si="17">ROUND(AM8*premieGM,2)</f>
        <v>#REF!</v>
      </c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</row>
    <row r="9" spans="1:245" s="73" customFormat="1" ht="20.399999999999999">
      <c r="A9" s="86">
        <v>3</v>
      </c>
      <c r="B9" s="86">
        <v>278</v>
      </c>
      <c r="C9" s="84" t="s">
        <v>84</v>
      </c>
      <c r="D9" s="84" t="s">
        <v>85</v>
      </c>
      <c r="E9" s="87" t="s">
        <v>71</v>
      </c>
      <c r="F9" s="87" t="s">
        <v>86</v>
      </c>
      <c r="G9" s="87" t="s">
        <v>87</v>
      </c>
      <c r="H9" s="87"/>
      <c r="I9" s="87"/>
      <c r="J9" s="87"/>
      <c r="K9" s="87"/>
      <c r="L9" s="87" t="s">
        <v>76</v>
      </c>
      <c r="M9" s="87"/>
      <c r="N9" s="108">
        <v>44473</v>
      </c>
      <c r="O9" s="92">
        <f t="shared" si="0"/>
        <v>30202000</v>
      </c>
      <c r="P9" s="93">
        <f t="shared" si="1"/>
        <v>4116000</v>
      </c>
      <c r="Q9" s="93">
        <f t="shared" si="8"/>
        <v>0</v>
      </c>
      <c r="R9" s="93">
        <f t="shared" si="9"/>
        <v>0</v>
      </c>
      <c r="S9" s="109">
        <f t="shared" si="10"/>
        <v>34318000</v>
      </c>
      <c r="T9" s="92">
        <v>29070000</v>
      </c>
      <c r="U9" s="93">
        <v>3951000</v>
      </c>
      <c r="V9" s="93">
        <v>0</v>
      </c>
      <c r="W9" s="93">
        <v>0</v>
      </c>
      <c r="X9" s="94">
        <f t="shared" si="11"/>
        <v>33021000</v>
      </c>
      <c r="Y9" s="22">
        <v>29070000</v>
      </c>
      <c r="Z9" s="23">
        <v>3951000</v>
      </c>
      <c r="AA9" s="23">
        <v>0</v>
      </c>
      <c r="AB9" s="23">
        <v>0</v>
      </c>
      <c r="AC9" s="78">
        <f t="shared" si="12"/>
        <v>33021000</v>
      </c>
      <c r="AD9" s="22">
        <f t="shared" si="2"/>
        <v>1132000</v>
      </c>
      <c r="AE9" s="23">
        <f t="shared" si="3"/>
        <v>165000</v>
      </c>
      <c r="AF9" s="23">
        <f t="shared" si="4"/>
        <v>0</v>
      </c>
      <c r="AG9" s="23">
        <f t="shared" si="5"/>
        <v>0</v>
      </c>
      <c r="AH9" s="78">
        <f t="shared" si="13"/>
        <v>1297000</v>
      </c>
      <c r="AI9" s="22">
        <f t="shared" si="6"/>
        <v>0</v>
      </c>
      <c r="AJ9" s="23">
        <f t="shared" si="7"/>
        <v>0</v>
      </c>
      <c r="AK9" s="23">
        <f t="shared" si="14"/>
        <v>0</v>
      </c>
      <c r="AL9" s="23">
        <f t="shared" si="15"/>
        <v>0</v>
      </c>
      <c r="AM9" s="79">
        <f t="shared" si="16"/>
        <v>0</v>
      </c>
      <c r="AN9" s="78" t="e">
        <f t="shared" si="17"/>
        <v>#REF!</v>
      </c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</row>
    <row r="10" spans="1:245" s="73" customFormat="1" ht="20.399999999999999">
      <c r="A10" s="86">
        <v>4</v>
      </c>
      <c r="B10" s="86">
        <v>972</v>
      </c>
      <c r="C10" s="84" t="s">
        <v>88</v>
      </c>
      <c r="D10" s="84" t="s">
        <v>89</v>
      </c>
      <c r="E10" s="87" t="s">
        <v>71</v>
      </c>
      <c r="F10" s="87" t="s">
        <v>90</v>
      </c>
      <c r="G10" s="87" t="s">
        <v>91</v>
      </c>
      <c r="H10" s="87"/>
      <c r="I10" s="87"/>
      <c r="J10" s="87"/>
      <c r="K10" s="87"/>
      <c r="L10" s="87" t="s">
        <v>76</v>
      </c>
      <c r="M10" s="87" t="s">
        <v>92</v>
      </c>
      <c r="N10" s="108">
        <v>44473</v>
      </c>
      <c r="O10" s="92">
        <f t="shared" si="0"/>
        <v>6337000</v>
      </c>
      <c r="P10" s="93">
        <f t="shared" si="1"/>
        <v>2109000</v>
      </c>
      <c r="Q10" s="93">
        <f t="shared" si="8"/>
        <v>0</v>
      </c>
      <c r="R10" s="93">
        <f t="shared" si="9"/>
        <v>0</v>
      </c>
      <c r="S10" s="109">
        <f t="shared" si="10"/>
        <v>8446000</v>
      </c>
      <c r="T10" s="92">
        <v>6099000</v>
      </c>
      <c r="U10" s="93">
        <v>2024000</v>
      </c>
      <c r="V10" s="93">
        <v>0</v>
      </c>
      <c r="W10" s="93">
        <v>0</v>
      </c>
      <c r="X10" s="94">
        <f t="shared" si="11"/>
        <v>8123000</v>
      </c>
      <c r="Y10" s="22">
        <v>6099000</v>
      </c>
      <c r="Z10" s="23">
        <v>2024000</v>
      </c>
      <c r="AA10" s="23">
        <v>0</v>
      </c>
      <c r="AB10" s="23">
        <v>0</v>
      </c>
      <c r="AC10" s="78">
        <f t="shared" si="12"/>
        <v>8123000</v>
      </c>
      <c r="AD10" s="22">
        <f t="shared" si="2"/>
        <v>238000</v>
      </c>
      <c r="AE10" s="23">
        <f t="shared" si="3"/>
        <v>85000</v>
      </c>
      <c r="AF10" s="23">
        <f t="shared" si="4"/>
        <v>0</v>
      </c>
      <c r="AG10" s="23">
        <f t="shared" si="5"/>
        <v>0</v>
      </c>
      <c r="AH10" s="78">
        <f t="shared" si="13"/>
        <v>323000</v>
      </c>
      <c r="AI10" s="22">
        <f t="shared" si="6"/>
        <v>0</v>
      </c>
      <c r="AJ10" s="23">
        <f t="shared" si="7"/>
        <v>0</v>
      </c>
      <c r="AK10" s="23">
        <f t="shared" si="14"/>
        <v>0</v>
      </c>
      <c r="AL10" s="23">
        <f t="shared" si="15"/>
        <v>0</v>
      </c>
      <c r="AM10" s="79">
        <f t="shared" si="16"/>
        <v>0</v>
      </c>
      <c r="AN10" s="78" t="e">
        <f t="shared" si="17"/>
        <v>#REF!</v>
      </c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</row>
    <row r="11" spans="1:245" s="73" customFormat="1" ht="20.399999999999999">
      <c r="A11" s="86">
        <v>5</v>
      </c>
      <c r="B11" s="86">
        <v>347</v>
      </c>
      <c r="C11" s="84" t="s">
        <v>93</v>
      </c>
      <c r="D11" s="84" t="s">
        <v>94</v>
      </c>
      <c r="E11" s="87" t="s">
        <v>80</v>
      </c>
      <c r="F11" s="87" t="s">
        <v>95</v>
      </c>
      <c r="G11" s="87" t="s">
        <v>96</v>
      </c>
      <c r="H11" s="87"/>
      <c r="I11" s="87"/>
      <c r="J11" s="87"/>
      <c r="K11" s="87" t="s">
        <v>74</v>
      </c>
      <c r="L11" s="87" t="s">
        <v>76</v>
      </c>
      <c r="M11" s="87" t="s">
        <v>97</v>
      </c>
      <c r="N11" s="108">
        <v>44475</v>
      </c>
      <c r="O11" s="92">
        <f t="shared" si="0"/>
        <v>12465000</v>
      </c>
      <c r="P11" s="93">
        <f t="shared" si="1"/>
        <v>2551000</v>
      </c>
      <c r="Q11" s="93">
        <f t="shared" si="8"/>
        <v>0</v>
      </c>
      <c r="R11" s="93">
        <f t="shared" si="9"/>
        <v>0</v>
      </c>
      <c r="S11" s="109">
        <f t="shared" si="10"/>
        <v>15016000</v>
      </c>
      <c r="T11" s="92">
        <v>11998000</v>
      </c>
      <c r="U11" s="93">
        <v>2449000</v>
      </c>
      <c r="V11" s="93">
        <v>0</v>
      </c>
      <c r="W11" s="93">
        <v>0</v>
      </c>
      <c r="X11" s="94">
        <f t="shared" si="11"/>
        <v>14447000</v>
      </c>
      <c r="Y11" s="22">
        <v>11998000</v>
      </c>
      <c r="Z11" s="23">
        <v>2449000</v>
      </c>
      <c r="AA11" s="23">
        <v>0</v>
      </c>
      <c r="AB11" s="23">
        <v>0</v>
      </c>
      <c r="AC11" s="78">
        <f t="shared" si="12"/>
        <v>14447000</v>
      </c>
      <c r="AD11" s="22">
        <f t="shared" si="2"/>
        <v>467000</v>
      </c>
      <c r="AE11" s="23">
        <f t="shared" si="3"/>
        <v>102000</v>
      </c>
      <c r="AF11" s="23">
        <f t="shared" si="4"/>
        <v>0</v>
      </c>
      <c r="AG11" s="23">
        <f t="shared" si="5"/>
        <v>0</v>
      </c>
      <c r="AH11" s="78">
        <f t="shared" si="13"/>
        <v>569000</v>
      </c>
      <c r="AI11" s="22">
        <f t="shared" si="6"/>
        <v>0</v>
      </c>
      <c r="AJ11" s="23">
        <f t="shared" si="7"/>
        <v>0</v>
      </c>
      <c r="AK11" s="23">
        <f t="shared" si="14"/>
        <v>0</v>
      </c>
      <c r="AL11" s="23">
        <f t="shared" si="15"/>
        <v>0</v>
      </c>
      <c r="AM11" s="79">
        <f t="shared" si="16"/>
        <v>0</v>
      </c>
      <c r="AN11" s="78" t="e">
        <f t="shared" si="17"/>
        <v>#REF!</v>
      </c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</row>
    <row r="12" spans="1:245" s="73" customFormat="1" ht="20.399999999999999">
      <c r="A12" s="86">
        <v>7</v>
      </c>
      <c r="B12" s="86">
        <v>248</v>
      </c>
      <c r="C12" s="84" t="s">
        <v>98</v>
      </c>
      <c r="D12" s="84" t="s">
        <v>99</v>
      </c>
      <c r="E12" s="87" t="s">
        <v>100</v>
      </c>
      <c r="F12" s="87" t="s">
        <v>101</v>
      </c>
      <c r="G12" s="87" t="s">
        <v>102</v>
      </c>
      <c r="H12" s="87" t="s">
        <v>529</v>
      </c>
      <c r="I12" s="87" t="s">
        <v>74</v>
      </c>
      <c r="J12" s="87" t="s">
        <v>75</v>
      </c>
      <c r="K12" s="87"/>
      <c r="L12" s="87" t="s">
        <v>104</v>
      </c>
      <c r="M12" s="87"/>
      <c r="N12" s="108">
        <v>44474</v>
      </c>
      <c r="O12" s="92">
        <f t="shared" si="0"/>
        <v>6424000</v>
      </c>
      <c r="P12" s="93">
        <f t="shared" si="1"/>
        <v>925000</v>
      </c>
      <c r="Q12" s="93">
        <f t="shared" si="8"/>
        <v>0</v>
      </c>
      <c r="R12" s="93">
        <f t="shared" si="9"/>
        <v>0</v>
      </c>
      <c r="S12" s="109">
        <f t="shared" si="10"/>
        <v>7349000</v>
      </c>
      <c r="T12" s="92">
        <v>6183000</v>
      </c>
      <c r="U12" s="93">
        <v>888000</v>
      </c>
      <c r="V12" s="93">
        <v>0</v>
      </c>
      <c r="W12" s="93">
        <v>0</v>
      </c>
      <c r="X12" s="94">
        <f t="shared" si="11"/>
        <v>7071000</v>
      </c>
      <c r="Y12" s="22">
        <v>6183000</v>
      </c>
      <c r="Z12" s="23">
        <v>888000</v>
      </c>
      <c r="AA12" s="23">
        <v>0</v>
      </c>
      <c r="AB12" s="23">
        <v>0</v>
      </c>
      <c r="AC12" s="78">
        <f t="shared" si="12"/>
        <v>7071000</v>
      </c>
      <c r="AD12" s="22">
        <f t="shared" si="2"/>
        <v>241000</v>
      </c>
      <c r="AE12" s="23">
        <f t="shared" si="3"/>
        <v>37000</v>
      </c>
      <c r="AF12" s="23">
        <f t="shared" si="4"/>
        <v>0</v>
      </c>
      <c r="AG12" s="23">
        <f t="shared" si="5"/>
        <v>0</v>
      </c>
      <c r="AH12" s="78">
        <f t="shared" si="13"/>
        <v>278000</v>
      </c>
      <c r="AI12" s="22">
        <f t="shared" si="6"/>
        <v>0</v>
      </c>
      <c r="AJ12" s="23">
        <f t="shared" si="7"/>
        <v>0</v>
      </c>
      <c r="AK12" s="23">
        <f t="shared" si="14"/>
        <v>0</v>
      </c>
      <c r="AL12" s="23">
        <f t="shared" si="15"/>
        <v>0</v>
      </c>
      <c r="AM12" s="79">
        <f t="shared" si="16"/>
        <v>0</v>
      </c>
      <c r="AN12" s="78" t="e">
        <f t="shared" si="17"/>
        <v>#REF!</v>
      </c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</row>
    <row r="13" spans="1:245" s="73" customFormat="1" ht="20.399999999999999">
      <c r="A13" s="86">
        <v>8</v>
      </c>
      <c r="B13" s="86">
        <v>547</v>
      </c>
      <c r="C13" s="84" t="s">
        <v>105</v>
      </c>
      <c r="D13" s="84" t="s">
        <v>106</v>
      </c>
      <c r="E13" s="87" t="s">
        <v>107</v>
      </c>
      <c r="F13" s="87" t="s">
        <v>108</v>
      </c>
      <c r="G13" s="87" t="s">
        <v>109</v>
      </c>
      <c r="H13" s="87"/>
      <c r="I13" s="87"/>
      <c r="J13" s="87"/>
      <c r="K13" s="87"/>
      <c r="L13" s="87" t="s">
        <v>104</v>
      </c>
      <c r="M13" s="87"/>
      <c r="N13" s="108">
        <v>44475</v>
      </c>
      <c r="O13" s="92">
        <f t="shared" si="0"/>
        <v>6375000</v>
      </c>
      <c r="P13" s="93">
        <f t="shared" si="1"/>
        <v>790000</v>
      </c>
      <c r="Q13" s="93">
        <f t="shared" si="8"/>
        <v>0</v>
      </c>
      <c r="R13" s="93">
        <f t="shared" si="9"/>
        <v>0</v>
      </c>
      <c r="S13" s="109">
        <f t="shared" si="10"/>
        <v>7165000</v>
      </c>
      <c r="T13" s="92">
        <v>6136000</v>
      </c>
      <c r="U13" s="93">
        <v>758000</v>
      </c>
      <c r="V13" s="93">
        <v>0</v>
      </c>
      <c r="W13" s="93">
        <v>0</v>
      </c>
      <c r="X13" s="94">
        <f t="shared" si="11"/>
        <v>6894000</v>
      </c>
      <c r="Y13" s="22">
        <v>6136000</v>
      </c>
      <c r="Z13" s="23">
        <v>758000</v>
      </c>
      <c r="AA13" s="23">
        <v>0</v>
      </c>
      <c r="AB13" s="23">
        <v>0</v>
      </c>
      <c r="AC13" s="78">
        <f t="shared" si="12"/>
        <v>6894000</v>
      </c>
      <c r="AD13" s="22">
        <f t="shared" si="2"/>
        <v>239000</v>
      </c>
      <c r="AE13" s="23">
        <f t="shared" si="3"/>
        <v>32000</v>
      </c>
      <c r="AF13" s="23">
        <f t="shared" si="4"/>
        <v>0</v>
      </c>
      <c r="AG13" s="23">
        <f t="shared" si="5"/>
        <v>0</v>
      </c>
      <c r="AH13" s="78">
        <f t="shared" si="13"/>
        <v>271000</v>
      </c>
      <c r="AI13" s="22">
        <f t="shared" si="6"/>
        <v>0</v>
      </c>
      <c r="AJ13" s="23">
        <f t="shared" si="7"/>
        <v>0</v>
      </c>
      <c r="AK13" s="23">
        <f t="shared" si="14"/>
        <v>0</v>
      </c>
      <c r="AL13" s="23">
        <f t="shared" si="15"/>
        <v>0</v>
      </c>
      <c r="AM13" s="79">
        <f t="shared" si="16"/>
        <v>0</v>
      </c>
      <c r="AN13" s="78" t="e">
        <f t="shared" si="17"/>
        <v>#REF!</v>
      </c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72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</row>
    <row r="14" spans="1:245" s="73" customFormat="1" ht="20.399999999999999">
      <c r="A14" s="86">
        <v>9</v>
      </c>
      <c r="B14" s="86">
        <v>277</v>
      </c>
      <c r="C14" s="84" t="s">
        <v>110</v>
      </c>
      <c r="D14" s="84" t="s">
        <v>111</v>
      </c>
      <c r="E14" s="87" t="s">
        <v>71</v>
      </c>
      <c r="F14" s="87" t="s">
        <v>112</v>
      </c>
      <c r="G14" s="87" t="s">
        <v>113</v>
      </c>
      <c r="H14" s="87" t="s">
        <v>74</v>
      </c>
      <c r="I14" s="87" t="s">
        <v>74</v>
      </c>
      <c r="J14" s="87" t="s">
        <v>75</v>
      </c>
      <c r="K14" s="87" t="s">
        <v>74</v>
      </c>
      <c r="L14" s="87" t="s">
        <v>104</v>
      </c>
      <c r="M14" s="87" t="s">
        <v>97</v>
      </c>
      <c r="N14" s="108">
        <v>44475</v>
      </c>
      <c r="O14" s="92">
        <f t="shared" si="0"/>
        <v>14738000</v>
      </c>
      <c r="P14" s="93">
        <f t="shared" si="1"/>
        <v>1862000</v>
      </c>
      <c r="Q14" s="93">
        <f t="shared" si="8"/>
        <v>44000</v>
      </c>
      <c r="R14" s="93">
        <f t="shared" si="9"/>
        <v>0</v>
      </c>
      <c r="S14" s="109">
        <f t="shared" si="10"/>
        <v>16644000</v>
      </c>
      <c r="T14" s="92">
        <v>14186000</v>
      </c>
      <c r="U14" s="93">
        <v>1787000</v>
      </c>
      <c r="V14" s="93">
        <v>44000</v>
      </c>
      <c r="W14" s="93">
        <v>0</v>
      </c>
      <c r="X14" s="94">
        <f t="shared" si="11"/>
        <v>16017000</v>
      </c>
      <c r="Y14" s="22">
        <v>14186000</v>
      </c>
      <c r="Z14" s="23">
        <v>1787000</v>
      </c>
      <c r="AA14" s="23">
        <v>44000</v>
      </c>
      <c r="AB14" s="23">
        <v>0</v>
      </c>
      <c r="AC14" s="78">
        <f t="shared" si="12"/>
        <v>16017000</v>
      </c>
      <c r="AD14" s="22">
        <f t="shared" si="2"/>
        <v>552000</v>
      </c>
      <c r="AE14" s="23">
        <f t="shared" si="3"/>
        <v>75000</v>
      </c>
      <c r="AF14" s="23">
        <f t="shared" si="4"/>
        <v>0</v>
      </c>
      <c r="AG14" s="23">
        <f t="shared" si="5"/>
        <v>0</v>
      </c>
      <c r="AH14" s="78">
        <f t="shared" si="13"/>
        <v>627000</v>
      </c>
      <c r="AI14" s="22">
        <f t="shared" si="6"/>
        <v>0</v>
      </c>
      <c r="AJ14" s="23">
        <f t="shared" si="7"/>
        <v>0</v>
      </c>
      <c r="AK14" s="23">
        <f t="shared" si="14"/>
        <v>0</v>
      </c>
      <c r="AL14" s="23">
        <f t="shared" si="15"/>
        <v>0</v>
      </c>
      <c r="AM14" s="79">
        <f t="shared" si="16"/>
        <v>0</v>
      </c>
      <c r="AN14" s="78" t="e">
        <f t="shared" si="17"/>
        <v>#REF!</v>
      </c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  <c r="HQ14" s="72"/>
      <c r="HR14" s="72"/>
      <c r="HS14" s="72"/>
      <c r="HT14" s="72"/>
      <c r="HU14" s="72"/>
      <c r="HV14" s="72"/>
      <c r="HW14" s="72"/>
      <c r="HX14" s="72"/>
      <c r="HY14" s="72"/>
      <c r="HZ14" s="72"/>
      <c r="IA14" s="72"/>
      <c r="IB14" s="72"/>
      <c r="IC14" s="72"/>
      <c r="ID14" s="72"/>
      <c r="IE14" s="72"/>
      <c r="IF14" s="72"/>
      <c r="IG14" s="72"/>
      <c r="IH14" s="72"/>
      <c r="II14" s="72"/>
      <c r="IJ14" s="72"/>
      <c r="IK14" s="72"/>
    </row>
    <row r="15" spans="1:245" s="73" customFormat="1" ht="20.399999999999999">
      <c r="A15" s="86">
        <v>10</v>
      </c>
      <c r="B15" s="86">
        <v>300</v>
      </c>
      <c r="C15" s="84" t="s">
        <v>114</v>
      </c>
      <c r="D15" s="84" t="s">
        <v>115</v>
      </c>
      <c r="E15" s="87" t="s">
        <v>71</v>
      </c>
      <c r="F15" s="87" t="s">
        <v>116</v>
      </c>
      <c r="G15" s="87" t="s">
        <v>117</v>
      </c>
      <c r="H15" s="87" t="s">
        <v>75</v>
      </c>
      <c r="I15" s="87" t="s">
        <v>74</v>
      </c>
      <c r="J15" s="87" t="s">
        <v>75</v>
      </c>
      <c r="K15" s="87" t="s">
        <v>75</v>
      </c>
      <c r="L15" s="87" t="s">
        <v>104</v>
      </c>
      <c r="M15" s="87"/>
      <c r="N15" s="108">
        <v>44474</v>
      </c>
      <c r="O15" s="92">
        <f t="shared" si="0"/>
        <v>3794000</v>
      </c>
      <c r="P15" s="93">
        <f t="shared" si="1"/>
        <v>1356000</v>
      </c>
      <c r="Q15" s="93">
        <f t="shared" si="8"/>
        <v>0</v>
      </c>
      <c r="R15" s="93">
        <f t="shared" si="9"/>
        <v>0</v>
      </c>
      <c r="S15" s="109">
        <f t="shared" si="10"/>
        <v>5150000</v>
      </c>
      <c r="T15" s="92">
        <v>3652000</v>
      </c>
      <c r="U15" s="93">
        <v>1302000</v>
      </c>
      <c r="V15" s="93">
        <v>0</v>
      </c>
      <c r="W15" s="93">
        <v>0</v>
      </c>
      <c r="X15" s="94">
        <f t="shared" si="11"/>
        <v>4954000</v>
      </c>
      <c r="Y15" s="22">
        <v>3652000</v>
      </c>
      <c r="Z15" s="23">
        <v>1302000</v>
      </c>
      <c r="AA15" s="23">
        <v>0</v>
      </c>
      <c r="AB15" s="23">
        <v>0</v>
      </c>
      <c r="AC15" s="78">
        <f t="shared" si="12"/>
        <v>4954000</v>
      </c>
      <c r="AD15" s="22">
        <f t="shared" si="2"/>
        <v>142000</v>
      </c>
      <c r="AE15" s="23">
        <f t="shared" si="3"/>
        <v>54000</v>
      </c>
      <c r="AF15" s="23">
        <f t="shared" si="4"/>
        <v>0</v>
      </c>
      <c r="AG15" s="23">
        <f t="shared" si="5"/>
        <v>0</v>
      </c>
      <c r="AH15" s="78">
        <f t="shared" si="13"/>
        <v>196000</v>
      </c>
      <c r="AI15" s="22">
        <f t="shared" si="6"/>
        <v>0</v>
      </c>
      <c r="AJ15" s="23">
        <f t="shared" si="7"/>
        <v>0</v>
      </c>
      <c r="AK15" s="23">
        <f t="shared" si="14"/>
        <v>0</v>
      </c>
      <c r="AL15" s="23">
        <f t="shared" si="15"/>
        <v>0</v>
      </c>
      <c r="AM15" s="79">
        <f t="shared" si="16"/>
        <v>0</v>
      </c>
      <c r="AN15" s="78" t="e">
        <f t="shared" si="17"/>
        <v>#REF!</v>
      </c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  <c r="HQ15" s="72"/>
      <c r="HR15" s="72"/>
      <c r="HS15" s="72"/>
      <c r="HT15" s="72"/>
      <c r="HU15" s="72"/>
      <c r="HV15" s="72"/>
      <c r="HW15" s="72"/>
      <c r="HX15" s="72"/>
      <c r="HY15" s="72"/>
      <c r="HZ15" s="72"/>
      <c r="IA15" s="72"/>
      <c r="IB15" s="72"/>
      <c r="IC15" s="72"/>
      <c r="ID15" s="72"/>
      <c r="IE15" s="72"/>
      <c r="IF15" s="72"/>
      <c r="IG15" s="72"/>
      <c r="IH15" s="72"/>
      <c r="II15" s="72"/>
      <c r="IJ15" s="72"/>
      <c r="IK15" s="72"/>
    </row>
    <row r="16" spans="1:245" s="73" customFormat="1" ht="20.399999999999999">
      <c r="A16" s="86">
        <v>11</v>
      </c>
      <c r="B16" s="86">
        <v>301</v>
      </c>
      <c r="C16" s="84" t="s">
        <v>118</v>
      </c>
      <c r="D16" s="84" t="s">
        <v>89</v>
      </c>
      <c r="E16" s="87" t="s">
        <v>71</v>
      </c>
      <c r="F16" s="87" t="s">
        <v>119</v>
      </c>
      <c r="G16" s="87" t="s">
        <v>120</v>
      </c>
      <c r="H16" s="87"/>
      <c r="I16" s="87"/>
      <c r="J16" s="87"/>
      <c r="K16" s="87"/>
      <c r="L16" s="87" t="s">
        <v>104</v>
      </c>
      <c r="M16" s="87"/>
      <c r="N16" s="108">
        <v>44475</v>
      </c>
      <c r="O16" s="92">
        <f t="shared" si="0"/>
        <v>4856000</v>
      </c>
      <c r="P16" s="93">
        <f t="shared" si="1"/>
        <v>308000</v>
      </c>
      <c r="Q16" s="93">
        <f t="shared" si="8"/>
        <v>0</v>
      </c>
      <c r="R16" s="93">
        <f t="shared" si="9"/>
        <v>0</v>
      </c>
      <c r="S16" s="109">
        <f t="shared" si="10"/>
        <v>5164000</v>
      </c>
      <c r="T16" s="92">
        <v>4674000</v>
      </c>
      <c r="U16" s="93">
        <v>296000</v>
      </c>
      <c r="V16" s="93">
        <v>0</v>
      </c>
      <c r="W16" s="93">
        <v>0</v>
      </c>
      <c r="X16" s="94">
        <f t="shared" si="11"/>
        <v>4970000</v>
      </c>
      <c r="Y16" s="22">
        <v>4674000</v>
      </c>
      <c r="Z16" s="23">
        <v>296000</v>
      </c>
      <c r="AA16" s="23">
        <v>0</v>
      </c>
      <c r="AB16" s="23">
        <v>0</v>
      </c>
      <c r="AC16" s="78">
        <f t="shared" si="12"/>
        <v>4970000</v>
      </c>
      <c r="AD16" s="22">
        <f t="shared" si="2"/>
        <v>182000</v>
      </c>
      <c r="AE16" s="23">
        <f t="shared" si="3"/>
        <v>12000</v>
      </c>
      <c r="AF16" s="23">
        <f t="shared" si="4"/>
        <v>0</v>
      </c>
      <c r="AG16" s="23">
        <f t="shared" si="5"/>
        <v>0</v>
      </c>
      <c r="AH16" s="78">
        <f t="shared" si="13"/>
        <v>194000</v>
      </c>
      <c r="AI16" s="22">
        <f t="shared" si="6"/>
        <v>0</v>
      </c>
      <c r="AJ16" s="23">
        <f t="shared" si="7"/>
        <v>0</v>
      </c>
      <c r="AK16" s="23">
        <f t="shared" si="14"/>
        <v>0</v>
      </c>
      <c r="AL16" s="23">
        <f t="shared" si="15"/>
        <v>0</v>
      </c>
      <c r="AM16" s="79">
        <f t="shared" si="16"/>
        <v>0</v>
      </c>
      <c r="AN16" s="78" t="e">
        <f t="shared" si="17"/>
        <v>#REF!</v>
      </c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  <c r="HH16" s="72"/>
      <c r="HI16" s="72"/>
      <c r="HJ16" s="72"/>
      <c r="HK16" s="72"/>
      <c r="HL16" s="72"/>
      <c r="HM16" s="72"/>
      <c r="HN16" s="72"/>
      <c r="HO16" s="72"/>
      <c r="HP16" s="72"/>
      <c r="HQ16" s="72"/>
      <c r="HR16" s="72"/>
      <c r="HS16" s="72"/>
      <c r="HT16" s="72"/>
      <c r="HU16" s="72"/>
      <c r="HV16" s="72"/>
      <c r="HW16" s="72"/>
      <c r="HX16" s="72"/>
      <c r="HY16" s="72"/>
      <c r="HZ16" s="72"/>
      <c r="IA16" s="72"/>
      <c r="IB16" s="72"/>
      <c r="IC16" s="72"/>
      <c r="ID16" s="72"/>
      <c r="IE16" s="72"/>
      <c r="IF16" s="72"/>
      <c r="IG16" s="72"/>
      <c r="IH16" s="72"/>
      <c r="II16" s="72"/>
      <c r="IJ16" s="72"/>
      <c r="IK16" s="72"/>
    </row>
    <row r="17" spans="1:245" s="73" customFormat="1" ht="20.399999999999999">
      <c r="A17" s="86">
        <v>12</v>
      </c>
      <c r="B17" s="86">
        <v>363</v>
      </c>
      <c r="C17" s="84" t="s">
        <v>121</v>
      </c>
      <c r="D17" s="84" t="s">
        <v>122</v>
      </c>
      <c r="E17" s="87" t="s">
        <v>71</v>
      </c>
      <c r="F17" s="87" t="s">
        <v>123</v>
      </c>
      <c r="G17" s="87" t="s">
        <v>124</v>
      </c>
      <c r="H17" s="87"/>
      <c r="I17" s="87"/>
      <c r="J17" s="87"/>
      <c r="K17" s="87" t="s">
        <v>74</v>
      </c>
      <c r="L17" s="87" t="s">
        <v>104</v>
      </c>
      <c r="M17" s="87" t="s">
        <v>97</v>
      </c>
      <c r="N17" s="108">
        <v>44473</v>
      </c>
      <c r="O17" s="92">
        <f t="shared" si="0"/>
        <v>8993000</v>
      </c>
      <c r="P17" s="93">
        <f t="shared" si="1"/>
        <v>654000</v>
      </c>
      <c r="Q17" s="93">
        <f t="shared" si="8"/>
        <v>0</v>
      </c>
      <c r="R17" s="93">
        <f t="shared" si="9"/>
        <v>0</v>
      </c>
      <c r="S17" s="109">
        <f t="shared" si="10"/>
        <v>9647000</v>
      </c>
      <c r="T17" s="92">
        <v>8656000</v>
      </c>
      <c r="U17" s="93">
        <v>628000</v>
      </c>
      <c r="V17" s="93">
        <v>0</v>
      </c>
      <c r="W17" s="93">
        <v>0</v>
      </c>
      <c r="X17" s="94">
        <f t="shared" si="11"/>
        <v>9284000</v>
      </c>
      <c r="Y17" s="22">
        <v>8656000</v>
      </c>
      <c r="Z17" s="23">
        <v>628000</v>
      </c>
      <c r="AA17" s="23">
        <v>0</v>
      </c>
      <c r="AB17" s="23">
        <v>0</v>
      </c>
      <c r="AC17" s="78">
        <f t="shared" si="12"/>
        <v>9284000</v>
      </c>
      <c r="AD17" s="22">
        <f t="shared" si="2"/>
        <v>337000</v>
      </c>
      <c r="AE17" s="23">
        <f t="shared" si="3"/>
        <v>26000</v>
      </c>
      <c r="AF17" s="23">
        <f t="shared" si="4"/>
        <v>0</v>
      </c>
      <c r="AG17" s="23">
        <f t="shared" si="5"/>
        <v>0</v>
      </c>
      <c r="AH17" s="78">
        <f t="shared" si="13"/>
        <v>363000</v>
      </c>
      <c r="AI17" s="22">
        <f t="shared" ref="AI17:AI48" si="18">T17-Y17</f>
        <v>0</v>
      </c>
      <c r="AJ17" s="23">
        <f t="shared" si="7"/>
        <v>0</v>
      </c>
      <c r="AK17" s="23">
        <f t="shared" si="14"/>
        <v>0</v>
      </c>
      <c r="AL17" s="23">
        <f t="shared" si="15"/>
        <v>0</v>
      </c>
      <c r="AM17" s="79">
        <f t="shared" si="16"/>
        <v>0</v>
      </c>
      <c r="AN17" s="78" t="e">
        <f t="shared" si="17"/>
        <v>#REF!</v>
      </c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  <c r="HH17" s="72"/>
      <c r="HI17" s="72"/>
      <c r="HJ17" s="72"/>
      <c r="HK17" s="72"/>
      <c r="HL17" s="72"/>
      <c r="HM17" s="72"/>
      <c r="HN17" s="72"/>
      <c r="HO17" s="72"/>
      <c r="HP17" s="72"/>
      <c r="HQ17" s="72"/>
      <c r="HR17" s="72"/>
      <c r="HS17" s="72"/>
      <c r="HT17" s="72"/>
      <c r="HU17" s="72"/>
      <c r="HV17" s="72"/>
      <c r="HW17" s="72"/>
      <c r="HX17" s="72"/>
      <c r="HY17" s="72"/>
      <c r="HZ17" s="72"/>
      <c r="IA17" s="72"/>
      <c r="IB17" s="72"/>
      <c r="IC17" s="72"/>
      <c r="ID17" s="72"/>
      <c r="IE17" s="72"/>
      <c r="IF17" s="72"/>
      <c r="IG17" s="72"/>
      <c r="IH17" s="72"/>
      <c r="II17" s="72"/>
      <c r="IJ17" s="72"/>
      <c r="IK17" s="72"/>
    </row>
    <row r="18" spans="1:245" s="73" customFormat="1" ht="20.399999999999999">
      <c r="A18" s="86">
        <v>13</v>
      </c>
      <c r="B18" s="86">
        <v>311</v>
      </c>
      <c r="C18" s="84" t="s">
        <v>125</v>
      </c>
      <c r="D18" s="84" t="s">
        <v>126</v>
      </c>
      <c r="E18" s="87" t="s">
        <v>71</v>
      </c>
      <c r="F18" s="87" t="s">
        <v>127</v>
      </c>
      <c r="G18" s="87" t="s">
        <v>128</v>
      </c>
      <c r="H18" s="87" t="s">
        <v>75</v>
      </c>
      <c r="I18" s="87" t="s">
        <v>74</v>
      </c>
      <c r="J18" s="87" t="s">
        <v>75</v>
      </c>
      <c r="K18" s="87" t="s">
        <v>75</v>
      </c>
      <c r="L18" s="87" t="s">
        <v>76</v>
      </c>
      <c r="M18" s="87"/>
      <c r="N18" s="108">
        <v>41676</v>
      </c>
      <c r="O18" s="92">
        <f t="shared" si="0"/>
        <v>2078000</v>
      </c>
      <c r="P18" s="93">
        <f t="shared" si="1"/>
        <v>0</v>
      </c>
      <c r="Q18" s="93">
        <f t="shared" si="8"/>
        <v>0</v>
      </c>
      <c r="R18" s="93">
        <f t="shared" si="9"/>
        <v>0</v>
      </c>
      <c r="S18" s="109">
        <f t="shared" si="10"/>
        <v>2078000</v>
      </c>
      <c r="T18" s="92">
        <v>2000000</v>
      </c>
      <c r="U18" s="93">
        <v>0</v>
      </c>
      <c r="V18" s="93">
        <v>0</v>
      </c>
      <c r="W18" s="93">
        <v>0</v>
      </c>
      <c r="X18" s="94">
        <f t="shared" si="11"/>
        <v>2000000</v>
      </c>
      <c r="Y18" s="22">
        <v>2000000</v>
      </c>
      <c r="Z18" s="23">
        <v>0</v>
      </c>
      <c r="AA18" s="23">
        <v>0</v>
      </c>
      <c r="AB18" s="23">
        <v>0</v>
      </c>
      <c r="AC18" s="78">
        <f t="shared" si="12"/>
        <v>2000000</v>
      </c>
      <c r="AD18" s="22">
        <f t="shared" si="2"/>
        <v>78000</v>
      </c>
      <c r="AE18" s="23">
        <f t="shared" si="3"/>
        <v>0</v>
      </c>
      <c r="AF18" s="23">
        <f t="shared" si="4"/>
        <v>0</v>
      </c>
      <c r="AG18" s="23">
        <f t="shared" si="5"/>
        <v>0</v>
      </c>
      <c r="AH18" s="78">
        <f t="shared" si="13"/>
        <v>78000</v>
      </c>
      <c r="AI18" s="22">
        <f t="shared" si="18"/>
        <v>0</v>
      </c>
      <c r="AJ18" s="23">
        <f t="shared" si="7"/>
        <v>0</v>
      </c>
      <c r="AK18" s="23">
        <f t="shared" si="14"/>
        <v>0</v>
      </c>
      <c r="AL18" s="23">
        <f t="shared" si="15"/>
        <v>0</v>
      </c>
      <c r="AM18" s="79">
        <f t="shared" si="16"/>
        <v>0</v>
      </c>
      <c r="AN18" s="78" t="e">
        <f t="shared" si="17"/>
        <v>#REF!</v>
      </c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  <c r="HH18" s="72"/>
      <c r="HI18" s="72"/>
      <c r="HJ18" s="72"/>
      <c r="HK18" s="72"/>
      <c r="HL18" s="72"/>
      <c r="HM18" s="72"/>
      <c r="HN18" s="72"/>
      <c r="HO18" s="72"/>
      <c r="HP18" s="72"/>
      <c r="HQ18" s="72"/>
      <c r="HR18" s="72"/>
      <c r="HS18" s="72"/>
      <c r="HT18" s="72"/>
      <c r="HU18" s="72"/>
      <c r="HV18" s="72"/>
      <c r="HW18" s="72"/>
      <c r="HX18" s="72"/>
      <c r="HY18" s="72"/>
      <c r="HZ18" s="72"/>
      <c r="IA18" s="72"/>
      <c r="IB18" s="72"/>
      <c r="IC18" s="72"/>
      <c r="ID18" s="72"/>
      <c r="IE18" s="72"/>
      <c r="IF18" s="72"/>
      <c r="IG18" s="72"/>
      <c r="IH18" s="72"/>
      <c r="II18" s="72"/>
      <c r="IJ18" s="72"/>
      <c r="IK18" s="72"/>
    </row>
    <row r="19" spans="1:245" s="73" customFormat="1" ht="20.399999999999999">
      <c r="A19" s="86">
        <v>14</v>
      </c>
      <c r="B19" s="86">
        <v>298</v>
      </c>
      <c r="C19" s="84" t="s">
        <v>129</v>
      </c>
      <c r="D19" s="84" t="s">
        <v>130</v>
      </c>
      <c r="E19" s="87" t="s">
        <v>71</v>
      </c>
      <c r="F19" s="87" t="s">
        <v>131</v>
      </c>
      <c r="G19" s="87" t="s">
        <v>132</v>
      </c>
      <c r="H19" s="87"/>
      <c r="I19" s="87"/>
      <c r="J19" s="87"/>
      <c r="K19" s="87"/>
      <c r="L19" s="87" t="s">
        <v>76</v>
      </c>
      <c r="M19" s="87"/>
      <c r="N19" s="108">
        <v>41676</v>
      </c>
      <c r="O19" s="92">
        <f t="shared" si="0"/>
        <v>436000</v>
      </c>
      <c r="P19" s="93">
        <f t="shared" si="1"/>
        <v>34000</v>
      </c>
      <c r="Q19" s="93">
        <f t="shared" si="8"/>
        <v>0</v>
      </c>
      <c r="R19" s="93">
        <f t="shared" si="9"/>
        <v>0</v>
      </c>
      <c r="S19" s="109">
        <f t="shared" si="10"/>
        <v>470000</v>
      </c>
      <c r="T19" s="92">
        <v>420000</v>
      </c>
      <c r="U19" s="93">
        <v>33000</v>
      </c>
      <c r="V19" s="93">
        <v>0</v>
      </c>
      <c r="W19" s="93">
        <v>0</v>
      </c>
      <c r="X19" s="94">
        <f t="shared" si="11"/>
        <v>453000</v>
      </c>
      <c r="Y19" s="22">
        <v>420000</v>
      </c>
      <c r="Z19" s="23">
        <v>33000</v>
      </c>
      <c r="AA19" s="23">
        <v>0</v>
      </c>
      <c r="AB19" s="23">
        <v>0</v>
      </c>
      <c r="AC19" s="78">
        <f t="shared" si="12"/>
        <v>453000</v>
      </c>
      <c r="AD19" s="22">
        <f t="shared" si="2"/>
        <v>16000</v>
      </c>
      <c r="AE19" s="23">
        <f t="shared" si="3"/>
        <v>1000</v>
      </c>
      <c r="AF19" s="23">
        <f t="shared" si="4"/>
        <v>0</v>
      </c>
      <c r="AG19" s="23">
        <f t="shared" si="5"/>
        <v>0</v>
      </c>
      <c r="AH19" s="78">
        <f t="shared" si="13"/>
        <v>17000</v>
      </c>
      <c r="AI19" s="22">
        <f t="shared" si="18"/>
        <v>0</v>
      </c>
      <c r="AJ19" s="23">
        <f t="shared" si="7"/>
        <v>0</v>
      </c>
      <c r="AK19" s="23">
        <f t="shared" si="14"/>
        <v>0</v>
      </c>
      <c r="AL19" s="23">
        <f t="shared" si="15"/>
        <v>0</v>
      </c>
      <c r="AM19" s="79">
        <f t="shared" si="16"/>
        <v>0</v>
      </c>
      <c r="AN19" s="78" t="e">
        <f t="shared" si="17"/>
        <v>#REF!</v>
      </c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2"/>
      <c r="HI19" s="72"/>
      <c r="HJ19" s="72"/>
      <c r="HK19" s="72"/>
      <c r="HL19" s="72"/>
      <c r="HM19" s="72"/>
      <c r="HN19" s="72"/>
      <c r="HO19" s="72"/>
      <c r="HP19" s="72"/>
      <c r="HQ19" s="72"/>
      <c r="HR19" s="72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72"/>
      <c r="IE19" s="72"/>
      <c r="IF19" s="72"/>
      <c r="IG19" s="72"/>
      <c r="IH19" s="72"/>
      <c r="II19" s="72"/>
      <c r="IJ19" s="72"/>
      <c r="IK19" s="72"/>
    </row>
    <row r="20" spans="1:245" s="73" customFormat="1" ht="20.399999999999999">
      <c r="A20" s="86">
        <v>15</v>
      </c>
      <c r="B20" s="86">
        <v>336</v>
      </c>
      <c r="C20" s="84" t="s">
        <v>133</v>
      </c>
      <c r="D20" s="84" t="s">
        <v>134</v>
      </c>
      <c r="E20" s="87" t="s">
        <v>135</v>
      </c>
      <c r="F20" s="87" t="s">
        <v>136</v>
      </c>
      <c r="G20" s="87" t="s">
        <v>137</v>
      </c>
      <c r="H20" s="87" t="s">
        <v>75</v>
      </c>
      <c r="I20" s="87" t="s">
        <v>75</v>
      </c>
      <c r="J20" s="87" t="s">
        <v>138</v>
      </c>
      <c r="K20" s="87" t="s">
        <v>75</v>
      </c>
      <c r="L20" s="87" t="s">
        <v>76</v>
      </c>
      <c r="M20" s="87"/>
      <c r="N20" s="108">
        <v>41676</v>
      </c>
      <c r="O20" s="92">
        <f t="shared" si="0"/>
        <v>478000</v>
      </c>
      <c r="P20" s="93">
        <f t="shared" si="1"/>
        <v>0</v>
      </c>
      <c r="Q20" s="93">
        <f t="shared" si="8"/>
        <v>0</v>
      </c>
      <c r="R20" s="93">
        <f t="shared" si="9"/>
        <v>0</v>
      </c>
      <c r="S20" s="109">
        <f t="shared" si="10"/>
        <v>478000</v>
      </c>
      <c r="T20" s="92">
        <v>460000</v>
      </c>
      <c r="U20" s="93">
        <v>0</v>
      </c>
      <c r="V20" s="93">
        <v>0</v>
      </c>
      <c r="W20" s="93">
        <v>0</v>
      </c>
      <c r="X20" s="94">
        <f t="shared" si="11"/>
        <v>460000</v>
      </c>
      <c r="Y20" s="22">
        <v>460000</v>
      </c>
      <c r="Z20" s="23">
        <v>0</v>
      </c>
      <c r="AA20" s="23">
        <v>0</v>
      </c>
      <c r="AB20" s="23">
        <v>0</v>
      </c>
      <c r="AC20" s="78">
        <f t="shared" si="12"/>
        <v>460000</v>
      </c>
      <c r="AD20" s="22">
        <f t="shared" si="2"/>
        <v>18000</v>
      </c>
      <c r="AE20" s="23">
        <f t="shared" si="3"/>
        <v>0</v>
      </c>
      <c r="AF20" s="23">
        <f t="shared" si="4"/>
        <v>0</v>
      </c>
      <c r="AG20" s="23">
        <f t="shared" si="5"/>
        <v>0</v>
      </c>
      <c r="AH20" s="78">
        <f t="shared" si="13"/>
        <v>18000</v>
      </c>
      <c r="AI20" s="22">
        <f t="shared" si="18"/>
        <v>0</v>
      </c>
      <c r="AJ20" s="23">
        <f t="shared" si="7"/>
        <v>0</v>
      </c>
      <c r="AK20" s="23">
        <f t="shared" si="14"/>
        <v>0</v>
      </c>
      <c r="AL20" s="23">
        <f t="shared" si="15"/>
        <v>0</v>
      </c>
      <c r="AM20" s="79">
        <f t="shared" si="16"/>
        <v>0</v>
      </c>
      <c r="AN20" s="78" t="e">
        <f t="shared" si="17"/>
        <v>#REF!</v>
      </c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  <c r="HH20" s="72"/>
      <c r="HI20" s="72"/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2"/>
      <c r="IF20" s="72"/>
      <c r="IG20" s="72"/>
      <c r="IH20" s="72"/>
      <c r="II20" s="72"/>
      <c r="IJ20" s="72"/>
      <c r="IK20" s="72"/>
    </row>
    <row r="21" spans="1:245" s="73" customFormat="1" ht="20.399999999999999">
      <c r="A21" s="86">
        <v>16</v>
      </c>
      <c r="B21" s="86">
        <v>281</v>
      </c>
      <c r="C21" s="84" t="s">
        <v>139</v>
      </c>
      <c r="D21" s="84" t="s">
        <v>140</v>
      </c>
      <c r="E21" s="87" t="s">
        <v>71</v>
      </c>
      <c r="F21" s="87" t="s">
        <v>141</v>
      </c>
      <c r="G21" s="87" t="s">
        <v>142</v>
      </c>
      <c r="H21" s="87" t="s">
        <v>143</v>
      </c>
      <c r="I21" s="87" t="s">
        <v>74</v>
      </c>
      <c r="J21" s="87" t="s">
        <v>75</v>
      </c>
      <c r="K21" s="87"/>
      <c r="L21" s="87" t="s">
        <v>76</v>
      </c>
      <c r="M21" s="87"/>
      <c r="N21" s="108">
        <v>41676</v>
      </c>
      <c r="O21" s="92">
        <f t="shared" ref="O21:O52" si="19">ROUND(T21*ign/igo,afrind)</f>
        <v>525000</v>
      </c>
      <c r="P21" s="93">
        <f t="shared" ref="P21:P52" si="20">ROUND(U21*iin/iio,afrind)</f>
        <v>63000</v>
      </c>
      <c r="Q21" s="93">
        <f t="shared" si="8"/>
        <v>0</v>
      </c>
      <c r="R21" s="93">
        <f t="shared" si="9"/>
        <v>0</v>
      </c>
      <c r="S21" s="109">
        <f t="shared" si="10"/>
        <v>588000</v>
      </c>
      <c r="T21" s="92">
        <v>505000</v>
      </c>
      <c r="U21" s="93">
        <v>60000</v>
      </c>
      <c r="V21" s="93">
        <v>0</v>
      </c>
      <c r="W21" s="93">
        <v>0</v>
      </c>
      <c r="X21" s="94">
        <f t="shared" si="11"/>
        <v>565000</v>
      </c>
      <c r="Y21" s="22">
        <v>505000</v>
      </c>
      <c r="Z21" s="23">
        <v>60000</v>
      </c>
      <c r="AA21" s="23">
        <v>0</v>
      </c>
      <c r="AB21" s="23">
        <v>0</v>
      </c>
      <c r="AC21" s="78">
        <f t="shared" si="12"/>
        <v>565000</v>
      </c>
      <c r="AD21" s="22">
        <f t="shared" si="2"/>
        <v>20000</v>
      </c>
      <c r="AE21" s="23">
        <f t="shared" si="3"/>
        <v>3000</v>
      </c>
      <c r="AF21" s="23">
        <f t="shared" si="4"/>
        <v>0</v>
      </c>
      <c r="AG21" s="23">
        <f t="shared" si="5"/>
        <v>0</v>
      </c>
      <c r="AH21" s="78">
        <f t="shared" si="13"/>
        <v>23000</v>
      </c>
      <c r="AI21" s="22">
        <f t="shared" si="18"/>
        <v>0</v>
      </c>
      <c r="AJ21" s="23">
        <f t="shared" si="7"/>
        <v>0</v>
      </c>
      <c r="AK21" s="23">
        <f t="shared" si="14"/>
        <v>0</v>
      </c>
      <c r="AL21" s="23">
        <f t="shared" si="15"/>
        <v>0</v>
      </c>
      <c r="AM21" s="79">
        <f t="shared" si="16"/>
        <v>0</v>
      </c>
      <c r="AN21" s="78" t="e">
        <f t="shared" si="17"/>
        <v>#REF!</v>
      </c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  <c r="HH21" s="72"/>
      <c r="HI21" s="72"/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  <c r="IF21" s="72"/>
      <c r="IG21" s="72"/>
      <c r="IH21" s="72"/>
      <c r="II21" s="72"/>
      <c r="IJ21" s="72"/>
      <c r="IK21" s="72"/>
    </row>
    <row r="22" spans="1:245" s="73" customFormat="1" ht="20.399999999999999">
      <c r="A22" s="86">
        <v>17</v>
      </c>
      <c r="B22" s="86">
        <v>285</v>
      </c>
      <c r="C22" s="84" t="s">
        <v>144</v>
      </c>
      <c r="D22" s="84" t="s">
        <v>145</v>
      </c>
      <c r="E22" s="87" t="s">
        <v>71</v>
      </c>
      <c r="F22" s="87" t="s">
        <v>146</v>
      </c>
      <c r="G22" s="87" t="s">
        <v>147</v>
      </c>
      <c r="H22" s="87"/>
      <c r="I22" s="87"/>
      <c r="J22" s="87"/>
      <c r="K22" s="87"/>
      <c r="L22" s="87" t="s">
        <v>76</v>
      </c>
      <c r="M22" s="87"/>
      <c r="N22" s="108">
        <v>41676</v>
      </c>
      <c r="O22" s="92">
        <f t="shared" si="19"/>
        <v>2244000</v>
      </c>
      <c r="P22" s="93">
        <f t="shared" si="20"/>
        <v>193000</v>
      </c>
      <c r="Q22" s="93">
        <f t="shared" si="8"/>
        <v>0</v>
      </c>
      <c r="R22" s="93">
        <f t="shared" si="9"/>
        <v>0</v>
      </c>
      <c r="S22" s="109">
        <f t="shared" si="10"/>
        <v>2437000</v>
      </c>
      <c r="T22" s="92">
        <v>2160000</v>
      </c>
      <c r="U22" s="93">
        <v>185000</v>
      </c>
      <c r="V22" s="93">
        <v>0</v>
      </c>
      <c r="W22" s="93">
        <v>0</v>
      </c>
      <c r="X22" s="94">
        <f t="shared" si="11"/>
        <v>2345000</v>
      </c>
      <c r="Y22" s="22">
        <v>2160000</v>
      </c>
      <c r="Z22" s="23">
        <v>185000</v>
      </c>
      <c r="AA22" s="23">
        <v>0</v>
      </c>
      <c r="AB22" s="23">
        <v>0</v>
      </c>
      <c r="AC22" s="78">
        <f t="shared" si="12"/>
        <v>2345000</v>
      </c>
      <c r="AD22" s="22">
        <f t="shared" si="2"/>
        <v>84000</v>
      </c>
      <c r="AE22" s="23">
        <f t="shared" si="3"/>
        <v>8000</v>
      </c>
      <c r="AF22" s="23">
        <f t="shared" si="4"/>
        <v>0</v>
      </c>
      <c r="AG22" s="23">
        <f t="shared" si="5"/>
        <v>0</v>
      </c>
      <c r="AH22" s="78">
        <f t="shared" si="13"/>
        <v>92000</v>
      </c>
      <c r="AI22" s="22">
        <f t="shared" si="18"/>
        <v>0</v>
      </c>
      <c r="AJ22" s="23">
        <f t="shared" si="7"/>
        <v>0</v>
      </c>
      <c r="AK22" s="23">
        <f t="shared" si="14"/>
        <v>0</v>
      </c>
      <c r="AL22" s="23">
        <f t="shared" si="15"/>
        <v>0</v>
      </c>
      <c r="AM22" s="79">
        <f t="shared" si="16"/>
        <v>0</v>
      </c>
      <c r="AN22" s="78" t="e">
        <f t="shared" si="17"/>
        <v>#REF!</v>
      </c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  <c r="HH22" s="72"/>
      <c r="HI22" s="7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2"/>
      <c r="HU22" s="72"/>
      <c r="HV22" s="72"/>
      <c r="HW22" s="72"/>
      <c r="HX22" s="72"/>
      <c r="HY22" s="72"/>
      <c r="HZ22" s="72"/>
      <c r="IA22" s="72"/>
      <c r="IB22" s="72"/>
      <c r="IC22" s="72"/>
      <c r="ID22" s="72"/>
      <c r="IE22" s="72"/>
      <c r="IF22" s="72"/>
      <c r="IG22" s="72"/>
      <c r="IH22" s="72"/>
      <c r="II22" s="72"/>
      <c r="IJ22" s="72"/>
      <c r="IK22" s="72"/>
    </row>
    <row r="23" spans="1:245" s="73" customFormat="1" ht="20.399999999999999">
      <c r="A23" s="86">
        <v>18</v>
      </c>
      <c r="B23" s="86">
        <v>296</v>
      </c>
      <c r="C23" s="84" t="s">
        <v>148</v>
      </c>
      <c r="D23" s="84" t="s">
        <v>145</v>
      </c>
      <c r="E23" s="87" t="s">
        <v>71</v>
      </c>
      <c r="F23" s="87" t="s">
        <v>149</v>
      </c>
      <c r="G23" s="87" t="s">
        <v>150</v>
      </c>
      <c r="H23" s="87" t="s">
        <v>143</v>
      </c>
      <c r="I23" s="87" t="s">
        <v>74</v>
      </c>
      <c r="J23" s="87" t="s">
        <v>75</v>
      </c>
      <c r="K23" s="87"/>
      <c r="L23" s="87" t="s">
        <v>76</v>
      </c>
      <c r="M23" s="87"/>
      <c r="N23" s="108">
        <v>41676</v>
      </c>
      <c r="O23" s="92">
        <f t="shared" si="19"/>
        <v>4592000</v>
      </c>
      <c r="P23" s="93">
        <f t="shared" si="20"/>
        <v>979000</v>
      </c>
      <c r="Q23" s="93">
        <f t="shared" si="8"/>
        <v>0</v>
      </c>
      <c r="R23" s="93">
        <f t="shared" si="9"/>
        <v>183000</v>
      </c>
      <c r="S23" s="109">
        <f t="shared" si="10"/>
        <v>5754000</v>
      </c>
      <c r="T23" s="92">
        <v>4420000</v>
      </c>
      <c r="U23" s="93">
        <v>940000</v>
      </c>
      <c r="V23" s="93">
        <v>0</v>
      </c>
      <c r="W23" s="93">
        <v>183000</v>
      </c>
      <c r="X23" s="94">
        <f t="shared" si="11"/>
        <v>5543000</v>
      </c>
      <c r="Y23" s="22">
        <v>4420000</v>
      </c>
      <c r="Z23" s="23">
        <v>940000</v>
      </c>
      <c r="AA23" s="23">
        <v>0</v>
      </c>
      <c r="AB23" s="23">
        <v>183000</v>
      </c>
      <c r="AC23" s="78">
        <f t="shared" si="12"/>
        <v>5543000</v>
      </c>
      <c r="AD23" s="22">
        <f t="shared" si="2"/>
        <v>172000</v>
      </c>
      <c r="AE23" s="23">
        <f t="shared" si="3"/>
        <v>39000</v>
      </c>
      <c r="AF23" s="23">
        <f t="shared" si="4"/>
        <v>0</v>
      </c>
      <c r="AG23" s="23">
        <f t="shared" si="5"/>
        <v>0</v>
      </c>
      <c r="AH23" s="78">
        <f t="shared" si="13"/>
        <v>211000</v>
      </c>
      <c r="AI23" s="22">
        <f t="shared" si="18"/>
        <v>0</v>
      </c>
      <c r="AJ23" s="23">
        <f t="shared" si="7"/>
        <v>0</v>
      </c>
      <c r="AK23" s="23">
        <f t="shared" si="14"/>
        <v>0</v>
      </c>
      <c r="AL23" s="23">
        <f t="shared" si="15"/>
        <v>0</v>
      </c>
      <c r="AM23" s="79">
        <f t="shared" si="16"/>
        <v>0</v>
      </c>
      <c r="AN23" s="78" t="e">
        <f t="shared" si="17"/>
        <v>#REF!</v>
      </c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  <c r="HH23" s="72"/>
      <c r="HI23" s="72"/>
      <c r="HJ23" s="72"/>
      <c r="HK23" s="72"/>
      <c r="HL23" s="72"/>
      <c r="HM23" s="72"/>
      <c r="HN23" s="72"/>
      <c r="HO23" s="72"/>
      <c r="HP23" s="72"/>
      <c r="HQ23" s="72"/>
      <c r="HR23" s="72"/>
      <c r="HS23" s="72"/>
      <c r="HT23" s="72"/>
      <c r="HU23" s="72"/>
      <c r="HV23" s="72"/>
      <c r="HW23" s="72"/>
      <c r="HX23" s="72"/>
      <c r="HY23" s="72"/>
      <c r="HZ23" s="72"/>
      <c r="IA23" s="72"/>
      <c r="IB23" s="72"/>
      <c r="IC23" s="72"/>
      <c r="ID23" s="72"/>
      <c r="IE23" s="72"/>
      <c r="IF23" s="72"/>
      <c r="IG23" s="72"/>
      <c r="IH23" s="72"/>
      <c r="II23" s="72"/>
      <c r="IJ23" s="72"/>
      <c r="IK23" s="72"/>
    </row>
    <row r="24" spans="1:245" s="73" customFormat="1" ht="20.399999999999999">
      <c r="A24" s="86">
        <v>19</v>
      </c>
      <c r="B24" s="86">
        <v>297</v>
      </c>
      <c r="C24" s="84" t="s">
        <v>148</v>
      </c>
      <c r="D24" s="84" t="s">
        <v>145</v>
      </c>
      <c r="E24" s="87" t="s">
        <v>71</v>
      </c>
      <c r="F24" s="87" t="s">
        <v>151</v>
      </c>
      <c r="G24" s="87" t="s">
        <v>152</v>
      </c>
      <c r="H24" s="87" t="s">
        <v>143</v>
      </c>
      <c r="I24" s="87" t="s">
        <v>74</v>
      </c>
      <c r="J24" s="87" t="s">
        <v>75</v>
      </c>
      <c r="K24" s="87"/>
      <c r="L24" s="87" t="s">
        <v>76</v>
      </c>
      <c r="M24" s="87"/>
      <c r="N24" s="108">
        <v>41676</v>
      </c>
      <c r="O24" s="92">
        <f t="shared" si="19"/>
        <v>1190000</v>
      </c>
      <c r="P24" s="93">
        <f t="shared" si="20"/>
        <v>245000</v>
      </c>
      <c r="Q24" s="93">
        <f t="shared" si="8"/>
        <v>0</v>
      </c>
      <c r="R24" s="93">
        <f t="shared" si="9"/>
        <v>0</v>
      </c>
      <c r="S24" s="109">
        <f t="shared" si="10"/>
        <v>1435000</v>
      </c>
      <c r="T24" s="92">
        <v>1145000</v>
      </c>
      <c r="U24" s="93">
        <v>235000</v>
      </c>
      <c r="V24" s="93">
        <v>0</v>
      </c>
      <c r="W24" s="93">
        <v>0</v>
      </c>
      <c r="X24" s="94">
        <f t="shared" si="11"/>
        <v>1380000</v>
      </c>
      <c r="Y24" s="22">
        <v>1145000</v>
      </c>
      <c r="Z24" s="23">
        <v>235000</v>
      </c>
      <c r="AA24" s="23">
        <v>0</v>
      </c>
      <c r="AB24" s="23">
        <v>0</v>
      </c>
      <c r="AC24" s="78">
        <f t="shared" si="12"/>
        <v>1380000</v>
      </c>
      <c r="AD24" s="22">
        <f t="shared" si="2"/>
        <v>45000</v>
      </c>
      <c r="AE24" s="23">
        <f t="shared" si="3"/>
        <v>10000</v>
      </c>
      <c r="AF24" s="23">
        <f t="shared" si="4"/>
        <v>0</v>
      </c>
      <c r="AG24" s="23">
        <f t="shared" si="5"/>
        <v>0</v>
      </c>
      <c r="AH24" s="78">
        <f t="shared" si="13"/>
        <v>55000</v>
      </c>
      <c r="AI24" s="22">
        <f t="shared" si="18"/>
        <v>0</v>
      </c>
      <c r="AJ24" s="23">
        <f t="shared" si="7"/>
        <v>0</v>
      </c>
      <c r="AK24" s="23">
        <f t="shared" si="14"/>
        <v>0</v>
      </c>
      <c r="AL24" s="23">
        <f t="shared" si="15"/>
        <v>0</v>
      </c>
      <c r="AM24" s="79">
        <f t="shared" si="16"/>
        <v>0</v>
      </c>
      <c r="AN24" s="78" t="e">
        <f t="shared" si="17"/>
        <v>#REF!</v>
      </c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  <c r="HH24" s="72"/>
      <c r="HI24" s="7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72"/>
      <c r="HU24" s="72"/>
      <c r="HV24" s="72"/>
      <c r="HW24" s="72"/>
      <c r="HX24" s="72"/>
      <c r="HY24" s="72"/>
      <c r="HZ24" s="72"/>
      <c r="IA24" s="72"/>
      <c r="IB24" s="72"/>
      <c r="IC24" s="72"/>
      <c r="ID24" s="72"/>
      <c r="IE24" s="72"/>
      <c r="IF24" s="72"/>
      <c r="IG24" s="72"/>
      <c r="IH24" s="72"/>
      <c r="II24" s="72"/>
      <c r="IJ24" s="72"/>
      <c r="IK24" s="72"/>
    </row>
    <row r="25" spans="1:245" s="73" customFormat="1" ht="20.399999999999999">
      <c r="A25" s="86">
        <v>20</v>
      </c>
      <c r="B25" s="86">
        <v>963</v>
      </c>
      <c r="C25" s="84" t="s">
        <v>153</v>
      </c>
      <c r="D25" s="84" t="s">
        <v>145</v>
      </c>
      <c r="E25" s="87" t="s">
        <v>71</v>
      </c>
      <c r="F25" s="87" t="s">
        <v>154</v>
      </c>
      <c r="G25" s="87" t="s">
        <v>155</v>
      </c>
      <c r="H25" s="87" t="s">
        <v>143</v>
      </c>
      <c r="I25" s="87" t="s">
        <v>74</v>
      </c>
      <c r="J25" s="87" t="s">
        <v>75</v>
      </c>
      <c r="K25" s="87"/>
      <c r="L25" s="87" t="s">
        <v>76</v>
      </c>
      <c r="M25" s="87"/>
      <c r="N25" s="108">
        <v>41676</v>
      </c>
      <c r="O25" s="92">
        <f t="shared" si="19"/>
        <v>3569000</v>
      </c>
      <c r="P25" s="93">
        <f t="shared" si="20"/>
        <v>703000</v>
      </c>
      <c r="Q25" s="93">
        <f t="shared" si="8"/>
        <v>0</v>
      </c>
      <c r="R25" s="93">
        <f t="shared" si="9"/>
        <v>84000</v>
      </c>
      <c r="S25" s="109">
        <f t="shared" si="10"/>
        <v>4356000</v>
      </c>
      <c r="T25" s="92">
        <v>3435000</v>
      </c>
      <c r="U25" s="93">
        <v>675000</v>
      </c>
      <c r="V25" s="93">
        <v>0</v>
      </c>
      <c r="W25" s="93">
        <v>84000</v>
      </c>
      <c r="X25" s="94">
        <f t="shared" si="11"/>
        <v>4194000</v>
      </c>
      <c r="Y25" s="22">
        <v>3435000</v>
      </c>
      <c r="Z25" s="23">
        <v>675000</v>
      </c>
      <c r="AA25" s="23">
        <v>0</v>
      </c>
      <c r="AB25" s="23">
        <v>84000</v>
      </c>
      <c r="AC25" s="78">
        <f t="shared" si="12"/>
        <v>4194000</v>
      </c>
      <c r="AD25" s="22">
        <f t="shared" si="2"/>
        <v>134000</v>
      </c>
      <c r="AE25" s="23">
        <f t="shared" si="3"/>
        <v>28000</v>
      </c>
      <c r="AF25" s="23">
        <f t="shared" si="4"/>
        <v>0</v>
      </c>
      <c r="AG25" s="23">
        <f t="shared" si="5"/>
        <v>0</v>
      </c>
      <c r="AH25" s="78">
        <f t="shared" si="13"/>
        <v>162000</v>
      </c>
      <c r="AI25" s="22">
        <f t="shared" si="18"/>
        <v>0</v>
      </c>
      <c r="AJ25" s="23">
        <f t="shared" si="7"/>
        <v>0</v>
      </c>
      <c r="AK25" s="23">
        <f t="shared" si="14"/>
        <v>0</v>
      </c>
      <c r="AL25" s="23">
        <f t="shared" si="15"/>
        <v>0</v>
      </c>
      <c r="AM25" s="79">
        <f t="shared" si="16"/>
        <v>0</v>
      </c>
      <c r="AN25" s="78" t="e">
        <f t="shared" si="17"/>
        <v>#REF!</v>
      </c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  <c r="HH25" s="72"/>
      <c r="HI25" s="72"/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2"/>
      <c r="HU25" s="72"/>
      <c r="HV25" s="72"/>
      <c r="HW25" s="72"/>
      <c r="HX25" s="72"/>
      <c r="HY25" s="72"/>
      <c r="HZ25" s="72"/>
      <c r="IA25" s="72"/>
      <c r="IB25" s="72"/>
      <c r="IC25" s="72"/>
      <c r="ID25" s="72"/>
      <c r="IE25" s="72"/>
      <c r="IF25" s="72"/>
      <c r="IG25" s="72"/>
      <c r="IH25" s="72"/>
      <c r="II25" s="72"/>
      <c r="IJ25" s="72"/>
      <c r="IK25" s="72"/>
    </row>
    <row r="26" spans="1:245" s="73" customFormat="1" ht="20.399999999999999">
      <c r="A26" s="86">
        <v>21</v>
      </c>
      <c r="B26" s="86">
        <v>272</v>
      </c>
      <c r="C26" s="84" t="s">
        <v>156</v>
      </c>
      <c r="D26" s="84" t="s">
        <v>157</v>
      </c>
      <c r="E26" s="87" t="s">
        <v>71</v>
      </c>
      <c r="F26" s="87" t="s">
        <v>158</v>
      </c>
      <c r="G26" s="87" t="s">
        <v>159</v>
      </c>
      <c r="H26" s="87" t="s">
        <v>143</v>
      </c>
      <c r="I26" s="87" t="s">
        <v>74</v>
      </c>
      <c r="J26" s="87" t="s">
        <v>75</v>
      </c>
      <c r="K26" s="87"/>
      <c r="L26" s="87" t="s">
        <v>76</v>
      </c>
      <c r="M26" s="87"/>
      <c r="N26" s="108">
        <v>41676</v>
      </c>
      <c r="O26" s="92">
        <f t="shared" si="19"/>
        <v>3880000</v>
      </c>
      <c r="P26" s="93">
        <f t="shared" si="20"/>
        <v>474000</v>
      </c>
      <c r="Q26" s="93">
        <f t="shared" si="8"/>
        <v>0</v>
      </c>
      <c r="R26" s="93">
        <f t="shared" si="9"/>
        <v>84000</v>
      </c>
      <c r="S26" s="109">
        <f t="shared" si="10"/>
        <v>4438000</v>
      </c>
      <c r="T26" s="92">
        <v>3735000</v>
      </c>
      <c r="U26" s="93">
        <v>455000</v>
      </c>
      <c r="V26" s="93">
        <v>0</v>
      </c>
      <c r="W26" s="93">
        <v>84000</v>
      </c>
      <c r="X26" s="94">
        <f t="shared" si="11"/>
        <v>4274000</v>
      </c>
      <c r="Y26" s="22">
        <v>3735000</v>
      </c>
      <c r="Z26" s="23">
        <v>455000</v>
      </c>
      <c r="AA26" s="23">
        <v>0</v>
      </c>
      <c r="AB26" s="23">
        <v>84000</v>
      </c>
      <c r="AC26" s="78">
        <f t="shared" si="12"/>
        <v>4274000</v>
      </c>
      <c r="AD26" s="22">
        <f t="shared" si="2"/>
        <v>145000</v>
      </c>
      <c r="AE26" s="23">
        <f t="shared" si="3"/>
        <v>19000</v>
      </c>
      <c r="AF26" s="23">
        <f t="shared" si="4"/>
        <v>0</v>
      </c>
      <c r="AG26" s="23">
        <f t="shared" si="5"/>
        <v>0</v>
      </c>
      <c r="AH26" s="78">
        <f t="shared" si="13"/>
        <v>164000</v>
      </c>
      <c r="AI26" s="22">
        <f t="shared" si="18"/>
        <v>0</v>
      </c>
      <c r="AJ26" s="23">
        <f t="shared" si="7"/>
        <v>0</v>
      </c>
      <c r="AK26" s="23">
        <f t="shared" si="14"/>
        <v>0</v>
      </c>
      <c r="AL26" s="23">
        <f t="shared" si="15"/>
        <v>0</v>
      </c>
      <c r="AM26" s="79">
        <f t="shared" si="16"/>
        <v>0</v>
      </c>
      <c r="AN26" s="78" t="e">
        <f t="shared" si="17"/>
        <v>#REF!</v>
      </c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  <c r="HH26" s="72"/>
      <c r="HI26" s="72"/>
      <c r="HJ26" s="72"/>
      <c r="HK26" s="72"/>
      <c r="HL26" s="72"/>
      <c r="HM26" s="72"/>
      <c r="HN26" s="72"/>
      <c r="HO26" s="72"/>
      <c r="HP26" s="72"/>
      <c r="HQ26" s="72"/>
      <c r="HR26" s="72"/>
      <c r="HS26" s="72"/>
      <c r="HT26" s="72"/>
      <c r="HU26" s="72"/>
      <c r="HV26" s="72"/>
      <c r="HW26" s="72"/>
      <c r="HX26" s="72"/>
      <c r="HY26" s="72"/>
      <c r="HZ26" s="72"/>
      <c r="IA26" s="72"/>
      <c r="IB26" s="72"/>
      <c r="IC26" s="72"/>
      <c r="ID26" s="72"/>
      <c r="IE26" s="72"/>
      <c r="IF26" s="72"/>
      <c r="IG26" s="72"/>
      <c r="IH26" s="72"/>
      <c r="II26" s="72"/>
      <c r="IJ26" s="72"/>
      <c r="IK26" s="72"/>
    </row>
    <row r="27" spans="1:245" s="73" customFormat="1" ht="20.399999999999999">
      <c r="A27" s="86">
        <v>22</v>
      </c>
      <c r="B27" s="86">
        <v>261</v>
      </c>
      <c r="C27" s="84" t="s">
        <v>160</v>
      </c>
      <c r="D27" s="84" t="s">
        <v>79</v>
      </c>
      <c r="E27" s="87" t="s">
        <v>80</v>
      </c>
      <c r="F27" s="87" t="s">
        <v>161</v>
      </c>
      <c r="G27" s="87" t="s">
        <v>162</v>
      </c>
      <c r="H27" s="87"/>
      <c r="I27" s="87"/>
      <c r="J27" s="87"/>
      <c r="K27" s="87"/>
      <c r="L27" s="87" t="s">
        <v>76</v>
      </c>
      <c r="M27" s="87"/>
      <c r="N27" s="108">
        <v>41676</v>
      </c>
      <c r="O27" s="92">
        <f t="shared" si="19"/>
        <v>3190000</v>
      </c>
      <c r="P27" s="93">
        <f t="shared" si="20"/>
        <v>0</v>
      </c>
      <c r="Q27" s="93">
        <f t="shared" si="8"/>
        <v>0</v>
      </c>
      <c r="R27" s="93">
        <f t="shared" si="9"/>
        <v>0</v>
      </c>
      <c r="S27" s="109">
        <f t="shared" si="10"/>
        <v>3190000</v>
      </c>
      <c r="T27" s="92">
        <v>3070000</v>
      </c>
      <c r="U27" s="93">
        <v>0</v>
      </c>
      <c r="V27" s="93">
        <v>0</v>
      </c>
      <c r="W27" s="93">
        <v>0</v>
      </c>
      <c r="X27" s="94">
        <f t="shared" si="11"/>
        <v>3070000</v>
      </c>
      <c r="Y27" s="22">
        <v>3070000</v>
      </c>
      <c r="Z27" s="23">
        <v>0</v>
      </c>
      <c r="AA27" s="23">
        <v>0</v>
      </c>
      <c r="AB27" s="23">
        <v>0</v>
      </c>
      <c r="AC27" s="78">
        <f t="shared" si="12"/>
        <v>3070000</v>
      </c>
      <c r="AD27" s="22">
        <f t="shared" si="2"/>
        <v>120000</v>
      </c>
      <c r="AE27" s="23">
        <f t="shared" si="3"/>
        <v>0</v>
      </c>
      <c r="AF27" s="23">
        <f t="shared" si="4"/>
        <v>0</v>
      </c>
      <c r="AG27" s="23">
        <f t="shared" si="5"/>
        <v>0</v>
      </c>
      <c r="AH27" s="78">
        <f t="shared" si="13"/>
        <v>120000</v>
      </c>
      <c r="AI27" s="22">
        <f t="shared" si="18"/>
        <v>0</v>
      </c>
      <c r="AJ27" s="23">
        <f t="shared" si="7"/>
        <v>0</v>
      </c>
      <c r="AK27" s="23">
        <f t="shared" si="14"/>
        <v>0</v>
      </c>
      <c r="AL27" s="23">
        <f t="shared" si="15"/>
        <v>0</v>
      </c>
      <c r="AM27" s="79">
        <f t="shared" si="16"/>
        <v>0</v>
      </c>
      <c r="AN27" s="78" t="e">
        <f t="shared" si="17"/>
        <v>#REF!</v>
      </c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  <c r="HH27" s="72"/>
      <c r="HI27" s="72"/>
      <c r="HJ27" s="72"/>
      <c r="HK27" s="72"/>
      <c r="HL27" s="72"/>
      <c r="HM27" s="72"/>
      <c r="HN27" s="72"/>
      <c r="HO27" s="72"/>
      <c r="HP27" s="72"/>
      <c r="HQ27" s="72"/>
      <c r="HR27" s="72"/>
      <c r="HS27" s="72"/>
      <c r="HT27" s="72"/>
      <c r="HU27" s="72"/>
      <c r="HV27" s="72"/>
      <c r="HW27" s="72"/>
      <c r="HX27" s="72"/>
      <c r="HY27" s="72"/>
      <c r="HZ27" s="72"/>
      <c r="IA27" s="72"/>
      <c r="IB27" s="72"/>
      <c r="IC27" s="72"/>
      <c r="ID27" s="72"/>
      <c r="IE27" s="72"/>
      <c r="IF27" s="72"/>
      <c r="IG27" s="72"/>
      <c r="IH27" s="72"/>
      <c r="II27" s="72"/>
      <c r="IJ27" s="72"/>
      <c r="IK27" s="72"/>
    </row>
    <row r="28" spans="1:245" s="73" customFormat="1" ht="20.399999999999999">
      <c r="A28" s="86">
        <v>23</v>
      </c>
      <c r="B28" s="86">
        <v>306</v>
      </c>
      <c r="C28" s="84" t="s">
        <v>163</v>
      </c>
      <c r="D28" s="84" t="s">
        <v>164</v>
      </c>
      <c r="E28" s="87" t="s">
        <v>71</v>
      </c>
      <c r="F28" s="87" t="s">
        <v>165</v>
      </c>
      <c r="G28" s="87" t="s">
        <v>166</v>
      </c>
      <c r="H28" s="87" t="s">
        <v>75</v>
      </c>
      <c r="I28" s="87" t="s">
        <v>75</v>
      </c>
      <c r="J28" s="87" t="s">
        <v>75</v>
      </c>
      <c r="K28" s="87"/>
      <c r="L28" s="87" t="s">
        <v>76</v>
      </c>
      <c r="M28" s="87"/>
      <c r="N28" s="108">
        <v>41676</v>
      </c>
      <c r="O28" s="92">
        <f t="shared" si="19"/>
        <v>1179000</v>
      </c>
      <c r="P28" s="93">
        <f t="shared" si="20"/>
        <v>115000</v>
      </c>
      <c r="Q28" s="93">
        <f t="shared" si="8"/>
        <v>0</v>
      </c>
      <c r="R28" s="93">
        <f t="shared" si="9"/>
        <v>0</v>
      </c>
      <c r="S28" s="109">
        <f t="shared" si="10"/>
        <v>1294000</v>
      </c>
      <c r="T28" s="92">
        <v>1135000</v>
      </c>
      <c r="U28" s="93">
        <v>110000</v>
      </c>
      <c r="V28" s="93">
        <v>0</v>
      </c>
      <c r="W28" s="93">
        <v>0</v>
      </c>
      <c r="X28" s="94">
        <f t="shared" si="11"/>
        <v>1245000</v>
      </c>
      <c r="Y28" s="22">
        <v>1135000</v>
      </c>
      <c r="Z28" s="23">
        <v>110000</v>
      </c>
      <c r="AA28" s="23">
        <v>0</v>
      </c>
      <c r="AB28" s="23">
        <v>0</v>
      </c>
      <c r="AC28" s="78">
        <f t="shared" si="12"/>
        <v>1245000</v>
      </c>
      <c r="AD28" s="22">
        <f t="shared" si="2"/>
        <v>44000</v>
      </c>
      <c r="AE28" s="23">
        <f t="shared" si="3"/>
        <v>5000</v>
      </c>
      <c r="AF28" s="23">
        <f t="shared" si="4"/>
        <v>0</v>
      </c>
      <c r="AG28" s="23">
        <f t="shared" si="5"/>
        <v>0</v>
      </c>
      <c r="AH28" s="78">
        <f t="shared" si="13"/>
        <v>49000</v>
      </c>
      <c r="AI28" s="22">
        <f t="shared" si="18"/>
        <v>0</v>
      </c>
      <c r="AJ28" s="23">
        <f t="shared" si="7"/>
        <v>0</v>
      </c>
      <c r="AK28" s="23">
        <f t="shared" si="14"/>
        <v>0</v>
      </c>
      <c r="AL28" s="23">
        <f t="shared" si="15"/>
        <v>0</v>
      </c>
      <c r="AM28" s="79">
        <f t="shared" si="16"/>
        <v>0</v>
      </c>
      <c r="AN28" s="78" t="e">
        <f t="shared" si="17"/>
        <v>#REF!</v>
      </c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  <c r="HH28" s="72"/>
      <c r="HI28" s="72"/>
      <c r="HJ28" s="72"/>
      <c r="HK28" s="72"/>
      <c r="HL28" s="72"/>
      <c r="HM28" s="72"/>
      <c r="HN28" s="72"/>
      <c r="HO28" s="72"/>
      <c r="HP28" s="72"/>
      <c r="HQ28" s="72"/>
      <c r="HR28" s="72"/>
      <c r="HS28" s="72"/>
      <c r="HT28" s="72"/>
      <c r="HU28" s="72"/>
      <c r="HV28" s="72"/>
      <c r="HW28" s="72"/>
      <c r="HX28" s="72"/>
      <c r="HY28" s="72"/>
      <c r="HZ28" s="72"/>
      <c r="IA28" s="72"/>
      <c r="IB28" s="72"/>
      <c r="IC28" s="72"/>
      <c r="ID28" s="72"/>
      <c r="IE28" s="72"/>
      <c r="IF28" s="72"/>
      <c r="IG28" s="72"/>
      <c r="IH28" s="72"/>
      <c r="II28" s="72"/>
      <c r="IJ28" s="72"/>
      <c r="IK28" s="72"/>
    </row>
    <row r="29" spans="1:245" s="73" customFormat="1" ht="20.399999999999999">
      <c r="A29" s="86">
        <v>24</v>
      </c>
      <c r="B29" s="86">
        <v>309</v>
      </c>
      <c r="C29" s="84" t="s">
        <v>167</v>
      </c>
      <c r="D29" s="84" t="s">
        <v>168</v>
      </c>
      <c r="E29" s="87" t="s">
        <v>71</v>
      </c>
      <c r="F29" s="87" t="s">
        <v>169</v>
      </c>
      <c r="G29" s="87" t="s">
        <v>170</v>
      </c>
      <c r="H29" s="87" t="s">
        <v>171</v>
      </c>
      <c r="I29" s="87" t="s">
        <v>74</v>
      </c>
      <c r="J29" s="87" t="s">
        <v>75</v>
      </c>
      <c r="K29" s="87"/>
      <c r="L29" s="87" t="s">
        <v>76</v>
      </c>
      <c r="M29" s="87"/>
      <c r="N29" s="108">
        <v>41676</v>
      </c>
      <c r="O29" s="92">
        <f t="shared" si="19"/>
        <v>2057000</v>
      </c>
      <c r="P29" s="93">
        <f t="shared" si="20"/>
        <v>354000</v>
      </c>
      <c r="Q29" s="93">
        <f t="shared" si="8"/>
        <v>0</v>
      </c>
      <c r="R29" s="93">
        <f t="shared" si="9"/>
        <v>0</v>
      </c>
      <c r="S29" s="109">
        <f t="shared" si="10"/>
        <v>2411000</v>
      </c>
      <c r="T29" s="92">
        <v>1980000</v>
      </c>
      <c r="U29" s="93">
        <v>340000</v>
      </c>
      <c r="V29" s="93">
        <v>0</v>
      </c>
      <c r="W29" s="93">
        <v>0</v>
      </c>
      <c r="X29" s="94">
        <f t="shared" si="11"/>
        <v>2320000</v>
      </c>
      <c r="Y29" s="22">
        <v>1980000</v>
      </c>
      <c r="Z29" s="23">
        <v>340000</v>
      </c>
      <c r="AA29" s="23">
        <v>0</v>
      </c>
      <c r="AB29" s="23">
        <v>0</v>
      </c>
      <c r="AC29" s="78">
        <f t="shared" si="12"/>
        <v>2320000</v>
      </c>
      <c r="AD29" s="22">
        <f t="shared" si="2"/>
        <v>77000</v>
      </c>
      <c r="AE29" s="23">
        <f t="shared" si="3"/>
        <v>14000</v>
      </c>
      <c r="AF29" s="23">
        <f t="shared" si="4"/>
        <v>0</v>
      </c>
      <c r="AG29" s="23">
        <f t="shared" si="5"/>
        <v>0</v>
      </c>
      <c r="AH29" s="78">
        <f t="shared" si="13"/>
        <v>91000</v>
      </c>
      <c r="AI29" s="22">
        <f t="shared" si="18"/>
        <v>0</v>
      </c>
      <c r="AJ29" s="23">
        <f t="shared" si="7"/>
        <v>0</v>
      </c>
      <c r="AK29" s="23">
        <f t="shared" si="14"/>
        <v>0</v>
      </c>
      <c r="AL29" s="23">
        <f t="shared" si="15"/>
        <v>0</v>
      </c>
      <c r="AM29" s="79">
        <f t="shared" si="16"/>
        <v>0</v>
      </c>
      <c r="AN29" s="78" t="e">
        <f t="shared" si="17"/>
        <v>#REF!</v>
      </c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2"/>
      <c r="HM29" s="72"/>
      <c r="HN29" s="72"/>
      <c r="HO29" s="72"/>
      <c r="HP29" s="72"/>
      <c r="HQ29" s="72"/>
      <c r="HR29" s="72"/>
      <c r="HS29" s="72"/>
      <c r="HT29" s="72"/>
      <c r="HU29" s="72"/>
      <c r="HV29" s="72"/>
      <c r="HW29" s="72"/>
      <c r="HX29" s="72"/>
      <c r="HY29" s="72"/>
      <c r="HZ29" s="72"/>
      <c r="IA29" s="72"/>
      <c r="IB29" s="72"/>
      <c r="IC29" s="72"/>
      <c r="ID29" s="72"/>
      <c r="IE29" s="72"/>
      <c r="IF29" s="72"/>
      <c r="IG29" s="72"/>
      <c r="IH29" s="72"/>
      <c r="II29" s="72"/>
      <c r="IJ29" s="72"/>
      <c r="IK29" s="72"/>
    </row>
    <row r="30" spans="1:245" s="73" customFormat="1" ht="20.399999999999999">
      <c r="A30" s="86">
        <v>25</v>
      </c>
      <c r="B30" s="86">
        <v>159</v>
      </c>
      <c r="C30" s="84" t="s">
        <v>172</v>
      </c>
      <c r="D30" s="84" t="s">
        <v>173</v>
      </c>
      <c r="E30" s="87" t="s">
        <v>71</v>
      </c>
      <c r="F30" s="87" t="s">
        <v>174</v>
      </c>
      <c r="G30" s="87" t="s">
        <v>175</v>
      </c>
      <c r="H30" s="87" t="s">
        <v>103</v>
      </c>
      <c r="I30" s="87" t="s">
        <v>75</v>
      </c>
      <c r="J30" s="87" t="s">
        <v>75</v>
      </c>
      <c r="K30" s="87" t="s">
        <v>74</v>
      </c>
      <c r="L30" s="87" t="s">
        <v>76</v>
      </c>
      <c r="M30" s="87"/>
      <c r="N30" s="108">
        <v>41676</v>
      </c>
      <c r="O30" s="92">
        <f t="shared" si="19"/>
        <v>1849000</v>
      </c>
      <c r="P30" s="93">
        <f t="shared" si="20"/>
        <v>432000</v>
      </c>
      <c r="Q30" s="93">
        <f t="shared" si="8"/>
        <v>0</v>
      </c>
      <c r="R30" s="93">
        <f t="shared" si="9"/>
        <v>84000</v>
      </c>
      <c r="S30" s="109">
        <f t="shared" si="10"/>
        <v>2365000</v>
      </c>
      <c r="T30" s="92">
        <v>1780000</v>
      </c>
      <c r="U30" s="93">
        <v>415000</v>
      </c>
      <c r="V30" s="93">
        <v>0</v>
      </c>
      <c r="W30" s="93">
        <v>84000</v>
      </c>
      <c r="X30" s="94">
        <f t="shared" si="11"/>
        <v>2279000</v>
      </c>
      <c r="Y30" s="22">
        <v>1780000</v>
      </c>
      <c r="Z30" s="23">
        <v>415000</v>
      </c>
      <c r="AA30" s="23">
        <v>0</v>
      </c>
      <c r="AB30" s="23">
        <v>84000</v>
      </c>
      <c r="AC30" s="78">
        <f t="shared" si="12"/>
        <v>2279000</v>
      </c>
      <c r="AD30" s="22">
        <f t="shared" si="2"/>
        <v>69000</v>
      </c>
      <c r="AE30" s="23">
        <f t="shared" si="3"/>
        <v>17000</v>
      </c>
      <c r="AF30" s="23">
        <f t="shared" si="4"/>
        <v>0</v>
      </c>
      <c r="AG30" s="23">
        <f t="shared" si="5"/>
        <v>0</v>
      </c>
      <c r="AH30" s="78">
        <f t="shared" si="13"/>
        <v>86000</v>
      </c>
      <c r="AI30" s="22">
        <f t="shared" si="18"/>
        <v>0</v>
      </c>
      <c r="AJ30" s="23">
        <f t="shared" si="7"/>
        <v>0</v>
      </c>
      <c r="AK30" s="23">
        <f t="shared" si="14"/>
        <v>0</v>
      </c>
      <c r="AL30" s="23">
        <f t="shared" si="15"/>
        <v>0</v>
      </c>
      <c r="AM30" s="79">
        <f t="shared" si="16"/>
        <v>0</v>
      </c>
      <c r="AN30" s="78" t="e">
        <f t="shared" si="17"/>
        <v>#REF!</v>
      </c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2"/>
      <c r="HM30" s="72"/>
      <c r="HN30" s="72"/>
      <c r="HO30" s="72"/>
      <c r="HP30" s="72"/>
      <c r="HQ30" s="72"/>
      <c r="HR30" s="72"/>
      <c r="HS30" s="72"/>
      <c r="HT30" s="72"/>
      <c r="HU30" s="72"/>
      <c r="HV30" s="72"/>
      <c r="HW30" s="72"/>
      <c r="HX30" s="72"/>
      <c r="HY30" s="72"/>
      <c r="HZ30" s="72"/>
      <c r="IA30" s="72"/>
      <c r="IB30" s="72"/>
      <c r="IC30" s="72"/>
      <c r="ID30" s="72"/>
      <c r="IE30" s="72"/>
      <c r="IF30" s="72"/>
      <c r="IG30" s="72"/>
      <c r="IH30" s="72"/>
      <c r="II30" s="72"/>
      <c r="IJ30" s="72"/>
      <c r="IK30" s="72"/>
    </row>
    <row r="31" spans="1:245" s="73" customFormat="1" ht="20.399999999999999">
      <c r="A31" s="86">
        <v>26</v>
      </c>
      <c r="B31" s="86">
        <v>260</v>
      </c>
      <c r="C31" s="84" t="s">
        <v>176</v>
      </c>
      <c r="D31" s="84" t="s">
        <v>177</v>
      </c>
      <c r="E31" s="87" t="s">
        <v>80</v>
      </c>
      <c r="F31" s="87" t="s">
        <v>178</v>
      </c>
      <c r="G31" s="87" t="s">
        <v>179</v>
      </c>
      <c r="H31" s="87"/>
      <c r="I31" s="87"/>
      <c r="J31" s="87"/>
      <c r="K31" s="87"/>
      <c r="L31" s="87" t="s">
        <v>76</v>
      </c>
      <c r="M31" s="87"/>
      <c r="N31" s="108">
        <v>41676</v>
      </c>
      <c r="O31" s="92">
        <f t="shared" si="19"/>
        <v>457000</v>
      </c>
      <c r="P31" s="93">
        <f t="shared" si="20"/>
        <v>0</v>
      </c>
      <c r="Q31" s="93">
        <f t="shared" si="8"/>
        <v>0</v>
      </c>
      <c r="R31" s="93">
        <f t="shared" si="9"/>
        <v>0</v>
      </c>
      <c r="S31" s="109">
        <f t="shared" si="10"/>
        <v>457000</v>
      </c>
      <c r="T31" s="92">
        <v>440000</v>
      </c>
      <c r="U31" s="93">
        <v>0</v>
      </c>
      <c r="V31" s="93">
        <v>0</v>
      </c>
      <c r="W31" s="93">
        <v>0</v>
      </c>
      <c r="X31" s="94">
        <f t="shared" si="11"/>
        <v>440000</v>
      </c>
      <c r="Y31" s="22">
        <v>440000</v>
      </c>
      <c r="Z31" s="23">
        <v>0</v>
      </c>
      <c r="AA31" s="23">
        <v>0</v>
      </c>
      <c r="AB31" s="23">
        <v>0</v>
      </c>
      <c r="AC31" s="78">
        <f t="shared" si="12"/>
        <v>440000</v>
      </c>
      <c r="AD31" s="22">
        <f t="shared" si="2"/>
        <v>17000</v>
      </c>
      <c r="AE31" s="23">
        <f t="shared" si="3"/>
        <v>0</v>
      </c>
      <c r="AF31" s="23">
        <f t="shared" si="4"/>
        <v>0</v>
      </c>
      <c r="AG31" s="23">
        <f t="shared" si="5"/>
        <v>0</v>
      </c>
      <c r="AH31" s="78">
        <f t="shared" si="13"/>
        <v>17000</v>
      </c>
      <c r="AI31" s="22">
        <f t="shared" si="18"/>
        <v>0</v>
      </c>
      <c r="AJ31" s="23">
        <f t="shared" si="7"/>
        <v>0</v>
      </c>
      <c r="AK31" s="23">
        <f t="shared" si="14"/>
        <v>0</v>
      </c>
      <c r="AL31" s="23">
        <f t="shared" si="15"/>
        <v>0</v>
      </c>
      <c r="AM31" s="79">
        <f t="shared" si="16"/>
        <v>0</v>
      </c>
      <c r="AN31" s="78" t="e">
        <f t="shared" si="17"/>
        <v>#REF!</v>
      </c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  <c r="HH31" s="72"/>
      <c r="HI31" s="72"/>
      <c r="HJ31" s="72"/>
      <c r="HK31" s="72"/>
      <c r="HL31" s="72"/>
      <c r="HM31" s="72"/>
      <c r="HN31" s="72"/>
      <c r="HO31" s="72"/>
      <c r="HP31" s="72"/>
      <c r="HQ31" s="72"/>
      <c r="HR31" s="72"/>
      <c r="HS31" s="72"/>
      <c r="HT31" s="72"/>
      <c r="HU31" s="72"/>
      <c r="HV31" s="72"/>
      <c r="HW31" s="72"/>
      <c r="HX31" s="72"/>
      <c r="HY31" s="72"/>
      <c r="HZ31" s="72"/>
      <c r="IA31" s="72"/>
      <c r="IB31" s="72"/>
      <c r="IC31" s="72"/>
      <c r="ID31" s="72"/>
      <c r="IE31" s="72"/>
      <c r="IF31" s="72"/>
      <c r="IG31" s="72"/>
      <c r="IH31" s="72"/>
      <c r="II31" s="72"/>
      <c r="IJ31" s="72"/>
      <c r="IK31" s="72"/>
    </row>
    <row r="32" spans="1:245" s="73" customFormat="1" ht="20.399999999999999">
      <c r="A32" s="86">
        <v>27</v>
      </c>
      <c r="B32" s="86">
        <v>254</v>
      </c>
      <c r="C32" s="84" t="s">
        <v>180</v>
      </c>
      <c r="D32" s="84" t="s">
        <v>181</v>
      </c>
      <c r="E32" s="87" t="s">
        <v>80</v>
      </c>
      <c r="F32" s="87" t="s">
        <v>182</v>
      </c>
      <c r="G32" s="87" t="s">
        <v>183</v>
      </c>
      <c r="H32" s="87"/>
      <c r="I32" s="87"/>
      <c r="J32" s="87"/>
      <c r="K32" s="87"/>
      <c r="L32" s="87" t="s">
        <v>76</v>
      </c>
      <c r="M32" s="87"/>
      <c r="N32" s="108"/>
      <c r="O32" s="92">
        <f t="shared" si="19"/>
        <v>38000</v>
      </c>
      <c r="P32" s="93">
        <f t="shared" si="20"/>
        <v>0</v>
      </c>
      <c r="Q32" s="93">
        <f t="shared" si="8"/>
        <v>0</v>
      </c>
      <c r="R32" s="93">
        <f t="shared" si="9"/>
        <v>0</v>
      </c>
      <c r="S32" s="109">
        <f t="shared" si="10"/>
        <v>38000</v>
      </c>
      <c r="T32" s="92">
        <v>37000</v>
      </c>
      <c r="U32" s="93">
        <v>0</v>
      </c>
      <c r="V32" s="93">
        <v>0</v>
      </c>
      <c r="W32" s="93">
        <v>0</v>
      </c>
      <c r="X32" s="94">
        <f t="shared" si="11"/>
        <v>37000</v>
      </c>
      <c r="Y32" s="22">
        <v>37000</v>
      </c>
      <c r="Z32" s="23">
        <v>0</v>
      </c>
      <c r="AA32" s="23">
        <v>0</v>
      </c>
      <c r="AB32" s="23">
        <v>0</v>
      </c>
      <c r="AC32" s="78">
        <f t="shared" si="12"/>
        <v>37000</v>
      </c>
      <c r="AD32" s="22">
        <f t="shared" si="2"/>
        <v>1000</v>
      </c>
      <c r="AE32" s="23">
        <f t="shared" si="3"/>
        <v>0</v>
      </c>
      <c r="AF32" s="23">
        <f t="shared" si="4"/>
        <v>0</v>
      </c>
      <c r="AG32" s="23">
        <f t="shared" si="5"/>
        <v>0</v>
      </c>
      <c r="AH32" s="78">
        <f t="shared" si="13"/>
        <v>1000</v>
      </c>
      <c r="AI32" s="22">
        <f t="shared" si="18"/>
        <v>0</v>
      </c>
      <c r="AJ32" s="23">
        <f t="shared" si="7"/>
        <v>0</v>
      </c>
      <c r="AK32" s="23">
        <f t="shared" si="14"/>
        <v>0</v>
      </c>
      <c r="AL32" s="23">
        <f t="shared" si="15"/>
        <v>0</v>
      </c>
      <c r="AM32" s="79">
        <f t="shared" si="16"/>
        <v>0</v>
      </c>
      <c r="AN32" s="78" t="e">
        <f t="shared" si="17"/>
        <v>#REF!</v>
      </c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  <c r="HH32" s="72"/>
      <c r="HI32" s="72"/>
      <c r="HJ32" s="72"/>
      <c r="HK32" s="72"/>
      <c r="HL32" s="72"/>
      <c r="HM32" s="72"/>
      <c r="HN32" s="72"/>
      <c r="HO32" s="72"/>
      <c r="HP32" s="72"/>
      <c r="HQ32" s="72"/>
      <c r="HR32" s="72"/>
      <c r="HS32" s="72"/>
      <c r="HT32" s="72"/>
      <c r="HU32" s="72"/>
      <c r="HV32" s="72"/>
      <c r="HW32" s="72"/>
      <c r="HX32" s="72"/>
      <c r="HY32" s="72"/>
      <c r="HZ32" s="72"/>
      <c r="IA32" s="72"/>
      <c r="IB32" s="72"/>
      <c r="IC32" s="72"/>
      <c r="ID32" s="72"/>
      <c r="IE32" s="72"/>
      <c r="IF32" s="72"/>
      <c r="IG32" s="72"/>
      <c r="IH32" s="72"/>
      <c r="II32" s="72"/>
      <c r="IJ32" s="72"/>
      <c r="IK32" s="72"/>
    </row>
    <row r="33" spans="1:245" s="73" customFormat="1" ht="20.399999999999999">
      <c r="A33" s="86">
        <v>28</v>
      </c>
      <c r="B33" s="86">
        <v>328</v>
      </c>
      <c r="C33" s="84" t="s">
        <v>184</v>
      </c>
      <c r="D33" s="84" t="s">
        <v>185</v>
      </c>
      <c r="E33" s="87" t="s">
        <v>80</v>
      </c>
      <c r="F33" s="87" t="s">
        <v>186</v>
      </c>
      <c r="G33" s="87" t="s">
        <v>187</v>
      </c>
      <c r="H33" s="87"/>
      <c r="I33" s="87"/>
      <c r="J33" s="87"/>
      <c r="K33" s="87"/>
      <c r="L33" s="87" t="s">
        <v>76</v>
      </c>
      <c r="M33" s="87" t="s">
        <v>188</v>
      </c>
      <c r="N33" s="108">
        <v>41676</v>
      </c>
      <c r="O33" s="92">
        <f t="shared" si="19"/>
        <v>925000</v>
      </c>
      <c r="P33" s="93">
        <f t="shared" si="20"/>
        <v>0</v>
      </c>
      <c r="Q33" s="93">
        <f t="shared" si="8"/>
        <v>0</v>
      </c>
      <c r="R33" s="93">
        <f t="shared" si="9"/>
        <v>0</v>
      </c>
      <c r="S33" s="109">
        <f t="shared" si="10"/>
        <v>925000</v>
      </c>
      <c r="T33" s="92">
        <v>890000</v>
      </c>
      <c r="U33" s="93">
        <v>0</v>
      </c>
      <c r="V33" s="93">
        <v>0</v>
      </c>
      <c r="W33" s="93">
        <v>0</v>
      </c>
      <c r="X33" s="94">
        <f t="shared" si="11"/>
        <v>890000</v>
      </c>
      <c r="Y33" s="22">
        <v>890000</v>
      </c>
      <c r="Z33" s="23">
        <v>0</v>
      </c>
      <c r="AA33" s="23">
        <v>0</v>
      </c>
      <c r="AB33" s="23">
        <v>0</v>
      </c>
      <c r="AC33" s="78">
        <f t="shared" si="12"/>
        <v>890000</v>
      </c>
      <c r="AD33" s="22">
        <f t="shared" si="2"/>
        <v>35000</v>
      </c>
      <c r="AE33" s="23">
        <f t="shared" si="3"/>
        <v>0</v>
      </c>
      <c r="AF33" s="23">
        <f t="shared" si="4"/>
        <v>0</v>
      </c>
      <c r="AG33" s="23">
        <f t="shared" si="5"/>
        <v>0</v>
      </c>
      <c r="AH33" s="78">
        <f t="shared" si="13"/>
        <v>35000</v>
      </c>
      <c r="AI33" s="22">
        <f t="shared" si="18"/>
        <v>0</v>
      </c>
      <c r="AJ33" s="23">
        <f t="shared" si="7"/>
        <v>0</v>
      </c>
      <c r="AK33" s="23">
        <f t="shared" si="14"/>
        <v>0</v>
      </c>
      <c r="AL33" s="23">
        <f t="shared" si="15"/>
        <v>0</v>
      </c>
      <c r="AM33" s="79">
        <f t="shared" si="16"/>
        <v>0</v>
      </c>
      <c r="AN33" s="78" t="e">
        <f t="shared" si="17"/>
        <v>#REF!</v>
      </c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  <c r="HH33" s="72"/>
      <c r="HI33" s="72"/>
      <c r="HJ33" s="72"/>
      <c r="HK33" s="72"/>
      <c r="HL33" s="72"/>
      <c r="HM33" s="72"/>
      <c r="HN33" s="72"/>
      <c r="HO33" s="72"/>
      <c r="HP33" s="72"/>
      <c r="HQ33" s="72"/>
      <c r="HR33" s="72"/>
      <c r="HS33" s="72"/>
      <c r="HT33" s="72"/>
      <c r="HU33" s="72"/>
      <c r="HV33" s="72"/>
      <c r="HW33" s="72"/>
      <c r="HX33" s="72"/>
      <c r="HY33" s="72"/>
      <c r="HZ33" s="72"/>
      <c r="IA33" s="72"/>
      <c r="IB33" s="72"/>
      <c r="IC33" s="72"/>
      <c r="ID33" s="72"/>
      <c r="IE33" s="72"/>
      <c r="IF33" s="72"/>
      <c r="IG33" s="72"/>
      <c r="IH33" s="72"/>
      <c r="II33" s="72"/>
      <c r="IJ33" s="72"/>
      <c r="IK33" s="72"/>
    </row>
    <row r="34" spans="1:245" s="73" customFormat="1" ht="20.399999999999999">
      <c r="A34" s="86">
        <v>29</v>
      </c>
      <c r="B34" s="86">
        <v>233</v>
      </c>
      <c r="C34" s="84" t="s">
        <v>189</v>
      </c>
      <c r="D34" s="84" t="s">
        <v>190</v>
      </c>
      <c r="E34" s="87" t="s">
        <v>191</v>
      </c>
      <c r="F34" s="87" t="s">
        <v>192</v>
      </c>
      <c r="G34" s="87" t="s">
        <v>193</v>
      </c>
      <c r="H34" s="87" t="s">
        <v>75</v>
      </c>
      <c r="I34" s="87" t="s">
        <v>74</v>
      </c>
      <c r="J34" s="87" t="s">
        <v>75</v>
      </c>
      <c r="K34" s="87" t="s">
        <v>75</v>
      </c>
      <c r="L34" s="87" t="s">
        <v>76</v>
      </c>
      <c r="M34" s="87"/>
      <c r="N34" s="108">
        <v>41676</v>
      </c>
      <c r="O34" s="92">
        <f t="shared" si="19"/>
        <v>800000</v>
      </c>
      <c r="P34" s="93">
        <f t="shared" si="20"/>
        <v>0</v>
      </c>
      <c r="Q34" s="93">
        <f t="shared" si="8"/>
        <v>0</v>
      </c>
      <c r="R34" s="93">
        <f t="shared" si="9"/>
        <v>0</v>
      </c>
      <c r="S34" s="109">
        <f t="shared" si="10"/>
        <v>800000</v>
      </c>
      <c r="T34" s="92">
        <v>770000</v>
      </c>
      <c r="U34" s="93">
        <v>0</v>
      </c>
      <c r="V34" s="93">
        <v>0</v>
      </c>
      <c r="W34" s="93">
        <v>0</v>
      </c>
      <c r="X34" s="94">
        <f t="shared" si="11"/>
        <v>770000</v>
      </c>
      <c r="Y34" s="22">
        <v>770000</v>
      </c>
      <c r="Z34" s="23">
        <v>0</v>
      </c>
      <c r="AA34" s="23">
        <v>0</v>
      </c>
      <c r="AB34" s="23">
        <v>0</v>
      </c>
      <c r="AC34" s="78">
        <f t="shared" si="12"/>
        <v>770000</v>
      </c>
      <c r="AD34" s="22">
        <f t="shared" si="2"/>
        <v>30000</v>
      </c>
      <c r="AE34" s="23">
        <f t="shared" si="3"/>
        <v>0</v>
      </c>
      <c r="AF34" s="23">
        <f t="shared" si="4"/>
        <v>0</v>
      </c>
      <c r="AG34" s="23">
        <f t="shared" si="5"/>
        <v>0</v>
      </c>
      <c r="AH34" s="78">
        <f t="shared" si="13"/>
        <v>30000</v>
      </c>
      <c r="AI34" s="22">
        <f t="shared" si="18"/>
        <v>0</v>
      </c>
      <c r="AJ34" s="23">
        <f t="shared" si="7"/>
        <v>0</v>
      </c>
      <c r="AK34" s="23">
        <f t="shared" si="14"/>
        <v>0</v>
      </c>
      <c r="AL34" s="23">
        <f t="shared" si="15"/>
        <v>0</v>
      </c>
      <c r="AM34" s="79">
        <f t="shared" si="16"/>
        <v>0</v>
      </c>
      <c r="AN34" s="78" t="e">
        <f t="shared" si="17"/>
        <v>#REF!</v>
      </c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  <c r="HH34" s="72"/>
      <c r="HI34" s="72"/>
      <c r="HJ34" s="72"/>
      <c r="HK34" s="72"/>
      <c r="HL34" s="72"/>
      <c r="HM34" s="72"/>
      <c r="HN34" s="72"/>
      <c r="HO34" s="72"/>
      <c r="HP34" s="72"/>
      <c r="HQ34" s="72"/>
      <c r="HR34" s="72"/>
      <c r="HS34" s="72"/>
      <c r="HT34" s="72"/>
      <c r="HU34" s="72"/>
      <c r="HV34" s="72"/>
      <c r="HW34" s="72"/>
      <c r="HX34" s="72"/>
      <c r="HY34" s="72"/>
      <c r="HZ34" s="72"/>
      <c r="IA34" s="72"/>
      <c r="IB34" s="72"/>
      <c r="IC34" s="72"/>
      <c r="ID34" s="72"/>
      <c r="IE34" s="72"/>
      <c r="IF34" s="72"/>
      <c r="IG34" s="72"/>
      <c r="IH34" s="72"/>
      <c r="II34" s="72"/>
      <c r="IJ34" s="72"/>
      <c r="IK34" s="72"/>
    </row>
    <row r="35" spans="1:245" s="73" customFormat="1" ht="20.399999999999999">
      <c r="A35" s="86">
        <v>30</v>
      </c>
      <c r="B35" s="86">
        <v>210</v>
      </c>
      <c r="C35" s="84" t="s">
        <v>194</v>
      </c>
      <c r="D35" s="84" t="s">
        <v>195</v>
      </c>
      <c r="E35" s="87" t="s">
        <v>107</v>
      </c>
      <c r="F35" s="87" t="s">
        <v>196</v>
      </c>
      <c r="G35" s="87" t="s">
        <v>197</v>
      </c>
      <c r="H35" s="87" t="s">
        <v>75</v>
      </c>
      <c r="I35" s="87" t="s">
        <v>75</v>
      </c>
      <c r="J35" s="87" t="s">
        <v>75</v>
      </c>
      <c r="K35" s="87" t="s">
        <v>75</v>
      </c>
      <c r="L35" s="87" t="s">
        <v>76</v>
      </c>
      <c r="M35" s="87" t="s">
        <v>198</v>
      </c>
      <c r="N35" s="108">
        <v>41676</v>
      </c>
      <c r="O35" s="92">
        <f t="shared" si="19"/>
        <v>126000</v>
      </c>
      <c r="P35" s="93">
        <f t="shared" si="20"/>
        <v>0</v>
      </c>
      <c r="Q35" s="93">
        <f t="shared" si="8"/>
        <v>0</v>
      </c>
      <c r="R35" s="93">
        <f t="shared" si="9"/>
        <v>0</v>
      </c>
      <c r="S35" s="109">
        <f t="shared" si="10"/>
        <v>126000</v>
      </c>
      <c r="T35" s="92">
        <v>121000</v>
      </c>
      <c r="U35" s="93">
        <v>0</v>
      </c>
      <c r="V35" s="93">
        <v>0</v>
      </c>
      <c r="W35" s="93">
        <v>0</v>
      </c>
      <c r="X35" s="94">
        <f t="shared" si="11"/>
        <v>121000</v>
      </c>
      <c r="Y35" s="22">
        <v>121000</v>
      </c>
      <c r="Z35" s="23">
        <v>0</v>
      </c>
      <c r="AA35" s="23">
        <v>0</v>
      </c>
      <c r="AB35" s="23">
        <v>0</v>
      </c>
      <c r="AC35" s="78">
        <f t="shared" si="12"/>
        <v>121000</v>
      </c>
      <c r="AD35" s="22">
        <f t="shared" si="2"/>
        <v>5000</v>
      </c>
      <c r="AE35" s="23">
        <f t="shared" si="3"/>
        <v>0</v>
      </c>
      <c r="AF35" s="23">
        <f t="shared" si="4"/>
        <v>0</v>
      </c>
      <c r="AG35" s="23">
        <f t="shared" si="5"/>
        <v>0</v>
      </c>
      <c r="AH35" s="78">
        <f t="shared" si="13"/>
        <v>5000</v>
      </c>
      <c r="AI35" s="22">
        <f t="shared" si="18"/>
        <v>0</v>
      </c>
      <c r="AJ35" s="23">
        <f t="shared" si="7"/>
        <v>0</v>
      </c>
      <c r="AK35" s="23">
        <f t="shared" si="14"/>
        <v>0</v>
      </c>
      <c r="AL35" s="23">
        <f t="shared" si="15"/>
        <v>0</v>
      </c>
      <c r="AM35" s="79">
        <f t="shared" si="16"/>
        <v>0</v>
      </c>
      <c r="AN35" s="78" t="e">
        <f t="shared" si="17"/>
        <v>#REF!</v>
      </c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  <c r="HH35" s="72"/>
      <c r="HI35" s="72"/>
      <c r="HJ35" s="72"/>
      <c r="HK35" s="72"/>
      <c r="HL35" s="72"/>
      <c r="HM35" s="72"/>
      <c r="HN35" s="72"/>
      <c r="HO35" s="72"/>
      <c r="HP35" s="72"/>
      <c r="HQ35" s="72"/>
      <c r="HR35" s="72"/>
      <c r="HS35" s="72"/>
      <c r="HT35" s="72"/>
      <c r="HU35" s="72"/>
      <c r="HV35" s="72"/>
      <c r="HW35" s="72"/>
      <c r="HX35" s="72"/>
      <c r="HY35" s="72"/>
      <c r="HZ35" s="72"/>
      <c r="IA35" s="72"/>
      <c r="IB35" s="72"/>
      <c r="IC35" s="72"/>
      <c r="ID35" s="72"/>
      <c r="IE35" s="72"/>
      <c r="IF35" s="72"/>
      <c r="IG35" s="72"/>
      <c r="IH35" s="72"/>
      <c r="II35" s="72"/>
      <c r="IJ35" s="72"/>
      <c r="IK35" s="72"/>
    </row>
    <row r="36" spans="1:245" s="73" customFormat="1" ht="20.399999999999999">
      <c r="A36" s="86">
        <v>31</v>
      </c>
      <c r="B36" s="86">
        <v>211</v>
      </c>
      <c r="C36" s="84" t="s">
        <v>199</v>
      </c>
      <c r="D36" s="84" t="s">
        <v>195</v>
      </c>
      <c r="E36" s="87" t="s">
        <v>107</v>
      </c>
      <c r="F36" s="87" t="s">
        <v>200</v>
      </c>
      <c r="G36" s="87" t="s">
        <v>201</v>
      </c>
      <c r="H36" s="87" t="s">
        <v>202</v>
      </c>
      <c r="I36" s="87" t="s">
        <v>74</v>
      </c>
      <c r="J36" s="87" t="s">
        <v>75</v>
      </c>
      <c r="K36" s="87"/>
      <c r="L36" s="87" t="s">
        <v>76</v>
      </c>
      <c r="M36" s="87"/>
      <c r="N36" s="108">
        <v>41676</v>
      </c>
      <c r="O36" s="92">
        <f t="shared" si="19"/>
        <v>3558000</v>
      </c>
      <c r="P36" s="93">
        <f t="shared" si="20"/>
        <v>537000</v>
      </c>
      <c r="Q36" s="93">
        <f t="shared" si="8"/>
        <v>0</v>
      </c>
      <c r="R36" s="93">
        <f t="shared" si="9"/>
        <v>98000</v>
      </c>
      <c r="S36" s="109">
        <f t="shared" si="10"/>
        <v>4193000</v>
      </c>
      <c r="T36" s="92">
        <v>3425000</v>
      </c>
      <c r="U36" s="93">
        <v>515000</v>
      </c>
      <c r="V36" s="93">
        <v>0</v>
      </c>
      <c r="W36" s="93">
        <v>98000</v>
      </c>
      <c r="X36" s="94">
        <f t="shared" si="11"/>
        <v>4038000</v>
      </c>
      <c r="Y36" s="22">
        <v>3425000</v>
      </c>
      <c r="Z36" s="23">
        <v>515000</v>
      </c>
      <c r="AA36" s="23">
        <v>0</v>
      </c>
      <c r="AB36" s="23">
        <v>98000</v>
      </c>
      <c r="AC36" s="78">
        <f t="shared" si="12"/>
        <v>4038000</v>
      </c>
      <c r="AD36" s="22">
        <f t="shared" si="2"/>
        <v>133000</v>
      </c>
      <c r="AE36" s="23">
        <f t="shared" si="3"/>
        <v>22000</v>
      </c>
      <c r="AF36" s="23">
        <f t="shared" si="4"/>
        <v>0</v>
      </c>
      <c r="AG36" s="23">
        <f t="shared" si="5"/>
        <v>0</v>
      </c>
      <c r="AH36" s="78">
        <f t="shared" si="13"/>
        <v>155000</v>
      </c>
      <c r="AI36" s="22">
        <f t="shared" si="18"/>
        <v>0</v>
      </c>
      <c r="AJ36" s="23">
        <f t="shared" si="7"/>
        <v>0</v>
      </c>
      <c r="AK36" s="23">
        <f t="shared" si="14"/>
        <v>0</v>
      </c>
      <c r="AL36" s="23">
        <f t="shared" si="15"/>
        <v>0</v>
      </c>
      <c r="AM36" s="79">
        <f t="shared" si="16"/>
        <v>0</v>
      </c>
      <c r="AN36" s="78" t="e">
        <f t="shared" si="17"/>
        <v>#REF!</v>
      </c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  <c r="HG36" s="72"/>
      <c r="HH36" s="72"/>
      <c r="HI36" s="72"/>
      <c r="HJ36" s="72"/>
      <c r="HK36" s="72"/>
      <c r="HL36" s="72"/>
      <c r="HM36" s="72"/>
      <c r="HN36" s="72"/>
      <c r="HO36" s="72"/>
      <c r="HP36" s="72"/>
      <c r="HQ36" s="72"/>
      <c r="HR36" s="72"/>
      <c r="HS36" s="72"/>
      <c r="HT36" s="72"/>
      <c r="HU36" s="72"/>
      <c r="HV36" s="72"/>
      <c r="HW36" s="72"/>
      <c r="HX36" s="72"/>
      <c r="HY36" s="72"/>
      <c r="HZ36" s="72"/>
      <c r="IA36" s="72"/>
      <c r="IB36" s="72"/>
      <c r="IC36" s="72"/>
      <c r="ID36" s="72"/>
      <c r="IE36" s="72"/>
      <c r="IF36" s="72"/>
      <c r="IG36" s="72"/>
      <c r="IH36" s="72"/>
      <c r="II36" s="72"/>
      <c r="IJ36" s="72"/>
      <c r="IK36" s="72"/>
    </row>
    <row r="37" spans="1:245" s="73" customFormat="1" ht="20.399999999999999">
      <c r="A37" s="86">
        <v>32</v>
      </c>
      <c r="B37" s="86">
        <v>217</v>
      </c>
      <c r="C37" s="84" t="s">
        <v>203</v>
      </c>
      <c r="D37" s="84" t="s">
        <v>204</v>
      </c>
      <c r="E37" s="87" t="s">
        <v>107</v>
      </c>
      <c r="F37" s="87" t="s">
        <v>205</v>
      </c>
      <c r="G37" s="87" t="s">
        <v>206</v>
      </c>
      <c r="H37" s="87"/>
      <c r="I37" s="87"/>
      <c r="J37" s="87"/>
      <c r="K37" s="87"/>
      <c r="L37" s="87" t="s">
        <v>76</v>
      </c>
      <c r="M37" s="87"/>
      <c r="N37" s="108">
        <v>41676</v>
      </c>
      <c r="O37" s="92">
        <f t="shared" si="19"/>
        <v>919000</v>
      </c>
      <c r="P37" s="93">
        <f t="shared" si="20"/>
        <v>97000</v>
      </c>
      <c r="Q37" s="93">
        <f t="shared" si="8"/>
        <v>0</v>
      </c>
      <c r="R37" s="93">
        <f t="shared" si="9"/>
        <v>0</v>
      </c>
      <c r="S37" s="109">
        <f t="shared" si="10"/>
        <v>1016000</v>
      </c>
      <c r="T37" s="92">
        <v>885000</v>
      </c>
      <c r="U37" s="93">
        <v>93000</v>
      </c>
      <c r="V37" s="93">
        <v>0</v>
      </c>
      <c r="W37" s="93">
        <v>0</v>
      </c>
      <c r="X37" s="94">
        <f t="shared" si="11"/>
        <v>978000</v>
      </c>
      <c r="Y37" s="22">
        <v>885000</v>
      </c>
      <c r="Z37" s="23">
        <v>93000</v>
      </c>
      <c r="AA37" s="23">
        <v>0</v>
      </c>
      <c r="AB37" s="23">
        <v>0</v>
      </c>
      <c r="AC37" s="78">
        <f t="shared" si="12"/>
        <v>978000</v>
      </c>
      <c r="AD37" s="22">
        <f t="shared" si="2"/>
        <v>34000</v>
      </c>
      <c r="AE37" s="23">
        <f t="shared" si="3"/>
        <v>4000</v>
      </c>
      <c r="AF37" s="23">
        <f t="shared" si="4"/>
        <v>0</v>
      </c>
      <c r="AG37" s="23">
        <f t="shared" si="5"/>
        <v>0</v>
      </c>
      <c r="AH37" s="78">
        <f t="shared" si="13"/>
        <v>38000</v>
      </c>
      <c r="AI37" s="22">
        <f t="shared" si="18"/>
        <v>0</v>
      </c>
      <c r="AJ37" s="23">
        <f t="shared" si="7"/>
        <v>0</v>
      </c>
      <c r="AK37" s="23">
        <f t="shared" si="14"/>
        <v>0</v>
      </c>
      <c r="AL37" s="23">
        <f t="shared" si="15"/>
        <v>0</v>
      </c>
      <c r="AM37" s="79">
        <f t="shared" si="16"/>
        <v>0</v>
      </c>
      <c r="AN37" s="78" t="e">
        <f t="shared" si="17"/>
        <v>#REF!</v>
      </c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  <c r="HG37" s="72"/>
      <c r="HH37" s="72"/>
      <c r="HI37" s="72"/>
      <c r="HJ37" s="72"/>
      <c r="HK37" s="72"/>
      <c r="HL37" s="72"/>
      <c r="HM37" s="72"/>
      <c r="HN37" s="72"/>
      <c r="HO37" s="72"/>
      <c r="HP37" s="72"/>
      <c r="HQ37" s="72"/>
      <c r="HR37" s="72"/>
      <c r="HS37" s="72"/>
      <c r="HT37" s="72"/>
      <c r="HU37" s="72"/>
      <c r="HV37" s="72"/>
      <c r="HW37" s="72"/>
      <c r="HX37" s="72"/>
      <c r="HY37" s="72"/>
      <c r="HZ37" s="72"/>
      <c r="IA37" s="72"/>
      <c r="IB37" s="72"/>
      <c r="IC37" s="72"/>
      <c r="ID37" s="72"/>
      <c r="IE37" s="72"/>
      <c r="IF37" s="72"/>
      <c r="IG37" s="72"/>
      <c r="IH37" s="72"/>
      <c r="II37" s="72"/>
      <c r="IJ37" s="72"/>
      <c r="IK37" s="72"/>
    </row>
    <row r="38" spans="1:245" s="73" customFormat="1" ht="20.399999999999999">
      <c r="A38" s="86">
        <v>33</v>
      </c>
      <c r="B38" s="86">
        <v>213</v>
      </c>
      <c r="C38" s="84" t="s">
        <v>207</v>
      </c>
      <c r="D38" s="84" t="s">
        <v>204</v>
      </c>
      <c r="E38" s="87" t="s">
        <v>107</v>
      </c>
      <c r="F38" s="87" t="s">
        <v>208</v>
      </c>
      <c r="G38" s="87" t="s">
        <v>209</v>
      </c>
      <c r="H38" s="87"/>
      <c r="I38" s="87"/>
      <c r="J38" s="87"/>
      <c r="K38" s="87"/>
      <c r="L38" s="87" t="s">
        <v>76</v>
      </c>
      <c r="M38" s="87"/>
      <c r="N38" s="108">
        <v>41676</v>
      </c>
      <c r="O38" s="92">
        <f t="shared" si="19"/>
        <v>696000</v>
      </c>
      <c r="P38" s="93">
        <f t="shared" si="20"/>
        <v>0</v>
      </c>
      <c r="Q38" s="93">
        <f t="shared" si="8"/>
        <v>0</v>
      </c>
      <c r="R38" s="93">
        <f t="shared" si="9"/>
        <v>0</v>
      </c>
      <c r="S38" s="109">
        <f t="shared" si="10"/>
        <v>696000</v>
      </c>
      <c r="T38" s="92">
        <v>670000</v>
      </c>
      <c r="U38" s="93">
        <v>0</v>
      </c>
      <c r="V38" s="93">
        <v>0</v>
      </c>
      <c r="W38" s="93">
        <v>0</v>
      </c>
      <c r="X38" s="94">
        <f t="shared" si="11"/>
        <v>670000</v>
      </c>
      <c r="Y38" s="22">
        <v>670000</v>
      </c>
      <c r="Z38" s="23">
        <v>0</v>
      </c>
      <c r="AA38" s="23">
        <v>0</v>
      </c>
      <c r="AB38" s="23">
        <v>0</v>
      </c>
      <c r="AC38" s="78">
        <f t="shared" si="12"/>
        <v>670000</v>
      </c>
      <c r="AD38" s="22">
        <f t="shared" si="2"/>
        <v>26000</v>
      </c>
      <c r="AE38" s="23">
        <f t="shared" si="3"/>
        <v>0</v>
      </c>
      <c r="AF38" s="23">
        <f t="shared" si="4"/>
        <v>0</v>
      </c>
      <c r="AG38" s="23">
        <f t="shared" si="5"/>
        <v>0</v>
      </c>
      <c r="AH38" s="78">
        <f t="shared" si="13"/>
        <v>26000</v>
      </c>
      <c r="AI38" s="22">
        <f t="shared" si="18"/>
        <v>0</v>
      </c>
      <c r="AJ38" s="23">
        <f t="shared" si="7"/>
        <v>0</v>
      </c>
      <c r="AK38" s="23">
        <f t="shared" si="14"/>
        <v>0</v>
      </c>
      <c r="AL38" s="23">
        <f t="shared" si="15"/>
        <v>0</v>
      </c>
      <c r="AM38" s="79">
        <f t="shared" si="16"/>
        <v>0</v>
      </c>
      <c r="AN38" s="78" t="e">
        <f t="shared" si="17"/>
        <v>#REF!</v>
      </c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  <c r="HF38" s="72"/>
      <c r="HG38" s="72"/>
      <c r="HH38" s="72"/>
      <c r="HI38" s="72"/>
      <c r="HJ38" s="72"/>
      <c r="HK38" s="72"/>
      <c r="HL38" s="72"/>
      <c r="HM38" s="72"/>
      <c r="HN38" s="72"/>
      <c r="HO38" s="72"/>
      <c r="HP38" s="72"/>
      <c r="HQ38" s="72"/>
      <c r="HR38" s="72"/>
      <c r="HS38" s="72"/>
      <c r="HT38" s="72"/>
      <c r="HU38" s="72"/>
      <c r="HV38" s="72"/>
      <c r="HW38" s="72"/>
      <c r="HX38" s="72"/>
      <c r="HY38" s="72"/>
      <c r="HZ38" s="72"/>
      <c r="IA38" s="72"/>
      <c r="IB38" s="72"/>
      <c r="IC38" s="72"/>
      <c r="ID38" s="72"/>
      <c r="IE38" s="72"/>
      <c r="IF38" s="72"/>
      <c r="IG38" s="72"/>
      <c r="IH38" s="72"/>
      <c r="II38" s="72"/>
      <c r="IJ38" s="72"/>
      <c r="IK38" s="72"/>
    </row>
    <row r="39" spans="1:245" s="73" customFormat="1" ht="20.399999999999999">
      <c r="A39" s="86">
        <v>34</v>
      </c>
      <c r="B39" s="86">
        <v>218</v>
      </c>
      <c r="C39" s="84" t="s">
        <v>210</v>
      </c>
      <c r="D39" s="84" t="s">
        <v>204</v>
      </c>
      <c r="E39" s="87" t="s">
        <v>107</v>
      </c>
      <c r="F39" s="87" t="s">
        <v>211</v>
      </c>
      <c r="G39" s="87" t="s">
        <v>212</v>
      </c>
      <c r="H39" s="87"/>
      <c r="I39" s="87"/>
      <c r="J39" s="87"/>
      <c r="K39" s="87"/>
      <c r="L39" s="87" t="s">
        <v>76</v>
      </c>
      <c r="M39" s="87"/>
      <c r="N39" s="108">
        <v>41676</v>
      </c>
      <c r="O39" s="92">
        <f t="shared" si="19"/>
        <v>166000</v>
      </c>
      <c r="P39" s="93">
        <f t="shared" si="20"/>
        <v>0</v>
      </c>
      <c r="Q39" s="93">
        <f t="shared" si="8"/>
        <v>0</v>
      </c>
      <c r="R39" s="93">
        <f t="shared" si="9"/>
        <v>0</v>
      </c>
      <c r="S39" s="109">
        <f t="shared" si="10"/>
        <v>166000</v>
      </c>
      <c r="T39" s="92">
        <v>160000</v>
      </c>
      <c r="U39" s="93">
        <v>0</v>
      </c>
      <c r="V39" s="93">
        <v>0</v>
      </c>
      <c r="W39" s="93">
        <v>0</v>
      </c>
      <c r="X39" s="94">
        <f t="shared" si="11"/>
        <v>160000</v>
      </c>
      <c r="Y39" s="22">
        <v>160000</v>
      </c>
      <c r="Z39" s="23">
        <v>0</v>
      </c>
      <c r="AA39" s="23">
        <v>0</v>
      </c>
      <c r="AB39" s="23">
        <v>0</v>
      </c>
      <c r="AC39" s="78">
        <f t="shared" si="12"/>
        <v>160000</v>
      </c>
      <c r="AD39" s="22">
        <f t="shared" ref="AD39:AD70" si="21">O39-T39</f>
        <v>6000</v>
      </c>
      <c r="AE39" s="23">
        <f t="shared" ref="AE39:AE70" si="22">P39-U39</f>
        <v>0</v>
      </c>
      <c r="AF39" s="23">
        <f t="shared" ref="AF39:AF70" si="23">Q39-V39</f>
        <v>0</v>
      </c>
      <c r="AG39" s="23">
        <f t="shared" ref="AG39:AG70" si="24">R39-W39</f>
        <v>0</v>
      </c>
      <c r="AH39" s="78">
        <f t="shared" si="13"/>
        <v>6000</v>
      </c>
      <c r="AI39" s="22">
        <f t="shared" si="18"/>
        <v>0</v>
      </c>
      <c r="AJ39" s="23">
        <f t="shared" ref="AJ39:AJ143" si="25">U39-Z39</f>
        <v>0</v>
      </c>
      <c r="AK39" s="23">
        <f t="shared" si="14"/>
        <v>0</v>
      </c>
      <c r="AL39" s="23">
        <f t="shared" si="15"/>
        <v>0</v>
      </c>
      <c r="AM39" s="79">
        <f t="shared" si="16"/>
        <v>0</v>
      </c>
      <c r="AN39" s="78" t="e">
        <f t="shared" si="17"/>
        <v>#REF!</v>
      </c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  <c r="HG39" s="72"/>
      <c r="HH39" s="72"/>
      <c r="HI39" s="72"/>
      <c r="HJ39" s="72"/>
      <c r="HK39" s="72"/>
      <c r="HL39" s="72"/>
      <c r="HM39" s="72"/>
      <c r="HN39" s="72"/>
      <c r="HO39" s="72"/>
      <c r="HP39" s="72"/>
      <c r="HQ39" s="72"/>
      <c r="HR39" s="72"/>
      <c r="HS39" s="72"/>
      <c r="HT39" s="72"/>
      <c r="HU39" s="72"/>
      <c r="HV39" s="72"/>
      <c r="HW39" s="72"/>
      <c r="HX39" s="72"/>
      <c r="HY39" s="72"/>
      <c r="HZ39" s="72"/>
      <c r="IA39" s="72"/>
      <c r="IB39" s="72"/>
      <c r="IC39" s="72"/>
      <c r="ID39" s="72"/>
      <c r="IE39" s="72"/>
      <c r="IF39" s="72"/>
      <c r="IG39" s="72"/>
      <c r="IH39" s="72"/>
      <c r="II39" s="72"/>
      <c r="IJ39" s="72"/>
      <c r="IK39" s="72"/>
    </row>
    <row r="40" spans="1:245" s="73" customFormat="1">
      <c r="A40" s="86">
        <v>35</v>
      </c>
      <c r="B40" s="86">
        <v>1139</v>
      </c>
      <c r="C40" s="84" t="s">
        <v>213</v>
      </c>
      <c r="D40" s="84" t="s">
        <v>214</v>
      </c>
      <c r="E40" s="87" t="s">
        <v>80</v>
      </c>
      <c r="F40" s="87" t="s">
        <v>215</v>
      </c>
      <c r="G40" s="87" t="s">
        <v>216</v>
      </c>
      <c r="H40" s="87" t="s">
        <v>74</v>
      </c>
      <c r="I40" s="87" t="s">
        <v>74</v>
      </c>
      <c r="J40" s="87" t="s">
        <v>75</v>
      </c>
      <c r="K40" s="87" t="s">
        <v>74</v>
      </c>
      <c r="L40" s="87" t="s">
        <v>217</v>
      </c>
      <c r="M40" s="87" t="s">
        <v>218</v>
      </c>
      <c r="N40" s="108"/>
      <c r="O40" s="92">
        <f t="shared" si="19"/>
        <v>76000</v>
      </c>
      <c r="P40" s="93">
        <f t="shared" si="20"/>
        <v>27000</v>
      </c>
      <c r="Q40" s="93">
        <f t="shared" si="8"/>
        <v>0</v>
      </c>
      <c r="R40" s="93">
        <f t="shared" si="9"/>
        <v>0</v>
      </c>
      <c r="S40" s="109">
        <f t="shared" si="10"/>
        <v>103000</v>
      </c>
      <c r="T40" s="92">
        <v>73000</v>
      </c>
      <c r="U40" s="93">
        <v>26000</v>
      </c>
      <c r="V40" s="93">
        <v>0</v>
      </c>
      <c r="W40" s="93">
        <v>0</v>
      </c>
      <c r="X40" s="94">
        <f t="shared" si="11"/>
        <v>99000</v>
      </c>
      <c r="Y40" s="22">
        <v>73000</v>
      </c>
      <c r="Z40" s="23">
        <v>26000</v>
      </c>
      <c r="AA40" s="23">
        <v>0</v>
      </c>
      <c r="AB40" s="23">
        <v>0</v>
      </c>
      <c r="AC40" s="78">
        <f t="shared" si="12"/>
        <v>99000</v>
      </c>
      <c r="AD40" s="22">
        <f t="shared" si="21"/>
        <v>3000</v>
      </c>
      <c r="AE40" s="23">
        <f t="shared" si="22"/>
        <v>1000</v>
      </c>
      <c r="AF40" s="23">
        <f t="shared" si="23"/>
        <v>0</v>
      </c>
      <c r="AG40" s="23">
        <f t="shared" si="24"/>
        <v>0</v>
      </c>
      <c r="AH40" s="78">
        <f t="shared" si="13"/>
        <v>4000</v>
      </c>
      <c r="AI40" s="22">
        <f t="shared" si="18"/>
        <v>0</v>
      </c>
      <c r="AJ40" s="23">
        <f t="shared" si="25"/>
        <v>0</v>
      </c>
      <c r="AK40" s="23">
        <f t="shared" si="14"/>
        <v>0</v>
      </c>
      <c r="AL40" s="23">
        <f t="shared" si="15"/>
        <v>0</v>
      </c>
      <c r="AM40" s="79">
        <f t="shared" si="16"/>
        <v>0</v>
      </c>
      <c r="AN40" s="78" t="e">
        <f t="shared" si="17"/>
        <v>#REF!</v>
      </c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2"/>
      <c r="GM40" s="72"/>
      <c r="GN40" s="72"/>
      <c r="GO40" s="72"/>
      <c r="GP40" s="72"/>
      <c r="GQ40" s="72"/>
      <c r="GR40" s="72"/>
      <c r="GS40" s="72"/>
      <c r="GT40" s="72"/>
      <c r="GU40" s="72"/>
      <c r="GV40" s="72"/>
      <c r="GW40" s="72"/>
      <c r="GX40" s="72"/>
      <c r="GY40" s="72"/>
      <c r="GZ40" s="72"/>
      <c r="HA40" s="72"/>
      <c r="HB40" s="72"/>
      <c r="HC40" s="72"/>
      <c r="HD40" s="72"/>
      <c r="HE40" s="72"/>
      <c r="HF40" s="72"/>
      <c r="HG40" s="72"/>
      <c r="HH40" s="72"/>
      <c r="HI40" s="72"/>
      <c r="HJ40" s="72"/>
      <c r="HK40" s="72"/>
      <c r="HL40" s="72"/>
      <c r="HM40" s="72"/>
      <c r="HN40" s="72"/>
      <c r="HO40" s="72"/>
      <c r="HP40" s="72"/>
      <c r="HQ40" s="72"/>
      <c r="HR40" s="72"/>
      <c r="HS40" s="72"/>
      <c r="HT40" s="72"/>
      <c r="HU40" s="72"/>
      <c r="HV40" s="72"/>
      <c r="HW40" s="72"/>
      <c r="HX40" s="72"/>
      <c r="HY40" s="72"/>
      <c r="HZ40" s="72"/>
      <c r="IA40" s="72"/>
      <c r="IB40" s="72"/>
      <c r="IC40" s="72"/>
      <c r="ID40" s="72"/>
      <c r="IE40" s="72"/>
      <c r="IF40" s="72"/>
      <c r="IG40" s="72"/>
      <c r="IH40" s="72"/>
      <c r="II40" s="72"/>
      <c r="IJ40" s="72"/>
      <c r="IK40" s="72"/>
    </row>
    <row r="41" spans="1:245" s="73" customFormat="1" ht="20.399999999999999">
      <c r="A41" s="86">
        <v>36</v>
      </c>
      <c r="B41" s="86">
        <v>267</v>
      </c>
      <c r="C41" s="84" t="s">
        <v>219</v>
      </c>
      <c r="D41" s="84" t="s">
        <v>220</v>
      </c>
      <c r="E41" s="87" t="s">
        <v>80</v>
      </c>
      <c r="F41" s="87" t="s">
        <v>221</v>
      </c>
      <c r="G41" s="87" t="s">
        <v>222</v>
      </c>
      <c r="H41" s="87"/>
      <c r="I41" s="87"/>
      <c r="J41" s="87"/>
      <c r="K41" s="87"/>
      <c r="L41" s="87" t="s">
        <v>76</v>
      </c>
      <c r="M41" s="87"/>
      <c r="N41" s="108">
        <v>42453</v>
      </c>
      <c r="O41" s="92">
        <f t="shared" si="19"/>
        <v>1581000</v>
      </c>
      <c r="P41" s="93">
        <f t="shared" si="20"/>
        <v>0</v>
      </c>
      <c r="Q41" s="93">
        <f t="shared" si="8"/>
        <v>0</v>
      </c>
      <c r="R41" s="93">
        <f t="shared" si="9"/>
        <v>0</v>
      </c>
      <c r="S41" s="109">
        <f t="shared" si="10"/>
        <v>1581000</v>
      </c>
      <c r="T41" s="92">
        <v>1522000</v>
      </c>
      <c r="U41" s="93">
        <v>0</v>
      </c>
      <c r="V41" s="93">
        <v>0</v>
      </c>
      <c r="W41" s="93">
        <v>0</v>
      </c>
      <c r="X41" s="94">
        <f t="shared" si="11"/>
        <v>1522000</v>
      </c>
      <c r="Y41" s="22">
        <v>1522000</v>
      </c>
      <c r="Z41" s="23">
        <v>0</v>
      </c>
      <c r="AA41" s="23">
        <v>0</v>
      </c>
      <c r="AB41" s="23">
        <v>0</v>
      </c>
      <c r="AC41" s="78">
        <f t="shared" si="12"/>
        <v>1522000</v>
      </c>
      <c r="AD41" s="22">
        <f t="shared" si="21"/>
        <v>59000</v>
      </c>
      <c r="AE41" s="23">
        <f t="shared" si="22"/>
        <v>0</v>
      </c>
      <c r="AF41" s="23">
        <f t="shared" si="23"/>
        <v>0</v>
      </c>
      <c r="AG41" s="23">
        <f t="shared" si="24"/>
        <v>0</v>
      </c>
      <c r="AH41" s="78">
        <f t="shared" si="13"/>
        <v>59000</v>
      </c>
      <c r="AI41" s="22">
        <f t="shared" si="18"/>
        <v>0</v>
      </c>
      <c r="AJ41" s="23">
        <f t="shared" si="25"/>
        <v>0</v>
      </c>
      <c r="AK41" s="23">
        <f t="shared" si="14"/>
        <v>0</v>
      </c>
      <c r="AL41" s="23">
        <f t="shared" si="15"/>
        <v>0</v>
      </c>
      <c r="AM41" s="79">
        <f t="shared" si="16"/>
        <v>0</v>
      </c>
      <c r="AN41" s="78" t="e">
        <f t="shared" si="17"/>
        <v>#REF!</v>
      </c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  <c r="GV41" s="72"/>
      <c r="GW41" s="72"/>
      <c r="GX41" s="72"/>
      <c r="GY41" s="72"/>
      <c r="GZ41" s="72"/>
      <c r="HA41" s="72"/>
      <c r="HB41" s="72"/>
      <c r="HC41" s="72"/>
      <c r="HD41" s="72"/>
      <c r="HE41" s="72"/>
      <c r="HF41" s="72"/>
      <c r="HG41" s="72"/>
      <c r="HH41" s="72"/>
      <c r="HI41" s="72"/>
      <c r="HJ41" s="72"/>
      <c r="HK41" s="72"/>
      <c r="HL41" s="72"/>
      <c r="HM41" s="72"/>
      <c r="HN41" s="72"/>
      <c r="HO41" s="72"/>
      <c r="HP41" s="72"/>
      <c r="HQ41" s="72"/>
      <c r="HR41" s="72"/>
      <c r="HS41" s="72"/>
      <c r="HT41" s="72"/>
      <c r="HU41" s="72"/>
      <c r="HV41" s="72"/>
      <c r="HW41" s="72"/>
      <c r="HX41" s="72"/>
      <c r="HY41" s="72"/>
      <c r="HZ41" s="72"/>
      <c r="IA41" s="72"/>
      <c r="IB41" s="72"/>
      <c r="IC41" s="72"/>
      <c r="ID41" s="72"/>
      <c r="IE41" s="72"/>
      <c r="IF41" s="72"/>
      <c r="IG41" s="72"/>
      <c r="IH41" s="72"/>
      <c r="II41" s="72"/>
      <c r="IJ41" s="72"/>
      <c r="IK41" s="72"/>
    </row>
    <row r="42" spans="1:245" s="73" customFormat="1" ht="20.399999999999999">
      <c r="A42" s="86">
        <v>37</v>
      </c>
      <c r="B42" s="86">
        <v>294</v>
      </c>
      <c r="C42" s="84" t="s">
        <v>223</v>
      </c>
      <c r="D42" s="84" t="s">
        <v>224</v>
      </c>
      <c r="E42" s="87" t="s">
        <v>71</v>
      </c>
      <c r="F42" s="87" t="s">
        <v>223</v>
      </c>
      <c r="G42" s="87" t="s">
        <v>225</v>
      </c>
      <c r="H42" s="87" t="s">
        <v>75</v>
      </c>
      <c r="I42" s="87" t="s">
        <v>74</v>
      </c>
      <c r="J42" s="87" t="s">
        <v>75</v>
      </c>
      <c r="K42" s="87" t="s">
        <v>75</v>
      </c>
      <c r="L42" s="87" t="s">
        <v>76</v>
      </c>
      <c r="M42" s="87" t="s">
        <v>198</v>
      </c>
      <c r="N42" s="108"/>
      <c r="O42" s="92">
        <f t="shared" si="19"/>
        <v>95000</v>
      </c>
      <c r="P42" s="93">
        <f t="shared" si="20"/>
        <v>0</v>
      </c>
      <c r="Q42" s="93">
        <f t="shared" si="8"/>
        <v>0</v>
      </c>
      <c r="R42" s="93">
        <f t="shared" si="9"/>
        <v>0</v>
      </c>
      <c r="S42" s="109">
        <f t="shared" si="10"/>
        <v>95000</v>
      </c>
      <c r="T42" s="92">
        <v>91000</v>
      </c>
      <c r="U42" s="93">
        <v>0</v>
      </c>
      <c r="V42" s="93">
        <v>0</v>
      </c>
      <c r="W42" s="93">
        <v>0</v>
      </c>
      <c r="X42" s="94">
        <f t="shared" si="11"/>
        <v>91000</v>
      </c>
      <c r="Y42" s="22">
        <v>91000</v>
      </c>
      <c r="Z42" s="23">
        <v>0</v>
      </c>
      <c r="AA42" s="23">
        <v>0</v>
      </c>
      <c r="AB42" s="23">
        <v>0</v>
      </c>
      <c r="AC42" s="78">
        <f t="shared" si="12"/>
        <v>91000</v>
      </c>
      <c r="AD42" s="22">
        <f t="shared" si="21"/>
        <v>4000</v>
      </c>
      <c r="AE42" s="23">
        <f t="shared" si="22"/>
        <v>0</v>
      </c>
      <c r="AF42" s="23">
        <f t="shared" si="23"/>
        <v>0</v>
      </c>
      <c r="AG42" s="23">
        <f t="shared" si="24"/>
        <v>0</v>
      </c>
      <c r="AH42" s="78">
        <f t="shared" si="13"/>
        <v>4000</v>
      </c>
      <c r="AI42" s="22">
        <f t="shared" si="18"/>
        <v>0</v>
      </c>
      <c r="AJ42" s="23">
        <f t="shared" si="25"/>
        <v>0</v>
      </c>
      <c r="AK42" s="23">
        <f t="shared" si="14"/>
        <v>0</v>
      </c>
      <c r="AL42" s="23">
        <f t="shared" si="15"/>
        <v>0</v>
      </c>
      <c r="AM42" s="79">
        <f t="shared" si="16"/>
        <v>0</v>
      </c>
      <c r="AN42" s="78" t="e">
        <f t="shared" si="17"/>
        <v>#REF!</v>
      </c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72"/>
      <c r="GC42" s="72"/>
      <c r="GD42" s="72"/>
      <c r="GE42" s="72"/>
      <c r="GF42" s="72"/>
      <c r="GG42" s="72"/>
      <c r="GH42" s="72"/>
      <c r="GI42" s="72"/>
      <c r="GJ42" s="72"/>
      <c r="GK42" s="72"/>
      <c r="GL42" s="72"/>
      <c r="GM42" s="72"/>
      <c r="GN42" s="72"/>
      <c r="GO42" s="72"/>
      <c r="GP42" s="72"/>
      <c r="GQ42" s="72"/>
      <c r="GR42" s="72"/>
      <c r="GS42" s="72"/>
      <c r="GT42" s="72"/>
      <c r="GU42" s="72"/>
      <c r="GV42" s="72"/>
      <c r="GW42" s="72"/>
      <c r="GX42" s="72"/>
      <c r="GY42" s="72"/>
      <c r="GZ42" s="72"/>
      <c r="HA42" s="72"/>
      <c r="HB42" s="72"/>
      <c r="HC42" s="72"/>
      <c r="HD42" s="72"/>
      <c r="HE42" s="72"/>
      <c r="HF42" s="72"/>
      <c r="HG42" s="72"/>
      <c r="HH42" s="72"/>
      <c r="HI42" s="72"/>
      <c r="HJ42" s="72"/>
      <c r="HK42" s="72"/>
      <c r="HL42" s="72"/>
      <c r="HM42" s="72"/>
      <c r="HN42" s="72"/>
      <c r="HO42" s="72"/>
      <c r="HP42" s="72"/>
      <c r="HQ42" s="72"/>
      <c r="HR42" s="72"/>
      <c r="HS42" s="72"/>
      <c r="HT42" s="72"/>
      <c r="HU42" s="72"/>
      <c r="HV42" s="72"/>
      <c r="HW42" s="72"/>
      <c r="HX42" s="72"/>
      <c r="HY42" s="72"/>
      <c r="HZ42" s="72"/>
      <c r="IA42" s="72"/>
      <c r="IB42" s="72"/>
      <c r="IC42" s="72"/>
      <c r="ID42" s="72"/>
      <c r="IE42" s="72"/>
      <c r="IF42" s="72"/>
      <c r="IG42" s="72"/>
      <c r="IH42" s="72"/>
      <c r="II42" s="72"/>
      <c r="IJ42" s="72"/>
      <c r="IK42" s="72"/>
    </row>
    <row r="43" spans="1:245" s="73" customFormat="1" ht="20.399999999999999">
      <c r="A43" s="86">
        <v>38</v>
      </c>
      <c r="B43" s="86">
        <v>545</v>
      </c>
      <c r="C43" s="84" t="s">
        <v>226</v>
      </c>
      <c r="D43" s="84" t="s">
        <v>224</v>
      </c>
      <c r="E43" s="87" t="s">
        <v>71</v>
      </c>
      <c r="F43" s="87" t="s">
        <v>226</v>
      </c>
      <c r="G43" s="87" t="s">
        <v>227</v>
      </c>
      <c r="H43" s="87" t="s">
        <v>75</v>
      </c>
      <c r="I43" s="87" t="s">
        <v>228</v>
      </c>
      <c r="J43" s="87" t="s">
        <v>75</v>
      </c>
      <c r="K43" s="87" t="s">
        <v>75</v>
      </c>
      <c r="L43" s="87" t="s">
        <v>76</v>
      </c>
      <c r="M43" s="87" t="s">
        <v>198</v>
      </c>
      <c r="N43" s="108"/>
      <c r="O43" s="92">
        <f t="shared" si="19"/>
        <v>95000</v>
      </c>
      <c r="P43" s="93">
        <f t="shared" si="20"/>
        <v>0</v>
      </c>
      <c r="Q43" s="93">
        <f t="shared" si="8"/>
        <v>0</v>
      </c>
      <c r="R43" s="93">
        <f t="shared" si="9"/>
        <v>0</v>
      </c>
      <c r="S43" s="109">
        <f t="shared" si="10"/>
        <v>95000</v>
      </c>
      <c r="T43" s="92">
        <v>91000</v>
      </c>
      <c r="U43" s="93">
        <v>0</v>
      </c>
      <c r="V43" s="93">
        <v>0</v>
      </c>
      <c r="W43" s="93">
        <v>0</v>
      </c>
      <c r="X43" s="94">
        <f t="shared" si="11"/>
        <v>91000</v>
      </c>
      <c r="Y43" s="22">
        <v>91000</v>
      </c>
      <c r="Z43" s="23">
        <v>0</v>
      </c>
      <c r="AA43" s="23">
        <v>0</v>
      </c>
      <c r="AB43" s="23">
        <v>0</v>
      </c>
      <c r="AC43" s="78">
        <f t="shared" si="12"/>
        <v>91000</v>
      </c>
      <c r="AD43" s="22">
        <f t="shared" si="21"/>
        <v>4000</v>
      </c>
      <c r="AE43" s="23">
        <f t="shared" si="22"/>
        <v>0</v>
      </c>
      <c r="AF43" s="23">
        <f t="shared" si="23"/>
        <v>0</v>
      </c>
      <c r="AG43" s="23">
        <f t="shared" si="24"/>
        <v>0</v>
      </c>
      <c r="AH43" s="78">
        <f t="shared" si="13"/>
        <v>4000</v>
      </c>
      <c r="AI43" s="22">
        <f t="shared" si="18"/>
        <v>0</v>
      </c>
      <c r="AJ43" s="23">
        <f t="shared" si="25"/>
        <v>0</v>
      </c>
      <c r="AK43" s="23">
        <f t="shared" si="14"/>
        <v>0</v>
      </c>
      <c r="AL43" s="23">
        <f t="shared" si="15"/>
        <v>0</v>
      </c>
      <c r="AM43" s="79">
        <f t="shared" si="16"/>
        <v>0</v>
      </c>
      <c r="AN43" s="78" t="e">
        <f t="shared" si="17"/>
        <v>#REF!</v>
      </c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  <c r="IE43" s="72"/>
      <c r="IF43" s="72"/>
      <c r="IG43" s="72"/>
      <c r="IH43" s="72"/>
      <c r="II43" s="72"/>
      <c r="IJ43" s="72"/>
      <c r="IK43" s="72"/>
    </row>
    <row r="44" spans="1:245" s="73" customFormat="1" ht="30.6">
      <c r="A44" s="86"/>
      <c r="B44" s="86"/>
      <c r="C44" s="84" t="s">
        <v>229</v>
      </c>
      <c r="D44" s="84" t="s">
        <v>224</v>
      </c>
      <c r="E44" s="87" t="s">
        <v>71</v>
      </c>
      <c r="F44" s="87" t="s">
        <v>230</v>
      </c>
      <c r="G44" s="87" t="s">
        <v>231</v>
      </c>
      <c r="H44" s="87"/>
      <c r="I44" s="87"/>
      <c r="J44" s="87"/>
      <c r="K44" s="87"/>
      <c r="L44" s="87"/>
      <c r="M44" s="87"/>
      <c r="N44" s="108"/>
      <c r="O44" s="92">
        <f t="shared" si="19"/>
        <v>2270000</v>
      </c>
      <c r="P44" s="93">
        <f t="shared" si="20"/>
        <v>141000</v>
      </c>
      <c r="Q44" s="93">
        <f t="shared" si="8"/>
        <v>0</v>
      </c>
      <c r="R44" s="93">
        <f t="shared" si="9"/>
        <v>0</v>
      </c>
      <c r="S44" s="109">
        <f t="shared" si="10"/>
        <v>2411000</v>
      </c>
      <c r="T44" s="92">
        <v>2185000</v>
      </c>
      <c r="U44" s="93">
        <v>135000</v>
      </c>
      <c r="V44" s="93">
        <v>0</v>
      </c>
      <c r="W44" s="93">
        <v>0</v>
      </c>
      <c r="X44" s="94">
        <f t="shared" si="11"/>
        <v>2320000</v>
      </c>
      <c r="Y44" s="22">
        <v>2185000</v>
      </c>
      <c r="Z44" s="23">
        <v>135000</v>
      </c>
      <c r="AA44" s="23">
        <v>0</v>
      </c>
      <c r="AB44" s="23">
        <v>0</v>
      </c>
      <c r="AC44" s="78">
        <f t="shared" si="12"/>
        <v>2320000</v>
      </c>
      <c r="AD44" s="22">
        <f t="shared" si="21"/>
        <v>85000</v>
      </c>
      <c r="AE44" s="23">
        <f t="shared" si="22"/>
        <v>6000</v>
      </c>
      <c r="AF44" s="23">
        <f t="shared" si="23"/>
        <v>0</v>
      </c>
      <c r="AG44" s="23">
        <f t="shared" si="24"/>
        <v>0</v>
      </c>
      <c r="AH44" s="78">
        <f t="shared" si="13"/>
        <v>91000</v>
      </c>
      <c r="AI44" s="22">
        <f t="shared" si="18"/>
        <v>0</v>
      </c>
      <c r="AJ44" s="23">
        <f t="shared" si="25"/>
        <v>0</v>
      </c>
      <c r="AK44" s="23">
        <f t="shared" si="14"/>
        <v>0</v>
      </c>
      <c r="AL44" s="23">
        <f t="shared" si="15"/>
        <v>0</v>
      </c>
      <c r="AM44" s="79">
        <f t="shared" si="16"/>
        <v>0</v>
      </c>
      <c r="AN44" s="78" t="e">
        <f t="shared" si="17"/>
        <v>#REF!</v>
      </c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  <c r="IE44" s="72"/>
      <c r="IF44" s="72"/>
      <c r="IG44" s="72"/>
      <c r="IH44" s="72"/>
      <c r="II44" s="72"/>
      <c r="IJ44" s="72"/>
      <c r="IK44" s="72"/>
    </row>
    <row r="45" spans="1:245" s="73" customFormat="1" ht="20.399999999999999">
      <c r="A45" s="86">
        <v>39</v>
      </c>
      <c r="B45" s="86">
        <v>273</v>
      </c>
      <c r="C45" s="84" t="s">
        <v>232</v>
      </c>
      <c r="D45" s="84" t="s">
        <v>233</v>
      </c>
      <c r="E45" s="87" t="s">
        <v>71</v>
      </c>
      <c r="F45" s="87" t="s">
        <v>234</v>
      </c>
      <c r="G45" s="87" t="s">
        <v>235</v>
      </c>
      <c r="H45" s="87" t="s">
        <v>75</v>
      </c>
      <c r="I45" s="87" t="s">
        <v>75</v>
      </c>
      <c r="J45" s="87" t="s">
        <v>75</v>
      </c>
      <c r="K45" s="87"/>
      <c r="L45" s="87" t="s">
        <v>76</v>
      </c>
      <c r="M45" s="87"/>
      <c r="N45" s="108">
        <v>41676</v>
      </c>
      <c r="O45" s="92">
        <f t="shared" si="19"/>
        <v>1143000</v>
      </c>
      <c r="P45" s="93">
        <f t="shared" si="20"/>
        <v>115000</v>
      </c>
      <c r="Q45" s="93">
        <f t="shared" si="8"/>
        <v>0</v>
      </c>
      <c r="R45" s="93">
        <f t="shared" si="9"/>
        <v>0</v>
      </c>
      <c r="S45" s="109">
        <f t="shared" si="10"/>
        <v>1258000</v>
      </c>
      <c r="T45" s="92">
        <v>1100000</v>
      </c>
      <c r="U45" s="93">
        <v>110000</v>
      </c>
      <c r="V45" s="93">
        <v>0</v>
      </c>
      <c r="W45" s="93">
        <v>0</v>
      </c>
      <c r="X45" s="94">
        <f t="shared" si="11"/>
        <v>1210000</v>
      </c>
      <c r="Y45" s="22">
        <v>1100000</v>
      </c>
      <c r="Z45" s="23">
        <v>110000</v>
      </c>
      <c r="AA45" s="23">
        <v>0</v>
      </c>
      <c r="AB45" s="23">
        <v>0</v>
      </c>
      <c r="AC45" s="78">
        <f t="shared" si="12"/>
        <v>1210000</v>
      </c>
      <c r="AD45" s="22">
        <f t="shared" si="21"/>
        <v>43000</v>
      </c>
      <c r="AE45" s="23">
        <f t="shared" si="22"/>
        <v>5000</v>
      </c>
      <c r="AF45" s="23">
        <f t="shared" si="23"/>
        <v>0</v>
      </c>
      <c r="AG45" s="23">
        <f t="shared" si="24"/>
        <v>0</v>
      </c>
      <c r="AH45" s="78">
        <f t="shared" si="13"/>
        <v>48000</v>
      </c>
      <c r="AI45" s="22">
        <f t="shared" si="18"/>
        <v>0</v>
      </c>
      <c r="AJ45" s="23">
        <f t="shared" si="25"/>
        <v>0</v>
      </c>
      <c r="AK45" s="23">
        <f t="shared" si="14"/>
        <v>0</v>
      </c>
      <c r="AL45" s="23">
        <f t="shared" si="15"/>
        <v>0</v>
      </c>
      <c r="AM45" s="79">
        <f t="shared" si="16"/>
        <v>0</v>
      </c>
      <c r="AN45" s="78" t="e">
        <f t="shared" si="17"/>
        <v>#REF!</v>
      </c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  <c r="IE45" s="72"/>
      <c r="IF45" s="72"/>
      <c r="IG45" s="72"/>
      <c r="IH45" s="72"/>
      <c r="II45" s="72"/>
      <c r="IJ45" s="72"/>
      <c r="IK45" s="72"/>
    </row>
    <row r="46" spans="1:245" s="73" customFormat="1">
      <c r="A46" s="86">
        <v>40</v>
      </c>
      <c r="B46" s="86">
        <v>268</v>
      </c>
      <c r="C46" s="84" t="s">
        <v>236</v>
      </c>
      <c r="D46" s="84" t="s">
        <v>237</v>
      </c>
      <c r="E46" s="87" t="s">
        <v>80</v>
      </c>
      <c r="F46" s="87" t="s">
        <v>238</v>
      </c>
      <c r="G46" s="87" t="s">
        <v>239</v>
      </c>
      <c r="H46" s="87"/>
      <c r="I46" s="87"/>
      <c r="J46" s="87"/>
      <c r="K46" s="87"/>
      <c r="L46" s="87"/>
      <c r="M46" s="87"/>
      <c r="N46" s="108"/>
      <c r="O46" s="92">
        <f t="shared" si="19"/>
        <v>23000</v>
      </c>
      <c r="P46" s="93">
        <f t="shared" si="20"/>
        <v>0</v>
      </c>
      <c r="Q46" s="93">
        <f t="shared" si="8"/>
        <v>0</v>
      </c>
      <c r="R46" s="93">
        <f t="shared" si="9"/>
        <v>0</v>
      </c>
      <c r="S46" s="109">
        <f t="shared" si="10"/>
        <v>23000</v>
      </c>
      <c r="T46" s="92">
        <v>22000</v>
      </c>
      <c r="U46" s="93">
        <v>0</v>
      </c>
      <c r="V46" s="93">
        <v>0</v>
      </c>
      <c r="W46" s="93">
        <v>0</v>
      </c>
      <c r="X46" s="94">
        <f t="shared" si="11"/>
        <v>22000</v>
      </c>
      <c r="Y46" s="22">
        <v>22000</v>
      </c>
      <c r="Z46" s="23">
        <v>0</v>
      </c>
      <c r="AA46" s="23">
        <v>0</v>
      </c>
      <c r="AB46" s="23">
        <v>0</v>
      </c>
      <c r="AC46" s="78">
        <f t="shared" si="12"/>
        <v>22000</v>
      </c>
      <c r="AD46" s="22">
        <f t="shared" si="21"/>
        <v>1000</v>
      </c>
      <c r="AE46" s="23">
        <f t="shared" si="22"/>
        <v>0</v>
      </c>
      <c r="AF46" s="23">
        <f t="shared" si="23"/>
        <v>0</v>
      </c>
      <c r="AG46" s="23">
        <f t="shared" si="24"/>
        <v>0</v>
      </c>
      <c r="AH46" s="78">
        <f t="shared" si="13"/>
        <v>1000</v>
      </c>
      <c r="AI46" s="22">
        <f t="shared" si="18"/>
        <v>0</v>
      </c>
      <c r="AJ46" s="23">
        <f t="shared" si="25"/>
        <v>0</v>
      </c>
      <c r="AK46" s="23">
        <f t="shared" si="14"/>
        <v>0</v>
      </c>
      <c r="AL46" s="23">
        <f t="shared" si="15"/>
        <v>0</v>
      </c>
      <c r="AM46" s="79">
        <f t="shared" si="16"/>
        <v>0</v>
      </c>
      <c r="AN46" s="78" t="e">
        <f t="shared" si="17"/>
        <v>#REF!</v>
      </c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2"/>
      <c r="GM46" s="72"/>
      <c r="GN46" s="72"/>
      <c r="GO46" s="72"/>
      <c r="GP46" s="72"/>
      <c r="GQ46" s="72"/>
      <c r="GR46" s="72"/>
      <c r="GS46" s="72"/>
      <c r="GT46" s="72"/>
      <c r="GU46" s="72"/>
      <c r="GV46" s="72"/>
      <c r="GW46" s="72"/>
      <c r="GX46" s="72"/>
      <c r="GY46" s="72"/>
      <c r="GZ46" s="72"/>
      <c r="HA46" s="72"/>
      <c r="HB46" s="72"/>
      <c r="HC46" s="72"/>
      <c r="HD46" s="72"/>
      <c r="HE46" s="72"/>
      <c r="HF46" s="72"/>
      <c r="HG46" s="72"/>
      <c r="HH46" s="72"/>
      <c r="HI46" s="72"/>
      <c r="HJ46" s="72"/>
      <c r="HK46" s="72"/>
      <c r="HL46" s="72"/>
      <c r="HM46" s="72"/>
      <c r="HN46" s="72"/>
      <c r="HO46" s="72"/>
      <c r="HP46" s="72"/>
      <c r="HQ46" s="72"/>
      <c r="HR46" s="72"/>
      <c r="HS46" s="72"/>
      <c r="HT46" s="72"/>
      <c r="HU46" s="72"/>
      <c r="HV46" s="72"/>
      <c r="HW46" s="72"/>
      <c r="HX46" s="72"/>
      <c r="HY46" s="72"/>
      <c r="HZ46" s="72"/>
      <c r="IA46" s="72"/>
      <c r="IB46" s="72"/>
      <c r="IC46" s="72"/>
      <c r="ID46" s="72"/>
      <c r="IE46" s="72"/>
      <c r="IF46" s="72"/>
      <c r="IG46" s="72"/>
      <c r="IH46" s="72"/>
      <c r="II46" s="72"/>
      <c r="IJ46" s="72"/>
      <c r="IK46" s="72"/>
    </row>
    <row r="47" spans="1:245" s="73" customFormat="1" ht="20.399999999999999">
      <c r="A47" s="86">
        <v>41</v>
      </c>
      <c r="B47" s="86">
        <v>222</v>
      </c>
      <c r="C47" s="84" t="s">
        <v>240</v>
      </c>
      <c r="D47" s="84" t="s">
        <v>241</v>
      </c>
      <c r="E47" s="87" t="s">
        <v>107</v>
      </c>
      <c r="F47" s="87" t="s">
        <v>242</v>
      </c>
      <c r="G47" s="87" t="s">
        <v>243</v>
      </c>
      <c r="H47" s="87" t="s">
        <v>75</v>
      </c>
      <c r="I47" s="87" t="s">
        <v>75</v>
      </c>
      <c r="J47" s="87" t="s">
        <v>75</v>
      </c>
      <c r="K47" s="87" t="s">
        <v>75</v>
      </c>
      <c r="L47" s="87" t="s">
        <v>76</v>
      </c>
      <c r="M47" s="87" t="s">
        <v>198</v>
      </c>
      <c r="N47" s="108">
        <v>41676</v>
      </c>
      <c r="O47" s="92">
        <f t="shared" si="19"/>
        <v>945000</v>
      </c>
      <c r="P47" s="93">
        <f t="shared" si="20"/>
        <v>0</v>
      </c>
      <c r="Q47" s="93">
        <f t="shared" si="8"/>
        <v>0</v>
      </c>
      <c r="R47" s="93">
        <f t="shared" si="9"/>
        <v>0</v>
      </c>
      <c r="S47" s="109">
        <f t="shared" si="10"/>
        <v>945000</v>
      </c>
      <c r="T47" s="92">
        <v>910000</v>
      </c>
      <c r="U47" s="93">
        <v>0</v>
      </c>
      <c r="V47" s="93">
        <v>0</v>
      </c>
      <c r="W47" s="93">
        <v>0</v>
      </c>
      <c r="X47" s="94">
        <f t="shared" si="11"/>
        <v>910000</v>
      </c>
      <c r="Y47" s="22">
        <v>910000</v>
      </c>
      <c r="Z47" s="23">
        <v>0</v>
      </c>
      <c r="AA47" s="23">
        <v>0</v>
      </c>
      <c r="AB47" s="23">
        <v>0</v>
      </c>
      <c r="AC47" s="78">
        <f t="shared" si="12"/>
        <v>910000</v>
      </c>
      <c r="AD47" s="22">
        <f t="shared" si="21"/>
        <v>35000</v>
      </c>
      <c r="AE47" s="23">
        <f t="shared" si="22"/>
        <v>0</v>
      </c>
      <c r="AF47" s="23">
        <f t="shared" si="23"/>
        <v>0</v>
      </c>
      <c r="AG47" s="23">
        <f t="shared" si="24"/>
        <v>0</v>
      </c>
      <c r="AH47" s="78">
        <f t="shared" si="13"/>
        <v>35000</v>
      </c>
      <c r="AI47" s="22">
        <f t="shared" si="18"/>
        <v>0</v>
      </c>
      <c r="AJ47" s="23">
        <f t="shared" si="25"/>
        <v>0</v>
      </c>
      <c r="AK47" s="23">
        <f t="shared" si="14"/>
        <v>0</v>
      </c>
      <c r="AL47" s="23">
        <f t="shared" si="15"/>
        <v>0</v>
      </c>
      <c r="AM47" s="79">
        <f t="shared" si="16"/>
        <v>0</v>
      </c>
      <c r="AN47" s="78" t="e">
        <f t="shared" si="17"/>
        <v>#REF!</v>
      </c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  <c r="IE47" s="72"/>
      <c r="IF47" s="72"/>
      <c r="IG47" s="72"/>
      <c r="IH47" s="72"/>
      <c r="II47" s="72"/>
      <c r="IJ47" s="72"/>
      <c r="IK47" s="72"/>
    </row>
    <row r="48" spans="1:245" s="73" customFormat="1" ht="20.399999999999999">
      <c r="A48" s="86">
        <v>42</v>
      </c>
      <c r="B48" s="86">
        <v>476</v>
      </c>
      <c r="C48" s="84" t="s">
        <v>244</v>
      </c>
      <c r="D48" s="84" t="s">
        <v>245</v>
      </c>
      <c r="E48" s="87" t="s">
        <v>191</v>
      </c>
      <c r="F48" s="87" t="s">
        <v>246</v>
      </c>
      <c r="G48" s="87" t="s">
        <v>247</v>
      </c>
      <c r="H48" s="87" t="s">
        <v>171</v>
      </c>
      <c r="I48" s="87" t="s">
        <v>74</v>
      </c>
      <c r="J48" s="87" t="s">
        <v>75</v>
      </c>
      <c r="K48" s="87"/>
      <c r="L48" s="87" t="s">
        <v>76</v>
      </c>
      <c r="M48" s="87" t="s">
        <v>248</v>
      </c>
      <c r="N48" s="108">
        <v>41676</v>
      </c>
      <c r="O48" s="92">
        <f t="shared" si="19"/>
        <v>4514000</v>
      </c>
      <c r="P48" s="93">
        <f t="shared" si="20"/>
        <v>552000</v>
      </c>
      <c r="Q48" s="93">
        <f t="shared" si="8"/>
        <v>0</v>
      </c>
      <c r="R48" s="93">
        <f t="shared" si="9"/>
        <v>129000</v>
      </c>
      <c r="S48" s="109">
        <f t="shared" si="10"/>
        <v>5195000</v>
      </c>
      <c r="T48" s="92">
        <v>4345000</v>
      </c>
      <c r="U48" s="93">
        <v>530000</v>
      </c>
      <c r="V48" s="93">
        <v>0</v>
      </c>
      <c r="W48" s="93">
        <v>129000</v>
      </c>
      <c r="X48" s="94">
        <f t="shared" si="11"/>
        <v>5004000</v>
      </c>
      <c r="Y48" s="22">
        <v>4345000</v>
      </c>
      <c r="Z48" s="23">
        <v>530000</v>
      </c>
      <c r="AA48" s="23">
        <v>0</v>
      </c>
      <c r="AB48" s="23">
        <v>129000</v>
      </c>
      <c r="AC48" s="78">
        <f t="shared" si="12"/>
        <v>5004000</v>
      </c>
      <c r="AD48" s="22">
        <f t="shared" si="21"/>
        <v>169000</v>
      </c>
      <c r="AE48" s="23">
        <f t="shared" si="22"/>
        <v>22000</v>
      </c>
      <c r="AF48" s="23">
        <f t="shared" si="23"/>
        <v>0</v>
      </c>
      <c r="AG48" s="23">
        <f t="shared" si="24"/>
        <v>0</v>
      </c>
      <c r="AH48" s="78">
        <f t="shared" si="13"/>
        <v>191000</v>
      </c>
      <c r="AI48" s="22">
        <f t="shared" si="18"/>
        <v>0</v>
      </c>
      <c r="AJ48" s="23">
        <f t="shared" si="25"/>
        <v>0</v>
      </c>
      <c r="AK48" s="23">
        <f t="shared" si="14"/>
        <v>0</v>
      </c>
      <c r="AL48" s="23">
        <f t="shared" si="15"/>
        <v>0</v>
      </c>
      <c r="AM48" s="79">
        <f t="shared" si="16"/>
        <v>0</v>
      </c>
      <c r="AN48" s="78" t="e">
        <f t="shared" si="17"/>
        <v>#REF!</v>
      </c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2"/>
      <c r="HM48" s="72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2"/>
      <c r="HZ48" s="72"/>
      <c r="IA48" s="72"/>
      <c r="IB48" s="72"/>
      <c r="IC48" s="72"/>
      <c r="ID48" s="72"/>
      <c r="IE48" s="72"/>
      <c r="IF48" s="72"/>
      <c r="IG48" s="72"/>
      <c r="IH48" s="72"/>
      <c r="II48" s="72"/>
      <c r="IJ48" s="72"/>
      <c r="IK48" s="72"/>
    </row>
    <row r="49" spans="1:245" s="73" customFormat="1" ht="20.399999999999999">
      <c r="A49" s="86">
        <v>43</v>
      </c>
      <c r="B49" s="86"/>
      <c r="C49" s="84" t="s">
        <v>249</v>
      </c>
      <c r="D49" s="84"/>
      <c r="E49" s="87"/>
      <c r="F49" s="87" t="s">
        <v>250</v>
      </c>
      <c r="G49" s="87" t="s">
        <v>251</v>
      </c>
      <c r="H49" s="87" t="s">
        <v>75</v>
      </c>
      <c r="I49" s="87" t="s">
        <v>75</v>
      </c>
      <c r="J49" s="87" t="s">
        <v>75</v>
      </c>
      <c r="K49" s="87" t="s">
        <v>75</v>
      </c>
      <c r="L49" s="87" t="s">
        <v>76</v>
      </c>
      <c r="M49" s="87"/>
      <c r="N49" s="108">
        <v>41676</v>
      </c>
      <c r="O49" s="92">
        <f t="shared" si="19"/>
        <v>571000</v>
      </c>
      <c r="P49" s="93">
        <f t="shared" si="20"/>
        <v>0</v>
      </c>
      <c r="Q49" s="93">
        <f t="shared" si="8"/>
        <v>0</v>
      </c>
      <c r="R49" s="93">
        <f t="shared" si="9"/>
        <v>0</v>
      </c>
      <c r="S49" s="109">
        <f t="shared" si="10"/>
        <v>571000</v>
      </c>
      <c r="T49" s="92">
        <v>550000</v>
      </c>
      <c r="U49" s="93">
        <v>0</v>
      </c>
      <c r="V49" s="93">
        <v>0</v>
      </c>
      <c r="W49" s="93">
        <v>0</v>
      </c>
      <c r="X49" s="94">
        <f t="shared" si="11"/>
        <v>550000</v>
      </c>
      <c r="Y49" s="22">
        <v>550000</v>
      </c>
      <c r="Z49" s="23">
        <v>0</v>
      </c>
      <c r="AA49" s="23">
        <v>0</v>
      </c>
      <c r="AB49" s="23">
        <v>0</v>
      </c>
      <c r="AC49" s="78">
        <f t="shared" si="12"/>
        <v>550000</v>
      </c>
      <c r="AD49" s="22">
        <f t="shared" si="21"/>
        <v>21000</v>
      </c>
      <c r="AE49" s="23">
        <f t="shared" si="22"/>
        <v>0</v>
      </c>
      <c r="AF49" s="23">
        <f t="shared" si="23"/>
        <v>0</v>
      </c>
      <c r="AG49" s="23">
        <f t="shared" si="24"/>
        <v>0</v>
      </c>
      <c r="AH49" s="78">
        <f t="shared" si="13"/>
        <v>21000</v>
      </c>
      <c r="AI49" s="22">
        <f t="shared" ref="AI49:AI143" si="26">T49-Y49</f>
        <v>0</v>
      </c>
      <c r="AJ49" s="23">
        <f t="shared" si="25"/>
        <v>0</v>
      </c>
      <c r="AK49" s="23">
        <f t="shared" si="14"/>
        <v>0</v>
      </c>
      <c r="AL49" s="23">
        <f t="shared" si="15"/>
        <v>0</v>
      </c>
      <c r="AM49" s="79">
        <f t="shared" si="16"/>
        <v>0</v>
      </c>
      <c r="AN49" s="78" t="e">
        <f t="shared" si="17"/>
        <v>#REF!</v>
      </c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  <c r="HG49" s="72"/>
      <c r="HH49" s="72"/>
      <c r="HI49" s="72"/>
      <c r="HJ49" s="72"/>
      <c r="HK49" s="72"/>
      <c r="HL49" s="72"/>
      <c r="HM49" s="72"/>
      <c r="HN49" s="72"/>
      <c r="HO49" s="72"/>
      <c r="HP49" s="72"/>
      <c r="HQ49" s="72"/>
      <c r="HR49" s="72"/>
      <c r="HS49" s="72"/>
      <c r="HT49" s="72"/>
      <c r="HU49" s="72"/>
      <c r="HV49" s="72"/>
      <c r="HW49" s="72"/>
      <c r="HX49" s="72"/>
      <c r="HY49" s="72"/>
      <c r="HZ49" s="72"/>
      <c r="IA49" s="72"/>
      <c r="IB49" s="72"/>
      <c r="IC49" s="72"/>
      <c r="ID49" s="72"/>
      <c r="IE49" s="72"/>
      <c r="IF49" s="72"/>
      <c r="IG49" s="72"/>
      <c r="IH49" s="72"/>
      <c r="II49" s="72"/>
      <c r="IJ49" s="72"/>
      <c r="IK49" s="72"/>
    </row>
    <row r="50" spans="1:245" s="73" customFormat="1" ht="20.399999999999999">
      <c r="A50" s="86">
        <v>44</v>
      </c>
      <c r="B50" s="86">
        <v>223</v>
      </c>
      <c r="C50" s="84" t="s">
        <v>252</v>
      </c>
      <c r="D50" s="84" t="s">
        <v>253</v>
      </c>
      <c r="E50" s="87" t="s">
        <v>254</v>
      </c>
      <c r="F50" s="87" t="s">
        <v>255</v>
      </c>
      <c r="G50" s="87" t="s">
        <v>256</v>
      </c>
      <c r="H50" s="87"/>
      <c r="I50" s="87"/>
      <c r="J50" s="87"/>
      <c r="K50" s="87"/>
      <c r="L50" s="87" t="s">
        <v>76</v>
      </c>
      <c r="M50" s="87"/>
      <c r="N50" s="108">
        <v>41676</v>
      </c>
      <c r="O50" s="92">
        <f t="shared" si="19"/>
        <v>468000</v>
      </c>
      <c r="P50" s="93">
        <f t="shared" si="20"/>
        <v>0</v>
      </c>
      <c r="Q50" s="93">
        <f t="shared" si="8"/>
        <v>0</v>
      </c>
      <c r="R50" s="93">
        <f t="shared" si="9"/>
        <v>0</v>
      </c>
      <c r="S50" s="109">
        <f t="shared" si="10"/>
        <v>468000</v>
      </c>
      <c r="T50" s="92">
        <v>450000</v>
      </c>
      <c r="U50" s="93">
        <v>0</v>
      </c>
      <c r="V50" s="93">
        <v>0</v>
      </c>
      <c r="W50" s="93">
        <v>0</v>
      </c>
      <c r="X50" s="94">
        <f t="shared" si="11"/>
        <v>450000</v>
      </c>
      <c r="Y50" s="22">
        <v>450000</v>
      </c>
      <c r="Z50" s="23">
        <v>0</v>
      </c>
      <c r="AA50" s="23">
        <v>0</v>
      </c>
      <c r="AB50" s="23">
        <v>0</v>
      </c>
      <c r="AC50" s="78">
        <f t="shared" si="12"/>
        <v>450000</v>
      </c>
      <c r="AD50" s="22">
        <f t="shared" si="21"/>
        <v>18000</v>
      </c>
      <c r="AE50" s="23">
        <f t="shared" si="22"/>
        <v>0</v>
      </c>
      <c r="AF50" s="23">
        <f t="shared" si="23"/>
        <v>0</v>
      </c>
      <c r="AG50" s="23">
        <f t="shared" si="24"/>
        <v>0</v>
      </c>
      <c r="AH50" s="78">
        <f t="shared" si="13"/>
        <v>18000</v>
      </c>
      <c r="AI50" s="22">
        <f t="shared" si="26"/>
        <v>0</v>
      </c>
      <c r="AJ50" s="23">
        <f t="shared" si="25"/>
        <v>0</v>
      </c>
      <c r="AK50" s="23">
        <f t="shared" si="14"/>
        <v>0</v>
      </c>
      <c r="AL50" s="23">
        <f t="shared" si="15"/>
        <v>0</v>
      </c>
      <c r="AM50" s="79">
        <f t="shared" si="16"/>
        <v>0</v>
      </c>
      <c r="AN50" s="78" t="e">
        <f t="shared" si="17"/>
        <v>#REF!</v>
      </c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  <c r="IE50" s="72"/>
      <c r="IF50" s="72"/>
      <c r="IG50" s="72"/>
      <c r="IH50" s="72"/>
      <c r="II50" s="72"/>
      <c r="IJ50" s="72"/>
      <c r="IK50" s="72"/>
    </row>
    <row r="51" spans="1:245" s="73" customFormat="1" ht="20.399999999999999">
      <c r="A51" s="86">
        <v>45</v>
      </c>
      <c r="B51" s="86">
        <v>279</v>
      </c>
      <c r="C51" s="84" t="s">
        <v>257</v>
      </c>
      <c r="D51" s="84" t="s">
        <v>258</v>
      </c>
      <c r="E51" s="87" t="s">
        <v>71</v>
      </c>
      <c r="F51" s="87" t="s">
        <v>141</v>
      </c>
      <c r="G51" s="87" t="s">
        <v>142</v>
      </c>
      <c r="H51" s="87" t="s">
        <v>143</v>
      </c>
      <c r="I51" s="87" t="s">
        <v>74</v>
      </c>
      <c r="J51" s="87" t="s">
        <v>75</v>
      </c>
      <c r="K51" s="87"/>
      <c r="L51" s="87" t="s">
        <v>76</v>
      </c>
      <c r="M51" s="87"/>
      <c r="N51" s="108">
        <v>41676</v>
      </c>
      <c r="O51" s="92">
        <f t="shared" si="19"/>
        <v>3709000</v>
      </c>
      <c r="P51" s="93">
        <f t="shared" si="20"/>
        <v>698000</v>
      </c>
      <c r="Q51" s="93">
        <f t="shared" si="8"/>
        <v>0</v>
      </c>
      <c r="R51" s="93">
        <f t="shared" si="9"/>
        <v>91000</v>
      </c>
      <c r="S51" s="109">
        <f t="shared" si="10"/>
        <v>4498000</v>
      </c>
      <c r="T51" s="92">
        <v>3570000</v>
      </c>
      <c r="U51" s="93">
        <v>670000</v>
      </c>
      <c r="V51" s="93">
        <v>0</v>
      </c>
      <c r="W51" s="93">
        <v>91000</v>
      </c>
      <c r="X51" s="94">
        <f t="shared" si="11"/>
        <v>4331000</v>
      </c>
      <c r="Y51" s="22">
        <v>3570000</v>
      </c>
      <c r="Z51" s="23">
        <v>670000</v>
      </c>
      <c r="AA51" s="23">
        <v>0</v>
      </c>
      <c r="AB51" s="23">
        <v>91000</v>
      </c>
      <c r="AC51" s="78">
        <f t="shared" si="12"/>
        <v>4331000</v>
      </c>
      <c r="AD51" s="22">
        <f t="shared" si="21"/>
        <v>139000</v>
      </c>
      <c r="AE51" s="23">
        <f t="shared" si="22"/>
        <v>28000</v>
      </c>
      <c r="AF51" s="23">
        <f t="shared" si="23"/>
        <v>0</v>
      </c>
      <c r="AG51" s="23">
        <f t="shared" si="24"/>
        <v>0</v>
      </c>
      <c r="AH51" s="78">
        <f t="shared" si="13"/>
        <v>167000</v>
      </c>
      <c r="AI51" s="22">
        <f t="shared" si="26"/>
        <v>0</v>
      </c>
      <c r="AJ51" s="23">
        <f t="shared" si="25"/>
        <v>0</v>
      </c>
      <c r="AK51" s="23">
        <f t="shared" si="14"/>
        <v>0</v>
      </c>
      <c r="AL51" s="23">
        <f t="shared" si="15"/>
        <v>0</v>
      </c>
      <c r="AM51" s="79">
        <f t="shared" si="16"/>
        <v>0</v>
      </c>
      <c r="AN51" s="78" t="e">
        <f t="shared" si="17"/>
        <v>#REF!</v>
      </c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</row>
    <row r="52" spans="1:245" s="73" customFormat="1" ht="20.399999999999999">
      <c r="A52" s="86">
        <v>46</v>
      </c>
      <c r="B52" s="86">
        <v>234</v>
      </c>
      <c r="C52" s="84" t="s">
        <v>259</v>
      </c>
      <c r="D52" s="84" t="s">
        <v>260</v>
      </c>
      <c r="E52" s="87" t="s">
        <v>261</v>
      </c>
      <c r="F52" s="87" t="s">
        <v>262</v>
      </c>
      <c r="G52" s="87" t="s">
        <v>263</v>
      </c>
      <c r="H52" s="87" t="s">
        <v>75</v>
      </c>
      <c r="I52" s="87" t="s">
        <v>74</v>
      </c>
      <c r="J52" s="87" t="s">
        <v>75</v>
      </c>
      <c r="K52" s="87" t="s">
        <v>74</v>
      </c>
      <c r="L52" s="87" t="s">
        <v>76</v>
      </c>
      <c r="M52" s="87" t="s">
        <v>264</v>
      </c>
      <c r="N52" s="108"/>
      <c r="O52" s="92">
        <f t="shared" si="19"/>
        <v>1051000</v>
      </c>
      <c r="P52" s="93">
        <f t="shared" si="20"/>
        <v>0</v>
      </c>
      <c r="Q52" s="93">
        <f t="shared" si="8"/>
        <v>0</v>
      </c>
      <c r="R52" s="93">
        <f t="shared" si="9"/>
        <v>0</v>
      </c>
      <c r="S52" s="109">
        <f t="shared" si="10"/>
        <v>1051000</v>
      </c>
      <c r="T52" s="92">
        <v>1012000</v>
      </c>
      <c r="U52" s="93">
        <v>0</v>
      </c>
      <c r="V52" s="93">
        <v>0</v>
      </c>
      <c r="W52" s="93">
        <v>0</v>
      </c>
      <c r="X52" s="94">
        <f t="shared" si="11"/>
        <v>1012000</v>
      </c>
      <c r="Y52" s="22">
        <v>1012000</v>
      </c>
      <c r="Z52" s="23">
        <v>0</v>
      </c>
      <c r="AA52" s="23">
        <v>0</v>
      </c>
      <c r="AB52" s="23">
        <v>0</v>
      </c>
      <c r="AC52" s="78">
        <f t="shared" si="12"/>
        <v>1012000</v>
      </c>
      <c r="AD52" s="22">
        <f t="shared" si="21"/>
        <v>39000</v>
      </c>
      <c r="AE52" s="23">
        <f t="shared" si="22"/>
        <v>0</v>
      </c>
      <c r="AF52" s="23">
        <f t="shared" si="23"/>
        <v>0</v>
      </c>
      <c r="AG52" s="23">
        <f t="shared" si="24"/>
        <v>0</v>
      </c>
      <c r="AH52" s="78">
        <f t="shared" si="13"/>
        <v>39000</v>
      </c>
      <c r="AI52" s="22">
        <f t="shared" si="26"/>
        <v>0</v>
      </c>
      <c r="AJ52" s="23">
        <f t="shared" si="25"/>
        <v>0</v>
      </c>
      <c r="AK52" s="23">
        <f t="shared" si="14"/>
        <v>0</v>
      </c>
      <c r="AL52" s="23">
        <f t="shared" si="15"/>
        <v>0</v>
      </c>
      <c r="AM52" s="79">
        <f t="shared" si="16"/>
        <v>0</v>
      </c>
      <c r="AN52" s="78" t="e">
        <f t="shared" si="17"/>
        <v>#REF!</v>
      </c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</row>
    <row r="53" spans="1:245" s="73" customFormat="1" ht="20.399999999999999">
      <c r="A53" s="86">
        <v>47</v>
      </c>
      <c r="B53" s="86"/>
      <c r="C53" s="84" t="s">
        <v>265</v>
      </c>
      <c r="D53" s="84" t="s">
        <v>266</v>
      </c>
      <c r="E53" s="87" t="s">
        <v>71</v>
      </c>
      <c r="F53" s="87" t="s">
        <v>267</v>
      </c>
      <c r="G53" s="87" t="s">
        <v>268</v>
      </c>
      <c r="H53" s="87" t="s">
        <v>171</v>
      </c>
      <c r="I53" s="87" t="s">
        <v>74</v>
      </c>
      <c r="J53" s="87" t="s">
        <v>75</v>
      </c>
      <c r="K53" s="87"/>
      <c r="L53" s="87" t="s">
        <v>76</v>
      </c>
      <c r="M53" s="87" t="s">
        <v>269</v>
      </c>
      <c r="N53" s="108">
        <v>41676</v>
      </c>
      <c r="O53" s="92">
        <f t="shared" ref="O53:O143" si="27">ROUND(T53*ign/igo,afrind)</f>
        <v>0</v>
      </c>
      <c r="P53" s="93">
        <f t="shared" ref="P53:P143" si="28">ROUND(U53*iin/iio,afrind)</f>
        <v>609000</v>
      </c>
      <c r="Q53" s="93">
        <f t="shared" si="8"/>
        <v>0</v>
      </c>
      <c r="R53" s="93">
        <f t="shared" si="9"/>
        <v>123000</v>
      </c>
      <c r="S53" s="109">
        <f t="shared" si="10"/>
        <v>732000</v>
      </c>
      <c r="T53" s="92">
        <v>0</v>
      </c>
      <c r="U53" s="93">
        <v>585000</v>
      </c>
      <c r="V53" s="93">
        <v>0</v>
      </c>
      <c r="W53" s="93">
        <v>123000</v>
      </c>
      <c r="X53" s="94">
        <f t="shared" si="11"/>
        <v>708000</v>
      </c>
      <c r="Y53" s="22">
        <v>0</v>
      </c>
      <c r="Z53" s="23">
        <v>585000</v>
      </c>
      <c r="AA53" s="23">
        <v>0</v>
      </c>
      <c r="AB53" s="23">
        <v>123000</v>
      </c>
      <c r="AC53" s="78">
        <f t="shared" si="12"/>
        <v>708000</v>
      </c>
      <c r="AD53" s="22">
        <f t="shared" si="21"/>
        <v>0</v>
      </c>
      <c r="AE53" s="23">
        <f t="shared" si="22"/>
        <v>24000</v>
      </c>
      <c r="AF53" s="23">
        <f t="shared" si="23"/>
        <v>0</v>
      </c>
      <c r="AG53" s="23">
        <f t="shared" si="24"/>
        <v>0</v>
      </c>
      <c r="AH53" s="78">
        <f t="shared" si="13"/>
        <v>24000</v>
      </c>
      <c r="AI53" s="22">
        <f t="shared" si="26"/>
        <v>0</v>
      </c>
      <c r="AJ53" s="23">
        <f t="shared" si="25"/>
        <v>0</v>
      </c>
      <c r="AK53" s="23">
        <f t="shared" si="14"/>
        <v>0</v>
      </c>
      <c r="AL53" s="23">
        <f t="shared" si="15"/>
        <v>0</v>
      </c>
      <c r="AM53" s="79">
        <f t="shared" si="16"/>
        <v>0</v>
      </c>
      <c r="AN53" s="78" t="e">
        <f t="shared" si="17"/>
        <v>#REF!</v>
      </c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</row>
    <row r="54" spans="1:245" s="73" customFormat="1" ht="20.399999999999999">
      <c r="A54" s="86">
        <v>48</v>
      </c>
      <c r="B54" s="86">
        <v>310</v>
      </c>
      <c r="C54" s="84" t="s">
        <v>270</v>
      </c>
      <c r="D54" s="84" t="s">
        <v>271</v>
      </c>
      <c r="E54" s="87" t="s">
        <v>71</v>
      </c>
      <c r="F54" s="87" t="s">
        <v>272</v>
      </c>
      <c r="G54" s="87" t="s">
        <v>273</v>
      </c>
      <c r="H54" s="87" t="s">
        <v>103</v>
      </c>
      <c r="I54" s="87" t="s">
        <v>74</v>
      </c>
      <c r="J54" s="87" t="s">
        <v>75</v>
      </c>
      <c r="K54" s="87"/>
      <c r="L54" s="87" t="s">
        <v>76</v>
      </c>
      <c r="M54" s="87"/>
      <c r="N54" s="108">
        <v>41676</v>
      </c>
      <c r="O54" s="92">
        <f t="shared" si="27"/>
        <v>2992000</v>
      </c>
      <c r="P54" s="93">
        <f t="shared" si="28"/>
        <v>750000</v>
      </c>
      <c r="Q54" s="93">
        <f t="shared" si="8"/>
        <v>0</v>
      </c>
      <c r="R54" s="93">
        <f t="shared" si="9"/>
        <v>78000</v>
      </c>
      <c r="S54" s="109">
        <f t="shared" si="10"/>
        <v>3820000</v>
      </c>
      <c r="T54" s="92">
        <v>2880000</v>
      </c>
      <c r="U54" s="93">
        <v>720000</v>
      </c>
      <c r="V54" s="93">
        <v>0</v>
      </c>
      <c r="W54" s="93">
        <v>78000</v>
      </c>
      <c r="X54" s="94">
        <f t="shared" si="11"/>
        <v>3678000</v>
      </c>
      <c r="Y54" s="22">
        <v>2880000</v>
      </c>
      <c r="Z54" s="23">
        <v>720000</v>
      </c>
      <c r="AA54" s="23">
        <v>0</v>
      </c>
      <c r="AB54" s="23">
        <v>78000</v>
      </c>
      <c r="AC54" s="78">
        <f t="shared" si="12"/>
        <v>3678000</v>
      </c>
      <c r="AD54" s="22">
        <f t="shared" si="21"/>
        <v>112000</v>
      </c>
      <c r="AE54" s="23">
        <f t="shared" si="22"/>
        <v>30000</v>
      </c>
      <c r="AF54" s="23">
        <f t="shared" si="23"/>
        <v>0</v>
      </c>
      <c r="AG54" s="23">
        <f t="shared" si="24"/>
        <v>0</v>
      </c>
      <c r="AH54" s="78">
        <f t="shared" si="13"/>
        <v>142000</v>
      </c>
      <c r="AI54" s="22">
        <f t="shared" si="26"/>
        <v>0</v>
      </c>
      <c r="AJ54" s="23">
        <f t="shared" si="25"/>
        <v>0</v>
      </c>
      <c r="AK54" s="23">
        <f t="shared" si="14"/>
        <v>0</v>
      </c>
      <c r="AL54" s="23">
        <f t="shared" si="15"/>
        <v>0</v>
      </c>
      <c r="AM54" s="79">
        <f t="shared" si="16"/>
        <v>0</v>
      </c>
      <c r="AN54" s="78" t="e">
        <f t="shared" si="17"/>
        <v>#REF!</v>
      </c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</row>
    <row r="55" spans="1:245" s="73" customFormat="1" ht="20.399999999999999">
      <c r="A55" s="86">
        <v>49</v>
      </c>
      <c r="B55" s="86">
        <v>347</v>
      </c>
      <c r="C55" s="84" t="s">
        <v>93</v>
      </c>
      <c r="D55" s="84" t="s">
        <v>94</v>
      </c>
      <c r="E55" s="87" t="s">
        <v>80</v>
      </c>
      <c r="F55" s="87" t="s">
        <v>274</v>
      </c>
      <c r="G55" s="87" t="s">
        <v>275</v>
      </c>
      <c r="H55" s="87"/>
      <c r="I55" s="87"/>
      <c r="J55" s="87"/>
      <c r="K55" s="87"/>
      <c r="L55" s="87" t="s">
        <v>76</v>
      </c>
      <c r="M55" s="87"/>
      <c r="N55" s="108"/>
      <c r="O55" s="92">
        <f t="shared" si="27"/>
        <v>0</v>
      </c>
      <c r="P55" s="93">
        <f t="shared" si="28"/>
        <v>0</v>
      </c>
      <c r="Q55" s="93">
        <f t="shared" si="8"/>
        <v>0</v>
      </c>
      <c r="R55" s="93">
        <f t="shared" si="9"/>
        <v>1333000</v>
      </c>
      <c r="S55" s="109">
        <f t="shared" si="10"/>
        <v>1333000</v>
      </c>
      <c r="T55" s="92">
        <v>0</v>
      </c>
      <c r="U55" s="93">
        <v>0</v>
      </c>
      <c r="V55" s="93">
        <v>0</v>
      </c>
      <c r="W55" s="93">
        <v>1333000</v>
      </c>
      <c r="X55" s="94">
        <f t="shared" si="11"/>
        <v>1333000</v>
      </c>
      <c r="Y55" s="22">
        <v>0</v>
      </c>
      <c r="Z55" s="23">
        <v>0</v>
      </c>
      <c r="AA55" s="23">
        <v>0</v>
      </c>
      <c r="AB55" s="23">
        <v>1333000</v>
      </c>
      <c r="AC55" s="78">
        <f t="shared" si="12"/>
        <v>1333000</v>
      </c>
      <c r="AD55" s="22">
        <f t="shared" si="21"/>
        <v>0</v>
      </c>
      <c r="AE55" s="23">
        <f t="shared" si="22"/>
        <v>0</v>
      </c>
      <c r="AF55" s="23">
        <f t="shared" si="23"/>
        <v>0</v>
      </c>
      <c r="AG55" s="23">
        <f t="shared" si="24"/>
        <v>0</v>
      </c>
      <c r="AH55" s="78">
        <f t="shared" si="13"/>
        <v>0</v>
      </c>
      <c r="AI55" s="22">
        <f t="shared" si="26"/>
        <v>0</v>
      </c>
      <c r="AJ55" s="23">
        <f t="shared" si="25"/>
        <v>0</v>
      </c>
      <c r="AK55" s="23">
        <f t="shared" si="14"/>
        <v>0</v>
      </c>
      <c r="AL55" s="23">
        <f t="shared" si="15"/>
        <v>0</v>
      </c>
      <c r="AM55" s="79">
        <f t="shared" si="16"/>
        <v>0</v>
      </c>
      <c r="AN55" s="78" t="e">
        <f t="shared" si="17"/>
        <v>#REF!</v>
      </c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2"/>
      <c r="IF55" s="72"/>
      <c r="IG55" s="72"/>
      <c r="IH55" s="72"/>
      <c r="II55" s="72"/>
      <c r="IJ55" s="72"/>
      <c r="IK55" s="72"/>
    </row>
    <row r="56" spans="1:245" s="73" customFormat="1">
      <c r="A56" s="86">
        <v>50</v>
      </c>
      <c r="B56" s="86">
        <v>347</v>
      </c>
      <c r="C56" s="84" t="s">
        <v>93</v>
      </c>
      <c r="D56" s="84" t="s">
        <v>94</v>
      </c>
      <c r="E56" s="87" t="s">
        <v>80</v>
      </c>
      <c r="F56" s="87" t="s">
        <v>276</v>
      </c>
      <c r="G56" s="87" t="s">
        <v>277</v>
      </c>
      <c r="H56" s="87"/>
      <c r="I56" s="87"/>
      <c r="J56" s="87"/>
      <c r="K56" s="87"/>
      <c r="L56" s="87"/>
      <c r="M56" s="87"/>
      <c r="N56" s="108"/>
      <c r="O56" s="92">
        <f t="shared" si="27"/>
        <v>0</v>
      </c>
      <c r="P56" s="93">
        <f t="shared" si="28"/>
        <v>0</v>
      </c>
      <c r="Q56" s="93">
        <f t="shared" si="8"/>
        <v>16000</v>
      </c>
      <c r="R56" s="93">
        <f t="shared" si="9"/>
        <v>0</v>
      </c>
      <c r="S56" s="109">
        <f t="shared" si="10"/>
        <v>16000</v>
      </c>
      <c r="T56" s="92">
        <v>0</v>
      </c>
      <c r="U56" s="93">
        <v>0</v>
      </c>
      <c r="V56" s="93">
        <v>16000</v>
      </c>
      <c r="W56" s="93">
        <v>0</v>
      </c>
      <c r="X56" s="94">
        <f t="shared" si="11"/>
        <v>16000</v>
      </c>
      <c r="Y56" s="22">
        <v>0</v>
      </c>
      <c r="Z56" s="23">
        <v>0</v>
      </c>
      <c r="AA56" s="23">
        <v>16000</v>
      </c>
      <c r="AB56" s="23">
        <v>0</v>
      </c>
      <c r="AC56" s="78">
        <f t="shared" si="12"/>
        <v>16000</v>
      </c>
      <c r="AD56" s="22">
        <f t="shared" si="21"/>
        <v>0</v>
      </c>
      <c r="AE56" s="23">
        <f t="shared" si="22"/>
        <v>0</v>
      </c>
      <c r="AF56" s="23">
        <f t="shared" si="23"/>
        <v>0</v>
      </c>
      <c r="AG56" s="23">
        <f t="shared" si="24"/>
        <v>0</v>
      </c>
      <c r="AH56" s="78">
        <f t="shared" si="13"/>
        <v>0</v>
      </c>
      <c r="AI56" s="22">
        <f t="shared" si="26"/>
        <v>0</v>
      </c>
      <c r="AJ56" s="23">
        <f t="shared" si="25"/>
        <v>0</v>
      </c>
      <c r="AK56" s="23">
        <f t="shared" si="14"/>
        <v>0</v>
      </c>
      <c r="AL56" s="23">
        <f t="shared" si="15"/>
        <v>0</v>
      </c>
      <c r="AM56" s="79">
        <f t="shared" si="16"/>
        <v>0</v>
      </c>
      <c r="AN56" s="78" t="e">
        <f t="shared" si="17"/>
        <v>#REF!</v>
      </c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2"/>
      <c r="HM56" s="72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2"/>
      <c r="HZ56" s="72"/>
      <c r="IA56" s="72"/>
      <c r="IB56" s="72"/>
      <c r="IC56" s="72"/>
      <c r="ID56" s="72"/>
      <c r="IE56" s="72"/>
      <c r="IF56" s="72"/>
      <c r="IG56" s="72"/>
      <c r="IH56" s="72"/>
      <c r="II56" s="72"/>
      <c r="IJ56" s="72"/>
      <c r="IK56" s="72"/>
    </row>
    <row r="57" spans="1:245" s="73" customFormat="1">
      <c r="A57" s="86">
        <v>51</v>
      </c>
      <c r="B57" s="86">
        <v>347</v>
      </c>
      <c r="C57" s="84" t="s">
        <v>93</v>
      </c>
      <c r="D57" s="84" t="s">
        <v>94</v>
      </c>
      <c r="E57" s="87" t="s">
        <v>80</v>
      </c>
      <c r="F57" s="87" t="s">
        <v>278</v>
      </c>
      <c r="G57" s="87" t="s">
        <v>279</v>
      </c>
      <c r="H57" s="87"/>
      <c r="I57" s="87"/>
      <c r="J57" s="87"/>
      <c r="K57" s="87"/>
      <c r="L57" s="87"/>
      <c r="M57" s="87"/>
      <c r="N57" s="108"/>
      <c r="O57" s="92">
        <f t="shared" ref="O57:O99" si="29">ROUND(T57*ign/igo,afrind)</f>
        <v>0</v>
      </c>
      <c r="P57" s="93">
        <f t="shared" ref="P57:P99" si="30">ROUND(U57*iin/iio,afrind)</f>
        <v>0</v>
      </c>
      <c r="Q57" s="93">
        <f t="shared" si="8"/>
        <v>50000</v>
      </c>
      <c r="R57" s="93">
        <f t="shared" si="9"/>
        <v>0</v>
      </c>
      <c r="S57" s="109">
        <f t="shared" si="10"/>
        <v>50000</v>
      </c>
      <c r="T57" s="92">
        <v>0</v>
      </c>
      <c r="U57" s="93">
        <v>0</v>
      </c>
      <c r="V57" s="93">
        <v>50000</v>
      </c>
      <c r="W57" s="93">
        <v>0</v>
      </c>
      <c r="X57" s="94">
        <f t="shared" si="11"/>
        <v>50000</v>
      </c>
      <c r="Y57" s="22">
        <v>0</v>
      </c>
      <c r="Z57" s="23">
        <v>0</v>
      </c>
      <c r="AA57" s="23">
        <v>50000</v>
      </c>
      <c r="AB57" s="23">
        <v>0</v>
      </c>
      <c r="AC57" s="78">
        <f t="shared" si="12"/>
        <v>50000</v>
      </c>
      <c r="AD57" s="22">
        <f t="shared" si="21"/>
        <v>0</v>
      </c>
      <c r="AE57" s="23">
        <f t="shared" si="22"/>
        <v>0</v>
      </c>
      <c r="AF57" s="23">
        <f t="shared" si="23"/>
        <v>0</v>
      </c>
      <c r="AG57" s="23">
        <f t="shared" si="24"/>
        <v>0</v>
      </c>
      <c r="AH57" s="78">
        <f t="shared" si="13"/>
        <v>0</v>
      </c>
      <c r="AI57" s="22">
        <f t="shared" ref="AI57:AI99" si="31">T57-Y57</f>
        <v>0</v>
      </c>
      <c r="AJ57" s="23">
        <f t="shared" ref="AJ57:AJ99" si="32">U57-Z57</f>
        <v>0</v>
      </c>
      <c r="AK57" s="23">
        <f t="shared" si="14"/>
        <v>0</v>
      </c>
      <c r="AL57" s="23">
        <f t="shared" si="15"/>
        <v>0</v>
      </c>
      <c r="AM57" s="79">
        <f t="shared" si="16"/>
        <v>0</v>
      </c>
      <c r="AN57" s="78" t="e">
        <f t="shared" si="17"/>
        <v>#REF!</v>
      </c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2"/>
      <c r="HM57" s="72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2"/>
      <c r="HZ57" s="72"/>
      <c r="IA57" s="72"/>
      <c r="IB57" s="72"/>
      <c r="IC57" s="72"/>
      <c r="ID57" s="72"/>
      <c r="IE57" s="72"/>
      <c r="IF57" s="72"/>
      <c r="IG57" s="72"/>
      <c r="IH57" s="72"/>
      <c r="II57" s="72"/>
      <c r="IJ57" s="72"/>
      <c r="IK57" s="72"/>
    </row>
    <row r="58" spans="1:245" s="73" customFormat="1">
      <c r="A58" s="86">
        <v>52</v>
      </c>
      <c r="B58" s="86">
        <v>347</v>
      </c>
      <c r="C58" s="84" t="s">
        <v>93</v>
      </c>
      <c r="D58" s="84" t="s">
        <v>94</v>
      </c>
      <c r="E58" s="87" t="s">
        <v>80</v>
      </c>
      <c r="F58" s="87" t="s">
        <v>280</v>
      </c>
      <c r="G58" s="87" t="s">
        <v>281</v>
      </c>
      <c r="H58" s="87"/>
      <c r="I58" s="87"/>
      <c r="J58" s="87"/>
      <c r="K58" s="87"/>
      <c r="L58" s="87"/>
      <c r="M58" s="87"/>
      <c r="N58" s="108"/>
      <c r="O58" s="92">
        <f t="shared" si="29"/>
        <v>0</v>
      </c>
      <c r="P58" s="93">
        <f t="shared" si="30"/>
        <v>0</v>
      </c>
      <c r="Q58" s="93">
        <f t="shared" si="8"/>
        <v>6000</v>
      </c>
      <c r="R58" s="93">
        <f t="shared" si="9"/>
        <v>0</v>
      </c>
      <c r="S58" s="109">
        <f t="shared" si="10"/>
        <v>6000</v>
      </c>
      <c r="T58" s="92">
        <v>0</v>
      </c>
      <c r="U58" s="93">
        <v>0</v>
      </c>
      <c r="V58" s="93">
        <v>6000</v>
      </c>
      <c r="W58" s="93">
        <v>0</v>
      </c>
      <c r="X58" s="94">
        <f t="shared" si="11"/>
        <v>6000</v>
      </c>
      <c r="Y58" s="22">
        <v>0</v>
      </c>
      <c r="Z58" s="23">
        <v>0</v>
      </c>
      <c r="AA58" s="23">
        <v>6000</v>
      </c>
      <c r="AB58" s="23">
        <v>0</v>
      </c>
      <c r="AC58" s="78">
        <f t="shared" si="12"/>
        <v>6000</v>
      </c>
      <c r="AD58" s="22">
        <f t="shared" si="21"/>
        <v>0</v>
      </c>
      <c r="AE58" s="23">
        <f t="shared" si="22"/>
        <v>0</v>
      </c>
      <c r="AF58" s="23">
        <f t="shared" si="23"/>
        <v>0</v>
      </c>
      <c r="AG58" s="23">
        <f t="shared" si="24"/>
        <v>0</v>
      </c>
      <c r="AH58" s="78">
        <f t="shared" si="13"/>
        <v>0</v>
      </c>
      <c r="AI58" s="22">
        <f t="shared" si="31"/>
        <v>0</v>
      </c>
      <c r="AJ58" s="23">
        <f t="shared" si="32"/>
        <v>0</v>
      </c>
      <c r="AK58" s="23">
        <f t="shared" si="14"/>
        <v>0</v>
      </c>
      <c r="AL58" s="23">
        <f t="shared" si="15"/>
        <v>0</v>
      </c>
      <c r="AM58" s="79">
        <f t="shared" si="16"/>
        <v>0</v>
      </c>
      <c r="AN58" s="78" t="e">
        <f t="shared" si="17"/>
        <v>#REF!</v>
      </c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2"/>
      <c r="GM58" s="72"/>
      <c r="GN58" s="72"/>
      <c r="GO58" s="72"/>
      <c r="GP58" s="72"/>
      <c r="GQ58" s="72"/>
      <c r="GR58" s="72"/>
      <c r="GS58" s="72"/>
      <c r="GT58" s="72"/>
      <c r="GU58" s="72"/>
      <c r="GV58" s="72"/>
      <c r="GW58" s="72"/>
      <c r="GX58" s="72"/>
      <c r="GY58" s="72"/>
      <c r="GZ58" s="72"/>
      <c r="HA58" s="72"/>
      <c r="HB58" s="72"/>
      <c r="HC58" s="72"/>
      <c r="HD58" s="72"/>
      <c r="HE58" s="72"/>
      <c r="HF58" s="72"/>
      <c r="HG58" s="72"/>
      <c r="HH58" s="72"/>
      <c r="HI58" s="72"/>
      <c r="HJ58" s="72"/>
      <c r="HK58" s="72"/>
      <c r="HL58" s="72"/>
      <c r="HM58" s="72"/>
      <c r="HN58" s="72"/>
      <c r="HO58" s="72"/>
      <c r="HP58" s="72"/>
      <c r="HQ58" s="72"/>
      <c r="HR58" s="72"/>
      <c r="HS58" s="72"/>
      <c r="HT58" s="72"/>
      <c r="HU58" s="72"/>
      <c r="HV58" s="72"/>
      <c r="HW58" s="72"/>
      <c r="HX58" s="72"/>
      <c r="HY58" s="72"/>
      <c r="HZ58" s="72"/>
      <c r="IA58" s="72"/>
      <c r="IB58" s="72"/>
      <c r="IC58" s="72"/>
      <c r="ID58" s="72"/>
      <c r="IE58" s="72"/>
      <c r="IF58" s="72"/>
      <c r="IG58" s="72"/>
      <c r="IH58" s="72"/>
      <c r="II58" s="72"/>
      <c r="IJ58" s="72"/>
      <c r="IK58" s="72"/>
    </row>
    <row r="59" spans="1:245" s="73" customFormat="1" ht="20.399999999999999">
      <c r="A59" s="86">
        <v>53</v>
      </c>
      <c r="B59" s="86">
        <v>326</v>
      </c>
      <c r="C59" s="84" t="s">
        <v>282</v>
      </c>
      <c r="D59" s="84" t="s">
        <v>283</v>
      </c>
      <c r="E59" s="87" t="s">
        <v>261</v>
      </c>
      <c r="F59" s="87" t="s">
        <v>284</v>
      </c>
      <c r="G59" s="87" t="s">
        <v>285</v>
      </c>
      <c r="H59" s="87"/>
      <c r="I59" s="87"/>
      <c r="J59" s="87"/>
      <c r="K59" s="87" t="s">
        <v>74</v>
      </c>
      <c r="L59" s="87" t="s">
        <v>104</v>
      </c>
      <c r="M59" s="87" t="s">
        <v>286</v>
      </c>
      <c r="N59" s="108">
        <v>41676</v>
      </c>
      <c r="O59" s="92">
        <f t="shared" si="29"/>
        <v>2893000</v>
      </c>
      <c r="P59" s="93">
        <f t="shared" si="30"/>
        <v>203000</v>
      </c>
      <c r="Q59" s="93">
        <f t="shared" si="8"/>
        <v>0</v>
      </c>
      <c r="R59" s="93">
        <f t="shared" si="9"/>
        <v>0</v>
      </c>
      <c r="S59" s="109">
        <f t="shared" si="10"/>
        <v>3096000</v>
      </c>
      <c r="T59" s="92">
        <v>2785000</v>
      </c>
      <c r="U59" s="93">
        <v>195000</v>
      </c>
      <c r="V59" s="93">
        <v>0</v>
      </c>
      <c r="W59" s="93">
        <v>0</v>
      </c>
      <c r="X59" s="94">
        <f t="shared" si="11"/>
        <v>2980000</v>
      </c>
      <c r="Y59" s="22">
        <v>2785000</v>
      </c>
      <c r="Z59" s="23">
        <v>195000</v>
      </c>
      <c r="AA59" s="23">
        <v>0</v>
      </c>
      <c r="AB59" s="23">
        <v>0</v>
      </c>
      <c r="AC59" s="78">
        <f t="shared" si="12"/>
        <v>2980000</v>
      </c>
      <c r="AD59" s="22">
        <f t="shared" si="21"/>
        <v>108000</v>
      </c>
      <c r="AE59" s="23">
        <f t="shared" si="22"/>
        <v>8000</v>
      </c>
      <c r="AF59" s="23">
        <f t="shared" si="23"/>
        <v>0</v>
      </c>
      <c r="AG59" s="23">
        <f t="shared" si="24"/>
        <v>0</v>
      </c>
      <c r="AH59" s="78">
        <f t="shared" si="13"/>
        <v>116000</v>
      </c>
      <c r="AI59" s="22">
        <f t="shared" si="31"/>
        <v>0</v>
      </c>
      <c r="AJ59" s="23">
        <f t="shared" si="32"/>
        <v>0</v>
      </c>
      <c r="AK59" s="23">
        <f t="shared" si="14"/>
        <v>0</v>
      </c>
      <c r="AL59" s="23">
        <f t="shared" si="15"/>
        <v>0</v>
      </c>
      <c r="AM59" s="79">
        <f t="shared" si="16"/>
        <v>0</v>
      </c>
      <c r="AN59" s="78" t="e">
        <f t="shared" si="17"/>
        <v>#REF!</v>
      </c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2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2"/>
      <c r="FL59" s="72"/>
      <c r="FM59" s="72"/>
      <c r="FN59" s="72"/>
      <c r="FO59" s="72"/>
      <c r="FP59" s="72"/>
      <c r="FQ59" s="72"/>
      <c r="FR59" s="72"/>
      <c r="FS59" s="72"/>
      <c r="FT59" s="72"/>
      <c r="FU59" s="72"/>
      <c r="FV59" s="72"/>
      <c r="FW59" s="72"/>
      <c r="FX59" s="72"/>
      <c r="FY59" s="72"/>
      <c r="FZ59" s="72"/>
      <c r="GA59" s="72"/>
      <c r="GB59" s="72"/>
      <c r="GC59" s="72"/>
      <c r="GD59" s="72"/>
      <c r="GE59" s="72"/>
      <c r="GF59" s="72"/>
      <c r="GG59" s="72"/>
      <c r="GH59" s="72"/>
      <c r="GI59" s="72"/>
      <c r="GJ59" s="72"/>
      <c r="GK59" s="72"/>
      <c r="GL59" s="72"/>
      <c r="GM59" s="72"/>
      <c r="GN59" s="72"/>
      <c r="GO59" s="72"/>
      <c r="GP59" s="72"/>
      <c r="GQ59" s="72"/>
      <c r="GR59" s="72"/>
      <c r="GS59" s="72"/>
      <c r="GT59" s="72"/>
      <c r="GU59" s="72"/>
      <c r="GV59" s="72"/>
      <c r="GW59" s="72"/>
      <c r="GX59" s="72"/>
      <c r="GY59" s="72"/>
      <c r="GZ59" s="72"/>
      <c r="HA59" s="72"/>
      <c r="HB59" s="72"/>
      <c r="HC59" s="72"/>
      <c r="HD59" s="72"/>
      <c r="HE59" s="72"/>
      <c r="HF59" s="72"/>
      <c r="HG59" s="72"/>
      <c r="HH59" s="72"/>
      <c r="HI59" s="72"/>
      <c r="HJ59" s="72"/>
      <c r="HK59" s="72"/>
      <c r="HL59" s="72"/>
      <c r="HM59" s="72"/>
      <c r="HN59" s="72"/>
      <c r="HO59" s="72"/>
      <c r="HP59" s="72"/>
      <c r="HQ59" s="72"/>
      <c r="HR59" s="72"/>
      <c r="HS59" s="72"/>
      <c r="HT59" s="72"/>
      <c r="HU59" s="72"/>
      <c r="HV59" s="72"/>
      <c r="HW59" s="72"/>
      <c r="HX59" s="72"/>
      <c r="HY59" s="72"/>
      <c r="HZ59" s="72"/>
      <c r="IA59" s="72"/>
      <c r="IB59" s="72"/>
      <c r="IC59" s="72"/>
      <c r="ID59" s="72"/>
      <c r="IE59" s="72"/>
      <c r="IF59" s="72"/>
      <c r="IG59" s="72"/>
      <c r="IH59" s="72"/>
      <c r="II59" s="72"/>
      <c r="IJ59" s="72"/>
      <c r="IK59" s="72"/>
    </row>
    <row r="60" spans="1:245" s="73" customFormat="1" ht="20.399999999999999">
      <c r="A60" s="86">
        <v>54</v>
      </c>
      <c r="B60" s="86">
        <v>231</v>
      </c>
      <c r="C60" s="84" t="s">
        <v>287</v>
      </c>
      <c r="D60" s="84" t="s">
        <v>283</v>
      </c>
      <c r="E60" s="87" t="s">
        <v>261</v>
      </c>
      <c r="F60" s="87" t="s">
        <v>288</v>
      </c>
      <c r="G60" s="87" t="s">
        <v>289</v>
      </c>
      <c r="H60" s="87" t="s">
        <v>75</v>
      </c>
      <c r="I60" s="87" t="s">
        <v>74</v>
      </c>
      <c r="J60" s="87" t="s">
        <v>75</v>
      </c>
      <c r="K60" s="87" t="s">
        <v>75</v>
      </c>
      <c r="L60" s="87" t="s">
        <v>104</v>
      </c>
      <c r="M60" s="87"/>
      <c r="N60" s="108">
        <v>41676</v>
      </c>
      <c r="O60" s="92">
        <f t="shared" si="29"/>
        <v>1268000</v>
      </c>
      <c r="P60" s="93">
        <f t="shared" si="30"/>
        <v>0</v>
      </c>
      <c r="Q60" s="93">
        <f t="shared" si="8"/>
        <v>0</v>
      </c>
      <c r="R60" s="93">
        <f t="shared" si="9"/>
        <v>0</v>
      </c>
      <c r="S60" s="109">
        <f t="shared" si="10"/>
        <v>1268000</v>
      </c>
      <c r="T60" s="92">
        <v>1220000</v>
      </c>
      <c r="U60" s="93">
        <v>0</v>
      </c>
      <c r="V60" s="93">
        <v>0</v>
      </c>
      <c r="W60" s="93">
        <v>0</v>
      </c>
      <c r="X60" s="94">
        <f t="shared" si="11"/>
        <v>1220000</v>
      </c>
      <c r="Y60" s="22">
        <v>1220000</v>
      </c>
      <c r="Z60" s="23">
        <v>0</v>
      </c>
      <c r="AA60" s="23">
        <v>0</v>
      </c>
      <c r="AB60" s="23">
        <v>0</v>
      </c>
      <c r="AC60" s="78">
        <f t="shared" si="12"/>
        <v>1220000</v>
      </c>
      <c r="AD60" s="22">
        <f t="shared" si="21"/>
        <v>48000</v>
      </c>
      <c r="AE60" s="23">
        <f t="shared" si="22"/>
        <v>0</v>
      </c>
      <c r="AF60" s="23">
        <f t="shared" si="23"/>
        <v>0</v>
      </c>
      <c r="AG60" s="23">
        <f t="shared" si="24"/>
        <v>0</v>
      </c>
      <c r="AH60" s="78">
        <f t="shared" si="13"/>
        <v>48000</v>
      </c>
      <c r="AI60" s="22">
        <f t="shared" si="31"/>
        <v>0</v>
      </c>
      <c r="AJ60" s="23">
        <f t="shared" si="32"/>
        <v>0</v>
      </c>
      <c r="AK60" s="23">
        <f t="shared" si="14"/>
        <v>0</v>
      </c>
      <c r="AL60" s="23">
        <f t="shared" si="15"/>
        <v>0</v>
      </c>
      <c r="AM60" s="79">
        <f t="shared" si="16"/>
        <v>0</v>
      </c>
      <c r="AN60" s="78" t="e">
        <f t="shared" si="17"/>
        <v>#REF!</v>
      </c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2"/>
      <c r="GM60" s="72"/>
      <c r="GN60" s="72"/>
      <c r="GO60" s="72"/>
      <c r="GP60" s="72"/>
      <c r="GQ60" s="72"/>
      <c r="GR60" s="72"/>
      <c r="GS60" s="72"/>
      <c r="GT60" s="72"/>
      <c r="GU60" s="72"/>
      <c r="GV60" s="72"/>
      <c r="GW60" s="72"/>
      <c r="GX60" s="72"/>
      <c r="GY60" s="72"/>
      <c r="GZ60" s="72"/>
      <c r="HA60" s="72"/>
      <c r="HB60" s="72"/>
      <c r="HC60" s="72"/>
      <c r="HD60" s="72"/>
      <c r="HE60" s="72"/>
      <c r="HF60" s="72"/>
      <c r="HG60" s="72"/>
      <c r="HH60" s="72"/>
      <c r="HI60" s="72"/>
      <c r="HJ60" s="72"/>
      <c r="HK60" s="72"/>
      <c r="HL60" s="72"/>
      <c r="HM60" s="72"/>
      <c r="HN60" s="72"/>
      <c r="HO60" s="72"/>
      <c r="HP60" s="72"/>
      <c r="HQ60" s="72"/>
      <c r="HR60" s="72"/>
      <c r="HS60" s="72"/>
      <c r="HT60" s="72"/>
      <c r="HU60" s="72"/>
      <c r="HV60" s="72"/>
      <c r="HW60" s="72"/>
      <c r="HX60" s="72"/>
      <c r="HY60" s="72"/>
      <c r="HZ60" s="72"/>
      <c r="IA60" s="72"/>
      <c r="IB60" s="72"/>
      <c r="IC60" s="72"/>
      <c r="ID60" s="72"/>
      <c r="IE60" s="72"/>
      <c r="IF60" s="72"/>
      <c r="IG60" s="72"/>
      <c r="IH60" s="72"/>
      <c r="II60" s="72"/>
      <c r="IJ60" s="72"/>
      <c r="IK60" s="72"/>
    </row>
    <row r="61" spans="1:245" s="73" customFormat="1" ht="20.399999999999999">
      <c r="A61" s="86">
        <v>55</v>
      </c>
      <c r="B61" s="86">
        <v>343</v>
      </c>
      <c r="C61" s="84" t="s">
        <v>290</v>
      </c>
      <c r="D61" s="84" t="s">
        <v>291</v>
      </c>
      <c r="E61" s="87" t="s">
        <v>100</v>
      </c>
      <c r="F61" s="87" t="s">
        <v>292</v>
      </c>
      <c r="G61" s="87" t="s">
        <v>293</v>
      </c>
      <c r="H61" s="87"/>
      <c r="I61" s="87"/>
      <c r="J61" s="87"/>
      <c r="K61" s="87"/>
      <c r="L61" s="87" t="s">
        <v>104</v>
      </c>
      <c r="M61" s="87"/>
      <c r="N61" s="108">
        <v>42453</v>
      </c>
      <c r="O61" s="92">
        <f t="shared" si="29"/>
        <v>705000</v>
      </c>
      <c r="P61" s="93">
        <f t="shared" si="30"/>
        <v>0</v>
      </c>
      <c r="Q61" s="93">
        <f t="shared" si="8"/>
        <v>0</v>
      </c>
      <c r="R61" s="93">
        <f t="shared" si="9"/>
        <v>0</v>
      </c>
      <c r="S61" s="109">
        <f t="shared" si="10"/>
        <v>705000</v>
      </c>
      <c r="T61" s="92">
        <v>679000</v>
      </c>
      <c r="U61" s="93">
        <v>0</v>
      </c>
      <c r="V61" s="93">
        <v>0</v>
      </c>
      <c r="W61" s="93">
        <v>0</v>
      </c>
      <c r="X61" s="94">
        <f t="shared" si="11"/>
        <v>679000</v>
      </c>
      <c r="Y61" s="22">
        <v>679000</v>
      </c>
      <c r="Z61" s="23">
        <v>0</v>
      </c>
      <c r="AA61" s="23">
        <v>0</v>
      </c>
      <c r="AB61" s="23">
        <v>0</v>
      </c>
      <c r="AC61" s="78">
        <f t="shared" si="12"/>
        <v>679000</v>
      </c>
      <c r="AD61" s="22">
        <f t="shared" si="21"/>
        <v>26000</v>
      </c>
      <c r="AE61" s="23">
        <f t="shared" si="22"/>
        <v>0</v>
      </c>
      <c r="AF61" s="23">
        <f t="shared" si="23"/>
        <v>0</v>
      </c>
      <c r="AG61" s="23">
        <f t="shared" si="24"/>
        <v>0</v>
      </c>
      <c r="AH61" s="78">
        <f t="shared" si="13"/>
        <v>26000</v>
      </c>
      <c r="AI61" s="22">
        <f t="shared" si="31"/>
        <v>0</v>
      </c>
      <c r="AJ61" s="23">
        <f t="shared" si="32"/>
        <v>0</v>
      </c>
      <c r="AK61" s="23">
        <f t="shared" si="14"/>
        <v>0</v>
      </c>
      <c r="AL61" s="23">
        <f t="shared" si="15"/>
        <v>0</v>
      </c>
      <c r="AM61" s="79">
        <f t="shared" si="16"/>
        <v>0</v>
      </c>
      <c r="AN61" s="78" t="e">
        <f t="shared" si="17"/>
        <v>#REF!</v>
      </c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2"/>
      <c r="GM61" s="72"/>
      <c r="GN61" s="72"/>
      <c r="GO61" s="72"/>
      <c r="GP61" s="72"/>
      <c r="GQ61" s="72"/>
      <c r="GR61" s="72"/>
      <c r="GS61" s="72"/>
      <c r="GT61" s="72"/>
      <c r="GU61" s="72"/>
      <c r="GV61" s="72"/>
      <c r="GW61" s="72"/>
      <c r="GX61" s="72"/>
      <c r="GY61" s="72"/>
      <c r="GZ61" s="72"/>
      <c r="HA61" s="72"/>
      <c r="HB61" s="72"/>
      <c r="HC61" s="72"/>
      <c r="HD61" s="72"/>
      <c r="HE61" s="72"/>
      <c r="HF61" s="72"/>
      <c r="HG61" s="72"/>
      <c r="HH61" s="72"/>
      <c r="HI61" s="72"/>
      <c r="HJ61" s="72"/>
      <c r="HK61" s="72"/>
      <c r="HL61" s="72"/>
      <c r="HM61" s="72"/>
      <c r="HN61" s="72"/>
      <c r="HO61" s="72"/>
      <c r="HP61" s="72"/>
      <c r="HQ61" s="72"/>
      <c r="HR61" s="72"/>
      <c r="HS61" s="72"/>
      <c r="HT61" s="72"/>
      <c r="HU61" s="72"/>
      <c r="HV61" s="72"/>
      <c r="HW61" s="72"/>
      <c r="HX61" s="72"/>
      <c r="HY61" s="72"/>
      <c r="HZ61" s="72"/>
      <c r="IA61" s="72"/>
      <c r="IB61" s="72"/>
      <c r="IC61" s="72"/>
      <c r="ID61" s="72"/>
      <c r="IE61" s="72"/>
      <c r="IF61" s="72"/>
      <c r="IG61" s="72"/>
      <c r="IH61" s="72"/>
      <c r="II61" s="72"/>
      <c r="IJ61" s="72"/>
      <c r="IK61" s="72"/>
    </row>
    <row r="62" spans="1:245" s="73" customFormat="1" ht="20.399999999999999">
      <c r="A62" s="86">
        <v>56</v>
      </c>
      <c r="B62" s="86">
        <v>237</v>
      </c>
      <c r="C62" s="84" t="s">
        <v>294</v>
      </c>
      <c r="D62" s="84" t="s">
        <v>283</v>
      </c>
      <c r="E62" s="87" t="s">
        <v>261</v>
      </c>
      <c r="F62" s="87" t="s">
        <v>295</v>
      </c>
      <c r="G62" s="87" t="s">
        <v>296</v>
      </c>
      <c r="H62" s="87" t="s">
        <v>103</v>
      </c>
      <c r="I62" s="87" t="s">
        <v>74</v>
      </c>
      <c r="J62" s="87" t="s">
        <v>75</v>
      </c>
      <c r="K62" s="87"/>
      <c r="L62" s="87" t="s">
        <v>104</v>
      </c>
      <c r="M62" s="87" t="s">
        <v>297</v>
      </c>
      <c r="N62" s="108">
        <v>41676</v>
      </c>
      <c r="O62" s="92">
        <f t="shared" si="29"/>
        <v>7273000</v>
      </c>
      <c r="P62" s="93">
        <f t="shared" si="30"/>
        <v>922000</v>
      </c>
      <c r="Q62" s="93">
        <f t="shared" si="8"/>
        <v>0</v>
      </c>
      <c r="R62" s="93">
        <f t="shared" si="9"/>
        <v>131000</v>
      </c>
      <c r="S62" s="109">
        <f t="shared" si="10"/>
        <v>8326000</v>
      </c>
      <c r="T62" s="92">
        <v>7000000</v>
      </c>
      <c r="U62" s="93">
        <v>885000</v>
      </c>
      <c r="V62" s="93">
        <v>0</v>
      </c>
      <c r="W62" s="93">
        <v>131000</v>
      </c>
      <c r="X62" s="94">
        <f t="shared" si="11"/>
        <v>8016000</v>
      </c>
      <c r="Y62" s="22">
        <v>7000000</v>
      </c>
      <c r="Z62" s="23">
        <v>885000</v>
      </c>
      <c r="AA62" s="23">
        <v>0</v>
      </c>
      <c r="AB62" s="23">
        <v>131000</v>
      </c>
      <c r="AC62" s="78">
        <f t="shared" si="12"/>
        <v>8016000</v>
      </c>
      <c r="AD62" s="22">
        <f t="shared" si="21"/>
        <v>273000</v>
      </c>
      <c r="AE62" s="23">
        <f t="shared" si="22"/>
        <v>37000</v>
      </c>
      <c r="AF62" s="23">
        <f t="shared" si="23"/>
        <v>0</v>
      </c>
      <c r="AG62" s="23">
        <f t="shared" si="24"/>
        <v>0</v>
      </c>
      <c r="AH62" s="78">
        <f t="shared" si="13"/>
        <v>310000</v>
      </c>
      <c r="AI62" s="22">
        <f t="shared" si="31"/>
        <v>0</v>
      </c>
      <c r="AJ62" s="23">
        <f t="shared" si="32"/>
        <v>0</v>
      </c>
      <c r="AK62" s="23">
        <f t="shared" si="14"/>
        <v>0</v>
      </c>
      <c r="AL62" s="23">
        <f t="shared" si="15"/>
        <v>0</v>
      </c>
      <c r="AM62" s="79">
        <f t="shared" si="16"/>
        <v>0</v>
      </c>
      <c r="AN62" s="78" t="e">
        <f t="shared" si="17"/>
        <v>#REF!</v>
      </c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2"/>
      <c r="HM62" s="72"/>
      <c r="HN62" s="72"/>
      <c r="HO62" s="72"/>
      <c r="HP62" s="72"/>
      <c r="HQ62" s="72"/>
      <c r="HR62" s="72"/>
      <c r="HS62" s="72"/>
      <c r="HT62" s="72"/>
      <c r="HU62" s="72"/>
      <c r="HV62" s="72"/>
      <c r="HW62" s="72"/>
      <c r="HX62" s="72"/>
      <c r="HY62" s="72"/>
      <c r="HZ62" s="72"/>
      <c r="IA62" s="72"/>
      <c r="IB62" s="72"/>
      <c r="IC62" s="72"/>
      <c r="ID62" s="72"/>
      <c r="IE62" s="72"/>
      <c r="IF62" s="72"/>
      <c r="IG62" s="72"/>
      <c r="IH62" s="72"/>
      <c r="II62" s="72"/>
      <c r="IJ62" s="72"/>
      <c r="IK62" s="72"/>
    </row>
    <row r="63" spans="1:245" s="73" customFormat="1" ht="20.399999999999999">
      <c r="A63" s="86">
        <v>57</v>
      </c>
      <c r="B63" s="86">
        <v>236</v>
      </c>
      <c r="C63" s="84" t="s">
        <v>298</v>
      </c>
      <c r="D63" s="84" t="s">
        <v>283</v>
      </c>
      <c r="E63" s="87" t="s">
        <v>261</v>
      </c>
      <c r="F63" s="87" t="s">
        <v>299</v>
      </c>
      <c r="G63" s="87" t="s">
        <v>300</v>
      </c>
      <c r="H63" s="87" t="s">
        <v>301</v>
      </c>
      <c r="I63" s="87" t="s">
        <v>301</v>
      </c>
      <c r="J63" s="87" t="s">
        <v>301</v>
      </c>
      <c r="K63" s="87"/>
      <c r="L63" s="87" t="s">
        <v>104</v>
      </c>
      <c r="M63" s="87" t="s">
        <v>297</v>
      </c>
      <c r="N63" s="108">
        <v>41676</v>
      </c>
      <c r="O63" s="92">
        <f t="shared" si="29"/>
        <v>0</v>
      </c>
      <c r="P63" s="93">
        <f t="shared" si="30"/>
        <v>0</v>
      </c>
      <c r="Q63" s="93">
        <f t="shared" si="8"/>
        <v>0</v>
      </c>
      <c r="R63" s="93">
        <f t="shared" si="9"/>
        <v>131000</v>
      </c>
      <c r="S63" s="109">
        <f t="shared" si="10"/>
        <v>131000</v>
      </c>
      <c r="T63" s="92">
        <v>0</v>
      </c>
      <c r="U63" s="93">
        <v>0</v>
      </c>
      <c r="V63" s="93">
        <v>0</v>
      </c>
      <c r="W63" s="93">
        <v>131000</v>
      </c>
      <c r="X63" s="94">
        <f t="shared" si="11"/>
        <v>131000</v>
      </c>
      <c r="Y63" s="22">
        <v>0</v>
      </c>
      <c r="Z63" s="23">
        <v>0</v>
      </c>
      <c r="AA63" s="23">
        <v>0</v>
      </c>
      <c r="AB63" s="23">
        <v>131000</v>
      </c>
      <c r="AC63" s="78">
        <f t="shared" si="12"/>
        <v>131000</v>
      </c>
      <c r="AD63" s="22">
        <f t="shared" si="21"/>
        <v>0</v>
      </c>
      <c r="AE63" s="23">
        <f t="shared" si="22"/>
        <v>0</v>
      </c>
      <c r="AF63" s="23">
        <f t="shared" si="23"/>
        <v>0</v>
      </c>
      <c r="AG63" s="23">
        <f t="shared" si="24"/>
        <v>0</v>
      </c>
      <c r="AH63" s="78">
        <f t="shared" si="13"/>
        <v>0</v>
      </c>
      <c r="AI63" s="22">
        <f t="shared" si="31"/>
        <v>0</v>
      </c>
      <c r="AJ63" s="23">
        <f t="shared" si="32"/>
        <v>0</v>
      </c>
      <c r="AK63" s="23">
        <f t="shared" si="14"/>
        <v>0</v>
      </c>
      <c r="AL63" s="23">
        <f t="shared" si="15"/>
        <v>0</v>
      </c>
      <c r="AM63" s="79">
        <f t="shared" si="16"/>
        <v>0</v>
      </c>
      <c r="AN63" s="78" t="e">
        <f t="shared" si="17"/>
        <v>#REF!</v>
      </c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72"/>
      <c r="FZ63" s="72"/>
      <c r="GA63" s="72"/>
      <c r="GB63" s="72"/>
      <c r="GC63" s="72"/>
      <c r="GD63" s="72"/>
      <c r="GE63" s="72"/>
      <c r="GF63" s="72"/>
      <c r="GG63" s="72"/>
      <c r="GH63" s="72"/>
      <c r="GI63" s="72"/>
      <c r="GJ63" s="72"/>
      <c r="GK63" s="72"/>
      <c r="GL63" s="72"/>
      <c r="GM63" s="72"/>
      <c r="GN63" s="72"/>
      <c r="GO63" s="72"/>
      <c r="GP63" s="72"/>
      <c r="GQ63" s="72"/>
      <c r="GR63" s="72"/>
      <c r="GS63" s="72"/>
      <c r="GT63" s="72"/>
      <c r="GU63" s="72"/>
      <c r="GV63" s="72"/>
      <c r="GW63" s="72"/>
      <c r="GX63" s="72"/>
      <c r="GY63" s="72"/>
      <c r="GZ63" s="72"/>
      <c r="HA63" s="72"/>
      <c r="HB63" s="72"/>
      <c r="HC63" s="72"/>
      <c r="HD63" s="72"/>
      <c r="HE63" s="72"/>
      <c r="HF63" s="72"/>
      <c r="HG63" s="72"/>
      <c r="HH63" s="72"/>
      <c r="HI63" s="72"/>
      <c r="HJ63" s="72"/>
      <c r="HK63" s="72"/>
      <c r="HL63" s="72"/>
      <c r="HM63" s="72"/>
      <c r="HN63" s="72"/>
      <c r="HO63" s="72"/>
      <c r="HP63" s="72"/>
      <c r="HQ63" s="72"/>
      <c r="HR63" s="72"/>
      <c r="HS63" s="72"/>
      <c r="HT63" s="72"/>
      <c r="HU63" s="72"/>
      <c r="HV63" s="72"/>
      <c r="HW63" s="72"/>
      <c r="HX63" s="72"/>
      <c r="HY63" s="72"/>
      <c r="HZ63" s="72"/>
      <c r="IA63" s="72"/>
      <c r="IB63" s="72"/>
      <c r="IC63" s="72"/>
      <c r="ID63" s="72"/>
      <c r="IE63" s="72"/>
      <c r="IF63" s="72"/>
      <c r="IG63" s="72"/>
      <c r="IH63" s="72"/>
      <c r="II63" s="72"/>
      <c r="IJ63" s="72"/>
      <c r="IK63" s="72"/>
    </row>
    <row r="64" spans="1:245" s="73" customFormat="1" ht="20.399999999999999">
      <c r="A64" s="86">
        <v>58</v>
      </c>
      <c r="B64" s="86">
        <v>335</v>
      </c>
      <c r="C64" s="84" t="s">
        <v>302</v>
      </c>
      <c r="D64" s="84" t="s">
        <v>303</v>
      </c>
      <c r="E64" s="87" t="s">
        <v>304</v>
      </c>
      <c r="F64" s="87" t="s">
        <v>305</v>
      </c>
      <c r="G64" s="87" t="s">
        <v>306</v>
      </c>
      <c r="H64" s="87"/>
      <c r="I64" s="87"/>
      <c r="J64" s="87"/>
      <c r="K64" s="87"/>
      <c r="L64" s="87" t="s">
        <v>104</v>
      </c>
      <c r="M64" s="87"/>
      <c r="N64" s="108">
        <v>42453</v>
      </c>
      <c r="O64" s="92">
        <f t="shared" si="29"/>
        <v>64000</v>
      </c>
      <c r="P64" s="93">
        <f t="shared" si="30"/>
        <v>0</v>
      </c>
      <c r="Q64" s="93">
        <f t="shared" si="8"/>
        <v>0</v>
      </c>
      <c r="R64" s="93">
        <f t="shared" si="9"/>
        <v>0</v>
      </c>
      <c r="S64" s="109">
        <f t="shared" si="10"/>
        <v>64000</v>
      </c>
      <c r="T64" s="92">
        <v>62000</v>
      </c>
      <c r="U64" s="93">
        <v>0</v>
      </c>
      <c r="V64" s="93">
        <v>0</v>
      </c>
      <c r="W64" s="93">
        <v>0</v>
      </c>
      <c r="X64" s="94">
        <f t="shared" si="11"/>
        <v>62000</v>
      </c>
      <c r="Y64" s="22">
        <v>62000</v>
      </c>
      <c r="Z64" s="23">
        <v>0</v>
      </c>
      <c r="AA64" s="23">
        <v>0</v>
      </c>
      <c r="AB64" s="23">
        <v>0</v>
      </c>
      <c r="AC64" s="78">
        <f t="shared" si="12"/>
        <v>62000</v>
      </c>
      <c r="AD64" s="22">
        <f t="shared" si="21"/>
        <v>2000</v>
      </c>
      <c r="AE64" s="23">
        <f t="shared" si="22"/>
        <v>0</v>
      </c>
      <c r="AF64" s="23">
        <f t="shared" si="23"/>
        <v>0</v>
      </c>
      <c r="AG64" s="23">
        <f t="shared" si="24"/>
        <v>0</v>
      </c>
      <c r="AH64" s="78">
        <f t="shared" si="13"/>
        <v>2000</v>
      </c>
      <c r="AI64" s="22">
        <f t="shared" si="31"/>
        <v>0</v>
      </c>
      <c r="AJ64" s="23">
        <f t="shared" si="32"/>
        <v>0</v>
      </c>
      <c r="AK64" s="23">
        <f t="shared" si="14"/>
        <v>0</v>
      </c>
      <c r="AL64" s="23">
        <f t="shared" si="15"/>
        <v>0</v>
      </c>
      <c r="AM64" s="79">
        <f t="shared" si="16"/>
        <v>0</v>
      </c>
      <c r="AN64" s="78" t="e">
        <f t="shared" si="17"/>
        <v>#REF!</v>
      </c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2"/>
      <c r="GM64" s="72"/>
      <c r="GN64" s="72"/>
      <c r="GO64" s="72"/>
      <c r="GP64" s="72"/>
      <c r="GQ64" s="72"/>
      <c r="GR64" s="72"/>
      <c r="GS64" s="72"/>
      <c r="GT64" s="72"/>
      <c r="GU64" s="72"/>
      <c r="GV64" s="72"/>
      <c r="GW64" s="72"/>
      <c r="GX64" s="72"/>
      <c r="GY64" s="72"/>
      <c r="GZ64" s="72"/>
      <c r="HA64" s="72"/>
      <c r="HB64" s="72"/>
      <c r="HC64" s="72"/>
      <c r="HD64" s="72"/>
      <c r="HE64" s="72"/>
      <c r="HF64" s="72"/>
      <c r="HG64" s="72"/>
      <c r="HH64" s="72"/>
      <c r="HI64" s="72"/>
      <c r="HJ64" s="72"/>
      <c r="HK64" s="72"/>
      <c r="HL64" s="72"/>
      <c r="HM64" s="72"/>
      <c r="HN64" s="72"/>
      <c r="HO64" s="72"/>
      <c r="HP64" s="72"/>
      <c r="HQ64" s="72"/>
      <c r="HR64" s="72"/>
      <c r="HS64" s="72"/>
      <c r="HT64" s="72"/>
      <c r="HU64" s="72"/>
      <c r="HV64" s="72"/>
      <c r="HW64" s="72"/>
      <c r="HX64" s="72"/>
      <c r="HY64" s="72"/>
      <c r="HZ64" s="72"/>
      <c r="IA64" s="72"/>
      <c r="IB64" s="72"/>
      <c r="IC64" s="72"/>
      <c r="ID64" s="72"/>
      <c r="IE64" s="72"/>
      <c r="IF64" s="72"/>
      <c r="IG64" s="72"/>
      <c r="IH64" s="72"/>
      <c r="II64" s="72"/>
      <c r="IJ64" s="72"/>
      <c r="IK64" s="72"/>
    </row>
    <row r="65" spans="1:245" s="73" customFormat="1" ht="20.399999999999999">
      <c r="A65" s="86">
        <v>59</v>
      </c>
      <c r="B65" s="86">
        <v>563</v>
      </c>
      <c r="C65" s="84" t="s">
        <v>307</v>
      </c>
      <c r="D65" s="84" t="s">
        <v>303</v>
      </c>
      <c r="E65" s="87" t="s">
        <v>304</v>
      </c>
      <c r="F65" s="87" t="s">
        <v>308</v>
      </c>
      <c r="G65" s="87" t="s">
        <v>309</v>
      </c>
      <c r="H65" s="87"/>
      <c r="I65" s="87"/>
      <c r="J65" s="87"/>
      <c r="K65" s="87"/>
      <c r="L65" s="87" t="s">
        <v>104</v>
      </c>
      <c r="M65" s="87"/>
      <c r="N65" s="108"/>
      <c r="O65" s="92">
        <f t="shared" si="29"/>
        <v>38000</v>
      </c>
      <c r="P65" s="93">
        <f t="shared" si="30"/>
        <v>0</v>
      </c>
      <c r="Q65" s="93">
        <f t="shared" si="8"/>
        <v>0</v>
      </c>
      <c r="R65" s="93">
        <f t="shared" si="9"/>
        <v>0</v>
      </c>
      <c r="S65" s="109">
        <f t="shared" si="10"/>
        <v>38000</v>
      </c>
      <c r="T65" s="92">
        <v>37000</v>
      </c>
      <c r="U65" s="93">
        <v>0</v>
      </c>
      <c r="V65" s="93">
        <v>0</v>
      </c>
      <c r="W65" s="93">
        <v>0</v>
      </c>
      <c r="X65" s="94">
        <f t="shared" si="11"/>
        <v>37000</v>
      </c>
      <c r="Y65" s="22">
        <v>37000</v>
      </c>
      <c r="Z65" s="23">
        <v>0</v>
      </c>
      <c r="AA65" s="23">
        <v>0</v>
      </c>
      <c r="AB65" s="23">
        <v>0</v>
      </c>
      <c r="AC65" s="78">
        <f t="shared" si="12"/>
        <v>37000</v>
      </c>
      <c r="AD65" s="22">
        <f t="shared" si="21"/>
        <v>1000</v>
      </c>
      <c r="AE65" s="23">
        <f t="shared" si="22"/>
        <v>0</v>
      </c>
      <c r="AF65" s="23">
        <f t="shared" si="23"/>
        <v>0</v>
      </c>
      <c r="AG65" s="23">
        <f t="shared" si="24"/>
        <v>0</v>
      </c>
      <c r="AH65" s="78">
        <f t="shared" si="13"/>
        <v>1000</v>
      </c>
      <c r="AI65" s="22">
        <f t="shared" si="31"/>
        <v>0</v>
      </c>
      <c r="AJ65" s="23">
        <f t="shared" si="32"/>
        <v>0</v>
      </c>
      <c r="AK65" s="23">
        <f t="shared" si="14"/>
        <v>0</v>
      </c>
      <c r="AL65" s="23">
        <f t="shared" si="15"/>
        <v>0</v>
      </c>
      <c r="AM65" s="79">
        <f t="shared" si="16"/>
        <v>0</v>
      </c>
      <c r="AN65" s="78" t="e">
        <f t="shared" si="17"/>
        <v>#REF!</v>
      </c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2"/>
      <c r="GM65" s="72"/>
      <c r="GN65" s="72"/>
      <c r="GO65" s="72"/>
      <c r="GP65" s="72"/>
      <c r="GQ65" s="72"/>
      <c r="GR65" s="72"/>
      <c r="GS65" s="72"/>
      <c r="GT65" s="72"/>
      <c r="GU65" s="72"/>
      <c r="GV65" s="72"/>
      <c r="GW65" s="72"/>
      <c r="GX65" s="72"/>
      <c r="GY65" s="72"/>
      <c r="GZ65" s="72"/>
      <c r="HA65" s="72"/>
      <c r="HB65" s="72"/>
      <c r="HC65" s="72"/>
      <c r="HD65" s="72"/>
      <c r="HE65" s="72"/>
      <c r="HF65" s="72"/>
      <c r="HG65" s="72"/>
      <c r="HH65" s="72"/>
      <c r="HI65" s="72"/>
      <c r="HJ65" s="72"/>
      <c r="HK65" s="72"/>
      <c r="HL65" s="72"/>
      <c r="HM65" s="72"/>
      <c r="HN65" s="72"/>
      <c r="HO65" s="72"/>
      <c r="HP65" s="72"/>
      <c r="HQ65" s="72"/>
      <c r="HR65" s="72"/>
      <c r="HS65" s="72"/>
      <c r="HT65" s="72"/>
      <c r="HU65" s="72"/>
      <c r="HV65" s="72"/>
      <c r="HW65" s="72"/>
      <c r="HX65" s="72"/>
      <c r="HY65" s="72"/>
      <c r="HZ65" s="72"/>
      <c r="IA65" s="72"/>
      <c r="IB65" s="72"/>
      <c r="IC65" s="72"/>
      <c r="ID65" s="72"/>
      <c r="IE65" s="72"/>
      <c r="IF65" s="72"/>
      <c r="IG65" s="72"/>
      <c r="IH65" s="72"/>
      <c r="II65" s="72"/>
      <c r="IJ65" s="72"/>
      <c r="IK65" s="72"/>
    </row>
    <row r="66" spans="1:245" s="73" customFormat="1" ht="20.399999999999999">
      <c r="A66" s="86">
        <v>60</v>
      </c>
      <c r="B66" s="86">
        <v>565</v>
      </c>
      <c r="C66" s="84" t="s">
        <v>310</v>
      </c>
      <c r="D66" s="84" t="s">
        <v>303</v>
      </c>
      <c r="E66" s="87" t="s">
        <v>304</v>
      </c>
      <c r="F66" s="87" t="s">
        <v>311</v>
      </c>
      <c r="G66" s="87" t="s">
        <v>312</v>
      </c>
      <c r="H66" s="87"/>
      <c r="I66" s="87"/>
      <c r="J66" s="87"/>
      <c r="K66" s="87"/>
      <c r="L66" s="87" t="s">
        <v>104</v>
      </c>
      <c r="M66" s="87"/>
      <c r="N66" s="108"/>
      <c r="O66" s="92">
        <f t="shared" si="29"/>
        <v>38000</v>
      </c>
      <c r="P66" s="93">
        <f t="shared" si="30"/>
        <v>0</v>
      </c>
      <c r="Q66" s="93">
        <f t="shared" si="8"/>
        <v>0</v>
      </c>
      <c r="R66" s="93">
        <f t="shared" si="9"/>
        <v>0</v>
      </c>
      <c r="S66" s="109">
        <f t="shared" si="10"/>
        <v>38000</v>
      </c>
      <c r="T66" s="92">
        <v>37000</v>
      </c>
      <c r="U66" s="93">
        <v>0</v>
      </c>
      <c r="V66" s="93">
        <v>0</v>
      </c>
      <c r="W66" s="93">
        <v>0</v>
      </c>
      <c r="X66" s="94">
        <f t="shared" si="11"/>
        <v>37000</v>
      </c>
      <c r="Y66" s="22">
        <v>37000</v>
      </c>
      <c r="Z66" s="23">
        <v>0</v>
      </c>
      <c r="AA66" s="23">
        <v>0</v>
      </c>
      <c r="AB66" s="23">
        <v>0</v>
      </c>
      <c r="AC66" s="78">
        <f t="shared" si="12"/>
        <v>37000</v>
      </c>
      <c r="AD66" s="22">
        <f t="shared" si="21"/>
        <v>1000</v>
      </c>
      <c r="AE66" s="23">
        <f t="shared" si="22"/>
        <v>0</v>
      </c>
      <c r="AF66" s="23">
        <f t="shared" si="23"/>
        <v>0</v>
      </c>
      <c r="AG66" s="23">
        <f t="shared" si="24"/>
        <v>0</v>
      </c>
      <c r="AH66" s="78">
        <f t="shared" si="13"/>
        <v>1000</v>
      </c>
      <c r="AI66" s="22">
        <f t="shared" si="31"/>
        <v>0</v>
      </c>
      <c r="AJ66" s="23">
        <f t="shared" si="32"/>
        <v>0</v>
      </c>
      <c r="AK66" s="23">
        <f t="shared" si="14"/>
        <v>0</v>
      </c>
      <c r="AL66" s="23">
        <f t="shared" si="15"/>
        <v>0</v>
      </c>
      <c r="AM66" s="79">
        <f t="shared" si="16"/>
        <v>0</v>
      </c>
      <c r="AN66" s="78" t="e">
        <f t="shared" si="17"/>
        <v>#REF!</v>
      </c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2"/>
      <c r="GM66" s="72"/>
      <c r="GN66" s="72"/>
      <c r="GO66" s="72"/>
      <c r="GP66" s="72"/>
      <c r="GQ66" s="72"/>
      <c r="GR66" s="72"/>
      <c r="GS66" s="72"/>
      <c r="GT66" s="72"/>
      <c r="GU66" s="72"/>
      <c r="GV66" s="72"/>
      <c r="GW66" s="72"/>
      <c r="GX66" s="72"/>
      <c r="GY66" s="72"/>
      <c r="GZ66" s="72"/>
      <c r="HA66" s="72"/>
      <c r="HB66" s="72"/>
      <c r="HC66" s="72"/>
      <c r="HD66" s="72"/>
      <c r="HE66" s="72"/>
      <c r="HF66" s="72"/>
      <c r="HG66" s="72"/>
      <c r="HH66" s="72"/>
      <c r="HI66" s="72"/>
      <c r="HJ66" s="72"/>
      <c r="HK66" s="72"/>
      <c r="HL66" s="72"/>
      <c r="HM66" s="72"/>
      <c r="HN66" s="72"/>
      <c r="HO66" s="72"/>
      <c r="HP66" s="72"/>
      <c r="HQ66" s="72"/>
      <c r="HR66" s="72"/>
      <c r="HS66" s="72"/>
      <c r="HT66" s="72"/>
      <c r="HU66" s="72"/>
      <c r="HV66" s="72"/>
      <c r="HW66" s="72"/>
      <c r="HX66" s="72"/>
      <c r="HY66" s="72"/>
      <c r="HZ66" s="72"/>
      <c r="IA66" s="72"/>
      <c r="IB66" s="72"/>
      <c r="IC66" s="72"/>
      <c r="ID66" s="72"/>
      <c r="IE66" s="72"/>
      <c r="IF66" s="72"/>
      <c r="IG66" s="72"/>
      <c r="IH66" s="72"/>
      <c r="II66" s="72"/>
      <c r="IJ66" s="72"/>
      <c r="IK66" s="72"/>
    </row>
    <row r="67" spans="1:245" s="73" customFormat="1" ht="20.399999999999999">
      <c r="A67" s="86">
        <v>61</v>
      </c>
      <c r="B67" s="86">
        <v>250</v>
      </c>
      <c r="C67" s="84" t="s">
        <v>313</v>
      </c>
      <c r="D67" s="84" t="s">
        <v>314</v>
      </c>
      <c r="E67" s="87" t="s">
        <v>100</v>
      </c>
      <c r="F67" s="87" t="s">
        <v>315</v>
      </c>
      <c r="G67" s="87" t="s">
        <v>316</v>
      </c>
      <c r="H67" s="87"/>
      <c r="I67" s="87"/>
      <c r="J67" s="87"/>
      <c r="K67" s="87"/>
      <c r="L67" s="87" t="s">
        <v>104</v>
      </c>
      <c r="M67" s="87"/>
      <c r="N67" s="108"/>
      <c r="O67" s="92">
        <f t="shared" si="29"/>
        <v>442000</v>
      </c>
      <c r="P67" s="93">
        <f t="shared" si="30"/>
        <v>0</v>
      </c>
      <c r="Q67" s="93">
        <f t="shared" si="8"/>
        <v>0</v>
      </c>
      <c r="R67" s="93">
        <f t="shared" si="9"/>
        <v>0</v>
      </c>
      <c r="S67" s="109">
        <f t="shared" si="10"/>
        <v>442000</v>
      </c>
      <c r="T67" s="92">
        <v>425000</v>
      </c>
      <c r="U67" s="93">
        <v>0</v>
      </c>
      <c r="V67" s="93">
        <v>0</v>
      </c>
      <c r="W67" s="93">
        <v>0</v>
      </c>
      <c r="X67" s="94">
        <f t="shared" si="11"/>
        <v>425000</v>
      </c>
      <c r="Y67" s="22">
        <v>425000</v>
      </c>
      <c r="Z67" s="23">
        <v>0</v>
      </c>
      <c r="AA67" s="23">
        <v>0</v>
      </c>
      <c r="AB67" s="23">
        <v>0</v>
      </c>
      <c r="AC67" s="78">
        <f t="shared" si="12"/>
        <v>425000</v>
      </c>
      <c r="AD67" s="22">
        <f t="shared" si="21"/>
        <v>17000</v>
      </c>
      <c r="AE67" s="23">
        <f t="shared" si="22"/>
        <v>0</v>
      </c>
      <c r="AF67" s="23">
        <f t="shared" si="23"/>
        <v>0</v>
      </c>
      <c r="AG67" s="23">
        <f t="shared" si="24"/>
        <v>0</v>
      </c>
      <c r="AH67" s="78">
        <f t="shared" si="13"/>
        <v>17000</v>
      </c>
      <c r="AI67" s="22">
        <f t="shared" si="31"/>
        <v>0</v>
      </c>
      <c r="AJ67" s="23">
        <f t="shared" si="32"/>
        <v>0</v>
      </c>
      <c r="AK67" s="23">
        <f t="shared" si="14"/>
        <v>0</v>
      </c>
      <c r="AL67" s="23">
        <f t="shared" si="15"/>
        <v>0</v>
      </c>
      <c r="AM67" s="79">
        <f t="shared" si="16"/>
        <v>0</v>
      </c>
      <c r="AN67" s="78" t="e">
        <f t="shared" si="17"/>
        <v>#REF!</v>
      </c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2"/>
      <c r="GM67" s="72"/>
      <c r="GN67" s="72"/>
      <c r="GO67" s="72"/>
      <c r="GP67" s="72"/>
      <c r="GQ67" s="72"/>
      <c r="GR67" s="72"/>
      <c r="GS67" s="72"/>
      <c r="GT67" s="72"/>
      <c r="GU67" s="72"/>
      <c r="GV67" s="72"/>
      <c r="GW67" s="72"/>
      <c r="GX67" s="72"/>
      <c r="GY67" s="72"/>
      <c r="GZ67" s="72"/>
      <c r="HA67" s="72"/>
      <c r="HB67" s="72"/>
      <c r="HC67" s="72"/>
      <c r="HD67" s="72"/>
      <c r="HE67" s="72"/>
      <c r="HF67" s="72"/>
      <c r="HG67" s="72"/>
      <c r="HH67" s="72"/>
      <c r="HI67" s="72"/>
      <c r="HJ67" s="72"/>
      <c r="HK67" s="72"/>
      <c r="HL67" s="72"/>
      <c r="HM67" s="72"/>
      <c r="HN67" s="72"/>
      <c r="HO67" s="72"/>
      <c r="HP67" s="72"/>
      <c r="HQ67" s="72"/>
      <c r="HR67" s="72"/>
      <c r="HS67" s="72"/>
      <c r="HT67" s="72"/>
      <c r="HU67" s="72"/>
      <c r="HV67" s="72"/>
      <c r="HW67" s="72"/>
      <c r="HX67" s="72"/>
      <c r="HY67" s="72"/>
      <c r="HZ67" s="72"/>
      <c r="IA67" s="72"/>
      <c r="IB67" s="72"/>
      <c r="IC67" s="72"/>
      <c r="ID67" s="72"/>
      <c r="IE67" s="72"/>
      <c r="IF67" s="72"/>
      <c r="IG67" s="72"/>
      <c r="IH67" s="72"/>
      <c r="II67" s="72"/>
      <c r="IJ67" s="72"/>
      <c r="IK67" s="72"/>
    </row>
    <row r="68" spans="1:245" s="73" customFormat="1" ht="20.399999999999999">
      <c r="A68" s="86">
        <v>62</v>
      </c>
      <c r="B68" s="86">
        <v>245</v>
      </c>
      <c r="C68" s="84" t="s">
        <v>317</v>
      </c>
      <c r="D68" s="84" t="s">
        <v>318</v>
      </c>
      <c r="E68" s="87" t="s">
        <v>100</v>
      </c>
      <c r="F68" s="87" t="s">
        <v>319</v>
      </c>
      <c r="G68" s="87" t="s">
        <v>320</v>
      </c>
      <c r="H68" s="87"/>
      <c r="I68" s="87"/>
      <c r="J68" s="87"/>
      <c r="K68" s="87"/>
      <c r="L68" s="87" t="s">
        <v>104</v>
      </c>
      <c r="M68" s="87"/>
      <c r="N68" s="108">
        <v>41676</v>
      </c>
      <c r="O68" s="92">
        <f t="shared" si="29"/>
        <v>1101000</v>
      </c>
      <c r="P68" s="93">
        <f t="shared" si="30"/>
        <v>0</v>
      </c>
      <c r="Q68" s="93">
        <f t="shared" si="8"/>
        <v>0</v>
      </c>
      <c r="R68" s="93">
        <f t="shared" si="9"/>
        <v>0</v>
      </c>
      <c r="S68" s="109">
        <f t="shared" si="10"/>
        <v>1101000</v>
      </c>
      <c r="T68" s="92">
        <v>1060000</v>
      </c>
      <c r="U68" s="93">
        <v>0</v>
      </c>
      <c r="V68" s="93">
        <v>0</v>
      </c>
      <c r="W68" s="93">
        <v>0</v>
      </c>
      <c r="X68" s="94">
        <f t="shared" si="11"/>
        <v>1060000</v>
      </c>
      <c r="Y68" s="22">
        <v>1060000</v>
      </c>
      <c r="Z68" s="23">
        <v>0</v>
      </c>
      <c r="AA68" s="23">
        <v>0</v>
      </c>
      <c r="AB68" s="23">
        <v>0</v>
      </c>
      <c r="AC68" s="78">
        <f t="shared" si="12"/>
        <v>1060000</v>
      </c>
      <c r="AD68" s="22">
        <f t="shared" si="21"/>
        <v>41000</v>
      </c>
      <c r="AE68" s="23">
        <f t="shared" si="22"/>
        <v>0</v>
      </c>
      <c r="AF68" s="23">
        <f t="shared" si="23"/>
        <v>0</v>
      </c>
      <c r="AG68" s="23">
        <f t="shared" si="24"/>
        <v>0</v>
      </c>
      <c r="AH68" s="78">
        <f t="shared" si="13"/>
        <v>41000</v>
      </c>
      <c r="AI68" s="22">
        <f t="shared" si="31"/>
        <v>0</v>
      </c>
      <c r="AJ68" s="23">
        <f t="shared" si="32"/>
        <v>0</v>
      </c>
      <c r="AK68" s="23">
        <f t="shared" si="14"/>
        <v>0</v>
      </c>
      <c r="AL68" s="23">
        <f t="shared" si="15"/>
        <v>0</v>
      </c>
      <c r="AM68" s="79">
        <f t="shared" si="16"/>
        <v>0</v>
      </c>
      <c r="AN68" s="78" t="e">
        <f t="shared" si="17"/>
        <v>#REF!</v>
      </c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2"/>
      <c r="GM68" s="72"/>
      <c r="GN68" s="72"/>
      <c r="GO68" s="72"/>
      <c r="GP68" s="72"/>
      <c r="GQ68" s="72"/>
      <c r="GR68" s="72"/>
      <c r="GS68" s="72"/>
      <c r="GT68" s="72"/>
      <c r="GU68" s="72"/>
      <c r="GV68" s="72"/>
      <c r="GW68" s="72"/>
      <c r="GX68" s="72"/>
      <c r="GY68" s="72"/>
      <c r="GZ68" s="72"/>
      <c r="HA68" s="72"/>
      <c r="HB68" s="72"/>
      <c r="HC68" s="72"/>
      <c r="HD68" s="72"/>
      <c r="HE68" s="72"/>
      <c r="HF68" s="72"/>
      <c r="HG68" s="72"/>
      <c r="HH68" s="72"/>
      <c r="HI68" s="72"/>
      <c r="HJ68" s="72"/>
      <c r="HK68" s="72"/>
      <c r="HL68" s="72"/>
      <c r="HM68" s="72"/>
      <c r="HN68" s="72"/>
      <c r="HO68" s="72"/>
      <c r="HP68" s="72"/>
      <c r="HQ68" s="72"/>
      <c r="HR68" s="72"/>
      <c r="HS68" s="72"/>
      <c r="HT68" s="72"/>
      <c r="HU68" s="72"/>
      <c r="HV68" s="72"/>
      <c r="HW68" s="72"/>
      <c r="HX68" s="72"/>
      <c r="HY68" s="72"/>
      <c r="HZ68" s="72"/>
      <c r="IA68" s="72"/>
      <c r="IB68" s="72"/>
      <c r="IC68" s="72"/>
      <c r="ID68" s="72"/>
      <c r="IE68" s="72"/>
      <c r="IF68" s="72"/>
      <c r="IG68" s="72"/>
      <c r="IH68" s="72"/>
      <c r="II68" s="72"/>
      <c r="IJ68" s="72"/>
      <c r="IK68" s="72"/>
    </row>
    <row r="69" spans="1:245" s="73" customFormat="1" ht="20.399999999999999">
      <c r="A69" s="86">
        <v>63</v>
      </c>
      <c r="B69" s="86">
        <v>238</v>
      </c>
      <c r="C69" s="84" t="s">
        <v>321</v>
      </c>
      <c r="D69" s="84" t="s">
        <v>322</v>
      </c>
      <c r="E69" s="87" t="s">
        <v>191</v>
      </c>
      <c r="F69" s="87" t="s">
        <v>323</v>
      </c>
      <c r="G69" s="87" t="s">
        <v>324</v>
      </c>
      <c r="H69" s="87" t="s">
        <v>103</v>
      </c>
      <c r="I69" s="87" t="s">
        <v>74</v>
      </c>
      <c r="J69" s="87" t="s">
        <v>75</v>
      </c>
      <c r="K69" s="87" t="s">
        <v>75</v>
      </c>
      <c r="L69" s="87" t="s">
        <v>104</v>
      </c>
      <c r="M69" s="87"/>
      <c r="N69" s="108">
        <v>41676</v>
      </c>
      <c r="O69" s="92">
        <f t="shared" si="29"/>
        <v>1751000</v>
      </c>
      <c r="P69" s="93">
        <f t="shared" si="30"/>
        <v>120000</v>
      </c>
      <c r="Q69" s="93">
        <f t="shared" si="8"/>
        <v>0</v>
      </c>
      <c r="R69" s="93">
        <f t="shared" si="9"/>
        <v>0</v>
      </c>
      <c r="S69" s="109">
        <f t="shared" si="10"/>
        <v>1871000</v>
      </c>
      <c r="T69" s="92">
        <v>1685000</v>
      </c>
      <c r="U69" s="93">
        <v>115000</v>
      </c>
      <c r="V69" s="93">
        <v>0</v>
      </c>
      <c r="W69" s="93">
        <v>0</v>
      </c>
      <c r="X69" s="94">
        <f t="shared" si="11"/>
        <v>1800000</v>
      </c>
      <c r="Y69" s="22">
        <v>1685000</v>
      </c>
      <c r="Z69" s="23">
        <v>115000</v>
      </c>
      <c r="AA69" s="23">
        <v>0</v>
      </c>
      <c r="AB69" s="23">
        <v>0</v>
      </c>
      <c r="AC69" s="78">
        <f t="shared" si="12"/>
        <v>1800000</v>
      </c>
      <c r="AD69" s="22">
        <f t="shared" si="21"/>
        <v>66000</v>
      </c>
      <c r="AE69" s="23">
        <f t="shared" si="22"/>
        <v>5000</v>
      </c>
      <c r="AF69" s="23">
        <f t="shared" si="23"/>
        <v>0</v>
      </c>
      <c r="AG69" s="23">
        <f t="shared" si="24"/>
        <v>0</v>
      </c>
      <c r="AH69" s="78">
        <f t="shared" si="13"/>
        <v>71000</v>
      </c>
      <c r="AI69" s="22">
        <f t="shared" si="31"/>
        <v>0</v>
      </c>
      <c r="AJ69" s="23">
        <f t="shared" si="32"/>
        <v>0</v>
      </c>
      <c r="AK69" s="23">
        <f t="shared" si="14"/>
        <v>0</v>
      </c>
      <c r="AL69" s="23">
        <f t="shared" si="15"/>
        <v>0</v>
      </c>
      <c r="AM69" s="79">
        <f t="shared" si="16"/>
        <v>0</v>
      </c>
      <c r="AN69" s="78" t="e">
        <f t="shared" si="17"/>
        <v>#REF!</v>
      </c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  <c r="FN69" s="72"/>
      <c r="FO69" s="72"/>
      <c r="FP69" s="72"/>
      <c r="FQ69" s="72"/>
      <c r="FR69" s="72"/>
      <c r="FS69" s="72"/>
      <c r="FT69" s="72"/>
      <c r="FU69" s="72"/>
      <c r="FV69" s="72"/>
      <c r="FW69" s="72"/>
      <c r="FX69" s="72"/>
      <c r="FY69" s="72"/>
      <c r="FZ69" s="72"/>
      <c r="GA69" s="72"/>
      <c r="GB69" s="72"/>
      <c r="GC69" s="72"/>
      <c r="GD69" s="72"/>
      <c r="GE69" s="72"/>
      <c r="GF69" s="72"/>
      <c r="GG69" s="72"/>
      <c r="GH69" s="72"/>
      <c r="GI69" s="72"/>
      <c r="GJ69" s="72"/>
      <c r="GK69" s="72"/>
      <c r="GL69" s="72"/>
      <c r="GM69" s="72"/>
      <c r="GN69" s="72"/>
      <c r="GO69" s="72"/>
      <c r="GP69" s="72"/>
      <c r="GQ69" s="72"/>
      <c r="GR69" s="72"/>
      <c r="GS69" s="72"/>
      <c r="GT69" s="72"/>
      <c r="GU69" s="72"/>
      <c r="GV69" s="72"/>
      <c r="GW69" s="72"/>
      <c r="GX69" s="72"/>
      <c r="GY69" s="72"/>
      <c r="GZ69" s="72"/>
      <c r="HA69" s="72"/>
      <c r="HB69" s="72"/>
      <c r="HC69" s="72"/>
      <c r="HD69" s="72"/>
      <c r="HE69" s="72"/>
      <c r="HF69" s="72"/>
      <c r="HG69" s="72"/>
      <c r="HH69" s="72"/>
      <c r="HI69" s="72"/>
      <c r="HJ69" s="72"/>
      <c r="HK69" s="72"/>
      <c r="HL69" s="72"/>
      <c r="HM69" s="72"/>
      <c r="HN69" s="72"/>
      <c r="HO69" s="72"/>
      <c r="HP69" s="72"/>
      <c r="HQ69" s="72"/>
      <c r="HR69" s="72"/>
      <c r="HS69" s="72"/>
      <c r="HT69" s="72"/>
      <c r="HU69" s="72"/>
      <c r="HV69" s="72"/>
      <c r="HW69" s="72"/>
      <c r="HX69" s="72"/>
      <c r="HY69" s="72"/>
      <c r="HZ69" s="72"/>
      <c r="IA69" s="72"/>
      <c r="IB69" s="72"/>
      <c r="IC69" s="72"/>
      <c r="ID69" s="72"/>
      <c r="IE69" s="72"/>
      <c r="IF69" s="72"/>
      <c r="IG69" s="72"/>
      <c r="IH69" s="72"/>
      <c r="II69" s="72"/>
      <c r="IJ69" s="72"/>
      <c r="IK69" s="72"/>
    </row>
    <row r="70" spans="1:245" s="73" customFormat="1" ht="20.399999999999999">
      <c r="A70" s="86">
        <v>64</v>
      </c>
      <c r="B70" s="86">
        <v>242</v>
      </c>
      <c r="C70" s="84" t="s">
        <v>325</v>
      </c>
      <c r="D70" s="84" t="s">
        <v>326</v>
      </c>
      <c r="E70" s="87" t="s">
        <v>80</v>
      </c>
      <c r="F70" s="87" t="s">
        <v>327</v>
      </c>
      <c r="G70" s="87" t="s">
        <v>328</v>
      </c>
      <c r="H70" s="87" t="s">
        <v>143</v>
      </c>
      <c r="I70" s="87" t="s">
        <v>74</v>
      </c>
      <c r="J70" s="87" t="s">
        <v>75</v>
      </c>
      <c r="K70" s="87"/>
      <c r="L70" s="87" t="s">
        <v>104</v>
      </c>
      <c r="M70" s="87"/>
      <c r="N70" s="108">
        <v>41676</v>
      </c>
      <c r="O70" s="92">
        <f t="shared" si="29"/>
        <v>4779000</v>
      </c>
      <c r="P70" s="93">
        <f t="shared" si="30"/>
        <v>854000</v>
      </c>
      <c r="Q70" s="93">
        <f t="shared" si="8"/>
        <v>0</v>
      </c>
      <c r="R70" s="93">
        <f t="shared" si="9"/>
        <v>163000</v>
      </c>
      <c r="S70" s="109">
        <f t="shared" si="10"/>
        <v>5796000</v>
      </c>
      <c r="T70" s="92">
        <v>4600000</v>
      </c>
      <c r="U70" s="93">
        <v>820000</v>
      </c>
      <c r="V70" s="93">
        <v>0</v>
      </c>
      <c r="W70" s="93">
        <v>163000</v>
      </c>
      <c r="X70" s="94">
        <f t="shared" si="11"/>
        <v>5583000</v>
      </c>
      <c r="Y70" s="22">
        <v>4600000</v>
      </c>
      <c r="Z70" s="23">
        <v>820000</v>
      </c>
      <c r="AA70" s="23">
        <v>0</v>
      </c>
      <c r="AB70" s="23">
        <v>163000</v>
      </c>
      <c r="AC70" s="78">
        <f t="shared" si="12"/>
        <v>5583000</v>
      </c>
      <c r="AD70" s="22">
        <f t="shared" si="21"/>
        <v>179000</v>
      </c>
      <c r="AE70" s="23">
        <f t="shared" si="22"/>
        <v>34000</v>
      </c>
      <c r="AF70" s="23">
        <f t="shared" si="23"/>
        <v>0</v>
      </c>
      <c r="AG70" s="23">
        <f t="shared" si="24"/>
        <v>0</v>
      </c>
      <c r="AH70" s="78">
        <f t="shared" si="13"/>
        <v>213000</v>
      </c>
      <c r="AI70" s="22">
        <f t="shared" si="31"/>
        <v>0</v>
      </c>
      <c r="AJ70" s="23">
        <f t="shared" si="32"/>
        <v>0</v>
      </c>
      <c r="AK70" s="23">
        <f t="shared" si="14"/>
        <v>0</v>
      </c>
      <c r="AL70" s="23">
        <f t="shared" si="15"/>
        <v>0</v>
      </c>
      <c r="AM70" s="79">
        <f t="shared" si="16"/>
        <v>0</v>
      </c>
      <c r="AN70" s="78" t="e">
        <f t="shared" si="17"/>
        <v>#REF!</v>
      </c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  <c r="FV70" s="72"/>
      <c r="FW70" s="72"/>
      <c r="FX70" s="72"/>
      <c r="FY70" s="72"/>
      <c r="FZ70" s="72"/>
      <c r="GA70" s="72"/>
      <c r="GB70" s="72"/>
      <c r="GC70" s="72"/>
      <c r="GD70" s="72"/>
      <c r="GE70" s="72"/>
      <c r="GF70" s="72"/>
      <c r="GG70" s="72"/>
      <c r="GH70" s="72"/>
      <c r="GI70" s="72"/>
      <c r="GJ70" s="72"/>
      <c r="GK70" s="72"/>
      <c r="GL70" s="72"/>
      <c r="GM70" s="72"/>
      <c r="GN70" s="72"/>
      <c r="GO70" s="72"/>
      <c r="GP70" s="72"/>
      <c r="GQ70" s="72"/>
      <c r="GR70" s="72"/>
      <c r="GS70" s="72"/>
      <c r="GT70" s="72"/>
      <c r="GU70" s="72"/>
      <c r="GV70" s="72"/>
      <c r="GW70" s="72"/>
      <c r="GX70" s="72"/>
      <c r="GY70" s="72"/>
      <c r="GZ70" s="72"/>
      <c r="HA70" s="72"/>
      <c r="HB70" s="72"/>
      <c r="HC70" s="72"/>
      <c r="HD70" s="72"/>
      <c r="HE70" s="72"/>
      <c r="HF70" s="72"/>
      <c r="HG70" s="72"/>
      <c r="HH70" s="72"/>
      <c r="HI70" s="72"/>
      <c r="HJ70" s="72"/>
      <c r="HK70" s="72"/>
      <c r="HL70" s="72"/>
      <c r="HM70" s="72"/>
      <c r="HN70" s="72"/>
      <c r="HO70" s="72"/>
      <c r="HP70" s="72"/>
      <c r="HQ70" s="72"/>
      <c r="HR70" s="72"/>
      <c r="HS70" s="72"/>
      <c r="HT70" s="72"/>
      <c r="HU70" s="72"/>
      <c r="HV70" s="72"/>
      <c r="HW70" s="72"/>
      <c r="HX70" s="72"/>
      <c r="HY70" s="72"/>
      <c r="HZ70" s="72"/>
      <c r="IA70" s="72"/>
      <c r="IB70" s="72"/>
      <c r="IC70" s="72"/>
      <c r="ID70" s="72"/>
      <c r="IE70" s="72"/>
      <c r="IF70" s="72"/>
      <c r="IG70" s="72"/>
      <c r="IH70" s="72"/>
      <c r="II70" s="72"/>
      <c r="IJ70" s="72"/>
      <c r="IK70" s="72"/>
    </row>
    <row r="71" spans="1:245" s="73" customFormat="1">
      <c r="A71" s="86">
        <v>65</v>
      </c>
      <c r="B71" s="86">
        <v>235</v>
      </c>
      <c r="C71" s="84" t="s">
        <v>329</v>
      </c>
      <c r="D71" s="84" t="s">
        <v>330</v>
      </c>
      <c r="E71" s="87" t="s">
        <v>261</v>
      </c>
      <c r="F71" s="87" t="s">
        <v>331</v>
      </c>
      <c r="G71" s="87" t="s">
        <v>332</v>
      </c>
      <c r="H71" s="87"/>
      <c r="I71" s="87"/>
      <c r="J71" s="87"/>
      <c r="K71" s="87"/>
      <c r="L71" s="87" t="s">
        <v>217</v>
      </c>
      <c r="M71" s="87"/>
      <c r="N71" s="108">
        <v>42453</v>
      </c>
      <c r="O71" s="92">
        <f t="shared" si="29"/>
        <v>544000</v>
      </c>
      <c r="P71" s="93">
        <f t="shared" si="30"/>
        <v>0</v>
      </c>
      <c r="Q71" s="93">
        <f t="shared" si="8"/>
        <v>0</v>
      </c>
      <c r="R71" s="93">
        <f t="shared" si="9"/>
        <v>0</v>
      </c>
      <c r="S71" s="109">
        <f t="shared" si="10"/>
        <v>544000</v>
      </c>
      <c r="T71" s="92">
        <v>524000</v>
      </c>
      <c r="U71" s="93">
        <v>0</v>
      </c>
      <c r="V71" s="93">
        <v>0</v>
      </c>
      <c r="W71" s="93">
        <v>0</v>
      </c>
      <c r="X71" s="94">
        <f t="shared" si="11"/>
        <v>524000</v>
      </c>
      <c r="Y71" s="22">
        <v>524000</v>
      </c>
      <c r="Z71" s="23">
        <v>0</v>
      </c>
      <c r="AA71" s="23">
        <v>0</v>
      </c>
      <c r="AB71" s="23">
        <v>0</v>
      </c>
      <c r="AC71" s="78">
        <f t="shared" si="12"/>
        <v>524000</v>
      </c>
      <c r="AD71" s="22">
        <f t="shared" ref="AD71:AD102" si="33">O71-T71</f>
        <v>20000</v>
      </c>
      <c r="AE71" s="23">
        <f t="shared" ref="AE71:AE102" si="34">P71-U71</f>
        <v>0</v>
      </c>
      <c r="AF71" s="23">
        <f t="shared" ref="AF71:AF102" si="35">Q71-V71</f>
        <v>0</v>
      </c>
      <c r="AG71" s="23">
        <f t="shared" ref="AG71:AG102" si="36">R71-W71</f>
        <v>0</v>
      </c>
      <c r="AH71" s="78">
        <f t="shared" si="13"/>
        <v>20000</v>
      </c>
      <c r="AI71" s="22">
        <f t="shared" si="31"/>
        <v>0</v>
      </c>
      <c r="AJ71" s="23">
        <f t="shared" si="32"/>
        <v>0</v>
      </c>
      <c r="AK71" s="23">
        <f t="shared" si="14"/>
        <v>0</v>
      </c>
      <c r="AL71" s="23">
        <f t="shared" si="15"/>
        <v>0</v>
      </c>
      <c r="AM71" s="79">
        <f t="shared" si="16"/>
        <v>0</v>
      </c>
      <c r="AN71" s="78" t="e">
        <f t="shared" si="17"/>
        <v>#REF!</v>
      </c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  <c r="FN71" s="72"/>
      <c r="FO71" s="72"/>
      <c r="FP71" s="72"/>
      <c r="FQ71" s="72"/>
      <c r="FR71" s="72"/>
      <c r="FS71" s="72"/>
      <c r="FT71" s="72"/>
      <c r="FU71" s="72"/>
      <c r="FV71" s="72"/>
      <c r="FW71" s="72"/>
      <c r="FX71" s="72"/>
      <c r="FY71" s="72"/>
      <c r="FZ71" s="72"/>
      <c r="GA71" s="72"/>
      <c r="GB71" s="72"/>
      <c r="GC71" s="72"/>
      <c r="GD71" s="72"/>
      <c r="GE71" s="72"/>
      <c r="GF71" s="72"/>
      <c r="GG71" s="72"/>
      <c r="GH71" s="72"/>
      <c r="GI71" s="72"/>
      <c r="GJ71" s="72"/>
      <c r="GK71" s="72"/>
      <c r="GL71" s="72"/>
      <c r="GM71" s="72"/>
      <c r="GN71" s="72"/>
      <c r="GO71" s="72"/>
      <c r="GP71" s="72"/>
      <c r="GQ71" s="72"/>
      <c r="GR71" s="72"/>
      <c r="GS71" s="72"/>
      <c r="GT71" s="72"/>
      <c r="GU71" s="72"/>
      <c r="GV71" s="72"/>
      <c r="GW71" s="72"/>
      <c r="GX71" s="72"/>
      <c r="GY71" s="72"/>
      <c r="GZ71" s="72"/>
      <c r="HA71" s="72"/>
      <c r="HB71" s="72"/>
      <c r="HC71" s="72"/>
      <c r="HD71" s="72"/>
      <c r="HE71" s="72"/>
      <c r="HF71" s="72"/>
      <c r="HG71" s="72"/>
      <c r="HH71" s="72"/>
      <c r="HI71" s="72"/>
      <c r="HJ71" s="72"/>
      <c r="HK71" s="72"/>
      <c r="HL71" s="72"/>
      <c r="HM71" s="72"/>
      <c r="HN71" s="72"/>
      <c r="HO71" s="72"/>
      <c r="HP71" s="72"/>
      <c r="HQ71" s="72"/>
      <c r="HR71" s="72"/>
      <c r="HS71" s="72"/>
      <c r="HT71" s="72"/>
      <c r="HU71" s="72"/>
      <c r="HV71" s="72"/>
      <c r="HW71" s="72"/>
      <c r="HX71" s="72"/>
      <c r="HY71" s="72"/>
      <c r="HZ71" s="72"/>
      <c r="IA71" s="72"/>
      <c r="IB71" s="72"/>
      <c r="IC71" s="72"/>
      <c r="ID71" s="72"/>
      <c r="IE71" s="72"/>
      <c r="IF71" s="72"/>
      <c r="IG71" s="72"/>
      <c r="IH71" s="72"/>
      <c r="II71" s="72"/>
      <c r="IJ71" s="72"/>
      <c r="IK71" s="72"/>
    </row>
    <row r="72" spans="1:245" s="73" customFormat="1" ht="20.399999999999999">
      <c r="A72" s="86">
        <v>66</v>
      </c>
      <c r="B72" s="86">
        <v>340</v>
      </c>
      <c r="C72" s="84" t="s">
        <v>333</v>
      </c>
      <c r="D72" s="84" t="s">
        <v>334</v>
      </c>
      <c r="E72" s="87" t="s">
        <v>304</v>
      </c>
      <c r="F72" s="87" t="s">
        <v>335</v>
      </c>
      <c r="G72" s="87" t="s">
        <v>336</v>
      </c>
      <c r="H72" s="87" t="s">
        <v>143</v>
      </c>
      <c r="I72" s="87" t="s">
        <v>337</v>
      </c>
      <c r="J72" s="87" t="s">
        <v>75</v>
      </c>
      <c r="K72" s="87"/>
      <c r="L72" s="87" t="s">
        <v>104</v>
      </c>
      <c r="M72" s="87"/>
      <c r="N72" s="108">
        <v>41676</v>
      </c>
      <c r="O72" s="92">
        <f t="shared" si="29"/>
        <v>4228000</v>
      </c>
      <c r="P72" s="93">
        <f t="shared" si="30"/>
        <v>625000</v>
      </c>
      <c r="Q72" s="93">
        <f t="shared" ref="Q72:Q135" si="37">SUM(V72)</f>
        <v>0</v>
      </c>
      <c r="R72" s="93">
        <f t="shared" ref="R72:R135" si="38">SUM(W72)</f>
        <v>183000</v>
      </c>
      <c r="S72" s="109">
        <f t="shared" ref="S72:S135" si="39">SUM(O72:R72)</f>
        <v>5036000</v>
      </c>
      <c r="T72" s="92">
        <v>4070000</v>
      </c>
      <c r="U72" s="93">
        <v>600000</v>
      </c>
      <c r="V72" s="93">
        <v>0</v>
      </c>
      <c r="W72" s="93">
        <v>183000</v>
      </c>
      <c r="X72" s="94">
        <f t="shared" ref="X72:X135" si="40">SUM(T72:W72)</f>
        <v>4853000</v>
      </c>
      <c r="Y72" s="22">
        <v>4070000</v>
      </c>
      <c r="Z72" s="23">
        <v>600000</v>
      </c>
      <c r="AA72" s="23">
        <v>0</v>
      </c>
      <c r="AB72" s="23">
        <v>183000</v>
      </c>
      <c r="AC72" s="78">
        <f t="shared" ref="AC72:AC135" si="41">SUM(Y72:AB72)</f>
        <v>4853000</v>
      </c>
      <c r="AD72" s="22">
        <f t="shared" si="33"/>
        <v>158000</v>
      </c>
      <c r="AE72" s="23">
        <f t="shared" si="34"/>
        <v>25000</v>
      </c>
      <c r="AF72" s="23">
        <f t="shared" si="35"/>
        <v>0</v>
      </c>
      <c r="AG72" s="23">
        <f t="shared" si="36"/>
        <v>0</v>
      </c>
      <c r="AH72" s="78">
        <f t="shared" ref="AH72:AH135" si="42">SUM(AD72:AG72)</f>
        <v>183000</v>
      </c>
      <c r="AI72" s="22">
        <f t="shared" si="31"/>
        <v>0</v>
      </c>
      <c r="AJ72" s="23">
        <f t="shared" si="32"/>
        <v>0</v>
      </c>
      <c r="AK72" s="23">
        <f t="shared" ref="AK72:AK135" si="43">V72-AA72</f>
        <v>0</v>
      </c>
      <c r="AL72" s="23">
        <f t="shared" ref="AL72:AL135" si="44">W72-AB72</f>
        <v>0</v>
      </c>
      <c r="AM72" s="79">
        <f t="shared" ref="AM72:AM135" si="45">SUM(AI72:AL72)</f>
        <v>0</v>
      </c>
      <c r="AN72" s="78" t="e">
        <f t="shared" si="17"/>
        <v>#REF!</v>
      </c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2"/>
      <c r="GM72" s="72"/>
      <c r="GN72" s="72"/>
      <c r="GO72" s="72"/>
      <c r="GP72" s="72"/>
      <c r="GQ72" s="72"/>
      <c r="GR72" s="72"/>
      <c r="GS72" s="72"/>
      <c r="GT72" s="72"/>
      <c r="GU72" s="72"/>
      <c r="GV72" s="72"/>
      <c r="GW72" s="72"/>
      <c r="GX72" s="72"/>
      <c r="GY72" s="72"/>
      <c r="GZ72" s="72"/>
      <c r="HA72" s="72"/>
      <c r="HB72" s="72"/>
      <c r="HC72" s="72"/>
      <c r="HD72" s="72"/>
      <c r="HE72" s="72"/>
      <c r="HF72" s="72"/>
      <c r="HG72" s="72"/>
      <c r="HH72" s="72"/>
      <c r="HI72" s="72"/>
      <c r="HJ72" s="72"/>
      <c r="HK72" s="72"/>
      <c r="HL72" s="72"/>
      <c r="HM72" s="72"/>
      <c r="HN72" s="72"/>
      <c r="HO72" s="72"/>
      <c r="HP72" s="72"/>
      <c r="HQ72" s="72"/>
      <c r="HR72" s="72"/>
      <c r="HS72" s="72"/>
      <c r="HT72" s="72"/>
      <c r="HU72" s="72"/>
      <c r="HV72" s="72"/>
      <c r="HW72" s="72"/>
      <c r="HX72" s="72"/>
      <c r="HY72" s="72"/>
      <c r="HZ72" s="72"/>
      <c r="IA72" s="72"/>
      <c r="IB72" s="72"/>
      <c r="IC72" s="72"/>
      <c r="ID72" s="72"/>
      <c r="IE72" s="72"/>
      <c r="IF72" s="72"/>
      <c r="IG72" s="72"/>
      <c r="IH72" s="72"/>
      <c r="II72" s="72"/>
      <c r="IJ72" s="72"/>
      <c r="IK72" s="72"/>
    </row>
    <row r="73" spans="1:245" s="73" customFormat="1" ht="20.399999999999999">
      <c r="A73" s="86">
        <v>67</v>
      </c>
      <c r="B73" s="86">
        <v>468</v>
      </c>
      <c r="C73" s="84" t="s">
        <v>333</v>
      </c>
      <c r="D73" s="84" t="s">
        <v>334</v>
      </c>
      <c r="E73" s="87" t="s">
        <v>304</v>
      </c>
      <c r="F73" s="87" t="s">
        <v>338</v>
      </c>
      <c r="G73" s="87" t="s">
        <v>339</v>
      </c>
      <c r="H73" s="87" t="s">
        <v>75</v>
      </c>
      <c r="I73" s="87" t="s">
        <v>75</v>
      </c>
      <c r="J73" s="87" t="s">
        <v>75</v>
      </c>
      <c r="K73" s="87" t="s">
        <v>74</v>
      </c>
      <c r="L73" s="87" t="s">
        <v>104</v>
      </c>
      <c r="M73" s="87"/>
      <c r="N73" s="108">
        <v>41676</v>
      </c>
      <c r="O73" s="92">
        <f t="shared" si="29"/>
        <v>1174000</v>
      </c>
      <c r="P73" s="93">
        <f t="shared" si="30"/>
        <v>94000</v>
      </c>
      <c r="Q73" s="93">
        <f t="shared" si="37"/>
        <v>0</v>
      </c>
      <c r="R73" s="93">
        <f t="shared" si="38"/>
        <v>0</v>
      </c>
      <c r="S73" s="109">
        <f t="shared" si="39"/>
        <v>1268000</v>
      </c>
      <c r="T73" s="92">
        <v>1130000</v>
      </c>
      <c r="U73" s="93">
        <v>90000</v>
      </c>
      <c r="V73" s="93">
        <v>0</v>
      </c>
      <c r="W73" s="93">
        <v>0</v>
      </c>
      <c r="X73" s="94">
        <f t="shared" si="40"/>
        <v>1220000</v>
      </c>
      <c r="Y73" s="22">
        <v>1130000</v>
      </c>
      <c r="Z73" s="23">
        <v>90000</v>
      </c>
      <c r="AA73" s="23">
        <v>0</v>
      </c>
      <c r="AB73" s="23">
        <v>0</v>
      </c>
      <c r="AC73" s="78">
        <f t="shared" si="41"/>
        <v>1220000</v>
      </c>
      <c r="AD73" s="22">
        <f t="shared" si="33"/>
        <v>44000</v>
      </c>
      <c r="AE73" s="23">
        <f t="shared" si="34"/>
        <v>4000</v>
      </c>
      <c r="AF73" s="23">
        <f t="shared" si="35"/>
        <v>0</v>
      </c>
      <c r="AG73" s="23">
        <f t="shared" si="36"/>
        <v>0</v>
      </c>
      <c r="AH73" s="78">
        <f t="shared" si="42"/>
        <v>48000</v>
      </c>
      <c r="AI73" s="22">
        <f t="shared" si="31"/>
        <v>0</v>
      </c>
      <c r="AJ73" s="23">
        <f t="shared" si="32"/>
        <v>0</v>
      </c>
      <c r="AK73" s="23">
        <f t="shared" si="43"/>
        <v>0</v>
      </c>
      <c r="AL73" s="23">
        <f t="shared" si="44"/>
        <v>0</v>
      </c>
      <c r="AM73" s="79">
        <f t="shared" si="45"/>
        <v>0</v>
      </c>
      <c r="AN73" s="78" t="e">
        <f t="shared" si="17"/>
        <v>#REF!</v>
      </c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X73" s="72"/>
      <c r="FY73" s="72"/>
      <c r="FZ73" s="72"/>
      <c r="GA73" s="72"/>
      <c r="GB73" s="72"/>
      <c r="GC73" s="72"/>
      <c r="GD73" s="72"/>
      <c r="GE73" s="72"/>
      <c r="GF73" s="72"/>
      <c r="GG73" s="72"/>
      <c r="GH73" s="72"/>
      <c r="GI73" s="72"/>
      <c r="GJ73" s="72"/>
      <c r="GK73" s="72"/>
      <c r="GL73" s="72"/>
      <c r="GM73" s="72"/>
      <c r="GN73" s="72"/>
      <c r="GO73" s="72"/>
      <c r="GP73" s="72"/>
      <c r="GQ73" s="72"/>
      <c r="GR73" s="72"/>
      <c r="GS73" s="72"/>
      <c r="GT73" s="72"/>
      <c r="GU73" s="72"/>
      <c r="GV73" s="72"/>
      <c r="GW73" s="72"/>
      <c r="GX73" s="72"/>
      <c r="GY73" s="72"/>
      <c r="GZ73" s="72"/>
      <c r="HA73" s="72"/>
      <c r="HB73" s="72"/>
      <c r="HC73" s="72"/>
      <c r="HD73" s="72"/>
      <c r="HE73" s="72"/>
      <c r="HF73" s="72"/>
      <c r="HG73" s="72"/>
      <c r="HH73" s="72"/>
      <c r="HI73" s="72"/>
      <c r="HJ73" s="72"/>
      <c r="HK73" s="72"/>
      <c r="HL73" s="72"/>
      <c r="HM73" s="72"/>
      <c r="HN73" s="72"/>
      <c r="HO73" s="72"/>
      <c r="HP73" s="72"/>
      <c r="HQ73" s="72"/>
      <c r="HR73" s="72"/>
      <c r="HS73" s="72"/>
      <c r="HT73" s="72"/>
      <c r="HU73" s="72"/>
      <c r="HV73" s="72"/>
      <c r="HW73" s="72"/>
      <c r="HX73" s="72"/>
      <c r="HY73" s="72"/>
      <c r="HZ73" s="72"/>
      <c r="IA73" s="72"/>
      <c r="IB73" s="72"/>
      <c r="IC73" s="72"/>
      <c r="ID73" s="72"/>
      <c r="IE73" s="72"/>
      <c r="IF73" s="72"/>
      <c r="IG73" s="72"/>
      <c r="IH73" s="72"/>
      <c r="II73" s="72"/>
      <c r="IJ73" s="72"/>
      <c r="IK73" s="72"/>
    </row>
    <row r="74" spans="1:245" s="73" customFormat="1" ht="20.399999999999999">
      <c r="A74" s="86">
        <v>68</v>
      </c>
      <c r="B74" s="86">
        <v>331</v>
      </c>
      <c r="C74" s="84" t="s">
        <v>340</v>
      </c>
      <c r="D74" s="84" t="s">
        <v>341</v>
      </c>
      <c r="E74" s="87" t="s">
        <v>100</v>
      </c>
      <c r="F74" s="87" t="s">
        <v>342</v>
      </c>
      <c r="G74" s="87" t="s">
        <v>343</v>
      </c>
      <c r="H74" s="87"/>
      <c r="I74" s="87"/>
      <c r="J74" s="87"/>
      <c r="K74" s="87"/>
      <c r="L74" s="87" t="s">
        <v>104</v>
      </c>
      <c r="M74" s="87"/>
      <c r="N74" s="108">
        <v>42453</v>
      </c>
      <c r="O74" s="92">
        <f t="shared" si="29"/>
        <v>106000</v>
      </c>
      <c r="P74" s="93">
        <f t="shared" si="30"/>
        <v>0</v>
      </c>
      <c r="Q74" s="93">
        <f t="shared" si="37"/>
        <v>0</v>
      </c>
      <c r="R74" s="93">
        <f t="shared" si="38"/>
        <v>0</v>
      </c>
      <c r="S74" s="109">
        <f t="shared" si="39"/>
        <v>106000</v>
      </c>
      <c r="T74" s="92">
        <v>102000</v>
      </c>
      <c r="U74" s="93">
        <v>0</v>
      </c>
      <c r="V74" s="93">
        <v>0</v>
      </c>
      <c r="W74" s="93">
        <v>0</v>
      </c>
      <c r="X74" s="94">
        <f t="shared" si="40"/>
        <v>102000</v>
      </c>
      <c r="Y74" s="22">
        <v>102000</v>
      </c>
      <c r="Z74" s="23">
        <v>0</v>
      </c>
      <c r="AA74" s="23">
        <v>0</v>
      </c>
      <c r="AB74" s="23">
        <v>0</v>
      </c>
      <c r="AC74" s="78">
        <f t="shared" si="41"/>
        <v>102000</v>
      </c>
      <c r="AD74" s="22">
        <f t="shared" si="33"/>
        <v>4000</v>
      </c>
      <c r="AE74" s="23">
        <f t="shared" si="34"/>
        <v>0</v>
      </c>
      <c r="AF74" s="23">
        <f t="shared" si="35"/>
        <v>0</v>
      </c>
      <c r="AG74" s="23">
        <f t="shared" si="36"/>
        <v>0</v>
      </c>
      <c r="AH74" s="78">
        <f t="shared" si="42"/>
        <v>4000</v>
      </c>
      <c r="AI74" s="22">
        <f t="shared" si="31"/>
        <v>0</v>
      </c>
      <c r="AJ74" s="23">
        <f t="shared" si="32"/>
        <v>0</v>
      </c>
      <c r="AK74" s="23">
        <f t="shared" si="43"/>
        <v>0</v>
      </c>
      <c r="AL74" s="23">
        <f t="shared" si="44"/>
        <v>0</v>
      </c>
      <c r="AM74" s="79">
        <f t="shared" si="45"/>
        <v>0</v>
      </c>
      <c r="AN74" s="78" t="e">
        <f t="shared" si="17"/>
        <v>#REF!</v>
      </c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/>
      <c r="GG74" s="72"/>
      <c r="GH74" s="72"/>
      <c r="GI74" s="72"/>
      <c r="GJ74" s="72"/>
      <c r="GK74" s="72"/>
      <c r="GL74" s="72"/>
      <c r="GM74" s="72"/>
      <c r="GN74" s="72"/>
      <c r="GO74" s="72"/>
      <c r="GP74" s="72"/>
      <c r="GQ74" s="72"/>
      <c r="GR74" s="72"/>
      <c r="GS74" s="72"/>
      <c r="GT74" s="72"/>
      <c r="GU74" s="72"/>
      <c r="GV74" s="72"/>
      <c r="GW74" s="72"/>
      <c r="GX74" s="72"/>
      <c r="GY74" s="72"/>
      <c r="GZ74" s="72"/>
      <c r="HA74" s="72"/>
      <c r="HB74" s="72"/>
      <c r="HC74" s="72"/>
      <c r="HD74" s="72"/>
      <c r="HE74" s="72"/>
      <c r="HF74" s="72"/>
      <c r="HG74" s="72"/>
      <c r="HH74" s="72"/>
      <c r="HI74" s="72"/>
      <c r="HJ74" s="72"/>
      <c r="HK74" s="72"/>
      <c r="HL74" s="72"/>
      <c r="HM74" s="72"/>
      <c r="HN74" s="72"/>
      <c r="HO74" s="72"/>
      <c r="HP74" s="72"/>
      <c r="HQ74" s="72"/>
      <c r="HR74" s="72"/>
      <c r="HS74" s="72"/>
      <c r="HT74" s="72"/>
      <c r="HU74" s="72"/>
      <c r="HV74" s="72"/>
      <c r="HW74" s="72"/>
      <c r="HX74" s="72"/>
      <c r="HY74" s="72"/>
      <c r="HZ74" s="72"/>
      <c r="IA74" s="72"/>
      <c r="IB74" s="72"/>
      <c r="IC74" s="72"/>
      <c r="ID74" s="72"/>
      <c r="IE74" s="72"/>
      <c r="IF74" s="72"/>
      <c r="IG74" s="72"/>
      <c r="IH74" s="72"/>
      <c r="II74" s="72"/>
      <c r="IJ74" s="72"/>
      <c r="IK74" s="72"/>
    </row>
    <row r="75" spans="1:245" s="73" customFormat="1">
      <c r="A75" s="86">
        <v>69</v>
      </c>
      <c r="B75" s="86">
        <v>957</v>
      </c>
      <c r="C75" s="84" t="s">
        <v>344</v>
      </c>
      <c r="D75" s="84" t="s">
        <v>345</v>
      </c>
      <c r="E75" s="87" t="s">
        <v>346</v>
      </c>
      <c r="F75" s="87" t="s">
        <v>347</v>
      </c>
      <c r="G75" s="87" t="s">
        <v>348</v>
      </c>
      <c r="H75" s="87"/>
      <c r="I75" s="87"/>
      <c r="J75" s="87"/>
      <c r="K75" s="87"/>
      <c r="L75" s="87" t="s">
        <v>349</v>
      </c>
      <c r="M75" s="87"/>
      <c r="N75" s="108"/>
      <c r="O75" s="92">
        <f t="shared" si="29"/>
        <v>26000</v>
      </c>
      <c r="P75" s="93">
        <f t="shared" si="30"/>
        <v>0</v>
      </c>
      <c r="Q75" s="93">
        <f t="shared" si="37"/>
        <v>0</v>
      </c>
      <c r="R75" s="93">
        <f t="shared" si="38"/>
        <v>0</v>
      </c>
      <c r="S75" s="109">
        <f t="shared" si="39"/>
        <v>26000</v>
      </c>
      <c r="T75" s="92">
        <v>25000</v>
      </c>
      <c r="U75" s="93">
        <v>0</v>
      </c>
      <c r="V75" s="93">
        <v>0</v>
      </c>
      <c r="W75" s="93">
        <v>0</v>
      </c>
      <c r="X75" s="94">
        <f t="shared" si="40"/>
        <v>25000</v>
      </c>
      <c r="Y75" s="22">
        <v>25000</v>
      </c>
      <c r="Z75" s="23">
        <v>0</v>
      </c>
      <c r="AA75" s="23">
        <v>0</v>
      </c>
      <c r="AB75" s="23">
        <v>0</v>
      </c>
      <c r="AC75" s="78">
        <f t="shared" si="41"/>
        <v>25000</v>
      </c>
      <c r="AD75" s="22">
        <f t="shared" si="33"/>
        <v>1000</v>
      </c>
      <c r="AE75" s="23">
        <f t="shared" si="34"/>
        <v>0</v>
      </c>
      <c r="AF75" s="23">
        <f t="shared" si="35"/>
        <v>0</v>
      </c>
      <c r="AG75" s="23">
        <f t="shared" si="36"/>
        <v>0</v>
      </c>
      <c r="AH75" s="78">
        <f t="shared" si="42"/>
        <v>1000</v>
      </c>
      <c r="AI75" s="22">
        <f t="shared" si="31"/>
        <v>0</v>
      </c>
      <c r="AJ75" s="23">
        <f t="shared" si="32"/>
        <v>0</v>
      </c>
      <c r="AK75" s="23">
        <f t="shared" si="43"/>
        <v>0</v>
      </c>
      <c r="AL75" s="23">
        <f t="shared" si="44"/>
        <v>0</v>
      </c>
      <c r="AM75" s="79">
        <f t="shared" si="45"/>
        <v>0</v>
      </c>
      <c r="AN75" s="78" t="e">
        <f t="shared" si="17"/>
        <v>#REF!</v>
      </c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X75" s="72"/>
      <c r="FY75" s="72"/>
      <c r="FZ75" s="72"/>
      <c r="GA75" s="72"/>
      <c r="GB75" s="72"/>
      <c r="GC75" s="72"/>
      <c r="GD75" s="72"/>
      <c r="GE75" s="72"/>
      <c r="GF75" s="72"/>
      <c r="GG75" s="72"/>
      <c r="GH75" s="72"/>
      <c r="GI75" s="72"/>
      <c r="GJ75" s="72"/>
      <c r="GK75" s="72"/>
      <c r="GL75" s="72"/>
      <c r="GM75" s="72"/>
      <c r="GN75" s="72"/>
      <c r="GO75" s="72"/>
      <c r="GP75" s="72"/>
      <c r="GQ75" s="72"/>
      <c r="GR75" s="72"/>
      <c r="GS75" s="72"/>
      <c r="GT75" s="72"/>
      <c r="GU75" s="72"/>
      <c r="GV75" s="72"/>
      <c r="GW75" s="72"/>
      <c r="GX75" s="72"/>
      <c r="GY75" s="72"/>
      <c r="GZ75" s="72"/>
      <c r="HA75" s="72"/>
      <c r="HB75" s="72"/>
      <c r="HC75" s="72"/>
      <c r="HD75" s="72"/>
      <c r="HE75" s="72"/>
      <c r="HF75" s="72"/>
      <c r="HG75" s="72"/>
      <c r="HH75" s="72"/>
      <c r="HI75" s="72"/>
      <c r="HJ75" s="72"/>
      <c r="HK75" s="72"/>
      <c r="HL75" s="72"/>
      <c r="HM75" s="72"/>
      <c r="HN75" s="72"/>
      <c r="HO75" s="72"/>
      <c r="HP75" s="72"/>
      <c r="HQ75" s="72"/>
      <c r="HR75" s="72"/>
      <c r="HS75" s="72"/>
      <c r="HT75" s="72"/>
      <c r="HU75" s="72"/>
      <c r="HV75" s="72"/>
      <c r="HW75" s="72"/>
      <c r="HX75" s="72"/>
      <c r="HY75" s="72"/>
      <c r="HZ75" s="72"/>
      <c r="IA75" s="72"/>
      <c r="IB75" s="72"/>
      <c r="IC75" s="72"/>
      <c r="ID75" s="72"/>
      <c r="IE75" s="72"/>
      <c r="IF75" s="72"/>
      <c r="IG75" s="72"/>
      <c r="IH75" s="72"/>
      <c r="II75" s="72"/>
      <c r="IJ75" s="72"/>
      <c r="IK75" s="72"/>
    </row>
    <row r="76" spans="1:245" s="73" customFormat="1" ht="20.399999999999999">
      <c r="A76" s="86">
        <v>70</v>
      </c>
      <c r="B76" s="86">
        <v>591</v>
      </c>
      <c r="C76" s="84" t="s">
        <v>350</v>
      </c>
      <c r="D76" s="84" t="s">
        <v>345</v>
      </c>
      <c r="E76" s="87" t="s">
        <v>80</v>
      </c>
      <c r="F76" s="87" t="s">
        <v>351</v>
      </c>
      <c r="G76" s="87" t="s">
        <v>352</v>
      </c>
      <c r="H76" s="87"/>
      <c r="I76" s="87"/>
      <c r="J76" s="87"/>
      <c r="K76" s="87"/>
      <c r="L76" s="87" t="s">
        <v>104</v>
      </c>
      <c r="M76" s="87"/>
      <c r="N76" s="108"/>
      <c r="O76" s="92">
        <f t="shared" si="29"/>
        <v>38000</v>
      </c>
      <c r="P76" s="93">
        <f t="shared" si="30"/>
        <v>0</v>
      </c>
      <c r="Q76" s="93">
        <f t="shared" si="37"/>
        <v>0</v>
      </c>
      <c r="R76" s="93">
        <f t="shared" si="38"/>
        <v>0</v>
      </c>
      <c r="S76" s="109">
        <f t="shared" si="39"/>
        <v>38000</v>
      </c>
      <c r="T76" s="92">
        <v>37000</v>
      </c>
      <c r="U76" s="93">
        <v>0</v>
      </c>
      <c r="V76" s="93">
        <v>0</v>
      </c>
      <c r="W76" s="93">
        <v>0</v>
      </c>
      <c r="X76" s="94">
        <f t="shared" si="40"/>
        <v>37000</v>
      </c>
      <c r="Y76" s="22">
        <v>37000</v>
      </c>
      <c r="Z76" s="23">
        <v>0</v>
      </c>
      <c r="AA76" s="23">
        <v>0</v>
      </c>
      <c r="AB76" s="23">
        <v>0</v>
      </c>
      <c r="AC76" s="78">
        <f t="shared" si="41"/>
        <v>37000</v>
      </c>
      <c r="AD76" s="22">
        <f t="shared" si="33"/>
        <v>1000</v>
      </c>
      <c r="AE76" s="23">
        <f t="shared" si="34"/>
        <v>0</v>
      </c>
      <c r="AF76" s="23">
        <f t="shared" si="35"/>
        <v>0</v>
      </c>
      <c r="AG76" s="23">
        <f t="shared" si="36"/>
        <v>0</v>
      </c>
      <c r="AH76" s="78">
        <f t="shared" si="42"/>
        <v>1000</v>
      </c>
      <c r="AI76" s="22">
        <f t="shared" si="31"/>
        <v>0</v>
      </c>
      <c r="AJ76" s="23">
        <f t="shared" si="32"/>
        <v>0</v>
      </c>
      <c r="AK76" s="23">
        <f t="shared" si="43"/>
        <v>0</v>
      </c>
      <c r="AL76" s="23">
        <f t="shared" si="44"/>
        <v>0</v>
      </c>
      <c r="AM76" s="79">
        <f t="shared" si="45"/>
        <v>0</v>
      </c>
      <c r="AN76" s="78" t="e">
        <f t="shared" si="17"/>
        <v>#REF!</v>
      </c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72"/>
      <c r="GM76" s="72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2"/>
      <c r="GZ76" s="72"/>
      <c r="HA76" s="72"/>
      <c r="HB76" s="72"/>
      <c r="HC76" s="72"/>
      <c r="HD76" s="72"/>
      <c r="HE76" s="72"/>
      <c r="HF76" s="72"/>
      <c r="HG76" s="72"/>
      <c r="HH76" s="72"/>
      <c r="HI76" s="72"/>
      <c r="HJ76" s="72"/>
      <c r="HK76" s="72"/>
      <c r="HL76" s="72"/>
      <c r="HM76" s="72"/>
      <c r="HN76" s="72"/>
      <c r="HO76" s="72"/>
      <c r="HP76" s="72"/>
      <c r="HQ76" s="72"/>
      <c r="HR76" s="72"/>
      <c r="HS76" s="72"/>
      <c r="HT76" s="72"/>
      <c r="HU76" s="72"/>
      <c r="HV76" s="72"/>
      <c r="HW76" s="72"/>
      <c r="HX76" s="72"/>
      <c r="HY76" s="72"/>
      <c r="HZ76" s="72"/>
      <c r="IA76" s="72"/>
      <c r="IB76" s="72"/>
      <c r="IC76" s="72"/>
      <c r="ID76" s="72"/>
      <c r="IE76" s="72"/>
      <c r="IF76" s="72"/>
      <c r="IG76" s="72"/>
      <c r="IH76" s="72"/>
      <c r="II76" s="72"/>
      <c r="IJ76" s="72"/>
      <c r="IK76" s="72"/>
    </row>
    <row r="77" spans="1:245" s="73" customFormat="1" ht="20.399999999999999">
      <c r="A77" s="86">
        <v>71</v>
      </c>
      <c r="B77" s="86">
        <v>593</v>
      </c>
      <c r="C77" s="84" t="s">
        <v>353</v>
      </c>
      <c r="D77" s="84" t="s">
        <v>145</v>
      </c>
      <c r="E77" s="87" t="s">
        <v>80</v>
      </c>
      <c r="F77" s="87" t="s">
        <v>354</v>
      </c>
      <c r="G77" s="87" t="s">
        <v>355</v>
      </c>
      <c r="H77" s="87"/>
      <c r="I77" s="87"/>
      <c r="J77" s="87"/>
      <c r="K77" s="87"/>
      <c r="L77" s="87" t="s">
        <v>104</v>
      </c>
      <c r="M77" s="87"/>
      <c r="N77" s="108"/>
      <c r="O77" s="92">
        <f t="shared" si="29"/>
        <v>38000</v>
      </c>
      <c r="P77" s="93">
        <f t="shared" si="30"/>
        <v>0</v>
      </c>
      <c r="Q77" s="93">
        <f t="shared" si="37"/>
        <v>0</v>
      </c>
      <c r="R77" s="93">
        <f t="shared" si="38"/>
        <v>0</v>
      </c>
      <c r="S77" s="109">
        <f t="shared" si="39"/>
        <v>38000</v>
      </c>
      <c r="T77" s="92">
        <v>37000</v>
      </c>
      <c r="U77" s="93">
        <v>0</v>
      </c>
      <c r="V77" s="93">
        <v>0</v>
      </c>
      <c r="W77" s="93">
        <v>0</v>
      </c>
      <c r="X77" s="94">
        <f t="shared" si="40"/>
        <v>37000</v>
      </c>
      <c r="Y77" s="22">
        <v>37000</v>
      </c>
      <c r="Z77" s="23">
        <v>0</v>
      </c>
      <c r="AA77" s="23">
        <v>0</v>
      </c>
      <c r="AB77" s="23">
        <v>0</v>
      </c>
      <c r="AC77" s="78">
        <f t="shared" si="41"/>
        <v>37000</v>
      </c>
      <c r="AD77" s="22">
        <f t="shared" si="33"/>
        <v>1000</v>
      </c>
      <c r="AE77" s="23">
        <f t="shared" si="34"/>
        <v>0</v>
      </c>
      <c r="AF77" s="23">
        <f t="shared" si="35"/>
        <v>0</v>
      </c>
      <c r="AG77" s="23">
        <f t="shared" si="36"/>
        <v>0</v>
      </c>
      <c r="AH77" s="78">
        <f t="shared" si="42"/>
        <v>1000</v>
      </c>
      <c r="AI77" s="22">
        <f t="shared" si="31"/>
        <v>0</v>
      </c>
      <c r="AJ77" s="23">
        <f t="shared" si="32"/>
        <v>0</v>
      </c>
      <c r="AK77" s="23">
        <f t="shared" si="43"/>
        <v>0</v>
      </c>
      <c r="AL77" s="23">
        <f t="shared" si="44"/>
        <v>0</v>
      </c>
      <c r="AM77" s="79">
        <f t="shared" si="45"/>
        <v>0</v>
      </c>
      <c r="AN77" s="78" t="e">
        <f t="shared" si="17"/>
        <v>#REF!</v>
      </c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2"/>
      <c r="EW77" s="72"/>
      <c r="EX77" s="72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  <c r="FV77" s="72"/>
      <c r="FW77" s="72"/>
      <c r="FX77" s="72"/>
      <c r="FY77" s="72"/>
      <c r="FZ77" s="72"/>
      <c r="GA77" s="72"/>
      <c r="GB77" s="72"/>
      <c r="GC77" s="72"/>
      <c r="GD77" s="72"/>
      <c r="GE77" s="72"/>
      <c r="GF77" s="72"/>
      <c r="GG77" s="72"/>
      <c r="GH77" s="72"/>
      <c r="GI77" s="72"/>
      <c r="GJ77" s="72"/>
      <c r="GK77" s="72"/>
      <c r="GL77" s="72"/>
      <c r="GM77" s="72"/>
      <c r="GN77" s="72"/>
      <c r="GO77" s="72"/>
      <c r="GP77" s="72"/>
      <c r="GQ77" s="72"/>
      <c r="GR77" s="72"/>
      <c r="GS77" s="72"/>
      <c r="GT77" s="72"/>
      <c r="GU77" s="72"/>
      <c r="GV77" s="72"/>
      <c r="GW77" s="72"/>
      <c r="GX77" s="72"/>
      <c r="GY77" s="72"/>
      <c r="GZ77" s="72"/>
      <c r="HA77" s="72"/>
      <c r="HB77" s="72"/>
      <c r="HC77" s="72"/>
      <c r="HD77" s="72"/>
      <c r="HE77" s="72"/>
      <c r="HF77" s="72"/>
      <c r="HG77" s="72"/>
      <c r="HH77" s="72"/>
      <c r="HI77" s="72"/>
      <c r="HJ77" s="72"/>
      <c r="HK77" s="72"/>
      <c r="HL77" s="72"/>
      <c r="HM77" s="72"/>
      <c r="HN77" s="72"/>
      <c r="HO77" s="72"/>
      <c r="HP77" s="72"/>
      <c r="HQ77" s="72"/>
      <c r="HR77" s="72"/>
      <c r="HS77" s="72"/>
      <c r="HT77" s="72"/>
      <c r="HU77" s="72"/>
      <c r="HV77" s="72"/>
      <c r="HW77" s="72"/>
      <c r="HX77" s="72"/>
      <c r="HY77" s="72"/>
      <c r="HZ77" s="72"/>
      <c r="IA77" s="72"/>
      <c r="IB77" s="72"/>
      <c r="IC77" s="72"/>
      <c r="ID77" s="72"/>
      <c r="IE77" s="72"/>
      <c r="IF77" s="72"/>
      <c r="IG77" s="72"/>
      <c r="IH77" s="72"/>
      <c r="II77" s="72"/>
      <c r="IJ77" s="72"/>
      <c r="IK77" s="72"/>
    </row>
    <row r="78" spans="1:245" s="73" customFormat="1" ht="20.399999999999999">
      <c r="A78" s="86">
        <v>72</v>
      </c>
      <c r="B78" s="86">
        <v>595</v>
      </c>
      <c r="C78" s="84" t="s">
        <v>356</v>
      </c>
      <c r="D78" s="84" t="s">
        <v>145</v>
      </c>
      <c r="E78" s="87" t="s">
        <v>80</v>
      </c>
      <c r="F78" s="87" t="s">
        <v>357</v>
      </c>
      <c r="G78" s="87" t="s">
        <v>358</v>
      </c>
      <c r="H78" s="87"/>
      <c r="I78" s="87"/>
      <c r="J78" s="87"/>
      <c r="K78" s="87"/>
      <c r="L78" s="87" t="s">
        <v>104</v>
      </c>
      <c r="M78" s="87"/>
      <c r="N78" s="108"/>
      <c r="O78" s="92">
        <f t="shared" si="29"/>
        <v>38000</v>
      </c>
      <c r="P78" s="93">
        <f t="shared" si="30"/>
        <v>0</v>
      </c>
      <c r="Q78" s="93">
        <f t="shared" si="37"/>
        <v>0</v>
      </c>
      <c r="R78" s="93">
        <f t="shared" si="38"/>
        <v>0</v>
      </c>
      <c r="S78" s="109">
        <f t="shared" si="39"/>
        <v>38000</v>
      </c>
      <c r="T78" s="92">
        <v>37000</v>
      </c>
      <c r="U78" s="93">
        <v>0</v>
      </c>
      <c r="V78" s="93">
        <v>0</v>
      </c>
      <c r="W78" s="93">
        <v>0</v>
      </c>
      <c r="X78" s="94">
        <f t="shared" si="40"/>
        <v>37000</v>
      </c>
      <c r="Y78" s="22">
        <v>37000</v>
      </c>
      <c r="Z78" s="23">
        <v>0</v>
      </c>
      <c r="AA78" s="23">
        <v>0</v>
      </c>
      <c r="AB78" s="23">
        <v>0</v>
      </c>
      <c r="AC78" s="78">
        <f t="shared" si="41"/>
        <v>37000</v>
      </c>
      <c r="AD78" s="22">
        <f t="shared" si="33"/>
        <v>1000</v>
      </c>
      <c r="AE78" s="23">
        <f t="shared" si="34"/>
        <v>0</v>
      </c>
      <c r="AF78" s="23">
        <f t="shared" si="35"/>
        <v>0</v>
      </c>
      <c r="AG78" s="23">
        <f t="shared" si="36"/>
        <v>0</v>
      </c>
      <c r="AH78" s="78">
        <f t="shared" si="42"/>
        <v>1000</v>
      </c>
      <c r="AI78" s="22">
        <f t="shared" si="31"/>
        <v>0</v>
      </c>
      <c r="AJ78" s="23">
        <f t="shared" si="32"/>
        <v>0</v>
      </c>
      <c r="AK78" s="23">
        <f t="shared" si="43"/>
        <v>0</v>
      </c>
      <c r="AL78" s="23">
        <f t="shared" si="44"/>
        <v>0</v>
      </c>
      <c r="AM78" s="79">
        <f t="shared" si="45"/>
        <v>0</v>
      </c>
      <c r="AN78" s="78" t="e">
        <f t="shared" ref="AN78:AN99" si="46">ROUND(AM78*premieGM,2)</f>
        <v>#REF!</v>
      </c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2"/>
      <c r="FE78" s="72"/>
      <c r="FF78" s="72"/>
      <c r="FG78" s="72"/>
      <c r="FH78" s="72"/>
      <c r="FI78" s="72"/>
      <c r="FJ78" s="72"/>
      <c r="FK78" s="72"/>
      <c r="FL78" s="72"/>
      <c r="FM78" s="72"/>
      <c r="FN78" s="72"/>
      <c r="FO78" s="72"/>
      <c r="FP78" s="72"/>
      <c r="FQ78" s="72"/>
      <c r="FR78" s="72"/>
      <c r="FS78" s="72"/>
      <c r="FT78" s="72"/>
      <c r="FU78" s="72"/>
      <c r="FV78" s="72"/>
      <c r="FW78" s="72"/>
      <c r="FX78" s="72"/>
      <c r="FY78" s="72"/>
      <c r="FZ78" s="72"/>
      <c r="GA78" s="72"/>
      <c r="GB78" s="72"/>
      <c r="GC78" s="72"/>
      <c r="GD78" s="72"/>
      <c r="GE78" s="72"/>
      <c r="GF78" s="72"/>
      <c r="GG78" s="72"/>
      <c r="GH78" s="72"/>
      <c r="GI78" s="72"/>
      <c r="GJ78" s="72"/>
      <c r="GK78" s="72"/>
      <c r="GL78" s="72"/>
      <c r="GM78" s="72"/>
      <c r="GN78" s="72"/>
      <c r="GO78" s="72"/>
      <c r="GP78" s="72"/>
      <c r="GQ78" s="72"/>
      <c r="GR78" s="72"/>
      <c r="GS78" s="72"/>
      <c r="GT78" s="72"/>
      <c r="GU78" s="72"/>
      <c r="GV78" s="72"/>
      <c r="GW78" s="72"/>
      <c r="GX78" s="72"/>
      <c r="GY78" s="72"/>
      <c r="GZ78" s="72"/>
      <c r="HA78" s="72"/>
      <c r="HB78" s="72"/>
      <c r="HC78" s="72"/>
      <c r="HD78" s="72"/>
      <c r="HE78" s="72"/>
      <c r="HF78" s="72"/>
      <c r="HG78" s="72"/>
      <c r="HH78" s="72"/>
      <c r="HI78" s="72"/>
      <c r="HJ78" s="72"/>
      <c r="HK78" s="72"/>
      <c r="HL78" s="72"/>
      <c r="HM78" s="72"/>
      <c r="HN78" s="72"/>
      <c r="HO78" s="72"/>
      <c r="HP78" s="72"/>
      <c r="HQ78" s="72"/>
      <c r="HR78" s="72"/>
      <c r="HS78" s="72"/>
      <c r="HT78" s="72"/>
      <c r="HU78" s="72"/>
      <c r="HV78" s="72"/>
      <c r="HW78" s="72"/>
      <c r="HX78" s="72"/>
      <c r="HY78" s="72"/>
      <c r="HZ78" s="72"/>
      <c r="IA78" s="72"/>
      <c r="IB78" s="72"/>
      <c r="IC78" s="72"/>
      <c r="ID78" s="72"/>
      <c r="IE78" s="72"/>
      <c r="IF78" s="72"/>
      <c r="IG78" s="72"/>
      <c r="IH78" s="72"/>
      <c r="II78" s="72"/>
      <c r="IJ78" s="72"/>
      <c r="IK78" s="72"/>
    </row>
    <row r="79" spans="1:245" s="73" customFormat="1" ht="20.399999999999999">
      <c r="A79" s="86">
        <v>73</v>
      </c>
      <c r="B79" s="86">
        <v>781</v>
      </c>
      <c r="C79" s="84" t="s">
        <v>359</v>
      </c>
      <c r="D79" s="84" t="s">
        <v>145</v>
      </c>
      <c r="E79" s="87" t="s">
        <v>80</v>
      </c>
      <c r="F79" s="87" t="s">
        <v>360</v>
      </c>
      <c r="G79" s="87" t="s">
        <v>361</v>
      </c>
      <c r="H79" s="87"/>
      <c r="I79" s="87"/>
      <c r="J79" s="87"/>
      <c r="K79" s="87"/>
      <c r="L79" s="87" t="s">
        <v>104</v>
      </c>
      <c r="M79" s="87"/>
      <c r="N79" s="108"/>
      <c r="O79" s="92">
        <f t="shared" si="29"/>
        <v>38000</v>
      </c>
      <c r="P79" s="93">
        <f t="shared" si="30"/>
        <v>0</v>
      </c>
      <c r="Q79" s="93">
        <f t="shared" si="37"/>
        <v>0</v>
      </c>
      <c r="R79" s="93">
        <f t="shared" si="38"/>
        <v>0</v>
      </c>
      <c r="S79" s="109">
        <f t="shared" si="39"/>
        <v>38000</v>
      </c>
      <c r="T79" s="92">
        <v>37000</v>
      </c>
      <c r="U79" s="93">
        <v>0</v>
      </c>
      <c r="V79" s="93">
        <v>0</v>
      </c>
      <c r="W79" s="93">
        <v>0</v>
      </c>
      <c r="X79" s="94">
        <f t="shared" si="40"/>
        <v>37000</v>
      </c>
      <c r="Y79" s="22">
        <v>37000</v>
      </c>
      <c r="Z79" s="23">
        <v>0</v>
      </c>
      <c r="AA79" s="23">
        <v>0</v>
      </c>
      <c r="AB79" s="23">
        <v>0</v>
      </c>
      <c r="AC79" s="78">
        <f t="shared" si="41"/>
        <v>37000</v>
      </c>
      <c r="AD79" s="22">
        <f t="shared" si="33"/>
        <v>1000</v>
      </c>
      <c r="AE79" s="23">
        <f t="shared" si="34"/>
        <v>0</v>
      </c>
      <c r="AF79" s="23">
        <f t="shared" si="35"/>
        <v>0</v>
      </c>
      <c r="AG79" s="23">
        <f t="shared" si="36"/>
        <v>0</v>
      </c>
      <c r="AH79" s="78">
        <f t="shared" si="42"/>
        <v>1000</v>
      </c>
      <c r="AI79" s="22">
        <f t="shared" si="31"/>
        <v>0</v>
      </c>
      <c r="AJ79" s="23">
        <f t="shared" si="32"/>
        <v>0</v>
      </c>
      <c r="AK79" s="23">
        <f t="shared" si="43"/>
        <v>0</v>
      </c>
      <c r="AL79" s="23">
        <f t="shared" si="44"/>
        <v>0</v>
      </c>
      <c r="AM79" s="79">
        <f t="shared" si="45"/>
        <v>0</v>
      </c>
      <c r="AN79" s="78" t="e">
        <f t="shared" si="46"/>
        <v>#REF!</v>
      </c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  <c r="FV79" s="72"/>
      <c r="FW79" s="72"/>
      <c r="FX79" s="72"/>
      <c r="FY79" s="72"/>
      <c r="FZ79" s="72"/>
      <c r="GA79" s="72"/>
      <c r="GB79" s="72"/>
      <c r="GC79" s="72"/>
      <c r="GD79" s="72"/>
      <c r="GE79" s="72"/>
      <c r="GF79" s="72"/>
      <c r="GG79" s="72"/>
      <c r="GH79" s="72"/>
      <c r="GI79" s="72"/>
      <c r="GJ79" s="72"/>
      <c r="GK79" s="72"/>
      <c r="GL79" s="72"/>
      <c r="GM79" s="72"/>
      <c r="GN79" s="72"/>
      <c r="GO79" s="72"/>
      <c r="GP79" s="72"/>
      <c r="GQ79" s="72"/>
      <c r="GR79" s="72"/>
      <c r="GS79" s="72"/>
      <c r="GT79" s="72"/>
      <c r="GU79" s="72"/>
      <c r="GV79" s="72"/>
      <c r="GW79" s="72"/>
      <c r="GX79" s="72"/>
      <c r="GY79" s="72"/>
      <c r="GZ79" s="72"/>
      <c r="HA79" s="72"/>
      <c r="HB79" s="72"/>
      <c r="HC79" s="72"/>
      <c r="HD79" s="72"/>
      <c r="HE79" s="72"/>
      <c r="HF79" s="72"/>
      <c r="HG79" s="72"/>
      <c r="HH79" s="72"/>
      <c r="HI79" s="72"/>
      <c r="HJ79" s="72"/>
      <c r="HK79" s="72"/>
      <c r="HL79" s="72"/>
      <c r="HM79" s="72"/>
      <c r="HN79" s="72"/>
      <c r="HO79" s="72"/>
      <c r="HP79" s="72"/>
      <c r="HQ79" s="72"/>
      <c r="HR79" s="72"/>
      <c r="HS79" s="72"/>
      <c r="HT79" s="72"/>
      <c r="HU79" s="72"/>
      <c r="HV79" s="72"/>
      <c r="HW79" s="72"/>
      <c r="HX79" s="72"/>
      <c r="HY79" s="72"/>
      <c r="HZ79" s="72"/>
      <c r="IA79" s="72"/>
      <c r="IB79" s="72"/>
      <c r="IC79" s="72"/>
      <c r="ID79" s="72"/>
      <c r="IE79" s="72"/>
      <c r="IF79" s="72"/>
      <c r="IG79" s="72"/>
      <c r="IH79" s="72"/>
      <c r="II79" s="72"/>
      <c r="IJ79" s="72"/>
      <c r="IK79" s="72"/>
    </row>
    <row r="80" spans="1:245" s="73" customFormat="1" ht="20.399999999999999">
      <c r="A80" s="86">
        <v>74</v>
      </c>
      <c r="B80" s="86">
        <v>783</v>
      </c>
      <c r="C80" s="84" t="s">
        <v>362</v>
      </c>
      <c r="D80" s="84" t="s">
        <v>145</v>
      </c>
      <c r="E80" s="87" t="s">
        <v>80</v>
      </c>
      <c r="F80" s="87" t="s">
        <v>363</v>
      </c>
      <c r="G80" s="87" t="s">
        <v>364</v>
      </c>
      <c r="H80" s="87"/>
      <c r="I80" s="87"/>
      <c r="J80" s="87"/>
      <c r="K80" s="87"/>
      <c r="L80" s="87" t="s">
        <v>104</v>
      </c>
      <c r="M80" s="87"/>
      <c r="N80" s="108"/>
      <c r="O80" s="92">
        <f t="shared" si="29"/>
        <v>38000</v>
      </c>
      <c r="P80" s="93">
        <f t="shared" si="30"/>
        <v>0</v>
      </c>
      <c r="Q80" s="93">
        <f t="shared" si="37"/>
        <v>0</v>
      </c>
      <c r="R80" s="93">
        <f t="shared" si="38"/>
        <v>0</v>
      </c>
      <c r="S80" s="109">
        <f t="shared" si="39"/>
        <v>38000</v>
      </c>
      <c r="T80" s="92">
        <v>37000</v>
      </c>
      <c r="U80" s="93">
        <v>0</v>
      </c>
      <c r="V80" s="93">
        <v>0</v>
      </c>
      <c r="W80" s="93">
        <v>0</v>
      </c>
      <c r="X80" s="94">
        <f t="shared" si="40"/>
        <v>37000</v>
      </c>
      <c r="Y80" s="22">
        <v>37000</v>
      </c>
      <c r="Z80" s="23">
        <v>0</v>
      </c>
      <c r="AA80" s="23">
        <v>0</v>
      </c>
      <c r="AB80" s="23">
        <v>0</v>
      </c>
      <c r="AC80" s="78">
        <f t="shared" si="41"/>
        <v>37000</v>
      </c>
      <c r="AD80" s="22">
        <f t="shared" si="33"/>
        <v>1000</v>
      </c>
      <c r="AE80" s="23">
        <f t="shared" si="34"/>
        <v>0</v>
      </c>
      <c r="AF80" s="23">
        <f t="shared" si="35"/>
        <v>0</v>
      </c>
      <c r="AG80" s="23">
        <f t="shared" si="36"/>
        <v>0</v>
      </c>
      <c r="AH80" s="78">
        <f t="shared" si="42"/>
        <v>1000</v>
      </c>
      <c r="AI80" s="22">
        <f t="shared" si="31"/>
        <v>0</v>
      </c>
      <c r="AJ80" s="23">
        <f t="shared" si="32"/>
        <v>0</v>
      </c>
      <c r="AK80" s="23">
        <f t="shared" si="43"/>
        <v>0</v>
      </c>
      <c r="AL80" s="23">
        <f t="shared" si="44"/>
        <v>0</v>
      </c>
      <c r="AM80" s="79">
        <f t="shared" si="45"/>
        <v>0</v>
      </c>
      <c r="AN80" s="78" t="e">
        <f t="shared" si="46"/>
        <v>#REF!</v>
      </c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</row>
    <row r="81" spans="1:245" s="73" customFormat="1" ht="20.399999999999999">
      <c r="A81" s="86">
        <v>75</v>
      </c>
      <c r="B81" s="86">
        <v>599</v>
      </c>
      <c r="C81" s="84" t="s">
        <v>365</v>
      </c>
      <c r="D81" s="84" t="s">
        <v>145</v>
      </c>
      <c r="E81" s="87" t="s">
        <v>80</v>
      </c>
      <c r="F81" s="87" t="s">
        <v>366</v>
      </c>
      <c r="G81" s="87" t="s">
        <v>367</v>
      </c>
      <c r="H81" s="87"/>
      <c r="I81" s="87"/>
      <c r="J81" s="87"/>
      <c r="K81" s="87"/>
      <c r="L81" s="87" t="s">
        <v>104</v>
      </c>
      <c r="M81" s="87"/>
      <c r="N81" s="108"/>
      <c r="O81" s="92">
        <f t="shared" si="29"/>
        <v>38000</v>
      </c>
      <c r="P81" s="93">
        <f t="shared" si="30"/>
        <v>0</v>
      </c>
      <c r="Q81" s="93">
        <f t="shared" si="37"/>
        <v>0</v>
      </c>
      <c r="R81" s="93">
        <f t="shared" si="38"/>
        <v>0</v>
      </c>
      <c r="S81" s="109">
        <f t="shared" si="39"/>
        <v>38000</v>
      </c>
      <c r="T81" s="92">
        <v>37000</v>
      </c>
      <c r="U81" s="93">
        <v>0</v>
      </c>
      <c r="V81" s="93">
        <v>0</v>
      </c>
      <c r="W81" s="93">
        <v>0</v>
      </c>
      <c r="X81" s="94">
        <f t="shared" si="40"/>
        <v>37000</v>
      </c>
      <c r="Y81" s="22">
        <v>37000</v>
      </c>
      <c r="Z81" s="23">
        <v>0</v>
      </c>
      <c r="AA81" s="23">
        <v>0</v>
      </c>
      <c r="AB81" s="23">
        <v>0</v>
      </c>
      <c r="AC81" s="78">
        <f t="shared" si="41"/>
        <v>37000</v>
      </c>
      <c r="AD81" s="22">
        <f t="shared" si="33"/>
        <v>1000</v>
      </c>
      <c r="AE81" s="23">
        <f t="shared" si="34"/>
        <v>0</v>
      </c>
      <c r="AF81" s="23">
        <f t="shared" si="35"/>
        <v>0</v>
      </c>
      <c r="AG81" s="23">
        <f t="shared" si="36"/>
        <v>0</v>
      </c>
      <c r="AH81" s="78">
        <f t="shared" si="42"/>
        <v>1000</v>
      </c>
      <c r="AI81" s="22">
        <f t="shared" si="31"/>
        <v>0</v>
      </c>
      <c r="AJ81" s="23">
        <f t="shared" si="32"/>
        <v>0</v>
      </c>
      <c r="AK81" s="23">
        <f t="shared" si="43"/>
        <v>0</v>
      </c>
      <c r="AL81" s="23">
        <f t="shared" si="44"/>
        <v>0</v>
      </c>
      <c r="AM81" s="79">
        <f t="shared" si="45"/>
        <v>0</v>
      </c>
      <c r="AN81" s="78" t="e">
        <f t="shared" si="46"/>
        <v>#REF!</v>
      </c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</row>
    <row r="82" spans="1:245" s="73" customFormat="1" ht="20.399999999999999">
      <c r="A82" s="86">
        <v>76</v>
      </c>
      <c r="B82" s="86">
        <v>603</v>
      </c>
      <c r="C82" s="84" t="s">
        <v>368</v>
      </c>
      <c r="D82" s="84" t="s">
        <v>345</v>
      </c>
      <c r="E82" s="87" t="s">
        <v>80</v>
      </c>
      <c r="F82" s="87" t="s">
        <v>369</v>
      </c>
      <c r="G82" s="87" t="s">
        <v>370</v>
      </c>
      <c r="H82" s="87"/>
      <c r="I82" s="87"/>
      <c r="J82" s="87"/>
      <c r="K82" s="87"/>
      <c r="L82" s="87" t="s">
        <v>104</v>
      </c>
      <c r="M82" s="87"/>
      <c r="N82" s="108"/>
      <c r="O82" s="92">
        <f t="shared" si="29"/>
        <v>38000</v>
      </c>
      <c r="P82" s="93">
        <f t="shared" si="30"/>
        <v>0</v>
      </c>
      <c r="Q82" s="93">
        <f t="shared" si="37"/>
        <v>0</v>
      </c>
      <c r="R82" s="93">
        <f t="shared" si="38"/>
        <v>0</v>
      </c>
      <c r="S82" s="109">
        <f t="shared" si="39"/>
        <v>38000</v>
      </c>
      <c r="T82" s="92">
        <v>37000</v>
      </c>
      <c r="U82" s="93">
        <v>0</v>
      </c>
      <c r="V82" s="93">
        <v>0</v>
      </c>
      <c r="W82" s="93">
        <v>0</v>
      </c>
      <c r="X82" s="94">
        <f t="shared" si="40"/>
        <v>37000</v>
      </c>
      <c r="Y82" s="22">
        <v>37000</v>
      </c>
      <c r="Z82" s="23">
        <v>0</v>
      </c>
      <c r="AA82" s="23">
        <v>0</v>
      </c>
      <c r="AB82" s="23">
        <v>0</v>
      </c>
      <c r="AC82" s="78">
        <f t="shared" si="41"/>
        <v>37000</v>
      </c>
      <c r="AD82" s="22">
        <f t="shared" si="33"/>
        <v>1000</v>
      </c>
      <c r="AE82" s="23">
        <f t="shared" si="34"/>
        <v>0</v>
      </c>
      <c r="AF82" s="23">
        <f t="shared" si="35"/>
        <v>0</v>
      </c>
      <c r="AG82" s="23">
        <f t="shared" si="36"/>
        <v>0</v>
      </c>
      <c r="AH82" s="78">
        <f t="shared" si="42"/>
        <v>1000</v>
      </c>
      <c r="AI82" s="22">
        <f t="shared" si="31"/>
        <v>0</v>
      </c>
      <c r="AJ82" s="23">
        <f t="shared" si="32"/>
        <v>0</v>
      </c>
      <c r="AK82" s="23">
        <f t="shared" si="43"/>
        <v>0</v>
      </c>
      <c r="AL82" s="23">
        <f t="shared" si="44"/>
        <v>0</v>
      </c>
      <c r="AM82" s="79">
        <f t="shared" si="45"/>
        <v>0</v>
      </c>
      <c r="AN82" s="78" t="e">
        <f t="shared" si="46"/>
        <v>#REF!</v>
      </c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</row>
    <row r="83" spans="1:245" s="73" customFormat="1" ht="20.399999999999999">
      <c r="A83" s="86">
        <v>77</v>
      </c>
      <c r="B83" s="86">
        <v>605</v>
      </c>
      <c r="C83" s="84" t="s">
        <v>371</v>
      </c>
      <c r="D83" s="84" t="s">
        <v>345</v>
      </c>
      <c r="E83" s="87" t="s">
        <v>80</v>
      </c>
      <c r="F83" s="87" t="s">
        <v>372</v>
      </c>
      <c r="G83" s="87" t="s">
        <v>373</v>
      </c>
      <c r="H83" s="87"/>
      <c r="I83" s="87"/>
      <c r="J83" s="87"/>
      <c r="K83" s="87"/>
      <c r="L83" s="87" t="s">
        <v>104</v>
      </c>
      <c r="M83" s="87"/>
      <c r="N83" s="108"/>
      <c r="O83" s="92">
        <f t="shared" si="29"/>
        <v>38000</v>
      </c>
      <c r="P83" s="93">
        <f t="shared" si="30"/>
        <v>0</v>
      </c>
      <c r="Q83" s="93">
        <f t="shared" si="37"/>
        <v>0</v>
      </c>
      <c r="R83" s="93">
        <f t="shared" si="38"/>
        <v>0</v>
      </c>
      <c r="S83" s="109">
        <f t="shared" si="39"/>
        <v>38000</v>
      </c>
      <c r="T83" s="92">
        <v>37000</v>
      </c>
      <c r="U83" s="93">
        <v>0</v>
      </c>
      <c r="V83" s="93">
        <v>0</v>
      </c>
      <c r="W83" s="93">
        <v>0</v>
      </c>
      <c r="X83" s="94">
        <f t="shared" si="40"/>
        <v>37000</v>
      </c>
      <c r="Y83" s="22">
        <v>37000</v>
      </c>
      <c r="Z83" s="23">
        <v>0</v>
      </c>
      <c r="AA83" s="23">
        <v>0</v>
      </c>
      <c r="AB83" s="23">
        <v>0</v>
      </c>
      <c r="AC83" s="78">
        <f t="shared" si="41"/>
        <v>37000</v>
      </c>
      <c r="AD83" s="22">
        <f t="shared" si="33"/>
        <v>1000</v>
      </c>
      <c r="AE83" s="23">
        <f t="shared" si="34"/>
        <v>0</v>
      </c>
      <c r="AF83" s="23">
        <f t="shared" si="35"/>
        <v>0</v>
      </c>
      <c r="AG83" s="23">
        <f t="shared" si="36"/>
        <v>0</v>
      </c>
      <c r="AH83" s="78">
        <f t="shared" si="42"/>
        <v>1000</v>
      </c>
      <c r="AI83" s="22">
        <f t="shared" si="31"/>
        <v>0</v>
      </c>
      <c r="AJ83" s="23">
        <f t="shared" si="32"/>
        <v>0</v>
      </c>
      <c r="AK83" s="23">
        <f t="shared" si="43"/>
        <v>0</v>
      </c>
      <c r="AL83" s="23">
        <f t="shared" si="44"/>
        <v>0</v>
      </c>
      <c r="AM83" s="79">
        <f t="shared" si="45"/>
        <v>0</v>
      </c>
      <c r="AN83" s="78" t="e">
        <f t="shared" si="46"/>
        <v>#REF!</v>
      </c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</row>
    <row r="84" spans="1:245" s="73" customFormat="1" ht="20.399999999999999">
      <c r="A84" s="86">
        <v>78</v>
      </c>
      <c r="B84" s="86">
        <v>474</v>
      </c>
      <c r="C84" s="84" t="s">
        <v>98</v>
      </c>
      <c r="D84" s="84" t="s">
        <v>99</v>
      </c>
      <c r="E84" s="87" t="s">
        <v>100</v>
      </c>
      <c r="F84" s="87" t="s">
        <v>374</v>
      </c>
      <c r="G84" s="87" t="s">
        <v>375</v>
      </c>
      <c r="H84" s="87" t="s">
        <v>103</v>
      </c>
      <c r="I84" s="87" t="s">
        <v>74</v>
      </c>
      <c r="J84" s="87" t="s">
        <v>75</v>
      </c>
      <c r="K84" s="87"/>
      <c r="L84" s="87" t="s">
        <v>104</v>
      </c>
      <c r="M84" s="87"/>
      <c r="N84" s="108">
        <v>41676</v>
      </c>
      <c r="O84" s="92">
        <f t="shared" si="29"/>
        <v>644000</v>
      </c>
      <c r="P84" s="93">
        <f t="shared" si="30"/>
        <v>108000</v>
      </c>
      <c r="Q84" s="93">
        <f t="shared" si="37"/>
        <v>0</v>
      </c>
      <c r="R84" s="93">
        <f t="shared" si="38"/>
        <v>55000</v>
      </c>
      <c r="S84" s="109">
        <f t="shared" si="39"/>
        <v>807000</v>
      </c>
      <c r="T84" s="92">
        <v>620000</v>
      </c>
      <c r="U84" s="93">
        <v>104000</v>
      </c>
      <c r="V84" s="93">
        <v>0</v>
      </c>
      <c r="W84" s="93">
        <v>55000</v>
      </c>
      <c r="X84" s="94">
        <f t="shared" si="40"/>
        <v>779000</v>
      </c>
      <c r="Y84" s="22">
        <v>620000</v>
      </c>
      <c r="Z84" s="23">
        <v>104000</v>
      </c>
      <c r="AA84" s="23">
        <v>0</v>
      </c>
      <c r="AB84" s="23">
        <v>55000</v>
      </c>
      <c r="AC84" s="78">
        <f t="shared" si="41"/>
        <v>779000</v>
      </c>
      <c r="AD84" s="22">
        <f t="shared" si="33"/>
        <v>24000</v>
      </c>
      <c r="AE84" s="23">
        <f t="shared" si="34"/>
        <v>4000</v>
      </c>
      <c r="AF84" s="23">
        <f t="shared" si="35"/>
        <v>0</v>
      </c>
      <c r="AG84" s="23">
        <f t="shared" si="36"/>
        <v>0</v>
      </c>
      <c r="AH84" s="78">
        <f t="shared" si="42"/>
        <v>28000</v>
      </c>
      <c r="AI84" s="22">
        <f t="shared" si="31"/>
        <v>0</v>
      </c>
      <c r="AJ84" s="23">
        <f t="shared" si="32"/>
        <v>0</v>
      </c>
      <c r="AK84" s="23">
        <f t="shared" si="43"/>
        <v>0</v>
      </c>
      <c r="AL84" s="23">
        <f t="shared" si="44"/>
        <v>0</v>
      </c>
      <c r="AM84" s="79">
        <f t="shared" si="45"/>
        <v>0</v>
      </c>
      <c r="AN84" s="78" t="e">
        <f t="shared" si="46"/>
        <v>#REF!</v>
      </c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  <c r="HG84" s="72"/>
      <c r="HH84" s="72"/>
      <c r="HI84" s="72"/>
      <c r="HJ84" s="72"/>
      <c r="HK84" s="72"/>
      <c r="HL84" s="72"/>
      <c r="HM84" s="72"/>
      <c r="HN84" s="72"/>
      <c r="HO84" s="72"/>
      <c r="HP84" s="72"/>
      <c r="HQ84" s="72"/>
      <c r="HR84" s="72"/>
      <c r="HS84" s="72"/>
      <c r="HT84" s="72"/>
      <c r="HU84" s="72"/>
      <c r="HV84" s="72"/>
      <c r="HW84" s="72"/>
      <c r="HX84" s="72"/>
      <c r="HY84" s="72"/>
      <c r="HZ84" s="72"/>
      <c r="IA84" s="72"/>
      <c r="IB84" s="72"/>
      <c r="IC84" s="72"/>
      <c r="ID84" s="72"/>
      <c r="IE84" s="72"/>
      <c r="IF84" s="72"/>
      <c r="IG84" s="72"/>
      <c r="IH84" s="72"/>
      <c r="II84" s="72"/>
      <c r="IJ84" s="72"/>
      <c r="IK84" s="72"/>
    </row>
    <row r="85" spans="1:245" s="73" customFormat="1" ht="20.399999999999999">
      <c r="A85" s="86">
        <v>79</v>
      </c>
      <c r="B85" s="86">
        <v>249</v>
      </c>
      <c r="C85" s="84" t="s">
        <v>376</v>
      </c>
      <c r="D85" s="84" t="s">
        <v>99</v>
      </c>
      <c r="E85" s="87" t="s">
        <v>100</v>
      </c>
      <c r="F85" s="87" t="s">
        <v>101</v>
      </c>
      <c r="G85" s="87" t="s">
        <v>102</v>
      </c>
      <c r="H85" s="87" t="s">
        <v>143</v>
      </c>
      <c r="I85" s="87" t="s">
        <v>74</v>
      </c>
      <c r="J85" s="87" t="s">
        <v>75</v>
      </c>
      <c r="K85" s="87"/>
      <c r="L85" s="87" t="s">
        <v>104</v>
      </c>
      <c r="M85" s="87"/>
      <c r="N85" s="108">
        <v>41676</v>
      </c>
      <c r="O85" s="92">
        <f t="shared" si="29"/>
        <v>1179000</v>
      </c>
      <c r="P85" s="93">
        <f t="shared" si="30"/>
        <v>154000</v>
      </c>
      <c r="Q85" s="93">
        <f t="shared" si="37"/>
        <v>0</v>
      </c>
      <c r="R85" s="93">
        <f t="shared" si="38"/>
        <v>39000</v>
      </c>
      <c r="S85" s="109">
        <f t="shared" si="39"/>
        <v>1372000</v>
      </c>
      <c r="T85" s="92">
        <v>1135000</v>
      </c>
      <c r="U85" s="93">
        <v>148000</v>
      </c>
      <c r="V85" s="93">
        <v>0</v>
      </c>
      <c r="W85" s="93">
        <v>39000</v>
      </c>
      <c r="X85" s="94">
        <f t="shared" si="40"/>
        <v>1322000</v>
      </c>
      <c r="Y85" s="22">
        <v>1135000</v>
      </c>
      <c r="Z85" s="23">
        <v>148000</v>
      </c>
      <c r="AA85" s="23">
        <v>0</v>
      </c>
      <c r="AB85" s="23">
        <v>39000</v>
      </c>
      <c r="AC85" s="78">
        <f t="shared" si="41"/>
        <v>1322000</v>
      </c>
      <c r="AD85" s="22">
        <f t="shared" si="33"/>
        <v>44000</v>
      </c>
      <c r="AE85" s="23">
        <f t="shared" si="34"/>
        <v>6000</v>
      </c>
      <c r="AF85" s="23">
        <f t="shared" si="35"/>
        <v>0</v>
      </c>
      <c r="AG85" s="23">
        <f t="shared" si="36"/>
        <v>0</v>
      </c>
      <c r="AH85" s="78">
        <f t="shared" si="42"/>
        <v>50000</v>
      </c>
      <c r="AI85" s="22">
        <f t="shared" si="31"/>
        <v>0</v>
      </c>
      <c r="AJ85" s="23">
        <f t="shared" si="32"/>
        <v>0</v>
      </c>
      <c r="AK85" s="23">
        <f t="shared" si="43"/>
        <v>0</v>
      </c>
      <c r="AL85" s="23">
        <f t="shared" si="44"/>
        <v>0</v>
      </c>
      <c r="AM85" s="79">
        <f t="shared" si="45"/>
        <v>0</v>
      </c>
      <c r="AN85" s="78" t="e">
        <f t="shared" si="46"/>
        <v>#REF!</v>
      </c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  <c r="HG85" s="72"/>
      <c r="HH85" s="72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2"/>
      <c r="IC85" s="72"/>
      <c r="ID85" s="72"/>
      <c r="IE85" s="72"/>
      <c r="IF85" s="72"/>
      <c r="IG85" s="72"/>
      <c r="IH85" s="72"/>
      <c r="II85" s="72"/>
      <c r="IJ85" s="72"/>
      <c r="IK85" s="72"/>
    </row>
    <row r="86" spans="1:245" s="73" customFormat="1" ht="20.399999999999999">
      <c r="A86" s="86">
        <v>80</v>
      </c>
      <c r="B86" s="86">
        <v>1001</v>
      </c>
      <c r="C86" s="84" t="s">
        <v>98</v>
      </c>
      <c r="D86" s="84" t="s">
        <v>99</v>
      </c>
      <c r="E86" s="87" t="s">
        <v>100</v>
      </c>
      <c r="F86" s="87" t="s">
        <v>377</v>
      </c>
      <c r="G86" s="87" t="s">
        <v>378</v>
      </c>
      <c r="H86" s="87" t="s">
        <v>75</v>
      </c>
      <c r="I86" s="87" t="s">
        <v>75</v>
      </c>
      <c r="J86" s="87" t="s">
        <v>75</v>
      </c>
      <c r="K86" s="87"/>
      <c r="L86" s="87" t="s">
        <v>104</v>
      </c>
      <c r="M86" s="87"/>
      <c r="N86" s="108">
        <v>41676</v>
      </c>
      <c r="O86" s="92">
        <f t="shared" si="29"/>
        <v>1143000</v>
      </c>
      <c r="P86" s="93">
        <f t="shared" si="30"/>
        <v>135000</v>
      </c>
      <c r="Q86" s="93">
        <f t="shared" si="37"/>
        <v>0</v>
      </c>
      <c r="R86" s="93">
        <f t="shared" si="38"/>
        <v>0</v>
      </c>
      <c r="S86" s="109">
        <f t="shared" si="39"/>
        <v>1278000</v>
      </c>
      <c r="T86" s="92">
        <v>1100000</v>
      </c>
      <c r="U86" s="93">
        <v>130000</v>
      </c>
      <c r="V86" s="93">
        <v>0</v>
      </c>
      <c r="W86" s="93">
        <v>0</v>
      </c>
      <c r="X86" s="94">
        <f t="shared" si="40"/>
        <v>1230000</v>
      </c>
      <c r="Y86" s="22">
        <v>1100000</v>
      </c>
      <c r="Z86" s="23">
        <v>130000</v>
      </c>
      <c r="AA86" s="23">
        <v>0</v>
      </c>
      <c r="AB86" s="23">
        <v>0</v>
      </c>
      <c r="AC86" s="78">
        <f t="shared" si="41"/>
        <v>1230000</v>
      </c>
      <c r="AD86" s="22">
        <f t="shared" si="33"/>
        <v>43000</v>
      </c>
      <c r="AE86" s="23">
        <f t="shared" si="34"/>
        <v>5000</v>
      </c>
      <c r="AF86" s="23">
        <f t="shared" si="35"/>
        <v>0</v>
      </c>
      <c r="AG86" s="23">
        <f t="shared" si="36"/>
        <v>0</v>
      </c>
      <c r="AH86" s="78">
        <f t="shared" si="42"/>
        <v>48000</v>
      </c>
      <c r="AI86" s="22">
        <f t="shared" si="31"/>
        <v>0</v>
      </c>
      <c r="AJ86" s="23">
        <f t="shared" si="32"/>
        <v>0</v>
      </c>
      <c r="AK86" s="23">
        <f t="shared" si="43"/>
        <v>0</v>
      </c>
      <c r="AL86" s="23">
        <f t="shared" si="44"/>
        <v>0</v>
      </c>
      <c r="AM86" s="79">
        <f t="shared" si="45"/>
        <v>0</v>
      </c>
      <c r="AN86" s="78" t="e">
        <f t="shared" si="46"/>
        <v>#REF!</v>
      </c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2"/>
      <c r="GM86" s="72"/>
      <c r="GN86" s="72"/>
      <c r="GO86" s="72"/>
      <c r="GP86" s="72"/>
      <c r="GQ86" s="72"/>
      <c r="GR86" s="72"/>
      <c r="GS86" s="72"/>
      <c r="GT86" s="72"/>
      <c r="GU86" s="72"/>
      <c r="GV86" s="72"/>
      <c r="GW86" s="72"/>
      <c r="GX86" s="72"/>
      <c r="GY86" s="72"/>
      <c r="GZ86" s="72"/>
      <c r="HA86" s="72"/>
      <c r="HB86" s="72"/>
      <c r="HC86" s="72"/>
      <c r="HD86" s="72"/>
      <c r="HE86" s="72"/>
      <c r="HF86" s="72"/>
      <c r="HG86" s="72"/>
      <c r="HH86" s="72"/>
      <c r="HI86" s="72"/>
      <c r="HJ86" s="72"/>
      <c r="HK86" s="72"/>
      <c r="HL86" s="72"/>
      <c r="HM86" s="72"/>
      <c r="HN86" s="72"/>
      <c r="HO86" s="72"/>
      <c r="HP86" s="72"/>
      <c r="HQ86" s="72"/>
      <c r="HR86" s="72"/>
      <c r="HS86" s="72"/>
      <c r="HT86" s="72"/>
      <c r="HU86" s="72"/>
      <c r="HV86" s="72"/>
      <c r="HW86" s="72"/>
      <c r="HX86" s="72"/>
      <c r="HY86" s="72"/>
      <c r="HZ86" s="72"/>
      <c r="IA86" s="72"/>
      <c r="IB86" s="72"/>
      <c r="IC86" s="72"/>
      <c r="ID86" s="72"/>
      <c r="IE86" s="72"/>
      <c r="IF86" s="72"/>
      <c r="IG86" s="72"/>
      <c r="IH86" s="72"/>
      <c r="II86" s="72"/>
      <c r="IJ86" s="72"/>
      <c r="IK86" s="72"/>
    </row>
    <row r="87" spans="1:245" s="73" customFormat="1" ht="20.399999999999999">
      <c r="A87" s="86">
        <v>81</v>
      </c>
      <c r="B87" s="86">
        <v>313</v>
      </c>
      <c r="C87" s="84" t="s">
        <v>379</v>
      </c>
      <c r="D87" s="84" t="s">
        <v>380</v>
      </c>
      <c r="E87" s="87" t="s">
        <v>100</v>
      </c>
      <c r="F87" s="87" t="s">
        <v>381</v>
      </c>
      <c r="G87" s="87" t="s">
        <v>382</v>
      </c>
      <c r="H87" s="87"/>
      <c r="I87" s="87"/>
      <c r="J87" s="87"/>
      <c r="K87" s="87"/>
      <c r="L87" s="87" t="s">
        <v>104</v>
      </c>
      <c r="M87" s="87"/>
      <c r="N87" s="108">
        <v>42453</v>
      </c>
      <c r="O87" s="92">
        <f t="shared" si="29"/>
        <v>222000</v>
      </c>
      <c r="P87" s="93">
        <f t="shared" si="30"/>
        <v>0</v>
      </c>
      <c r="Q87" s="93">
        <f t="shared" si="37"/>
        <v>0</v>
      </c>
      <c r="R87" s="93">
        <f t="shared" si="38"/>
        <v>0</v>
      </c>
      <c r="S87" s="109">
        <f t="shared" si="39"/>
        <v>222000</v>
      </c>
      <c r="T87" s="92">
        <v>214000</v>
      </c>
      <c r="U87" s="93">
        <v>0</v>
      </c>
      <c r="V87" s="93">
        <v>0</v>
      </c>
      <c r="W87" s="93">
        <v>0</v>
      </c>
      <c r="X87" s="94">
        <f t="shared" si="40"/>
        <v>214000</v>
      </c>
      <c r="Y87" s="22">
        <v>214000</v>
      </c>
      <c r="Z87" s="23">
        <v>0</v>
      </c>
      <c r="AA87" s="23">
        <v>0</v>
      </c>
      <c r="AB87" s="23">
        <v>0</v>
      </c>
      <c r="AC87" s="78">
        <f t="shared" si="41"/>
        <v>214000</v>
      </c>
      <c r="AD87" s="22">
        <f t="shared" si="33"/>
        <v>8000</v>
      </c>
      <c r="AE87" s="23">
        <f t="shared" si="34"/>
        <v>0</v>
      </c>
      <c r="AF87" s="23">
        <f t="shared" si="35"/>
        <v>0</v>
      </c>
      <c r="AG87" s="23">
        <f t="shared" si="36"/>
        <v>0</v>
      </c>
      <c r="AH87" s="78">
        <f t="shared" si="42"/>
        <v>8000</v>
      </c>
      <c r="AI87" s="22">
        <f t="shared" si="31"/>
        <v>0</v>
      </c>
      <c r="AJ87" s="23">
        <f t="shared" si="32"/>
        <v>0</v>
      </c>
      <c r="AK87" s="23">
        <f t="shared" si="43"/>
        <v>0</v>
      </c>
      <c r="AL87" s="23">
        <f t="shared" si="44"/>
        <v>0</v>
      </c>
      <c r="AM87" s="79">
        <f t="shared" si="45"/>
        <v>0</v>
      </c>
      <c r="AN87" s="78" t="e">
        <f t="shared" si="46"/>
        <v>#REF!</v>
      </c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  <c r="FV87" s="72"/>
      <c r="FW87" s="72"/>
      <c r="FX87" s="72"/>
      <c r="FY87" s="72"/>
      <c r="FZ87" s="72"/>
      <c r="GA87" s="72"/>
      <c r="GB87" s="72"/>
      <c r="GC87" s="72"/>
      <c r="GD87" s="72"/>
      <c r="GE87" s="72"/>
      <c r="GF87" s="72"/>
      <c r="GG87" s="72"/>
      <c r="GH87" s="72"/>
      <c r="GI87" s="72"/>
      <c r="GJ87" s="72"/>
      <c r="GK87" s="72"/>
      <c r="GL87" s="72"/>
      <c r="GM87" s="72"/>
      <c r="GN87" s="72"/>
      <c r="GO87" s="72"/>
      <c r="GP87" s="72"/>
      <c r="GQ87" s="72"/>
      <c r="GR87" s="72"/>
      <c r="GS87" s="72"/>
      <c r="GT87" s="72"/>
      <c r="GU87" s="72"/>
      <c r="GV87" s="72"/>
      <c r="GW87" s="72"/>
      <c r="GX87" s="72"/>
      <c r="GY87" s="72"/>
      <c r="GZ87" s="72"/>
      <c r="HA87" s="72"/>
      <c r="HB87" s="72"/>
      <c r="HC87" s="72"/>
      <c r="HD87" s="72"/>
      <c r="HE87" s="72"/>
      <c r="HF87" s="72"/>
      <c r="HG87" s="72"/>
      <c r="HH87" s="72"/>
      <c r="HI87" s="72"/>
      <c r="HJ87" s="72"/>
      <c r="HK87" s="72"/>
      <c r="HL87" s="72"/>
      <c r="HM87" s="72"/>
      <c r="HN87" s="72"/>
      <c r="HO87" s="72"/>
      <c r="HP87" s="72"/>
      <c r="HQ87" s="72"/>
      <c r="HR87" s="72"/>
      <c r="HS87" s="72"/>
      <c r="HT87" s="72"/>
      <c r="HU87" s="72"/>
      <c r="HV87" s="72"/>
      <c r="HW87" s="72"/>
      <c r="HX87" s="72"/>
      <c r="HY87" s="72"/>
      <c r="HZ87" s="72"/>
      <c r="IA87" s="72"/>
      <c r="IB87" s="72"/>
      <c r="IC87" s="72"/>
      <c r="ID87" s="72"/>
      <c r="IE87" s="72"/>
      <c r="IF87" s="72"/>
      <c r="IG87" s="72"/>
      <c r="IH87" s="72"/>
      <c r="II87" s="72"/>
      <c r="IJ87" s="72"/>
      <c r="IK87" s="72"/>
    </row>
    <row r="88" spans="1:245" s="73" customFormat="1" ht="20.399999999999999">
      <c r="A88" s="86">
        <v>82</v>
      </c>
      <c r="B88" s="86">
        <v>226</v>
      </c>
      <c r="C88" s="84" t="s">
        <v>383</v>
      </c>
      <c r="D88" s="84" t="s">
        <v>384</v>
      </c>
      <c r="E88" s="87" t="s">
        <v>385</v>
      </c>
      <c r="F88" s="87" t="s">
        <v>386</v>
      </c>
      <c r="G88" s="87" t="s">
        <v>387</v>
      </c>
      <c r="H88" s="87"/>
      <c r="I88" s="87"/>
      <c r="J88" s="87"/>
      <c r="K88" s="87"/>
      <c r="L88" s="87" t="s">
        <v>104</v>
      </c>
      <c r="M88" s="87"/>
      <c r="N88" s="108"/>
      <c r="O88" s="92">
        <f t="shared" si="29"/>
        <v>38000</v>
      </c>
      <c r="P88" s="93">
        <f t="shared" si="30"/>
        <v>0</v>
      </c>
      <c r="Q88" s="93">
        <f t="shared" si="37"/>
        <v>0</v>
      </c>
      <c r="R88" s="93">
        <f t="shared" si="38"/>
        <v>0</v>
      </c>
      <c r="S88" s="109">
        <f t="shared" si="39"/>
        <v>38000</v>
      </c>
      <c r="T88" s="92">
        <v>36250</v>
      </c>
      <c r="U88" s="93">
        <v>0</v>
      </c>
      <c r="V88" s="93">
        <v>0</v>
      </c>
      <c r="W88" s="93">
        <v>0</v>
      </c>
      <c r="X88" s="94">
        <f t="shared" si="40"/>
        <v>36250</v>
      </c>
      <c r="Y88" s="22">
        <v>36250</v>
      </c>
      <c r="Z88" s="23">
        <v>0</v>
      </c>
      <c r="AA88" s="23">
        <v>0</v>
      </c>
      <c r="AB88" s="23">
        <v>0</v>
      </c>
      <c r="AC88" s="78">
        <f t="shared" si="41"/>
        <v>36250</v>
      </c>
      <c r="AD88" s="22">
        <f t="shared" si="33"/>
        <v>1750</v>
      </c>
      <c r="AE88" s="23">
        <f t="shared" si="34"/>
        <v>0</v>
      </c>
      <c r="AF88" s="23">
        <f t="shared" si="35"/>
        <v>0</v>
      </c>
      <c r="AG88" s="23">
        <f t="shared" si="36"/>
        <v>0</v>
      </c>
      <c r="AH88" s="78">
        <f t="shared" si="42"/>
        <v>1750</v>
      </c>
      <c r="AI88" s="22">
        <f t="shared" si="31"/>
        <v>0</v>
      </c>
      <c r="AJ88" s="23">
        <f t="shared" si="32"/>
        <v>0</v>
      </c>
      <c r="AK88" s="23">
        <f t="shared" si="43"/>
        <v>0</v>
      </c>
      <c r="AL88" s="23">
        <f t="shared" si="44"/>
        <v>0</v>
      </c>
      <c r="AM88" s="79">
        <f t="shared" si="45"/>
        <v>0</v>
      </c>
      <c r="AN88" s="78" t="e">
        <f t="shared" si="46"/>
        <v>#REF!</v>
      </c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  <c r="FV88" s="72"/>
      <c r="FW88" s="72"/>
      <c r="FX88" s="72"/>
      <c r="FY88" s="72"/>
      <c r="FZ88" s="72"/>
      <c r="GA88" s="72"/>
      <c r="GB88" s="72"/>
      <c r="GC88" s="72"/>
      <c r="GD88" s="72"/>
      <c r="GE88" s="72"/>
      <c r="GF88" s="72"/>
      <c r="GG88" s="72"/>
      <c r="GH88" s="72"/>
      <c r="GI88" s="72"/>
      <c r="GJ88" s="72"/>
      <c r="GK88" s="72"/>
      <c r="GL88" s="72"/>
      <c r="GM88" s="72"/>
      <c r="GN88" s="72"/>
      <c r="GO88" s="72"/>
      <c r="GP88" s="72"/>
      <c r="GQ88" s="72"/>
      <c r="GR88" s="72"/>
      <c r="GS88" s="72"/>
      <c r="GT88" s="72"/>
      <c r="GU88" s="72"/>
      <c r="GV88" s="72"/>
      <c r="GW88" s="72"/>
      <c r="GX88" s="72"/>
      <c r="GY88" s="72"/>
      <c r="GZ88" s="72"/>
      <c r="HA88" s="72"/>
      <c r="HB88" s="72"/>
      <c r="HC88" s="72"/>
      <c r="HD88" s="72"/>
      <c r="HE88" s="72"/>
      <c r="HF88" s="72"/>
      <c r="HG88" s="72"/>
      <c r="HH88" s="72"/>
      <c r="HI88" s="72"/>
      <c r="HJ88" s="72"/>
      <c r="HK88" s="72"/>
      <c r="HL88" s="72"/>
      <c r="HM88" s="72"/>
      <c r="HN88" s="72"/>
      <c r="HO88" s="72"/>
      <c r="HP88" s="72"/>
      <c r="HQ88" s="72"/>
      <c r="HR88" s="72"/>
      <c r="HS88" s="72"/>
      <c r="HT88" s="72"/>
      <c r="HU88" s="72"/>
      <c r="HV88" s="72"/>
      <c r="HW88" s="72"/>
      <c r="HX88" s="72"/>
      <c r="HY88" s="72"/>
      <c r="HZ88" s="72"/>
      <c r="IA88" s="72"/>
      <c r="IB88" s="72"/>
      <c r="IC88" s="72"/>
      <c r="ID88" s="72"/>
      <c r="IE88" s="72"/>
      <c r="IF88" s="72"/>
      <c r="IG88" s="72"/>
      <c r="IH88" s="72"/>
      <c r="II88" s="72"/>
      <c r="IJ88" s="72"/>
      <c r="IK88" s="72"/>
    </row>
    <row r="89" spans="1:245" s="73" customFormat="1" ht="20.399999999999999">
      <c r="A89" s="86">
        <v>83</v>
      </c>
      <c r="B89" s="86">
        <v>342</v>
      </c>
      <c r="C89" s="84" t="s">
        <v>388</v>
      </c>
      <c r="D89" s="84" t="s">
        <v>384</v>
      </c>
      <c r="E89" s="87" t="s">
        <v>385</v>
      </c>
      <c r="F89" s="87" t="s">
        <v>389</v>
      </c>
      <c r="G89" s="87" t="s">
        <v>390</v>
      </c>
      <c r="H89" s="87"/>
      <c r="I89" s="87"/>
      <c r="J89" s="87"/>
      <c r="K89" s="87"/>
      <c r="L89" s="87" t="s">
        <v>104</v>
      </c>
      <c r="M89" s="87"/>
      <c r="N89" s="108"/>
      <c r="O89" s="92">
        <f t="shared" si="29"/>
        <v>38000</v>
      </c>
      <c r="P89" s="93">
        <f t="shared" si="30"/>
        <v>0</v>
      </c>
      <c r="Q89" s="93">
        <f t="shared" si="37"/>
        <v>0</v>
      </c>
      <c r="R89" s="93">
        <f t="shared" si="38"/>
        <v>0</v>
      </c>
      <c r="S89" s="109">
        <f t="shared" si="39"/>
        <v>38000</v>
      </c>
      <c r="T89" s="92">
        <v>36250</v>
      </c>
      <c r="U89" s="93">
        <v>0</v>
      </c>
      <c r="V89" s="93">
        <v>0</v>
      </c>
      <c r="W89" s="93">
        <v>0</v>
      </c>
      <c r="X89" s="94">
        <f t="shared" si="40"/>
        <v>36250</v>
      </c>
      <c r="Y89" s="22">
        <v>36250</v>
      </c>
      <c r="Z89" s="23">
        <v>0</v>
      </c>
      <c r="AA89" s="23">
        <v>0</v>
      </c>
      <c r="AB89" s="23">
        <v>0</v>
      </c>
      <c r="AC89" s="78">
        <f t="shared" si="41"/>
        <v>36250</v>
      </c>
      <c r="AD89" s="22">
        <f t="shared" si="33"/>
        <v>1750</v>
      </c>
      <c r="AE89" s="23">
        <f t="shared" si="34"/>
        <v>0</v>
      </c>
      <c r="AF89" s="23">
        <f t="shared" si="35"/>
        <v>0</v>
      </c>
      <c r="AG89" s="23">
        <f t="shared" si="36"/>
        <v>0</v>
      </c>
      <c r="AH89" s="78">
        <f t="shared" si="42"/>
        <v>1750</v>
      </c>
      <c r="AI89" s="22">
        <f t="shared" si="31"/>
        <v>0</v>
      </c>
      <c r="AJ89" s="23">
        <f t="shared" si="32"/>
        <v>0</v>
      </c>
      <c r="AK89" s="23">
        <f t="shared" si="43"/>
        <v>0</v>
      </c>
      <c r="AL89" s="23">
        <f t="shared" si="44"/>
        <v>0</v>
      </c>
      <c r="AM89" s="79">
        <f t="shared" si="45"/>
        <v>0</v>
      </c>
      <c r="AN89" s="78" t="e">
        <f t="shared" si="46"/>
        <v>#REF!</v>
      </c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2"/>
      <c r="FF89" s="72"/>
      <c r="FG89" s="72"/>
      <c r="FH89" s="72"/>
      <c r="FI89" s="72"/>
      <c r="FJ89" s="72"/>
      <c r="FK89" s="72"/>
      <c r="FL89" s="72"/>
      <c r="FM89" s="72"/>
      <c r="FN89" s="72"/>
      <c r="FO89" s="72"/>
      <c r="FP89" s="72"/>
      <c r="FQ89" s="72"/>
      <c r="FR89" s="72"/>
      <c r="FS89" s="72"/>
      <c r="FT89" s="72"/>
      <c r="FU89" s="72"/>
      <c r="FV89" s="72"/>
      <c r="FW89" s="72"/>
      <c r="FX89" s="72"/>
      <c r="FY89" s="72"/>
      <c r="FZ89" s="72"/>
      <c r="GA89" s="72"/>
      <c r="GB89" s="72"/>
      <c r="GC89" s="72"/>
      <c r="GD89" s="72"/>
      <c r="GE89" s="72"/>
      <c r="GF89" s="72"/>
      <c r="GG89" s="72"/>
      <c r="GH89" s="72"/>
      <c r="GI89" s="72"/>
      <c r="GJ89" s="72"/>
      <c r="GK89" s="72"/>
      <c r="GL89" s="72"/>
      <c r="GM89" s="72"/>
      <c r="GN89" s="72"/>
      <c r="GO89" s="72"/>
      <c r="GP89" s="72"/>
      <c r="GQ89" s="72"/>
      <c r="GR89" s="72"/>
      <c r="GS89" s="72"/>
      <c r="GT89" s="72"/>
      <c r="GU89" s="72"/>
      <c r="GV89" s="72"/>
      <c r="GW89" s="72"/>
      <c r="GX89" s="72"/>
      <c r="GY89" s="72"/>
      <c r="GZ89" s="72"/>
      <c r="HA89" s="72"/>
      <c r="HB89" s="72"/>
      <c r="HC89" s="72"/>
      <c r="HD89" s="72"/>
      <c r="HE89" s="72"/>
      <c r="HF89" s="72"/>
      <c r="HG89" s="72"/>
      <c r="HH89" s="72"/>
      <c r="HI89" s="72"/>
      <c r="HJ89" s="72"/>
      <c r="HK89" s="72"/>
      <c r="HL89" s="72"/>
      <c r="HM89" s="72"/>
      <c r="HN89" s="72"/>
      <c r="HO89" s="72"/>
      <c r="HP89" s="72"/>
      <c r="HQ89" s="72"/>
      <c r="HR89" s="72"/>
      <c r="HS89" s="72"/>
      <c r="HT89" s="72"/>
      <c r="HU89" s="72"/>
      <c r="HV89" s="72"/>
      <c r="HW89" s="72"/>
      <c r="HX89" s="72"/>
      <c r="HY89" s="72"/>
      <c r="HZ89" s="72"/>
      <c r="IA89" s="72"/>
      <c r="IB89" s="72"/>
      <c r="IC89" s="72"/>
      <c r="ID89" s="72"/>
      <c r="IE89" s="72"/>
      <c r="IF89" s="72"/>
      <c r="IG89" s="72"/>
      <c r="IH89" s="72"/>
      <c r="II89" s="72"/>
      <c r="IJ89" s="72"/>
      <c r="IK89" s="72"/>
    </row>
    <row r="90" spans="1:245" s="73" customFormat="1" ht="20.399999999999999">
      <c r="A90" s="86">
        <v>84</v>
      </c>
      <c r="B90" s="86">
        <v>571</v>
      </c>
      <c r="C90" s="84" t="s">
        <v>391</v>
      </c>
      <c r="D90" s="84" t="s">
        <v>384</v>
      </c>
      <c r="E90" s="87" t="s">
        <v>385</v>
      </c>
      <c r="F90" s="87" t="s">
        <v>392</v>
      </c>
      <c r="G90" s="87" t="s">
        <v>393</v>
      </c>
      <c r="H90" s="87"/>
      <c r="I90" s="87"/>
      <c r="J90" s="87"/>
      <c r="K90" s="87"/>
      <c r="L90" s="87" t="s">
        <v>104</v>
      </c>
      <c r="M90" s="87"/>
      <c r="N90" s="108"/>
      <c r="O90" s="92">
        <f t="shared" si="29"/>
        <v>38000</v>
      </c>
      <c r="P90" s="93">
        <f t="shared" si="30"/>
        <v>0</v>
      </c>
      <c r="Q90" s="93">
        <f t="shared" si="37"/>
        <v>0</v>
      </c>
      <c r="R90" s="93">
        <f t="shared" si="38"/>
        <v>0</v>
      </c>
      <c r="S90" s="109">
        <f t="shared" si="39"/>
        <v>38000</v>
      </c>
      <c r="T90" s="92">
        <v>36250</v>
      </c>
      <c r="U90" s="93">
        <v>0</v>
      </c>
      <c r="V90" s="93">
        <v>0</v>
      </c>
      <c r="W90" s="93">
        <v>0</v>
      </c>
      <c r="X90" s="94">
        <f t="shared" si="40"/>
        <v>36250</v>
      </c>
      <c r="Y90" s="22">
        <v>36250</v>
      </c>
      <c r="Z90" s="23">
        <v>0</v>
      </c>
      <c r="AA90" s="23">
        <v>0</v>
      </c>
      <c r="AB90" s="23">
        <v>0</v>
      </c>
      <c r="AC90" s="78">
        <f t="shared" si="41"/>
        <v>36250</v>
      </c>
      <c r="AD90" s="22">
        <f t="shared" si="33"/>
        <v>1750</v>
      </c>
      <c r="AE90" s="23">
        <f t="shared" si="34"/>
        <v>0</v>
      </c>
      <c r="AF90" s="23">
        <f t="shared" si="35"/>
        <v>0</v>
      </c>
      <c r="AG90" s="23">
        <f t="shared" si="36"/>
        <v>0</v>
      </c>
      <c r="AH90" s="78">
        <f t="shared" si="42"/>
        <v>1750</v>
      </c>
      <c r="AI90" s="22">
        <f t="shared" si="31"/>
        <v>0</v>
      </c>
      <c r="AJ90" s="23">
        <f t="shared" si="32"/>
        <v>0</v>
      </c>
      <c r="AK90" s="23">
        <f t="shared" si="43"/>
        <v>0</v>
      </c>
      <c r="AL90" s="23">
        <f t="shared" si="44"/>
        <v>0</v>
      </c>
      <c r="AM90" s="79">
        <f t="shared" si="45"/>
        <v>0</v>
      </c>
      <c r="AN90" s="78" t="e">
        <f t="shared" si="46"/>
        <v>#REF!</v>
      </c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72"/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  <c r="HG90" s="72"/>
      <c r="HH90" s="72"/>
      <c r="HI90" s="72"/>
      <c r="HJ90" s="72"/>
      <c r="HK90" s="72"/>
      <c r="HL90" s="72"/>
      <c r="HM90" s="72"/>
      <c r="HN90" s="72"/>
      <c r="HO90" s="72"/>
      <c r="HP90" s="72"/>
      <c r="HQ90" s="72"/>
      <c r="HR90" s="72"/>
      <c r="HS90" s="72"/>
      <c r="HT90" s="72"/>
      <c r="HU90" s="72"/>
      <c r="HV90" s="72"/>
      <c r="HW90" s="72"/>
      <c r="HX90" s="72"/>
      <c r="HY90" s="72"/>
      <c r="HZ90" s="72"/>
      <c r="IA90" s="72"/>
      <c r="IB90" s="72"/>
      <c r="IC90" s="72"/>
      <c r="ID90" s="72"/>
      <c r="IE90" s="72"/>
      <c r="IF90" s="72"/>
      <c r="IG90" s="72"/>
      <c r="IH90" s="72"/>
      <c r="II90" s="72"/>
      <c r="IJ90" s="72"/>
      <c r="IK90" s="72"/>
    </row>
    <row r="91" spans="1:245" s="73" customFormat="1" ht="20.399999999999999">
      <c r="A91" s="86">
        <v>85</v>
      </c>
      <c r="B91" s="86">
        <v>567</v>
      </c>
      <c r="C91" s="84" t="s">
        <v>394</v>
      </c>
      <c r="D91" s="84" t="s">
        <v>384</v>
      </c>
      <c r="E91" s="87" t="s">
        <v>385</v>
      </c>
      <c r="F91" s="87" t="s">
        <v>395</v>
      </c>
      <c r="G91" s="87" t="s">
        <v>396</v>
      </c>
      <c r="H91" s="87"/>
      <c r="I91" s="87"/>
      <c r="J91" s="87"/>
      <c r="K91" s="87"/>
      <c r="L91" s="87" t="s">
        <v>104</v>
      </c>
      <c r="M91" s="87"/>
      <c r="N91" s="108"/>
      <c r="O91" s="92">
        <f t="shared" si="29"/>
        <v>38000</v>
      </c>
      <c r="P91" s="93">
        <f t="shared" si="30"/>
        <v>0</v>
      </c>
      <c r="Q91" s="93">
        <f t="shared" si="37"/>
        <v>0</v>
      </c>
      <c r="R91" s="93">
        <f t="shared" si="38"/>
        <v>0</v>
      </c>
      <c r="S91" s="109">
        <f t="shared" si="39"/>
        <v>38000</v>
      </c>
      <c r="T91" s="92">
        <v>36250</v>
      </c>
      <c r="U91" s="93">
        <v>0</v>
      </c>
      <c r="V91" s="93">
        <v>0</v>
      </c>
      <c r="W91" s="93">
        <v>0</v>
      </c>
      <c r="X91" s="94">
        <f t="shared" si="40"/>
        <v>36250</v>
      </c>
      <c r="Y91" s="22">
        <v>36250</v>
      </c>
      <c r="Z91" s="23">
        <v>0</v>
      </c>
      <c r="AA91" s="23">
        <v>0</v>
      </c>
      <c r="AB91" s="23">
        <v>0</v>
      </c>
      <c r="AC91" s="78">
        <f t="shared" si="41"/>
        <v>36250</v>
      </c>
      <c r="AD91" s="22">
        <f t="shared" si="33"/>
        <v>1750</v>
      </c>
      <c r="AE91" s="23">
        <f t="shared" si="34"/>
        <v>0</v>
      </c>
      <c r="AF91" s="23">
        <f t="shared" si="35"/>
        <v>0</v>
      </c>
      <c r="AG91" s="23">
        <f t="shared" si="36"/>
        <v>0</v>
      </c>
      <c r="AH91" s="78">
        <f t="shared" si="42"/>
        <v>1750</v>
      </c>
      <c r="AI91" s="22">
        <f t="shared" si="31"/>
        <v>0</v>
      </c>
      <c r="AJ91" s="23">
        <f t="shared" si="32"/>
        <v>0</v>
      </c>
      <c r="AK91" s="23">
        <f t="shared" si="43"/>
        <v>0</v>
      </c>
      <c r="AL91" s="23">
        <f t="shared" si="44"/>
        <v>0</v>
      </c>
      <c r="AM91" s="79">
        <f t="shared" si="45"/>
        <v>0</v>
      </c>
      <c r="AN91" s="78" t="e">
        <f t="shared" si="46"/>
        <v>#REF!</v>
      </c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2"/>
      <c r="EM91" s="72"/>
      <c r="EN91" s="72"/>
      <c r="EO91" s="72"/>
      <c r="EP91" s="72"/>
      <c r="EQ91" s="72"/>
      <c r="ER91" s="72"/>
      <c r="ES91" s="72"/>
      <c r="ET91" s="72"/>
      <c r="EU91" s="72"/>
      <c r="EV91" s="72"/>
      <c r="EW91" s="72"/>
      <c r="EX91" s="72"/>
      <c r="EY91" s="72"/>
      <c r="EZ91" s="72"/>
      <c r="FA91" s="72"/>
      <c r="FB91" s="72"/>
      <c r="FC91" s="72"/>
      <c r="FD91" s="72"/>
      <c r="FE91" s="72"/>
      <c r="FF91" s="72"/>
      <c r="FG91" s="72"/>
      <c r="FH91" s="72"/>
      <c r="FI91" s="72"/>
      <c r="FJ91" s="72"/>
      <c r="FK91" s="72"/>
      <c r="FL91" s="72"/>
      <c r="FM91" s="72"/>
      <c r="FN91" s="72"/>
      <c r="FO91" s="72"/>
      <c r="FP91" s="72"/>
      <c r="FQ91" s="72"/>
      <c r="FR91" s="72"/>
      <c r="FS91" s="72"/>
      <c r="FT91" s="72"/>
      <c r="FU91" s="72"/>
      <c r="FV91" s="72"/>
      <c r="FW91" s="72"/>
      <c r="FX91" s="72"/>
      <c r="FY91" s="72"/>
      <c r="FZ91" s="72"/>
      <c r="GA91" s="72"/>
      <c r="GB91" s="72"/>
      <c r="GC91" s="72"/>
      <c r="GD91" s="72"/>
      <c r="GE91" s="72"/>
      <c r="GF91" s="72"/>
      <c r="GG91" s="72"/>
      <c r="GH91" s="72"/>
      <c r="GI91" s="72"/>
      <c r="GJ91" s="72"/>
      <c r="GK91" s="72"/>
      <c r="GL91" s="72"/>
      <c r="GM91" s="72"/>
      <c r="GN91" s="72"/>
      <c r="GO91" s="72"/>
      <c r="GP91" s="72"/>
      <c r="GQ91" s="72"/>
      <c r="GR91" s="72"/>
      <c r="GS91" s="72"/>
      <c r="GT91" s="72"/>
      <c r="GU91" s="72"/>
      <c r="GV91" s="72"/>
      <c r="GW91" s="72"/>
      <c r="GX91" s="72"/>
      <c r="GY91" s="72"/>
      <c r="GZ91" s="72"/>
      <c r="HA91" s="72"/>
      <c r="HB91" s="72"/>
      <c r="HC91" s="72"/>
      <c r="HD91" s="72"/>
      <c r="HE91" s="72"/>
      <c r="HF91" s="72"/>
      <c r="HG91" s="72"/>
      <c r="HH91" s="72"/>
      <c r="HI91" s="72"/>
      <c r="HJ91" s="72"/>
      <c r="HK91" s="72"/>
      <c r="HL91" s="72"/>
      <c r="HM91" s="72"/>
      <c r="HN91" s="72"/>
      <c r="HO91" s="72"/>
      <c r="HP91" s="72"/>
      <c r="HQ91" s="72"/>
      <c r="HR91" s="72"/>
      <c r="HS91" s="72"/>
      <c r="HT91" s="72"/>
      <c r="HU91" s="72"/>
      <c r="HV91" s="72"/>
      <c r="HW91" s="72"/>
      <c r="HX91" s="72"/>
      <c r="HY91" s="72"/>
      <c r="HZ91" s="72"/>
      <c r="IA91" s="72"/>
      <c r="IB91" s="72"/>
      <c r="IC91" s="72"/>
      <c r="ID91" s="72"/>
      <c r="IE91" s="72"/>
      <c r="IF91" s="72"/>
      <c r="IG91" s="72"/>
      <c r="IH91" s="72"/>
      <c r="II91" s="72"/>
      <c r="IJ91" s="72"/>
      <c r="IK91" s="72"/>
    </row>
    <row r="92" spans="1:245" s="73" customFormat="1" ht="20.399999999999999">
      <c r="A92" s="86">
        <v>86</v>
      </c>
      <c r="B92" s="86">
        <v>573</v>
      </c>
      <c r="C92" s="84" t="s">
        <v>397</v>
      </c>
      <c r="D92" s="84" t="s">
        <v>384</v>
      </c>
      <c r="E92" s="87" t="s">
        <v>385</v>
      </c>
      <c r="F92" s="87" t="s">
        <v>398</v>
      </c>
      <c r="G92" s="87" t="s">
        <v>399</v>
      </c>
      <c r="H92" s="87"/>
      <c r="I92" s="87"/>
      <c r="J92" s="87"/>
      <c r="K92" s="87"/>
      <c r="L92" s="87" t="s">
        <v>104</v>
      </c>
      <c r="M92" s="87"/>
      <c r="N92" s="108"/>
      <c r="O92" s="92">
        <f t="shared" si="29"/>
        <v>38000</v>
      </c>
      <c r="P92" s="93">
        <f t="shared" si="30"/>
        <v>0</v>
      </c>
      <c r="Q92" s="93">
        <f t="shared" si="37"/>
        <v>0</v>
      </c>
      <c r="R92" s="93">
        <f t="shared" si="38"/>
        <v>0</v>
      </c>
      <c r="S92" s="109">
        <f t="shared" si="39"/>
        <v>38000</v>
      </c>
      <c r="T92" s="92">
        <v>36250</v>
      </c>
      <c r="U92" s="93">
        <v>0</v>
      </c>
      <c r="V92" s="93">
        <v>0</v>
      </c>
      <c r="W92" s="93">
        <v>0</v>
      </c>
      <c r="X92" s="94">
        <f t="shared" si="40"/>
        <v>36250</v>
      </c>
      <c r="Y92" s="22">
        <v>36250</v>
      </c>
      <c r="Z92" s="23">
        <v>0</v>
      </c>
      <c r="AA92" s="23">
        <v>0</v>
      </c>
      <c r="AB92" s="23">
        <v>0</v>
      </c>
      <c r="AC92" s="78">
        <f t="shared" si="41"/>
        <v>36250</v>
      </c>
      <c r="AD92" s="22">
        <f t="shared" si="33"/>
        <v>1750</v>
      </c>
      <c r="AE92" s="23">
        <f t="shared" si="34"/>
        <v>0</v>
      </c>
      <c r="AF92" s="23">
        <f t="shared" si="35"/>
        <v>0</v>
      </c>
      <c r="AG92" s="23">
        <f t="shared" si="36"/>
        <v>0</v>
      </c>
      <c r="AH92" s="78">
        <f t="shared" si="42"/>
        <v>1750</v>
      </c>
      <c r="AI92" s="22">
        <f t="shared" si="31"/>
        <v>0</v>
      </c>
      <c r="AJ92" s="23">
        <f t="shared" si="32"/>
        <v>0</v>
      </c>
      <c r="AK92" s="23">
        <f t="shared" si="43"/>
        <v>0</v>
      </c>
      <c r="AL92" s="23">
        <f t="shared" si="44"/>
        <v>0</v>
      </c>
      <c r="AM92" s="79">
        <f t="shared" si="45"/>
        <v>0</v>
      </c>
      <c r="AN92" s="78" t="e">
        <f t="shared" si="46"/>
        <v>#REF!</v>
      </c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2"/>
      <c r="GM92" s="72"/>
      <c r="GN92" s="72"/>
      <c r="GO92" s="72"/>
      <c r="GP92" s="72"/>
      <c r="GQ92" s="72"/>
      <c r="GR92" s="72"/>
      <c r="GS92" s="72"/>
      <c r="GT92" s="72"/>
      <c r="GU92" s="72"/>
      <c r="GV92" s="72"/>
      <c r="GW92" s="72"/>
      <c r="GX92" s="72"/>
      <c r="GY92" s="72"/>
      <c r="GZ92" s="72"/>
      <c r="HA92" s="72"/>
      <c r="HB92" s="72"/>
      <c r="HC92" s="72"/>
      <c r="HD92" s="72"/>
      <c r="HE92" s="72"/>
      <c r="HF92" s="72"/>
      <c r="HG92" s="72"/>
      <c r="HH92" s="72"/>
      <c r="HI92" s="72"/>
      <c r="HJ92" s="72"/>
      <c r="HK92" s="72"/>
      <c r="HL92" s="72"/>
      <c r="HM92" s="72"/>
      <c r="HN92" s="72"/>
      <c r="HO92" s="72"/>
      <c r="HP92" s="72"/>
      <c r="HQ92" s="72"/>
      <c r="HR92" s="72"/>
      <c r="HS92" s="72"/>
      <c r="HT92" s="72"/>
      <c r="HU92" s="72"/>
      <c r="HV92" s="72"/>
      <c r="HW92" s="72"/>
      <c r="HX92" s="72"/>
      <c r="HY92" s="72"/>
      <c r="HZ92" s="72"/>
      <c r="IA92" s="72"/>
      <c r="IB92" s="72"/>
      <c r="IC92" s="72"/>
      <c r="ID92" s="72"/>
      <c r="IE92" s="72"/>
      <c r="IF92" s="72"/>
      <c r="IG92" s="72"/>
      <c r="IH92" s="72"/>
      <c r="II92" s="72"/>
      <c r="IJ92" s="72"/>
      <c r="IK92" s="72"/>
    </row>
    <row r="93" spans="1:245" s="73" customFormat="1" ht="20.399999999999999">
      <c r="A93" s="86">
        <v>87</v>
      </c>
      <c r="B93" s="86">
        <v>575</v>
      </c>
      <c r="C93" s="84" t="s">
        <v>400</v>
      </c>
      <c r="D93" s="84" t="s">
        <v>384</v>
      </c>
      <c r="E93" s="87" t="s">
        <v>385</v>
      </c>
      <c r="F93" s="87" t="s">
        <v>401</v>
      </c>
      <c r="G93" s="87" t="s">
        <v>402</v>
      </c>
      <c r="H93" s="87"/>
      <c r="I93" s="87"/>
      <c r="J93" s="87"/>
      <c r="K93" s="87"/>
      <c r="L93" s="87" t="s">
        <v>104</v>
      </c>
      <c r="M93" s="87"/>
      <c r="N93" s="108"/>
      <c r="O93" s="92">
        <f t="shared" si="29"/>
        <v>38000</v>
      </c>
      <c r="P93" s="93">
        <f t="shared" si="30"/>
        <v>0</v>
      </c>
      <c r="Q93" s="93">
        <f t="shared" si="37"/>
        <v>0</v>
      </c>
      <c r="R93" s="93">
        <f t="shared" si="38"/>
        <v>0</v>
      </c>
      <c r="S93" s="109">
        <f t="shared" si="39"/>
        <v>38000</v>
      </c>
      <c r="T93" s="92">
        <v>36250</v>
      </c>
      <c r="U93" s="93">
        <v>0</v>
      </c>
      <c r="V93" s="93">
        <v>0</v>
      </c>
      <c r="W93" s="93">
        <v>0</v>
      </c>
      <c r="X93" s="94">
        <f t="shared" si="40"/>
        <v>36250</v>
      </c>
      <c r="Y93" s="22">
        <v>36250</v>
      </c>
      <c r="Z93" s="23">
        <v>0</v>
      </c>
      <c r="AA93" s="23">
        <v>0</v>
      </c>
      <c r="AB93" s="23">
        <v>0</v>
      </c>
      <c r="AC93" s="78">
        <f t="shared" si="41"/>
        <v>36250</v>
      </c>
      <c r="AD93" s="22">
        <f t="shared" si="33"/>
        <v>1750</v>
      </c>
      <c r="AE93" s="23">
        <f t="shared" si="34"/>
        <v>0</v>
      </c>
      <c r="AF93" s="23">
        <f t="shared" si="35"/>
        <v>0</v>
      </c>
      <c r="AG93" s="23">
        <f t="shared" si="36"/>
        <v>0</v>
      </c>
      <c r="AH93" s="78">
        <f t="shared" si="42"/>
        <v>1750</v>
      </c>
      <c r="AI93" s="22">
        <f t="shared" si="31"/>
        <v>0</v>
      </c>
      <c r="AJ93" s="23">
        <f t="shared" si="32"/>
        <v>0</v>
      </c>
      <c r="AK93" s="23">
        <f t="shared" si="43"/>
        <v>0</v>
      </c>
      <c r="AL93" s="23">
        <f t="shared" si="44"/>
        <v>0</v>
      </c>
      <c r="AM93" s="79">
        <f t="shared" si="45"/>
        <v>0</v>
      </c>
      <c r="AN93" s="78" t="e">
        <f t="shared" si="46"/>
        <v>#REF!</v>
      </c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2"/>
      <c r="EM93" s="72"/>
      <c r="EN93" s="72"/>
      <c r="EO93" s="72"/>
      <c r="EP93" s="72"/>
      <c r="EQ93" s="72"/>
      <c r="ER93" s="72"/>
      <c r="ES93" s="72"/>
      <c r="ET93" s="72"/>
      <c r="EU93" s="72"/>
      <c r="EV93" s="72"/>
      <c r="EW93" s="72"/>
      <c r="EX93" s="72"/>
      <c r="EY93" s="72"/>
      <c r="EZ93" s="72"/>
      <c r="FA93" s="72"/>
      <c r="FB93" s="72"/>
      <c r="FC93" s="72"/>
      <c r="FD93" s="72"/>
      <c r="FE93" s="72"/>
      <c r="FF93" s="72"/>
      <c r="FG93" s="72"/>
      <c r="FH93" s="72"/>
      <c r="FI93" s="72"/>
      <c r="FJ93" s="72"/>
      <c r="FK93" s="72"/>
      <c r="FL93" s="72"/>
      <c r="FM93" s="72"/>
      <c r="FN93" s="72"/>
      <c r="FO93" s="72"/>
      <c r="FP93" s="72"/>
      <c r="FQ93" s="72"/>
      <c r="FR93" s="72"/>
      <c r="FS93" s="72"/>
      <c r="FT93" s="72"/>
      <c r="FU93" s="72"/>
      <c r="FV93" s="72"/>
      <c r="FW93" s="72"/>
      <c r="FX93" s="72"/>
      <c r="FY93" s="72"/>
      <c r="FZ93" s="72"/>
      <c r="GA93" s="72"/>
      <c r="GB93" s="72"/>
      <c r="GC93" s="72"/>
      <c r="GD93" s="72"/>
      <c r="GE93" s="72"/>
      <c r="GF93" s="72"/>
      <c r="GG93" s="72"/>
      <c r="GH93" s="72"/>
      <c r="GI93" s="72"/>
      <c r="GJ93" s="72"/>
      <c r="GK93" s="72"/>
      <c r="GL93" s="72"/>
      <c r="GM93" s="72"/>
      <c r="GN93" s="72"/>
      <c r="GO93" s="72"/>
      <c r="GP93" s="72"/>
      <c r="GQ93" s="72"/>
      <c r="GR93" s="72"/>
      <c r="GS93" s="72"/>
      <c r="GT93" s="72"/>
      <c r="GU93" s="72"/>
      <c r="GV93" s="72"/>
      <c r="GW93" s="72"/>
      <c r="GX93" s="72"/>
      <c r="GY93" s="72"/>
      <c r="GZ93" s="72"/>
      <c r="HA93" s="72"/>
      <c r="HB93" s="72"/>
      <c r="HC93" s="72"/>
      <c r="HD93" s="72"/>
      <c r="HE93" s="72"/>
      <c r="HF93" s="72"/>
      <c r="HG93" s="72"/>
      <c r="HH93" s="72"/>
      <c r="HI93" s="72"/>
      <c r="HJ93" s="72"/>
      <c r="HK93" s="72"/>
      <c r="HL93" s="72"/>
      <c r="HM93" s="72"/>
      <c r="HN93" s="72"/>
      <c r="HO93" s="72"/>
      <c r="HP93" s="72"/>
      <c r="HQ93" s="72"/>
      <c r="HR93" s="72"/>
      <c r="HS93" s="72"/>
      <c r="HT93" s="72"/>
      <c r="HU93" s="72"/>
      <c r="HV93" s="72"/>
      <c r="HW93" s="72"/>
      <c r="HX93" s="72"/>
      <c r="HY93" s="72"/>
      <c r="HZ93" s="72"/>
      <c r="IA93" s="72"/>
      <c r="IB93" s="72"/>
      <c r="IC93" s="72"/>
      <c r="ID93" s="72"/>
      <c r="IE93" s="72"/>
      <c r="IF93" s="72"/>
      <c r="IG93" s="72"/>
      <c r="IH93" s="72"/>
      <c r="II93" s="72"/>
      <c r="IJ93" s="72"/>
      <c r="IK93" s="72"/>
    </row>
    <row r="94" spans="1:245" s="73" customFormat="1" ht="20.399999999999999">
      <c r="A94" s="86">
        <v>88</v>
      </c>
      <c r="B94" s="86">
        <v>577</v>
      </c>
      <c r="C94" s="84" t="s">
        <v>383</v>
      </c>
      <c r="D94" s="84" t="s">
        <v>384</v>
      </c>
      <c r="E94" s="87" t="s">
        <v>385</v>
      </c>
      <c r="F94" s="87" t="s">
        <v>403</v>
      </c>
      <c r="G94" s="87" t="s">
        <v>404</v>
      </c>
      <c r="H94" s="87"/>
      <c r="I94" s="87"/>
      <c r="J94" s="87"/>
      <c r="K94" s="87"/>
      <c r="L94" s="87" t="s">
        <v>104</v>
      </c>
      <c r="M94" s="87"/>
      <c r="N94" s="108"/>
      <c r="O94" s="92">
        <f t="shared" si="29"/>
        <v>38000</v>
      </c>
      <c r="P94" s="93">
        <f t="shared" si="30"/>
        <v>0</v>
      </c>
      <c r="Q94" s="93">
        <f t="shared" si="37"/>
        <v>0</v>
      </c>
      <c r="R94" s="93">
        <f t="shared" si="38"/>
        <v>0</v>
      </c>
      <c r="S94" s="109">
        <f t="shared" si="39"/>
        <v>38000</v>
      </c>
      <c r="T94" s="92">
        <v>36250</v>
      </c>
      <c r="U94" s="93">
        <v>0</v>
      </c>
      <c r="V94" s="93">
        <v>0</v>
      </c>
      <c r="W94" s="93">
        <v>0</v>
      </c>
      <c r="X94" s="94">
        <f t="shared" si="40"/>
        <v>36250</v>
      </c>
      <c r="Y94" s="22">
        <v>36250</v>
      </c>
      <c r="Z94" s="23">
        <v>0</v>
      </c>
      <c r="AA94" s="23">
        <v>0</v>
      </c>
      <c r="AB94" s="23">
        <v>0</v>
      </c>
      <c r="AC94" s="78">
        <f t="shared" si="41"/>
        <v>36250</v>
      </c>
      <c r="AD94" s="22">
        <f t="shared" si="33"/>
        <v>1750</v>
      </c>
      <c r="AE94" s="23">
        <f t="shared" si="34"/>
        <v>0</v>
      </c>
      <c r="AF94" s="23">
        <f t="shared" si="35"/>
        <v>0</v>
      </c>
      <c r="AG94" s="23">
        <f t="shared" si="36"/>
        <v>0</v>
      </c>
      <c r="AH94" s="78">
        <f t="shared" si="42"/>
        <v>1750</v>
      </c>
      <c r="AI94" s="22">
        <f t="shared" si="31"/>
        <v>0</v>
      </c>
      <c r="AJ94" s="23">
        <f t="shared" si="32"/>
        <v>0</v>
      </c>
      <c r="AK94" s="23">
        <f t="shared" si="43"/>
        <v>0</v>
      </c>
      <c r="AL94" s="23">
        <f t="shared" si="44"/>
        <v>0</v>
      </c>
      <c r="AM94" s="79">
        <f t="shared" si="45"/>
        <v>0</v>
      </c>
      <c r="AN94" s="78" t="e">
        <f t="shared" si="46"/>
        <v>#REF!</v>
      </c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2"/>
      <c r="EM94" s="72"/>
      <c r="EN94" s="72"/>
      <c r="EO94" s="72"/>
      <c r="EP94" s="72"/>
      <c r="EQ94" s="72"/>
      <c r="ER94" s="72"/>
      <c r="ES94" s="72"/>
      <c r="ET94" s="72"/>
      <c r="EU94" s="72"/>
      <c r="EV94" s="72"/>
      <c r="EW94" s="72"/>
      <c r="EX94" s="72"/>
      <c r="EY94" s="72"/>
      <c r="EZ94" s="72"/>
      <c r="FA94" s="72"/>
      <c r="FB94" s="72"/>
      <c r="FC94" s="72"/>
      <c r="FD94" s="72"/>
      <c r="FE94" s="72"/>
      <c r="FF94" s="72"/>
      <c r="FG94" s="72"/>
      <c r="FH94" s="72"/>
      <c r="FI94" s="72"/>
      <c r="FJ94" s="72"/>
      <c r="FK94" s="72"/>
      <c r="FL94" s="72"/>
      <c r="FM94" s="72"/>
      <c r="FN94" s="72"/>
      <c r="FO94" s="72"/>
      <c r="FP94" s="72"/>
      <c r="FQ94" s="72"/>
      <c r="FR94" s="72"/>
      <c r="FS94" s="72"/>
      <c r="FT94" s="72"/>
      <c r="FU94" s="72"/>
      <c r="FV94" s="72"/>
      <c r="FW94" s="72"/>
      <c r="FX94" s="72"/>
      <c r="FY94" s="72"/>
      <c r="FZ94" s="72"/>
      <c r="GA94" s="72"/>
      <c r="GB94" s="72"/>
      <c r="GC94" s="72"/>
      <c r="GD94" s="72"/>
      <c r="GE94" s="72"/>
      <c r="GF94" s="72"/>
      <c r="GG94" s="72"/>
      <c r="GH94" s="72"/>
      <c r="GI94" s="72"/>
      <c r="GJ94" s="72"/>
      <c r="GK94" s="72"/>
      <c r="GL94" s="72"/>
      <c r="GM94" s="72"/>
      <c r="GN94" s="72"/>
      <c r="GO94" s="72"/>
      <c r="GP94" s="72"/>
      <c r="GQ94" s="72"/>
      <c r="GR94" s="72"/>
      <c r="GS94" s="72"/>
      <c r="GT94" s="72"/>
      <c r="GU94" s="72"/>
      <c r="GV94" s="72"/>
      <c r="GW94" s="72"/>
      <c r="GX94" s="72"/>
      <c r="GY94" s="72"/>
      <c r="GZ94" s="72"/>
      <c r="HA94" s="72"/>
      <c r="HB94" s="72"/>
      <c r="HC94" s="72"/>
      <c r="HD94" s="72"/>
      <c r="HE94" s="72"/>
      <c r="HF94" s="72"/>
      <c r="HG94" s="72"/>
      <c r="HH94" s="72"/>
      <c r="HI94" s="72"/>
      <c r="HJ94" s="72"/>
      <c r="HK94" s="72"/>
      <c r="HL94" s="72"/>
      <c r="HM94" s="72"/>
      <c r="HN94" s="72"/>
      <c r="HO94" s="72"/>
      <c r="HP94" s="72"/>
      <c r="HQ94" s="72"/>
      <c r="HR94" s="72"/>
      <c r="HS94" s="72"/>
      <c r="HT94" s="72"/>
      <c r="HU94" s="72"/>
      <c r="HV94" s="72"/>
      <c r="HW94" s="72"/>
      <c r="HX94" s="72"/>
      <c r="HY94" s="72"/>
      <c r="HZ94" s="72"/>
      <c r="IA94" s="72"/>
      <c r="IB94" s="72"/>
      <c r="IC94" s="72"/>
      <c r="ID94" s="72"/>
      <c r="IE94" s="72"/>
      <c r="IF94" s="72"/>
      <c r="IG94" s="72"/>
      <c r="IH94" s="72"/>
      <c r="II94" s="72"/>
      <c r="IJ94" s="72"/>
      <c r="IK94" s="72"/>
    </row>
    <row r="95" spans="1:245" s="73" customFormat="1" ht="20.399999999999999">
      <c r="A95" s="86">
        <v>89</v>
      </c>
      <c r="B95" s="86">
        <v>579</v>
      </c>
      <c r="C95" s="84" t="s">
        <v>405</v>
      </c>
      <c r="D95" s="84" t="s">
        <v>384</v>
      </c>
      <c r="E95" s="87" t="s">
        <v>385</v>
      </c>
      <c r="F95" s="87" t="s">
        <v>406</v>
      </c>
      <c r="G95" s="87" t="s">
        <v>407</v>
      </c>
      <c r="H95" s="87"/>
      <c r="I95" s="87"/>
      <c r="J95" s="87"/>
      <c r="K95" s="87"/>
      <c r="L95" s="87" t="s">
        <v>104</v>
      </c>
      <c r="M95" s="87"/>
      <c r="N95" s="108">
        <v>41676</v>
      </c>
      <c r="O95" s="92">
        <f t="shared" si="29"/>
        <v>38000</v>
      </c>
      <c r="P95" s="93">
        <f t="shared" si="30"/>
        <v>0</v>
      </c>
      <c r="Q95" s="93">
        <f t="shared" si="37"/>
        <v>0</v>
      </c>
      <c r="R95" s="93">
        <f t="shared" si="38"/>
        <v>0</v>
      </c>
      <c r="S95" s="109">
        <f t="shared" si="39"/>
        <v>38000</v>
      </c>
      <c r="T95" s="92">
        <v>36250</v>
      </c>
      <c r="U95" s="93">
        <v>0</v>
      </c>
      <c r="V95" s="93">
        <v>0</v>
      </c>
      <c r="W95" s="93">
        <v>0</v>
      </c>
      <c r="X95" s="94">
        <f t="shared" si="40"/>
        <v>36250</v>
      </c>
      <c r="Y95" s="22">
        <v>36250</v>
      </c>
      <c r="Z95" s="23">
        <v>0</v>
      </c>
      <c r="AA95" s="23">
        <v>0</v>
      </c>
      <c r="AB95" s="23">
        <v>0</v>
      </c>
      <c r="AC95" s="78">
        <f t="shared" si="41"/>
        <v>36250</v>
      </c>
      <c r="AD95" s="22">
        <f t="shared" si="33"/>
        <v>1750</v>
      </c>
      <c r="AE95" s="23">
        <f t="shared" si="34"/>
        <v>0</v>
      </c>
      <c r="AF95" s="23">
        <f t="shared" si="35"/>
        <v>0</v>
      </c>
      <c r="AG95" s="23">
        <f t="shared" si="36"/>
        <v>0</v>
      </c>
      <c r="AH95" s="78">
        <f t="shared" si="42"/>
        <v>1750</v>
      </c>
      <c r="AI95" s="22">
        <f t="shared" si="31"/>
        <v>0</v>
      </c>
      <c r="AJ95" s="23">
        <f t="shared" si="32"/>
        <v>0</v>
      </c>
      <c r="AK95" s="23">
        <f t="shared" si="43"/>
        <v>0</v>
      </c>
      <c r="AL95" s="23">
        <f t="shared" si="44"/>
        <v>0</v>
      </c>
      <c r="AM95" s="79">
        <f t="shared" si="45"/>
        <v>0</v>
      </c>
      <c r="AN95" s="78" t="e">
        <f t="shared" si="46"/>
        <v>#REF!</v>
      </c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2"/>
      <c r="EM95" s="72"/>
      <c r="EN95" s="72"/>
      <c r="EO95" s="72"/>
      <c r="EP95" s="72"/>
      <c r="EQ95" s="72"/>
      <c r="ER95" s="72"/>
      <c r="ES95" s="72"/>
      <c r="ET95" s="72"/>
      <c r="EU95" s="72"/>
      <c r="EV95" s="72"/>
      <c r="EW95" s="72"/>
      <c r="EX95" s="72"/>
      <c r="EY95" s="72"/>
      <c r="EZ95" s="72"/>
      <c r="FA95" s="72"/>
      <c r="FB95" s="72"/>
      <c r="FC95" s="72"/>
      <c r="FD95" s="72"/>
      <c r="FE95" s="72"/>
      <c r="FF95" s="72"/>
      <c r="FG95" s="72"/>
      <c r="FH95" s="72"/>
      <c r="FI95" s="72"/>
      <c r="FJ95" s="72"/>
      <c r="FK95" s="72"/>
      <c r="FL95" s="72"/>
      <c r="FM95" s="72"/>
      <c r="FN95" s="72"/>
      <c r="FO95" s="72"/>
      <c r="FP95" s="72"/>
      <c r="FQ95" s="72"/>
      <c r="FR95" s="72"/>
      <c r="FS95" s="72"/>
      <c r="FT95" s="72"/>
      <c r="FU95" s="72"/>
      <c r="FV95" s="72"/>
      <c r="FW95" s="72"/>
      <c r="FX95" s="72"/>
      <c r="FY95" s="72"/>
      <c r="FZ95" s="72"/>
      <c r="GA95" s="72"/>
      <c r="GB95" s="72"/>
      <c r="GC95" s="72"/>
      <c r="GD95" s="72"/>
      <c r="GE95" s="72"/>
      <c r="GF95" s="72"/>
      <c r="GG95" s="72"/>
      <c r="GH95" s="72"/>
      <c r="GI95" s="72"/>
      <c r="GJ95" s="72"/>
      <c r="GK95" s="72"/>
      <c r="GL95" s="72"/>
      <c r="GM95" s="72"/>
      <c r="GN95" s="72"/>
      <c r="GO95" s="72"/>
      <c r="GP95" s="72"/>
      <c r="GQ95" s="72"/>
      <c r="GR95" s="72"/>
      <c r="GS95" s="72"/>
      <c r="GT95" s="72"/>
      <c r="GU95" s="72"/>
      <c r="GV95" s="72"/>
      <c r="GW95" s="72"/>
      <c r="GX95" s="72"/>
      <c r="GY95" s="72"/>
      <c r="GZ95" s="72"/>
      <c r="HA95" s="72"/>
      <c r="HB95" s="72"/>
      <c r="HC95" s="72"/>
      <c r="HD95" s="72"/>
      <c r="HE95" s="72"/>
      <c r="HF95" s="72"/>
      <c r="HG95" s="72"/>
      <c r="HH95" s="72"/>
      <c r="HI95" s="72"/>
      <c r="HJ95" s="72"/>
      <c r="HK95" s="72"/>
      <c r="HL95" s="72"/>
      <c r="HM95" s="72"/>
      <c r="HN95" s="72"/>
      <c r="HO95" s="72"/>
      <c r="HP95" s="72"/>
      <c r="HQ95" s="72"/>
      <c r="HR95" s="72"/>
      <c r="HS95" s="72"/>
      <c r="HT95" s="72"/>
      <c r="HU95" s="72"/>
      <c r="HV95" s="72"/>
      <c r="HW95" s="72"/>
      <c r="HX95" s="72"/>
      <c r="HY95" s="72"/>
      <c r="HZ95" s="72"/>
      <c r="IA95" s="72"/>
      <c r="IB95" s="72"/>
      <c r="IC95" s="72"/>
      <c r="ID95" s="72"/>
      <c r="IE95" s="72"/>
      <c r="IF95" s="72"/>
      <c r="IG95" s="72"/>
      <c r="IH95" s="72"/>
      <c r="II95" s="72"/>
      <c r="IJ95" s="72"/>
      <c r="IK95" s="72"/>
    </row>
    <row r="96" spans="1:245" s="73" customFormat="1" ht="20.399999999999999">
      <c r="A96" s="86">
        <v>90</v>
      </c>
      <c r="B96" s="86">
        <v>334</v>
      </c>
      <c r="C96" s="84" t="s">
        <v>408</v>
      </c>
      <c r="D96" s="84" t="s">
        <v>409</v>
      </c>
      <c r="E96" s="87" t="s">
        <v>304</v>
      </c>
      <c r="F96" s="87" t="s">
        <v>410</v>
      </c>
      <c r="G96" s="87" t="s">
        <v>411</v>
      </c>
      <c r="H96" s="87"/>
      <c r="I96" s="87"/>
      <c r="J96" s="87"/>
      <c r="K96" s="87"/>
      <c r="L96" s="87" t="s">
        <v>104</v>
      </c>
      <c r="M96" s="87" t="s">
        <v>412</v>
      </c>
      <c r="N96" s="108">
        <v>41676</v>
      </c>
      <c r="O96" s="92">
        <f t="shared" si="29"/>
        <v>1506000</v>
      </c>
      <c r="P96" s="93">
        <f t="shared" si="30"/>
        <v>46000</v>
      </c>
      <c r="Q96" s="93">
        <f t="shared" si="37"/>
        <v>0</v>
      </c>
      <c r="R96" s="93">
        <f t="shared" si="38"/>
        <v>0</v>
      </c>
      <c r="S96" s="109">
        <f t="shared" si="39"/>
        <v>1552000</v>
      </c>
      <c r="T96" s="92">
        <v>1450000</v>
      </c>
      <c r="U96" s="93">
        <v>44000</v>
      </c>
      <c r="V96" s="93">
        <v>0</v>
      </c>
      <c r="W96" s="93">
        <v>0</v>
      </c>
      <c r="X96" s="94">
        <f t="shared" si="40"/>
        <v>1494000</v>
      </c>
      <c r="Y96" s="22">
        <v>1450000</v>
      </c>
      <c r="Z96" s="23">
        <v>44000</v>
      </c>
      <c r="AA96" s="23">
        <v>0</v>
      </c>
      <c r="AB96" s="23">
        <v>0</v>
      </c>
      <c r="AC96" s="78">
        <f t="shared" si="41"/>
        <v>1494000</v>
      </c>
      <c r="AD96" s="22">
        <f t="shared" si="33"/>
        <v>56000</v>
      </c>
      <c r="AE96" s="23">
        <f t="shared" si="34"/>
        <v>2000</v>
      </c>
      <c r="AF96" s="23">
        <f t="shared" si="35"/>
        <v>0</v>
      </c>
      <c r="AG96" s="23">
        <f t="shared" si="36"/>
        <v>0</v>
      </c>
      <c r="AH96" s="78">
        <f t="shared" si="42"/>
        <v>58000</v>
      </c>
      <c r="AI96" s="22">
        <f t="shared" si="31"/>
        <v>0</v>
      </c>
      <c r="AJ96" s="23">
        <f t="shared" si="32"/>
        <v>0</v>
      </c>
      <c r="AK96" s="23">
        <f t="shared" si="43"/>
        <v>0</v>
      </c>
      <c r="AL96" s="23">
        <f t="shared" si="44"/>
        <v>0</v>
      </c>
      <c r="AM96" s="79">
        <f t="shared" si="45"/>
        <v>0</v>
      </c>
      <c r="AN96" s="78" t="e">
        <f t="shared" si="46"/>
        <v>#REF!</v>
      </c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2"/>
      <c r="EM96" s="72"/>
      <c r="EN96" s="72"/>
      <c r="EO96" s="72"/>
      <c r="EP96" s="72"/>
      <c r="EQ96" s="72"/>
      <c r="ER96" s="72"/>
      <c r="ES96" s="72"/>
      <c r="ET96" s="72"/>
      <c r="EU96" s="72"/>
      <c r="EV96" s="72"/>
      <c r="EW96" s="72"/>
      <c r="EX96" s="72"/>
      <c r="EY96" s="72"/>
      <c r="EZ96" s="72"/>
      <c r="FA96" s="72"/>
      <c r="FB96" s="72"/>
      <c r="FC96" s="72"/>
      <c r="FD96" s="72"/>
      <c r="FE96" s="72"/>
      <c r="FF96" s="72"/>
      <c r="FG96" s="72"/>
      <c r="FH96" s="72"/>
      <c r="FI96" s="72"/>
      <c r="FJ96" s="72"/>
      <c r="FK96" s="72"/>
      <c r="FL96" s="72"/>
      <c r="FM96" s="72"/>
      <c r="FN96" s="72"/>
      <c r="FO96" s="72"/>
      <c r="FP96" s="72"/>
      <c r="FQ96" s="72"/>
      <c r="FR96" s="72"/>
      <c r="FS96" s="72"/>
      <c r="FT96" s="72"/>
      <c r="FU96" s="72"/>
      <c r="FV96" s="72"/>
      <c r="FW96" s="72"/>
      <c r="FX96" s="72"/>
      <c r="FY96" s="72"/>
      <c r="FZ96" s="72"/>
      <c r="GA96" s="72"/>
      <c r="GB96" s="72"/>
      <c r="GC96" s="72"/>
      <c r="GD96" s="72"/>
      <c r="GE96" s="72"/>
      <c r="GF96" s="72"/>
      <c r="GG96" s="72"/>
      <c r="GH96" s="72"/>
      <c r="GI96" s="72"/>
      <c r="GJ96" s="72"/>
      <c r="GK96" s="72"/>
      <c r="GL96" s="72"/>
      <c r="GM96" s="72"/>
      <c r="GN96" s="72"/>
      <c r="GO96" s="72"/>
      <c r="GP96" s="72"/>
      <c r="GQ96" s="72"/>
      <c r="GR96" s="72"/>
      <c r="GS96" s="72"/>
      <c r="GT96" s="72"/>
      <c r="GU96" s="72"/>
      <c r="GV96" s="72"/>
      <c r="GW96" s="72"/>
      <c r="GX96" s="72"/>
      <c r="GY96" s="72"/>
      <c r="GZ96" s="72"/>
      <c r="HA96" s="72"/>
      <c r="HB96" s="72"/>
      <c r="HC96" s="72"/>
      <c r="HD96" s="72"/>
      <c r="HE96" s="72"/>
      <c r="HF96" s="72"/>
      <c r="HG96" s="72"/>
      <c r="HH96" s="72"/>
      <c r="HI96" s="72"/>
      <c r="HJ96" s="72"/>
      <c r="HK96" s="72"/>
      <c r="HL96" s="72"/>
      <c r="HM96" s="72"/>
      <c r="HN96" s="72"/>
      <c r="HO96" s="72"/>
      <c r="HP96" s="72"/>
      <c r="HQ96" s="72"/>
      <c r="HR96" s="72"/>
      <c r="HS96" s="72"/>
      <c r="HT96" s="72"/>
      <c r="HU96" s="72"/>
      <c r="HV96" s="72"/>
      <c r="HW96" s="72"/>
      <c r="HX96" s="72"/>
      <c r="HY96" s="72"/>
      <c r="HZ96" s="72"/>
      <c r="IA96" s="72"/>
      <c r="IB96" s="72"/>
      <c r="IC96" s="72"/>
      <c r="ID96" s="72"/>
      <c r="IE96" s="72"/>
      <c r="IF96" s="72"/>
      <c r="IG96" s="72"/>
      <c r="IH96" s="72"/>
      <c r="II96" s="72"/>
      <c r="IJ96" s="72"/>
      <c r="IK96" s="72"/>
    </row>
    <row r="97" spans="1:245" s="73" customFormat="1" ht="20.399999999999999">
      <c r="A97" s="86">
        <v>91</v>
      </c>
      <c r="B97" s="86">
        <v>333</v>
      </c>
      <c r="C97" s="84" t="s">
        <v>413</v>
      </c>
      <c r="D97" s="84" t="s">
        <v>414</v>
      </c>
      <c r="E97" s="87" t="s">
        <v>80</v>
      </c>
      <c r="F97" s="87" t="s">
        <v>415</v>
      </c>
      <c r="G97" s="87" t="s">
        <v>416</v>
      </c>
      <c r="H97" s="87"/>
      <c r="I97" s="87"/>
      <c r="J97" s="87"/>
      <c r="K97" s="87"/>
      <c r="L97" s="87" t="s">
        <v>104</v>
      </c>
      <c r="M97" s="87"/>
      <c r="N97" s="108">
        <v>41676</v>
      </c>
      <c r="O97" s="92">
        <f t="shared" si="29"/>
        <v>3667000</v>
      </c>
      <c r="P97" s="93">
        <f t="shared" si="30"/>
        <v>135000</v>
      </c>
      <c r="Q97" s="93">
        <f t="shared" si="37"/>
        <v>0</v>
      </c>
      <c r="R97" s="93">
        <f t="shared" si="38"/>
        <v>0</v>
      </c>
      <c r="S97" s="109">
        <f t="shared" si="39"/>
        <v>3802000</v>
      </c>
      <c r="T97" s="92">
        <v>3530000</v>
      </c>
      <c r="U97" s="93">
        <v>130000</v>
      </c>
      <c r="V97" s="93">
        <v>0</v>
      </c>
      <c r="W97" s="93">
        <v>0</v>
      </c>
      <c r="X97" s="94">
        <f t="shared" si="40"/>
        <v>3660000</v>
      </c>
      <c r="Y97" s="22">
        <v>3530000</v>
      </c>
      <c r="Z97" s="23">
        <v>130000</v>
      </c>
      <c r="AA97" s="23">
        <v>0</v>
      </c>
      <c r="AB97" s="23">
        <v>0</v>
      </c>
      <c r="AC97" s="78">
        <f t="shared" si="41"/>
        <v>3660000</v>
      </c>
      <c r="AD97" s="22">
        <f t="shared" si="33"/>
        <v>137000</v>
      </c>
      <c r="AE97" s="23">
        <f t="shared" si="34"/>
        <v>5000</v>
      </c>
      <c r="AF97" s="23">
        <f t="shared" si="35"/>
        <v>0</v>
      </c>
      <c r="AG97" s="23">
        <f t="shared" si="36"/>
        <v>0</v>
      </c>
      <c r="AH97" s="78">
        <f t="shared" si="42"/>
        <v>142000</v>
      </c>
      <c r="AI97" s="22">
        <f t="shared" si="31"/>
        <v>0</v>
      </c>
      <c r="AJ97" s="23">
        <f t="shared" si="32"/>
        <v>0</v>
      </c>
      <c r="AK97" s="23">
        <f t="shared" si="43"/>
        <v>0</v>
      </c>
      <c r="AL97" s="23">
        <f t="shared" si="44"/>
        <v>0</v>
      </c>
      <c r="AM97" s="79">
        <f t="shared" si="45"/>
        <v>0</v>
      </c>
      <c r="AN97" s="78" t="e">
        <f t="shared" si="46"/>
        <v>#REF!</v>
      </c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2"/>
      <c r="EM97" s="72"/>
      <c r="EN97" s="72"/>
      <c r="EO97" s="72"/>
      <c r="EP97" s="72"/>
      <c r="EQ97" s="72"/>
      <c r="ER97" s="72"/>
      <c r="ES97" s="72"/>
      <c r="ET97" s="72"/>
      <c r="EU97" s="72"/>
      <c r="EV97" s="72"/>
      <c r="EW97" s="72"/>
      <c r="EX97" s="72"/>
      <c r="EY97" s="72"/>
      <c r="EZ97" s="72"/>
      <c r="FA97" s="72"/>
      <c r="FB97" s="72"/>
      <c r="FC97" s="72"/>
      <c r="FD97" s="72"/>
      <c r="FE97" s="72"/>
      <c r="FF97" s="72"/>
      <c r="FG97" s="72"/>
      <c r="FH97" s="72"/>
      <c r="FI97" s="72"/>
      <c r="FJ97" s="72"/>
      <c r="FK97" s="72"/>
      <c r="FL97" s="72"/>
      <c r="FM97" s="72"/>
      <c r="FN97" s="72"/>
      <c r="FO97" s="72"/>
      <c r="FP97" s="72"/>
      <c r="FQ97" s="72"/>
      <c r="FR97" s="72"/>
      <c r="FS97" s="72"/>
      <c r="FT97" s="72"/>
      <c r="FU97" s="72"/>
      <c r="FV97" s="72"/>
      <c r="FW97" s="72"/>
      <c r="FX97" s="72"/>
      <c r="FY97" s="72"/>
      <c r="FZ97" s="72"/>
      <c r="GA97" s="72"/>
      <c r="GB97" s="72"/>
      <c r="GC97" s="72"/>
      <c r="GD97" s="72"/>
      <c r="GE97" s="72"/>
      <c r="GF97" s="72"/>
      <c r="GG97" s="72"/>
      <c r="GH97" s="72"/>
      <c r="GI97" s="72"/>
      <c r="GJ97" s="72"/>
      <c r="GK97" s="72"/>
      <c r="GL97" s="72"/>
      <c r="GM97" s="72"/>
      <c r="GN97" s="72"/>
      <c r="GO97" s="72"/>
      <c r="GP97" s="72"/>
      <c r="GQ97" s="72"/>
      <c r="GR97" s="72"/>
      <c r="GS97" s="72"/>
      <c r="GT97" s="72"/>
      <c r="GU97" s="72"/>
      <c r="GV97" s="72"/>
      <c r="GW97" s="72"/>
      <c r="GX97" s="72"/>
      <c r="GY97" s="72"/>
      <c r="GZ97" s="72"/>
      <c r="HA97" s="72"/>
      <c r="HB97" s="72"/>
      <c r="HC97" s="72"/>
      <c r="HD97" s="72"/>
      <c r="HE97" s="72"/>
      <c r="HF97" s="72"/>
      <c r="HG97" s="72"/>
      <c r="HH97" s="72"/>
      <c r="HI97" s="72"/>
      <c r="HJ97" s="72"/>
      <c r="HK97" s="72"/>
      <c r="HL97" s="72"/>
      <c r="HM97" s="72"/>
      <c r="HN97" s="72"/>
      <c r="HO97" s="72"/>
      <c r="HP97" s="72"/>
      <c r="HQ97" s="72"/>
      <c r="HR97" s="72"/>
      <c r="HS97" s="72"/>
      <c r="HT97" s="72"/>
      <c r="HU97" s="72"/>
      <c r="HV97" s="72"/>
      <c r="HW97" s="72"/>
      <c r="HX97" s="72"/>
      <c r="HY97" s="72"/>
      <c r="HZ97" s="72"/>
      <c r="IA97" s="72"/>
      <c r="IB97" s="72"/>
      <c r="IC97" s="72"/>
      <c r="ID97" s="72"/>
      <c r="IE97" s="72"/>
      <c r="IF97" s="72"/>
      <c r="IG97" s="72"/>
      <c r="IH97" s="72"/>
      <c r="II97" s="72"/>
      <c r="IJ97" s="72"/>
      <c r="IK97" s="72"/>
    </row>
    <row r="98" spans="1:245" s="73" customFormat="1" ht="20.399999999999999">
      <c r="A98" s="86">
        <v>92</v>
      </c>
      <c r="B98" s="86">
        <v>515</v>
      </c>
      <c r="C98" s="84" t="s">
        <v>417</v>
      </c>
      <c r="D98" s="84" t="s">
        <v>418</v>
      </c>
      <c r="E98" s="87" t="s">
        <v>71</v>
      </c>
      <c r="F98" s="87" t="s">
        <v>419</v>
      </c>
      <c r="G98" s="87" t="s">
        <v>420</v>
      </c>
      <c r="H98" s="87"/>
      <c r="I98" s="87"/>
      <c r="J98" s="87"/>
      <c r="K98" s="87"/>
      <c r="L98" s="87" t="s">
        <v>104</v>
      </c>
      <c r="M98" s="87"/>
      <c r="N98" s="108">
        <v>41676</v>
      </c>
      <c r="O98" s="92">
        <f t="shared" si="29"/>
        <v>966000</v>
      </c>
      <c r="P98" s="93">
        <f t="shared" si="30"/>
        <v>11000</v>
      </c>
      <c r="Q98" s="93">
        <f t="shared" si="37"/>
        <v>0</v>
      </c>
      <c r="R98" s="93">
        <f t="shared" si="38"/>
        <v>0</v>
      </c>
      <c r="S98" s="109">
        <f t="shared" si="39"/>
        <v>977000</v>
      </c>
      <c r="T98" s="92">
        <v>930000</v>
      </c>
      <c r="U98" s="93">
        <v>11000</v>
      </c>
      <c r="V98" s="93">
        <v>0</v>
      </c>
      <c r="W98" s="93">
        <v>0</v>
      </c>
      <c r="X98" s="94">
        <f t="shared" si="40"/>
        <v>941000</v>
      </c>
      <c r="Y98" s="22">
        <v>930000</v>
      </c>
      <c r="Z98" s="23">
        <v>11000</v>
      </c>
      <c r="AA98" s="23">
        <v>0</v>
      </c>
      <c r="AB98" s="23">
        <v>0</v>
      </c>
      <c r="AC98" s="78">
        <f t="shared" si="41"/>
        <v>941000</v>
      </c>
      <c r="AD98" s="22">
        <f t="shared" si="33"/>
        <v>36000</v>
      </c>
      <c r="AE98" s="23">
        <f t="shared" si="34"/>
        <v>0</v>
      </c>
      <c r="AF98" s="23">
        <f t="shared" si="35"/>
        <v>0</v>
      </c>
      <c r="AG98" s="23">
        <f t="shared" si="36"/>
        <v>0</v>
      </c>
      <c r="AH98" s="78">
        <f t="shared" si="42"/>
        <v>36000</v>
      </c>
      <c r="AI98" s="22">
        <f t="shared" si="31"/>
        <v>0</v>
      </c>
      <c r="AJ98" s="23">
        <f t="shared" si="32"/>
        <v>0</v>
      </c>
      <c r="AK98" s="23">
        <f t="shared" si="43"/>
        <v>0</v>
      </c>
      <c r="AL98" s="23">
        <f t="shared" si="44"/>
        <v>0</v>
      </c>
      <c r="AM98" s="79">
        <f t="shared" si="45"/>
        <v>0</v>
      </c>
      <c r="AN98" s="78" t="e">
        <f t="shared" si="46"/>
        <v>#REF!</v>
      </c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72"/>
      <c r="EW98" s="72"/>
      <c r="EX98" s="72"/>
      <c r="EY98" s="72"/>
      <c r="EZ98" s="72"/>
      <c r="FA98" s="72"/>
      <c r="FB98" s="72"/>
      <c r="FC98" s="72"/>
      <c r="FD98" s="72"/>
      <c r="FE98" s="72"/>
      <c r="FF98" s="72"/>
      <c r="FG98" s="72"/>
      <c r="FH98" s="72"/>
      <c r="FI98" s="72"/>
      <c r="FJ98" s="72"/>
      <c r="FK98" s="72"/>
      <c r="FL98" s="72"/>
      <c r="FM98" s="72"/>
      <c r="FN98" s="72"/>
      <c r="FO98" s="72"/>
      <c r="FP98" s="72"/>
      <c r="FQ98" s="72"/>
      <c r="FR98" s="72"/>
      <c r="FS98" s="72"/>
      <c r="FT98" s="72"/>
      <c r="FU98" s="72"/>
      <c r="FV98" s="72"/>
      <c r="FW98" s="72"/>
      <c r="FX98" s="72"/>
      <c r="FY98" s="72"/>
      <c r="FZ98" s="72"/>
      <c r="GA98" s="72"/>
      <c r="GB98" s="72"/>
      <c r="GC98" s="72"/>
      <c r="GD98" s="72"/>
      <c r="GE98" s="72"/>
      <c r="GF98" s="72"/>
      <c r="GG98" s="72"/>
      <c r="GH98" s="72"/>
      <c r="GI98" s="72"/>
      <c r="GJ98" s="72"/>
      <c r="GK98" s="72"/>
      <c r="GL98" s="72"/>
      <c r="GM98" s="72"/>
      <c r="GN98" s="72"/>
      <c r="GO98" s="72"/>
      <c r="GP98" s="72"/>
      <c r="GQ98" s="72"/>
      <c r="GR98" s="72"/>
      <c r="GS98" s="72"/>
      <c r="GT98" s="72"/>
      <c r="GU98" s="72"/>
      <c r="GV98" s="72"/>
      <c r="GW98" s="72"/>
      <c r="GX98" s="72"/>
      <c r="GY98" s="72"/>
      <c r="GZ98" s="72"/>
      <c r="HA98" s="72"/>
      <c r="HB98" s="72"/>
      <c r="HC98" s="72"/>
      <c r="HD98" s="72"/>
      <c r="HE98" s="72"/>
      <c r="HF98" s="72"/>
      <c r="HG98" s="72"/>
      <c r="HH98" s="72"/>
      <c r="HI98" s="72"/>
      <c r="HJ98" s="72"/>
      <c r="HK98" s="72"/>
      <c r="HL98" s="72"/>
      <c r="HM98" s="72"/>
      <c r="HN98" s="72"/>
      <c r="HO98" s="72"/>
      <c r="HP98" s="72"/>
      <c r="HQ98" s="72"/>
      <c r="HR98" s="72"/>
      <c r="HS98" s="72"/>
      <c r="HT98" s="72"/>
      <c r="HU98" s="72"/>
      <c r="HV98" s="72"/>
      <c r="HW98" s="72"/>
      <c r="HX98" s="72"/>
      <c r="HY98" s="72"/>
      <c r="HZ98" s="72"/>
      <c r="IA98" s="72"/>
      <c r="IB98" s="72"/>
      <c r="IC98" s="72"/>
      <c r="ID98" s="72"/>
      <c r="IE98" s="72"/>
      <c r="IF98" s="72"/>
      <c r="IG98" s="72"/>
      <c r="IH98" s="72"/>
      <c r="II98" s="72"/>
      <c r="IJ98" s="72"/>
      <c r="IK98" s="72"/>
    </row>
    <row r="99" spans="1:245" s="73" customFormat="1">
      <c r="A99" s="86">
        <v>93</v>
      </c>
      <c r="B99" s="86">
        <v>451</v>
      </c>
      <c r="C99" s="84" t="s">
        <v>421</v>
      </c>
      <c r="D99" s="84" t="s">
        <v>418</v>
      </c>
      <c r="E99" s="87" t="s">
        <v>71</v>
      </c>
      <c r="F99" s="87" t="s">
        <v>422</v>
      </c>
      <c r="G99" s="87" t="s">
        <v>423</v>
      </c>
      <c r="H99" s="87"/>
      <c r="I99" s="87"/>
      <c r="J99" s="87"/>
      <c r="K99" s="87"/>
      <c r="L99" s="87" t="s">
        <v>424</v>
      </c>
      <c r="M99" s="87"/>
      <c r="N99" s="108">
        <v>41676</v>
      </c>
      <c r="O99" s="92">
        <f t="shared" si="29"/>
        <v>166000</v>
      </c>
      <c r="P99" s="93">
        <f t="shared" si="30"/>
        <v>0</v>
      </c>
      <c r="Q99" s="93">
        <f t="shared" si="37"/>
        <v>0</v>
      </c>
      <c r="R99" s="93">
        <f t="shared" si="38"/>
        <v>0</v>
      </c>
      <c r="S99" s="109">
        <f t="shared" si="39"/>
        <v>166000</v>
      </c>
      <c r="T99" s="92">
        <v>160000</v>
      </c>
      <c r="U99" s="93">
        <v>0</v>
      </c>
      <c r="V99" s="93">
        <v>0</v>
      </c>
      <c r="W99" s="93">
        <v>0</v>
      </c>
      <c r="X99" s="94">
        <f t="shared" si="40"/>
        <v>160000</v>
      </c>
      <c r="Y99" s="22">
        <v>160000</v>
      </c>
      <c r="Z99" s="23">
        <v>0</v>
      </c>
      <c r="AA99" s="23">
        <v>0</v>
      </c>
      <c r="AB99" s="23">
        <v>0</v>
      </c>
      <c r="AC99" s="78">
        <f t="shared" si="41"/>
        <v>160000</v>
      </c>
      <c r="AD99" s="22">
        <f t="shared" si="33"/>
        <v>6000</v>
      </c>
      <c r="AE99" s="23">
        <f t="shared" si="34"/>
        <v>0</v>
      </c>
      <c r="AF99" s="23">
        <f t="shared" si="35"/>
        <v>0</v>
      </c>
      <c r="AG99" s="23">
        <f t="shared" si="36"/>
        <v>0</v>
      </c>
      <c r="AH99" s="78">
        <f t="shared" si="42"/>
        <v>6000</v>
      </c>
      <c r="AI99" s="22">
        <f t="shared" si="31"/>
        <v>0</v>
      </c>
      <c r="AJ99" s="23">
        <f t="shared" si="32"/>
        <v>0</v>
      </c>
      <c r="AK99" s="23">
        <f t="shared" si="43"/>
        <v>0</v>
      </c>
      <c r="AL99" s="23">
        <f t="shared" si="44"/>
        <v>0</v>
      </c>
      <c r="AM99" s="79">
        <f t="shared" si="45"/>
        <v>0</v>
      </c>
      <c r="AN99" s="78" t="e">
        <f t="shared" si="46"/>
        <v>#REF!</v>
      </c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2"/>
      <c r="EM99" s="72"/>
      <c r="EN99" s="72"/>
      <c r="EO99" s="72"/>
      <c r="EP99" s="72"/>
      <c r="EQ99" s="72"/>
      <c r="ER99" s="72"/>
      <c r="ES99" s="72"/>
      <c r="ET99" s="72"/>
      <c r="EU99" s="72"/>
      <c r="EV99" s="72"/>
      <c r="EW99" s="72"/>
      <c r="EX99" s="72"/>
      <c r="EY99" s="72"/>
      <c r="EZ99" s="72"/>
      <c r="FA99" s="72"/>
      <c r="FB99" s="72"/>
      <c r="FC99" s="72"/>
      <c r="FD99" s="72"/>
      <c r="FE99" s="72"/>
      <c r="FF99" s="72"/>
      <c r="FG99" s="72"/>
      <c r="FH99" s="72"/>
      <c r="FI99" s="72"/>
      <c r="FJ99" s="72"/>
      <c r="FK99" s="72"/>
      <c r="FL99" s="72"/>
      <c r="FM99" s="72"/>
      <c r="FN99" s="72"/>
      <c r="FO99" s="72"/>
      <c r="FP99" s="72"/>
      <c r="FQ99" s="72"/>
      <c r="FR99" s="72"/>
      <c r="FS99" s="72"/>
      <c r="FT99" s="72"/>
      <c r="FU99" s="72"/>
      <c r="FV99" s="72"/>
      <c r="FW99" s="72"/>
      <c r="FX99" s="72"/>
      <c r="FY99" s="72"/>
      <c r="FZ99" s="72"/>
      <c r="GA99" s="72"/>
      <c r="GB99" s="72"/>
      <c r="GC99" s="72"/>
      <c r="GD99" s="72"/>
      <c r="GE99" s="72"/>
      <c r="GF99" s="72"/>
      <c r="GG99" s="72"/>
      <c r="GH99" s="72"/>
      <c r="GI99" s="72"/>
      <c r="GJ99" s="72"/>
      <c r="GK99" s="72"/>
      <c r="GL99" s="72"/>
      <c r="GM99" s="72"/>
      <c r="GN99" s="72"/>
      <c r="GO99" s="72"/>
      <c r="GP99" s="72"/>
      <c r="GQ99" s="72"/>
      <c r="GR99" s="72"/>
      <c r="GS99" s="72"/>
      <c r="GT99" s="72"/>
      <c r="GU99" s="72"/>
      <c r="GV99" s="72"/>
      <c r="GW99" s="72"/>
      <c r="GX99" s="72"/>
      <c r="GY99" s="72"/>
      <c r="GZ99" s="72"/>
      <c r="HA99" s="72"/>
      <c r="HB99" s="72"/>
      <c r="HC99" s="72"/>
      <c r="HD99" s="72"/>
      <c r="HE99" s="72"/>
      <c r="HF99" s="72"/>
      <c r="HG99" s="72"/>
      <c r="HH99" s="72"/>
      <c r="HI99" s="72"/>
      <c r="HJ99" s="72"/>
      <c r="HK99" s="72"/>
      <c r="HL99" s="72"/>
      <c r="HM99" s="72"/>
      <c r="HN99" s="72"/>
      <c r="HO99" s="72"/>
      <c r="HP99" s="72"/>
      <c r="HQ99" s="72"/>
      <c r="HR99" s="72"/>
      <c r="HS99" s="72"/>
      <c r="HT99" s="72"/>
      <c r="HU99" s="72"/>
      <c r="HV99" s="72"/>
      <c r="HW99" s="72"/>
      <c r="HX99" s="72"/>
      <c r="HY99" s="72"/>
      <c r="HZ99" s="72"/>
      <c r="IA99" s="72"/>
      <c r="IB99" s="72"/>
      <c r="IC99" s="72"/>
      <c r="ID99" s="72"/>
      <c r="IE99" s="72"/>
      <c r="IF99" s="72"/>
      <c r="IG99" s="72"/>
      <c r="IH99" s="72"/>
      <c r="II99" s="72"/>
      <c r="IJ99" s="72"/>
      <c r="IK99" s="72"/>
    </row>
    <row r="100" spans="1:245" s="73" customFormat="1" ht="20.399999999999999">
      <c r="A100" s="86">
        <v>94</v>
      </c>
      <c r="B100" s="86">
        <v>221</v>
      </c>
      <c r="C100" s="84" t="s">
        <v>425</v>
      </c>
      <c r="D100" s="84" t="s">
        <v>426</v>
      </c>
      <c r="E100" s="87" t="s">
        <v>107</v>
      </c>
      <c r="F100" s="87" t="s">
        <v>427</v>
      </c>
      <c r="G100" s="87" t="s">
        <v>428</v>
      </c>
      <c r="H100" s="87" t="s">
        <v>75</v>
      </c>
      <c r="I100" s="87" t="s">
        <v>74</v>
      </c>
      <c r="J100" s="87" t="s">
        <v>75</v>
      </c>
      <c r="K100" s="87" t="s">
        <v>75</v>
      </c>
      <c r="L100" s="87" t="s">
        <v>104</v>
      </c>
      <c r="M100" s="87"/>
      <c r="N100" s="108">
        <v>41676</v>
      </c>
      <c r="O100" s="92">
        <f t="shared" si="27"/>
        <v>1055000</v>
      </c>
      <c r="P100" s="93">
        <f t="shared" si="28"/>
        <v>0</v>
      </c>
      <c r="Q100" s="93">
        <f t="shared" si="37"/>
        <v>0</v>
      </c>
      <c r="R100" s="93">
        <f t="shared" si="38"/>
        <v>0</v>
      </c>
      <c r="S100" s="109">
        <f t="shared" si="39"/>
        <v>1055000</v>
      </c>
      <c r="T100" s="92">
        <v>1015000</v>
      </c>
      <c r="U100" s="93">
        <v>0</v>
      </c>
      <c r="V100" s="93">
        <v>0</v>
      </c>
      <c r="W100" s="93">
        <v>0</v>
      </c>
      <c r="X100" s="94">
        <f t="shared" si="40"/>
        <v>1015000</v>
      </c>
      <c r="Y100" s="22">
        <v>1015000</v>
      </c>
      <c r="Z100" s="23">
        <v>0</v>
      </c>
      <c r="AA100" s="23">
        <v>0</v>
      </c>
      <c r="AB100" s="23">
        <v>0</v>
      </c>
      <c r="AC100" s="78">
        <f t="shared" si="41"/>
        <v>1015000</v>
      </c>
      <c r="AD100" s="22">
        <f t="shared" si="33"/>
        <v>40000</v>
      </c>
      <c r="AE100" s="23">
        <f t="shared" si="34"/>
        <v>0</v>
      </c>
      <c r="AF100" s="23">
        <f t="shared" si="35"/>
        <v>0</v>
      </c>
      <c r="AG100" s="23">
        <f t="shared" si="36"/>
        <v>0</v>
      </c>
      <c r="AH100" s="78">
        <f t="shared" si="42"/>
        <v>40000</v>
      </c>
      <c r="AI100" s="22">
        <f t="shared" si="26"/>
        <v>0</v>
      </c>
      <c r="AJ100" s="23">
        <f t="shared" si="25"/>
        <v>0</v>
      </c>
      <c r="AK100" s="23">
        <f t="shared" si="43"/>
        <v>0</v>
      </c>
      <c r="AL100" s="23">
        <f t="shared" si="44"/>
        <v>0</v>
      </c>
      <c r="AM100" s="79">
        <f t="shared" si="45"/>
        <v>0</v>
      </c>
      <c r="AN100" s="78" t="e">
        <f t="shared" si="17"/>
        <v>#REF!</v>
      </c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2"/>
      <c r="GM100" s="72"/>
      <c r="GN100" s="72"/>
      <c r="GO100" s="72"/>
      <c r="GP100" s="72"/>
      <c r="GQ100" s="72"/>
      <c r="GR100" s="72"/>
      <c r="GS100" s="72"/>
      <c r="GT100" s="72"/>
      <c r="GU100" s="72"/>
      <c r="GV100" s="72"/>
      <c r="GW100" s="72"/>
      <c r="GX100" s="72"/>
      <c r="GY100" s="72"/>
      <c r="GZ100" s="72"/>
      <c r="HA100" s="72"/>
      <c r="HB100" s="72"/>
      <c r="HC100" s="72"/>
      <c r="HD100" s="72"/>
      <c r="HE100" s="72"/>
      <c r="HF100" s="72"/>
      <c r="HG100" s="72"/>
      <c r="HH100" s="72"/>
      <c r="HI100" s="72"/>
      <c r="HJ100" s="72"/>
      <c r="HK100" s="72"/>
      <c r="HL100" s="72"/>
      <c r="HM100" s="72"/>
      <c r="HN100" s="72"/>
      <c r="HO100" s="72"/>
      <c r="HP100" s="72"/>
      <c r="HQ100" s="72"/>
      <c r="HR100" s="72"/>
      <c r="HS100" s="72"/>
      <c r="HT100" s="72"/>
      <c r="HU100" s="72"/>
      <c r="HV100" s="72"/>
      <c r="HW100" s="72"/>
      <c r="HX100" s="72"/>
      <c r="HY100" s="72"/>
      <c r="HZ100" s="72"/>
      <c r="IA100" s="72"/>
      <c r="IB100" s="72"/>
      <c r="IC100" s="72"/>
      <c r="ID100" s="72"/>
      <c r="IE100" s="72"/>
      <c r="IF100" s="72"/>
      <c r="IG100" s="72"/>
      <c r="IH100" s="72"/>
      <c r="II100" s="72"/>
      <c r="IJ100" s="72"/>
      <c r="IK100" s="72"/>
    </row>
    <row r="101" spans="1:245" s="73" customFormat="1">
      <c r="A101" s="86">
        <v>95</v>
      </c>
      <c r="B101" s="86">
        <v>277</v>
      </c>
      <c r="C101" s="84" t="s">
        <v>110</v>
      </c>
      <c r="D101" s="84" t="s">
        <v>111</v>
      </c>
      <c r="E101" s="87" t="s">
        <v>71</v>
      </c>
      <c r="F101" s="87" t="s">
        <v>429</v>
      </c>
      <c r="G101" s="87" t="s">
        <v>430</v>
      </c>
      <c r="H101" s="87"/>
      <c r="I101" s="87"/>
      <c r="J101" s="87"/>
      <c r="K101" s="87"/>
      <c r="L101" s="87"/>
      <c r="M101" s="87"/>
      <c r="N101" s="108"/>
      <c r="O101" s="92">
        <f t="shared" si="27"/>
        <v>0</v>
      </c>
      <c r="P101" s="93">
        <f t="shared" si="28"/>
        <v>0</v>
      </c>
      <c r="Q101" s="93">
        <f t="shared" si="37"/>
        <v>0</v>
      </c>
      <c r="R101" s="93">
        <f t="shared" si="38"/>
        <v>670000</v>
      </c>
      <c r="S101" s="109">
        <f t="shared" si="39"/>
        <v>670000</v>
      </c>
      <c r="T101" s="92">
        <v>0</v>
      </c>
      <c r="U101" s="93">
        <v>0</v>
      </c>
      <c r="V101" s="93">
        <v>0</v>
      </c>
      <c r="W101" s="93">
        <v>670000</v>
      </c>
      <c r="X101" s="94">
        <f t="shared" si="40"/>
        <v>670000</v>
      </c>
      <c r="Y101" s="22">
        <v>0</v>
      </c>
      <c r="Z101" s="23">
        <v>0</v>
      </c>
      <c r="AA101" s="23">
        <v>0</v>
      </c>
      <c r="AB101" s="23">
        <v>670000</v>
      </c>
      <c r="AC101" s="78">
        <f t="shared" si="41"/>
        <v>670000</v>
      </c>
      <c r="AD101" s="22">
        <f t="shared" si="33"/>
        <v>0</v>
      </c>
      <c r="AE101" s="23">
        <f t="shared" si="34"/>
        <v>0</v>
      </c>
      <c r="AF101" s="23">
        <f t="shared" si="35"/>
        <v>0</v>
      </c>
      <c r="AG101" s="23">
        <f t="shared" si="36"/>
        <v>0</v>
      </c>
      <c r="AH101" s="78">
        <f t="shared" si="42"/>
        <v>0</v>
      </c>
      <c r="AI101" s="22">
        <f t="shared" si="26"/>
        <v>0</v>
      </c>
      <c r="AJ101" s="23">
        <f t="shared" si="25"/>
        <v>0</v>
      </c>
      <c r="AK101" s="23">
        <f t="shared" si="43"/>
        <v>0</v>
      </c>
      <c r="AL101" s="23">
        <f t="shared" si="44"/>
        <v>0</v>
      </c>
      <c r="AM101" s="79">
        <f t="shared" si="45"/>
        <v>0</v>
      </c>
      <c r="AN101" s="78" t="e">
        <f t="shared" ref="AN101:AN121" si="47">ROUND(AM101*premieGM,2)</f>
        <v>#REF!</v>
      </c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2"/>
      <c r="EM101" s="72"/>
      <c r="EN101" s="72"/>
      <c r="EO101" s="72"/>
      <c r="EP101" s="72"/>
      <c r="EQ101" s="72"/>
      <c r="ER101" s="72"/>
      <c r="ES101" s="72"/>
      <c r="ET101" s="72"/>
      <c r="EU101" s="72"/>
      <c r="EV101" s="72"/>
      <c r="EW101" s="72"/>
      <c r="EX101" s="72"/>
      <c r="EY101" s="72"/>
      <c r="EZ101" s="72"/>
      <c r="FA101" s="72"/>
      <c r="FB101" s="72"/>
      <c r="FC101" s="72"/>
      <c r="FD101" s="72"/>
      <c r="FE101" s="72"/>
      <c r="FF101" s="72"/>
      <c r="FG101" s="72"/>
      <c r="FH101" s="72"/>
      <c r="FI101" s="72"/>
      <c r="FJ101" s="72"/>
      <c r="FK101" s="72"/>
      <c r="FL101" s="72"/>
      <c r="FM101" s="72"/>
      <c r="FN101" s="72"/>
      <c r="FO101" s="72"/>
      <c r="FP101" s="72"/>
      <c r="FQ101" s="72"/>
      <c r="FR101" s="72"/>
      <c r="FS101" s="72"/>
      <c r="FT101" s="72"/>
      <c r="FU101" s="72"/>
      <c r="FV101" s="72"/>
      <c r="FW101" s="72"/>
      <c r="FX101" s="72"/>
      <c r="FY101" s="72"/>
      <c r="FZ101" s="72"/>
      <c r="GA101" s="72"/>
      <c r="GB101" s="72"/>
      <c r="GC101" s="72"/>
      <c r="GD101" s="72"/>
      <c r="GE101" s="72"/>
      <c r="GF101" s="72"/>
      <c r="GG101" s="72"/>
      <c r="GH101" s="72"/>
      <c r="GI101" s="72"/>
      <c r="GJ101" s="72"/>
      <c r="GK101" s="72"/>
      <c r="GL101" s="72"/>
      <c r="GM101" s="72"/>
      <c r="GN101" s="72"/>
      <c r="GO101" s="72"/>
      <c r="GP101" s="72"/>
      <c r="GQ101" s="72"/>
      <c r="GR101" s="72"/>
      <c r="GS101" s="72"/>
      <c r="GT101" s="72"/>
      <c r="GU101" s="72"/>
      <c r="GV101" s="72"/>
      <c r="GW101" s="72"/>
      <c r="GX101" s="72"/>
      <c r="GY101" s="72"/>
      <c r="GZ101" s="72"/>
      <c r="HA101" s="72"/>
      <c r="HB101" s="72"/>
      <c r="HC101" s="72"/>
      <c r="HD101" s="72"/>
      <c r="HE101" s="72"/>
      <c r="HF101" s="72"/>
      <c r="HG101" s="72"/>
      <c r="HH101" s="72"/>
      <c r="HI101" s="72"/>
      <c r="HJ101" s="72"/>
      <c r="HK101" s="72"/>
      <c r="HL101" s="72"/>
      <c r="HM101" s="72"/>
      <c r="HN101" s="72"/>
      <c r="HO101" s="72"/>
      <c r="HP101" s="72"/>
      <c r="HQ101" s="72"/>
      <c r="HR101" s="72"/>
      <c r="HS101" s="72"/>
      <c r="HT101" s="72"/>
      <c r="HU101" s="72"/>
      <c r="HV101" s="72"/>
      <c r="HW101" s="72"/>
      <c r="HX101" s="72"/>
      <c r="HY101" s="72"/>
      <c r="HZ101" s="72"/>
      <c r="IA101" s="72"/>
      <c r="IB101" s="72"/>
      <c r="IC101" s="72"/>
      <c r="ID101" s="72"/>
      <c r="IE101" s="72"/>
      <c r="IF101" s="72"/>
      <c r="IG101" s="72"/>
      <c r="IH101" s="72"/>
      <c r="II101" s="72"/>
      <c r="IJ101" s="72"/>
      <c r="IK101" s="72"/>
    </row>
    <row r="102" spans="1:245" s="73" customFormat="1" ht="20.399999999999999">
      <c r="A102" s="86">
        <v>96</v>
      </c>
      <c r="B102" s="86">
        <v>308</v>
      </c>
      <c r="C102" s="84" t="s">
        <v>431</v>
      </c>
      <c r="D102" s="84" t="s">
        <v>432</v>
      </c>
      <c r="E102" s="87" t="s">
        <v>71</v>
      </c>
      <c r="F102" s="87" t="s">
        <v>433</v>
      </c>
      <c r="G102" s="87" t="s">
        <v>434</v>
      </c>
      <c r="H102" s="87" t="s">
        <v>143</v>
      </c>
      <c r="I102" s="87" t="s">
        <v>74</v>
      </c>
      <c r="J102" s="87" t="s">
        <v>75</v>
      </c>
      <c r="K102" s="87"/>
      <c r="L102" s="87" t="s">
        <v>104</v>
      </c>
      <c r="M102" s="87"/>
      <c r="N102" s="108">
        <v>41676</v>
      </c>
      <c r="O102" s="92">
        <f t="shared" si="27"/>
        <v>5423000</v>
      </c>
      <c r="P102" s="93">
        <f t="shared" si="28"/>
        <v>1573000</v>
      </c>
      <c r="Q102" s="93">
        <f t="shared" si="37"/>
        <v>0</v>
      </c>
      <c r="R102" s="93">
        <f t="shared" si="38"/>
        <v>111000</v>
      </c>
      <c r="S102" s="109">
        <f t="shared" si="39"/>
        <v>7107000</v>
      </c>
      <c r="T102" s="92">
        <v>5220000</v>
      </c>
      <c r="U102" s="93">
        <v>1510000</v>
      </c>
      <c r="V102" s="93">
        <v>0</v>
      </c>
      <c r="W102" s="93">
        <v>111000</v>
      </c>
      <c r="X102" s="94">
        <f t="shared" si="40"/>
        <v>6841000</v>
      </c>
      <c r="Y102" s="22">
        <v>5220000</v>
      </c>
      <c r="Z102" s="23">
        <v>1510000</v>
      </c>
      <c r="AA102" s="23">
        <v>0</v>
      </c>
      <c r="AB102" s="23">
        <v>111000</v>
      </c>
      <c r="AC102" s="78">
        <f t="shared" si="41"/>
        <v>6841000</v>
      </c>
      <c r="AD102" s="22">
        <f t="shared" si="33"/>
        <v>203000</v>
      </c>
      <c r="AE102" s="23">
        <f t="shared" si="34"/>
        <v>63000</v>
      </c>
      <c r="AF102" s="23">
        <f t="shared" si="35"/>
        <v>0</v>
      </c>
      <c r="AG102" s="23">
        <f t="shared" si="36"/>
        <v>0</v>
      </c>
      <c r="AH102" s="78">
        <f t="shared" si="42"/>
        <v>266000</v>
      </c>
      <c r="AI102" s="22">
        <f t="shared" si="26"/>
        <v>0</v>
      </c>
      <c r="AJ102" s="23">
        <f t="shared" si="25"/>
        <v>0</v>
      </c>
      <c r="AK102" s="23">
        <f t="shared" si="43"/>
        <v>0</v>
      </c>
      <c r="AL102" s="23">
        <f t="shared" si="44"/>
        <v>0</v>
      </c>
      <c r="AM102" s="79">
        <f t="shared" si="45"/>
        <v>0</v>
      </c>
      <c r="AN102" s="78" t="e">
        <f t="shared" si="47"/>
        <v>#REF!</v>
      </c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2"/>
      <c r="EN102" s="72"/>
      <c r="EO102" s="72"/>
      <c r="EP102" s="72"/>
      <c r="EQ102" s="72"/>
      <c r="ER102" s="72"/>
      <c r="ES102" s="72"/>
      <c r="ET102" s="72"/>
      <c r="EU102" s="72"/>
      <c r="EV102" s="72"/>
      <c r="EW102" s="72"/>
      <c r="EX102" s="72"/>
      <c r="EY102" s="72"/>
      <c r="EZ102" s="72"/>
      <c r="FA102" s="72"/>
      <c r="FB102" s="72"/>
      <c r="FC102" s="72"/>
      <c r="FD102" s="72"/>
      <c r="FE102" s="72"/>
      <c r="FF102" s="72"/>
      <c r="FG102" s="72"/>
      <c r="FH102" s="72"/>
      <c r="FI102" s="72"/>
      <c r="FJ102" s="72"/>
      <c r="FK102" s="72"/>
      <c r="FL102" s="72"/>
      <c r="FM102" s="72"/>
      <c r="FN102" s="72"/>
      <c r="FO102" s="72"/>
      <c r="FP102" s="72"/>
      <c r="FQ102" s="72"/>
      <c r="FR102" s="72"/>
      <c r="FS102" s="72"/>
      <c r="FT102" s="72"/>
      <c r="FU102" s="72"/>
      <c r="FV102" s="72"/>
      <c r="FW102" s="72"/>
      <c r="FX102" s="72"/>
      <c r="FY102" s="72"/>
      <c r="FZ102" s="72"/>
      <c r="GA102" s="72"/>
      <c r="GB102" s="72"/>
      <c r="GC102" s="72"/>
      <c r="GD102" s="72"/>
      <c r="GE102" s="72"/>
      <c r="GF102" s="72"/>
      <c r="GG102" s="72"/>
      <c r="GH102" s="72"/>
      <c r="GI102" s="72"/>
      <c r="GJ102" s="72"/>
      <c r="GK102" s="72"/>
      <c r="GL102" s="72"/>
      <c r="GM102" s="72"/>
      <c r="GN102" s="72"/>
      <c r="GO102" s="72"/>
      <c r="GP102" s="72"/>
      <c r="GQ102" s="72"/>
      <c r="GR102" s="72"/>
      <c r="GS102" s="72"/>
      <c r="GT102" s="72"/>
      <c r="GU102" s="72"/>
      <c r="GV102" s="72"/>
      <c r="GW102" s="72"/>
      <c r="GX102" s="72"/>
      <c r="GY102" s="72"/>
      <c r="GZ102" s="72"/>
      <c r="HA102" s="72"/>
      <c r="HB102" s="72"/>
      <c r="HC102" s="72"/>
      <c r="HD102" s="72"/>
      <c r="HE102" s="72"/>
      <c r="HF102" s="72"/>
      <c r="HG102" s="72"/>
      <c r="HH102" s="72"/>
      <c r="HI102" s="72"/>
      <c r="HJ102" s="72"/>
      <c r="HK102" s="72"/>
      <c r="HL102" s="72"/>
      <c r="HM102" s="72"/>
      <c r="HN102" s="72"/>
      <c r="HO102" s="72"/>
      <c r="HP102" s="72"/>
      <c r="HQ102" s="72"/>
      <c r="HR102" s="72"/>
      <c r="HS102" s="72"/>
      <c r="HT102" s="72"/>
      <c r="HU102" s="72"/>
      <c r="HV102" s="72"/>
      <c r="HW102" s="72"/>
      <c r="HX102" s="72"/>
      <c r="HY102" s="72"/>
      <c r="HZ102" s="72"/>
      <c r="IA102" s="72"/>
      <c r="IB102" s="72"/>
      <c r="IC102" s="72"/>
      <c r="ID102" s="72"/>
      <c r="IE102" s="72"/>
      <c r="IF102" s="72"/>
      <c r="IG102" s="72"/>
      <c r="IH102" s="72"/>
      <c r="II102" s="72"/>
      <c r="IJ102" s="72"/>
      <c r="IK102" s="72"/>
    </row>
    <row r="103" spans="1:245" s="73" customFormat="1" ht="20.399999999999999">
      <c r="A103" s="86">
        <v>97</v>
      </c>
      <c r="B103" s="86">
        <v>270</v>
      </c>
      <c r="C103" s="84" t="s">
        <v>435</v>
      </c>
      <c r="D103" s="84" t="s">
        <v>436</v>
      </c>
      <c r="E103" s="87" t="s">
        <v>71</v>
      </c>
      <c r="F103" s="87" t="s">
        <v>437</v>
      </c>
      <c r="G103" s="87" t="s">
        <v>438</v>
      </c>
      <c r="H103" s="87"/>
      <c r="I103" s="87"/>
      <c r="J103" s="87"/>
      <c r="K103" s="87"/>
      <c r="L103" s="87" t="s">
        <v>104</v>
      </c>
      <c r="M103" s="87" t="s">
        <v>412</v>
      </c>
      <c r="N103" s="108">
        <v>41676</v>
      </c>
      <c r="O103" s="92">
        <f t="shared" si="27"/>
        <v>0</v>
      </c>
      <c r="P103" s="93">
        <f t="shared" si="28"/>
        <v>0</v>
      </c>
      <c r="Q103" s="93">
        <f t="shared" si="37"/>
        <v>0</v>
      </c>
      <c r="R103" s="93">
        <f t="shared" si="38"/>
        <v>0</v>
      </c>
      <c r="S103" s="109">
        <f t="shared" si="39"/>
        <v>0</v>
      </c>
      <c r="T103" s="92">
        <v>0</v>
      </c>
      <c r="U103" s="93">
        <v>0</v>
      </c>
      <c r="V103" s="93">
        <v>0</v>
      </c>
      <c r="W103" s="93">
        <v>0</v>
      </c>
      <c r="X103" s="94">
        <f t="shared" si="40"/>
        <v>0</v>
      </c>
      <c r="Y103" s="22">
        <v>0</v>
      </c>
      <c r="Z103" s="23">
        <v>0</v>
      </c>
      <c r="AA103" s="23">
        <v>0</v>
      </c>
      <c r="AB103" s="23">
        <v>0</v>
      </c>
      <c r="AC103" s="78">
        <f t="shared" si="41"/>
        <v>0</v>
      </c>
      <c r="AD103" s="22">
        <f t="shared" ref="AD103:AD134" si="48">O103-T103</f>
        <v>0</v>
      </c>
      <c r="AE103" s="23">
        <f t="shared" ref="AE103:AE134" si="49">P103-U103</f>
        <v>0</v>
      </c>
      <c r="AF103" s="23">
        <f t="shared" ref="AF103:AF134" si="50">Q103-V103</f>
        <v>0</v>
      </c>
      <c r="AG103" s="23">
        <f t="shared" ref="AG103:AG134" si="51">R103-W103</f>
        <v>0</v>
      </c>
      <c r="AH103" s="78">
        <f t="shared" si="42"/>
        <v>0</v>
      </c>
      <c r="AI103" s="22">
        <f t="shared" si="26"/>
        <v>0</v>
      </c>
      <c r="AJ103" s="23">
        <f t="shared" si="25"/>
        <v>0</v>
      </c>
      <c r="AK103" s="23">
        <f t="shared" si="43"/>
        <v>0</v>
      </c>
      <c r="AL103" s="23">
        <f t="shared" si="44"/>
        <v>0</v>
      </c>
      <c r="AM103" s="79">
        <f t="shared" si="45"/>
        <v>0</v>
      </c>
      <c r="AN103" s="78" t="e">
        <f t="shared" si="47"/>
        <v>#REF!</v>
      </c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2"/>
      <c r="EM103" s="72"/>
      <c r="EN103" s="72"/>
      <c r="EO103" s="72"/>
      <c r="EP103" s="72"/>
      <c r="EQ103" s="72"/>
      <c r="ER103" s="72"/>
      <c r="ES103" s="72"/>
      <c r="ET103" s="72"/>
      <c r="EU103" s="72"/>
      <c r="EV103" s="72"/>
      <c r="EW103" s="72"/>
      <c r="EX103" s="72"/>
      <c r="EY103" s="72"/>
      <c r="EZ103" s="72"/>
      <c r="FA103" s="72"/>
      <c r="FB103" s="72"/>
      <c r="FC103" s="72"/>
      <c r="FD103" s="72"/>
      <c r="FE103" s="72"/>
      <c r="FF103" s="72"/>
      <c r="FG103" s="72"/>
      <c r="FH103" s="72"/>
      <c r="FI103" s="72"/>
      <c r="FJ103" s="72"/>
      <c r="FK103" s="72"/>
      <c r="FL103" s="72"/>
      <c r="FM103" s="72"/>
      <c r="FN103" s="72"/>
      <c r="FO103" s="72"/>
      <c r="FP103" s="72"/>
      <c r="FQ103" s="72"/>
      <c r="FR103" s="72"/>
      <c r="FS103" s="72"/>
      <c r="FT103" s="72"/>
      <c r="FU103" s="72"/>
      <c r="FV103" s="72"/>
      <c r="FW103" s="72"/>
      <c r="FX103" s="72"/>
      <c r="FY103" s="72"/>
      <c r="FZ103" s="72"/>
      <c r="GA103" s="72"/>
      <c r="GB103" s="72"/>
      <c r="GC103" s="72"/>
      <c r="GD103" s="72"/>
      <c r="GE103" s="72"/>
      <c r="GF103" s="72"/>
      <c r="GG103" s="72"/>
      <c r="GH103" s="72"/>
      <c r="GI103" s="72"/>
      <c r="GJ103" s="72"/>
      <c r="GK103" s="72"/>
      <c r="GL103" s="72"/>
      <c r="GM103" s="72"/>
      <c r="GN103" s="72"/>
      <c r="GO103" s="72"/>
      <c r="GP103" s="72"/>
      <c r="GQ103" s="72"/>
      <c r="GR103" s="72"/>
      <c r="GS103" s="72"/>
      <c r="GT103" s="72"/>
      <c r="GU103" s="72"/>
      <c r="GV103" s="72"/>
      <c r="GW103" s="72"/>
      <c r="GX103" s="72"/>
      <c r="GY103" s="72"/>
      <c r="GZ103" s="72"/>
      <c r="HA103" s="72"/>
      <c r="HB103" s="72"/>
      <c r="HC103" s="72"/>
      <c r="HD103" s="72"/>
      <c r="HE103" s="72"/>
      <c r="HF103" s="72"/>
      <c r="HG103" s="72"/>
      <c r="HH103" s="72"/>
      <c r="HI103" s="72"/>
      <c r="HJ103" s="72"/>
      <c r="HK103" s="72"/>
      <c r="HL103" s="72"/>
      <c r="HM103" s="72"/>
      <c r="HN103" s="72"/>
      <c r="HO103" s="72"/>
      <c r="HP103" s="72"/>
      <c r="HQ103" s="72"/>
      <c r="HR103" s="72"/>
      <c r="HS103" s="72"/>
      <c r="HT103" s="72"/>
      <c r="HU103" s="72"/>
      <c r="HV103" s="72"/>
      <c r="HW103" s="72"/>
      <c r="HX103" s="72"/>
      <c r="HY103" s="72"/>
      <c r="HZ103" s="72"/>
      <c r="IA103" s="72"/>
      <c r="IB103" s="72"/>
      <c r="IC103" s="72"/>
      <c r="ID103" s="72"/>
      <c r="IE103" s="72"/>
      <c r="IF103" s="72"/>
      <c r="IG103" s="72"/>
      <c r="IH103" s="72"/>
      <c r="II103" s="72"/>
      <c r="IJ103" s="72"/>
      <c r="IK103" s="72"/>
    </row>
    <row r="104" spans="1:245" s="73" customFormat="1" ht="20.399999999999999">
      <c r="A104" s="86">
        <v>98</v>
      </c>
      <c r="B104" s="86">
        <v>583</v>
      </c>
      <c r="C104" s="84" t="s">
        <v>439</v>
      </c>
      <c r="D104" s="84" t="s">
        <v>130</v>
      </c>
      <c r="E104" s="87" t="s">
        <v>71</v>
      </c>
      <c r="F104" s="87" t="s">
        <v>440</v>
      </c>
      <c r="G104" s="87" t="s">
        <v>441</v>
      </c>
      <c r="H104" s="87"/>
      <c r="I104" s="87"/>
      <c r="J104" s="87"/>
      <c r="K104" s="87"/>
      <c r="L104" s="87" t="s">
        <v>104</v>
      </c>
      <c r="M104" s="87"/>
      <c r="N104" s="108"/>
      <c r="O104" s="92">
        <f t="shared" si="27"/>
        <v>38000</v>
      </c>
      <c r="P104" s="93">
        <f t="shared" si="28"/>
        <v>0</v>
      </c>
      <c r="Q104" s="93">
        <f t="shared" si="37"/>
        <v>0</v>
      </c>
      <c r="R104" s="93">
        <f t="shared" si="38"/>
        <v>0</v>
      </c>
      <c r="S104" s="109">
        <f t="shared" si="39"/>
        <v>38000</v>
      </c>
      <c r="T104" s="92">
        <v>37000</v>
      </c>
      <c r="U104" s="93">
        <v>0</v>
      </c>
      <c r="V104" s="93">
        <v>0</v>
      </c>
      <c r="W104" s="93">
        <v>0</v>
      </c>
      <c r="X104" s="94">
        <f t="shared" si="40"/>
        <v>37000</v>
      </c>
      <c r="Y104" s="22">
        <v>37000</v>
      </c>
      <c r="Z104" s="23">
        <v>0</v>
      </c>
      <c r="AA104" s="23">
        <v>0</v>
      </c>
      <c r="AB104" s="23">
        <v>0</v>
      </c>
      <c r="AC104" s="78">
        <f t="shared" si="41"/>
        <v>37000</v>
      </c>
      <c r="AD104" s="22">
        <f t="shared" si="48"/>
        <v>1000</v>
      </c>
      <c r="AE104" s="23">
        <f t="shared" si="49"/>
        <v>0</v>
      </c>
      <c r="AF104" s="23">
        <f t="shared" si="50"/>
        <v>0</v>
      </c>
      <c r="AG104" s="23">
        <f t="shared" si="51"/>
        <v>0</v>
      </c>
      <c r="AH104" s="78">
        <f t="shared" si="42"/>
        <v>1000</v>
      </c>
      <c r="AI104" s="22">
        <f t="shared" si="26"/>
        <v>0</v>
      </c>
      <c r="AJ104" s="23">
        <f t="shared" si="25"/>
        <v>0</v>
      </c>
      <c r="AK104" s="23">
        <f t="shared" si="43"/>
        <v>0</v>
      </c>
      <c r="AL104" s="23">
        <f t="shared" si="44"/>
        <v>0</v>
      </c>
      <c r="AM104" s="79">
        <f t="shared" si="45"/>
        <v>0</v>
      </c>
      <c r="AN104" s="78" t="e">
        <f t="shared" si="47"/>
        <v>#REF!</v>
      </c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72"/>
      <c r="ET104" s="72"/>
      <c r="EU104" s="72"/>
      <c r="EV104" s="72"/>
      <c r="EW104" s="72"/>
      <c r="EX104" s="72"/>
      <c r="EY104" s="72"/>
      <c r="EZ104" s="72"/>
      <c r="FA104" s="72"/>
      <c r="FB104" s="72"/>
      <c r="FC104" s="72"/>
      <c r="FD104" s="72"/>
      <c r="FE104" s="72"/>
      <c r="FF104" s="72"/>
      <c r="FG104" s="72"/>
      <c r="FH104" s="72"/>
      <c r="FI104" s="72"/>
      <c r="FJ104" s="72"/>
      <c r="FK104" s="72"/>
      <c r="FL104" s="72"/>
      <c r="FM104" s="72"/>
      <c r="FN104" s="72"/>
      <c r="FO104" s="72"/>
      <c r="FP104" s="72"/>
      <c r="FQ104" s="72"/>
      <c r="FR104" s="72"/>
      <c r="FS104" s="72"/>
      <c r="FT104" s="72"/>
      <c r="FU104" s="72"/>
      <c r="FV104" s="72"/>
      <c r="FW104" s="72"/>
      <c r="FX104" s="72"/>
      <c r="FY104" s="72"/>
      <c r="FZ104" s="72"/>
      <c r="GA104" s="72"/>
      <c r="GB104" s="72"/>
      <c r="GC104" s="72"/>
      <c r="GD104" s="72"/>
      <c r="GE104" s="72"/>
      <c r="GF104" s="72"/>
      <c r="GG104" s="72"/>
      <c r="GH104" s="72"/>
      <c r="GI104" s="72"/>
      <c r="GJ104" s="72"/>
      <c r="GK104" s="72"/>
      <c r="GL104" s="72"/>
      <c r="GM104" s="72"/>
      <c r="GN104" s="72"/>
      <c r="GO104" s="72"/>
      <c r="GP104" s="72"/>
      <c r="GQ104" s="72"/>
      <c r="GR104" s="72"/>
      <c r="GS104" s="72"/>
      <c r="GT104" s="72"/>
      <c r="GU104" s="72"/>
      <c r="GV104" s="72"/>
      <c r="GW104" s="72"/>
      <c r="GX104" s="72"/>
      <c r="GY104" s="72"/>
      <c r="GZ104" s="72"/>
      <c r="HA104" s="72"/>
      <c r="HB104" s="72"/>
      <c r="HC104" s="72"/>
      <c r="HD104" s="72"/>
      <c r="HE104" s="72"/>
      <c r="HF104" s="72"/>
      <c r="HG104" s="72"/>
      <c r="HH104" s="72"/>
      <c r="HI104" s="72"/>
      <c r="HJ104" s="72"/>
      <c r="HK104" s="72"/>
      <c r="HL104" s="72"/>
      <c r="HM104" s="72"/>
      <c r="HN104" s="72"/>
      <c r="HO104" s="72"/>
      <c r="HP104" s="72"/>
      <c r="HQ104" s="72"/>
      <c r="HR104" s="72"/>
      <c r="HS104" s="72"/>
      <c r="HT104" s="72"/>
      <c r="HU104" s="72"/>
      <c r="HV104" s="72"/>
      <c r="HW104" s="72"/>
      <c r="HX104" s="72"/>
      <c r="HY104" s="72"/>
      <c r="HZ104" s="72"/>
      <c r="IA104" s="72"/>
      <c r="IB104" s="72"/>
      <c r="IC104" s="72"/>
      <c r="ID104" s="72"/>
      <c r="IE104" s="72"/>
      <c r="IF104" s="72"/>
      <c r="IG104" s="72"/>
      <c r="IH104" s="72"/>
      <c r="II104" s="72"/>
      <c r="IJ104" s="72"/>
      <c r="IK104" s="72"/>
    </row>
    <row r="105" spans="1:245" s="73" customFormat="1" ht="20.399999999999999">
      <c r="A105" s="86">
        <v>99</v>
      </c>
      <c r="B105" s="86">
        <v>587</v>
      </c>
      <c r="C105" s="84" t="s">
        <v>442</v>
      </c>
      <c r="D105" s="84" t="s">
        <v>130</v>
      </c>
      <c r="E105" s="87" t="s">
        <v>71</v>
      </c>
      <c r="F105" s="87" t="s">
        <v>443</v>
      </c>
      <c r="G105" s="87" t="s">
        <v>444</v>
      </c>
      <c r="H105" s="87"/>
      <c r="I105" s="87"/>
      <c r="J105" s="87"/>
      <c r="K105" s="87"/>
      <c r="L105" s="87" t="s">
        <v>104</v>
      </c>
      <c r="M105" s="87"/>
      <c r="N105" s="108"/>
      <c r="O105" s="92">
        <f t="shared" si="27"/>
        <v>38000</v>
      </c>
      <c r="P105" s="93">
        <f t="shared" si="28"/>
        <v>0</v>
      </c>
      <c r="Q105" s="93">
        <f t="shared" si="37"/>
        <v>0</v>
      </c>
      <c r="R105" s="93">
        <f t="shared" si="38"/>
        <v>0</v>
      </c>
      <c r="S105" s="109">
        <f t="shared" si="39"/>
        <v>38000</v>
      </c>
      <c r="T105" s="92">
        <v>37000</v>
      </c>
      <c r="U105" s="93">
        <v>0</v>
      </c>
      <c r="V105" s="93">
        <v>0</v>
      </c>
      <c r="W105" s="93">
        <v>0</v>
      </c>
      <c r="X105" s="94">
        <f t="shared" si="40"/>
        <v>37000</v>
      </c>
      <c r="Y105" s="22">
        <v>37000</v>
      </c>
      <c r="Z105" s="23">
        <v>0</v>
      </c>
      <c r="AA105" s="23">
        <v>0</v>
      </c>
      <c r="AB105" s="23">
        <v>0</v>
      </c>
      <c r="AC105" s="78">
        <f t="shared" si="41"/>
        <v>37000</v>
      </c>
      <c r="AD105" s="22">
        <f t="shared" si="48"/>
        <v>1000</v>
      </c>
      <c r="AE105" s="23">
        <f t="shared" si="49"/>
        <v>0</v>
      </c>
      <c r="AF105" s="23">
        <f t="shared" si="50"/>
        <v>0</v>
      </c>
      <c r="AG105" s="23">
        <f t="shared" si="51"/>
        <v>0</v>
      </c>
      <c r="AH105" s="78">
        <f t="shared" si="42"/>
        <v>1000</v>
      </c>
      <c r="AI105" s="22">
        <f t="shared" si="26"/>
        <v>0</v>
      </c>
      <c r="AJ105" s="23">
        <f t="shared" si="25"/>
        <v>0</v>
      </c>
      <c r="AK105" s="23">
        <f t="shared" si="43"/>
        <v>0</v>
      </c>
      <c r="AL105" s="23">
        <f t="shared" si="44"/>
        <v>0</v>
      </c>
      <c r="AM105" s="79">
        <f t="shared" si="45"/>
        <v>0</v>
      </c>
      <c r="AN105" s="78" t="e">
        <f t="shared" si="47"/>
        <v>#REF!</v>
      </c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2"/>
      <c r="EM105" s="72"/>
      <c r="EN105" s="72"/>
      <c r="EO105" s="72"/>
      <c r="EP105" s="72"/>
      <c r="EQ105" s="72"/>
      <c r="ER105" s="72"/>
      <c r="ES105" s="72"/>
      <c r="ET105" s="72"/>
      <c r="EU105" s="72"/>
      <c r="EV105" s="72"/>
      <c r="EW105" s="72"/>
      <c r="EX105" s="72"/>
      <c r="EY105" s="72"/>
      <c r="EZ105" s="72"/>
      <c r="FA105" s="72"/>
      <c r="FB105" s="72"/>
      <c r="FC105" s="72"/>
      <c r="FD105" s="72"/>
      <c r="FE105" s="72"/>
      <c r="FF105" s="72"/>
      <c r="FG105" s="72"/>
      <c r="FH105" s="72"/>
      <c r="FI105" s="72"/>
      <c r="FJ105" s="72"/>
      <c r="FK105" s="72"/>
      <c r="FL105" s="72"/>
      <c r="FM105" s="72"/>
      <c r="FN105" s="72"/>
      <c r="FO105" s="72"/>
      <c r="FP105" s="72"/>
      <c r="FQ105" s="72"/>
      <c r="FR105" s="72"/>
      <c r="FS105" s="72"/>
      <c r="FT105" s="72"/>
      <c r="FU105" s="72"/>
      <c r="FV105" s="72"/>
      <c r="FW105" s="72"/>
      <c r="FX105" s="72"/>
      <c r="FY105" s="72"/>
      <c r="FZ105" s="72"/>
      <c r="GA105" s="72"/>
      <c r="GB105" s="72"/>
      <c r="GC105" s="72"/>
      <c r="GD105" s="72"/>
      <c r="GE105" s="72"/>
      <c r="GF105" s="72"/>
      <c r="GG105" s="72"/>
      <c r="GH105" s="72"/>
      <c r="GI105" s="72"/>
      <c r="GJ105" s="72"/>
      <c r="GK105" s="72"/>
      <c r="GL105" s="72"/>
      <c r="GM105" s="72"/>
      <c r="GN105" s="72"/>
      <c r="GO105" s="72"/>
      <c r="GP105" s="72"/>
      <c r="GQ105" s="72"/>
      <c r="GR105" s="72"/>
      <c r="GS105" s="72"/>
      <c r="GT105" s="72"/>
      <c r="GU105" s="72"/>
      <c r="GV105" s="72"/>
      <c r="GW105" s="72"/>
      <c r="GX105" s="72"/>
      <c r="GY105" s="72"/>
      <c r="GZ105" s="72"/>
      <c r="HA105" s="72"/>
      <c r="HB105" s="72"/>
      <c r="HC105" s="72"/>
      <c r="HD105" s="72"/>
      <c r="HE105" s="72"/>
      <c r="HF105" s="72"/>
      <c r="HG105" s="72"/>
      <c r="HH105" s="72"/>
      <c r="HI105" s="72"/>
      <c r="HJ105" s="72"/>
      <c r="HK105" s="72"/>
      <c r="HL105" s="72"/>
      <c r="HM105" s="72"/>
      <c r="HN105" s="72"/>
      <c r="HO105" s="72"/>
      <c r="HP105" s="72"/>
      <c r="HQ105" s="72"/>
      <c r="HR105" s="72"/>
      <c r="HS105" s="72"/>
      <c r="HT105" s="72"/>
      <c r="HU105" s="72"/>
      <c r="HV105" s="72"/>
      <c r="HW105" s="72"/>
      <c r="HX105" s="72"/>
      <c r="HY105" s="72"/>
      <c r="HZ105" s="72"/>
      <c r="IA105" s="72"/>
      <c r="IB105" s="72"/>
      <c r="IC105" s="72"/>
      <c r="ID105" s="72"/>
      <c r="IE105" s="72"/>
      <c r="IF105" s="72"/>
      <c r="IG105" s="72"/>
      <c r="IH105" s="72"/>
      <c r="II105" s="72"/>
      <c r="IJ105" s="72"/>
      <c r="IK105" s="72"/>
    </row>
    <row r="106" spans="1:245" s="73" customFormat="1" ht="20.399999999999999">
      <c r="A106" s="86">
        <v>100</v>
      </c>
      <c r="B106" s="86">
        <v>589</v>
      </c>
      <c r="C106" s="84" t="s">
        <v>445</v>
      </c>
      <c r="D106" s="84" t="s">
        <v>130</v>
      </c>
      <c r="E106" s="87" t="s">
        <v>71</v>
      </c>
      <c r="F106" s="87" t="s">
        <v>446</v>
      </c>
      <c r="G106" s="87" t="s">
        <v>447</v>
      </c>
      <c r="H106" s="87"/>
      <c r="I106" s="87"/>
      <c r="J106" s="87"/>
      <c r="K106" s="87"/>
      <c r="L106" s="87" t="s">
        <v>104</v>
      </c>
      <c r="M106" s="87"/>
      <c r="N106" s="108"/>
      <c r="O106" s="92">
        <f t="shared" si="27"/>
        <v>38000</v>
      </c>
      <c r="P106" s="93">
        <f t="shared" si="28"/>
        <v>0</v>
      </c>
      <c r="Q106" s="93">
        <f t="shared" si="37"/>
        <v>0</v>
      </c>
      <c r="R106" s="93">
        <f t="shared" si="38"/>
        <v>0</v>
      </c>
      <c r="S106" s="109">
        <f t="shared" si="39"/>
        <v>38000</v>
      </c>
      <c r="T106" s="92">
        <v>37000</v>
      </c>
      <c r="U106" s="93">
        <v>0</v>
      </c>
      <c r="V106" s="93">
        <v>0</v>
      </c>
      <c r="W106" s="93">
        <v>0</v>
      </c>
      <c r="X106" s="94">
        <f t="shared" si="40"/>
        <v>37000</v>
      </c>
      <c r="Y106" s="22">
        <v>37000</v>
      </c>
      <c r="Z106" s="23">
        <v>0</v>
      </c>
      <c r="AA106" s="23">
        <v>0</v>
      </c>
      <c r="AB106" s="23">
        <v>0</v>
      </c>
      <c r="AC106" s="78">
        <f t="shared" si="41"/>
        <v>37000</v>
      </c>
      <c r="AD106" s="22">
        <f t="shared" si="48"/>
        <v>1000</v>
      </c>
      <c r="AE106" s="23">
        <f t="shared" si="49"/>
        <v>0</v>
      </c>
      <c r="AF106" s="23">
        <f t="shared" si="50"/>
        <v>0</v>
      </c>
      <c r="AG106" s="23">
        <f t="shared" si="51"/>
        <v>0</v>
      </c>
      <c r="AH106" s="78">
        <f t="shared" si="42"/>
        <v>1000</v>
      </c>
      <c r="AI106" s="22">
        <f t="shared" si="26"/>
        <v>0</v>
      </c>
      <c r="AJ106" s="23">
        <f t="shared" si="25"/>
        <v>0</v>
      </c>
      <c r="AK106" s="23">
        <f t="shared" si="43"/>
        <v>0</v>
      </c>
      <c r="AL106" s="23">
        <f t="shared" si="44"/>
        <v>0</v>
      </c>
      <c r="AM106" s="79">
        <f t="shared" si="45"/>
        <v>0</v>
      </c>
      <c r="AN106" s="78" t="e">
        <f t="shared" si="47"/>
        <v>#REF!</v>
      </c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2"/>
      <c r="GM106" s="72"/>
      <c r="GN106" s="72"/>
      <c r="GO106" s="72"/>
      <c r="GP106" s="72"/>
      <c r="GQ106" s="72"/>
      <c r="GR106" s="72"/>
      <c r="GS106" s="72"/>
      <c r="GT106" s="72"/>
      <c r="GU106" s="72"/>
      <c r="GV106" s="72"/>
      <c r="GW106" s="72"/>
      <c r="GX106" s="72"/>
      <c r="GY106" s="72"/>
      <c r="GZ106" s="72"/>
      <c r="HA106" s="72"/>
      <c r="HB106" s="72"/>
      <c r="HC106" s="72"/>
      <c r="HD106" s="72"/>
      <c r="HE106" s="72"/>
      <c r="HF106" s="72"/>
      <c r="HG106" s="72"/>
      <c r="HH106" s="72"/>
      <c r="HI106" s="72"/>
      <c r="HJ106" s="72"/>
      <c r="HK106" s="72"/>
      <c r="HL106" s="72"/>
      <c r="HM106" s="72"/>
      <c r="HN106" s="72"/>
      <c r="HO106" s="72"/>
      <c r="HP106" s="72"/>
      <c r="HQ106" s="72"/>
      <c r="HR106" s="72"/>
      <c r="HS106" s="72"/>
      <c r="HT106" s="72"/>
      <c r="HU106" s="72"/>
      <c r="HV106" s="72"/>
      <c r="HW106" s="72"/>
      <c r="HX106" s="72"/>
      <c r="HY106" s="72"/>
      <c r="HZ106" s="72"/>
      <c r="IA106" s="72"/>
      <c r="IB106" s="72"/>
      <c r="IC106" s="72"/>
      <c r="ID106" s="72"/>
      <c r="IE106" s="72"/>
      <c r="IF106" s="72"/>
      <c r="IG106" s="72"/>
      <c r="IH106" s="72"/>
      <c r="II106" s="72"/>
      <c r="IJ106" s="72"/>
      <c r="IK106" s="72"/>
    </row>
    <row r="107" spans="1:245" s="73" customFormat="1">
      <c r="A107" s="86">
        <v>101</v>
      </c>
      <c r="B107" s="86">
        <v>229</v>
      </c>
      <c r="C107" s="84" t="s">
        <v>448</v>
      </c>
      <c r="D107" s="84" t="s">
        <v>449</v>
      </c>
      <c r="E107" s="87" t="s">
        <v>107</v>
      </c>
      <c r="F107" s="87" t="s">
        <v>450</v>
      </c>
      <c r="G107" s="87" t="s">
        <v>451</v>
      </c>
      <c r="H107" s="87"/>
      <c r="I107" s="87"/>
      <c r="J107" s="87"/>
      <c r="K107" s="87"/>
      <c r="L107" s="87" t="s">
        <v>452</v>
      </c>
      <c r="M107" s="87"/>
      <c r="N107" s="108">
        <v>42453</v>
      </c>
      <c r="O107" s="92">
        <f t="shared" si="27"/>
        <v>60000</v>
      </c>
      <c r="P107" s="93">
        <f t="shared" si="28"/>
        <v>0</v>
      </c>
      <c r="Q107" s="93">
        <f t="shared" si="37"/>
        <v>0</v>
      </c>
      <c r="R107" s="93">
        <f t="shared" si="38"/>
        <v>0</v>
      </c>
      <c r="S107" s="109">
        <f t="shared" si="39"/>
        <v>60000</v>
      </c>
      <c r="T107" s="92">
        <v>58000</v>
      </c>
      <c r="U107" s="93">
        <v>0</v>
      </c>
      <c r="V107" s="93">
        <v>0</v>
      </c>
      <c r="W107" s="93">
        <v>0</v>
      </c>
      <c r="X107" s="94">
        <f t="shared" si="40"/>
        <v>58000</v>
      </c>
      <c r="Y107" s="22">
        <v>58000</v>
      </c>
      <c r="Z107" s="23">
        <v>0</v>
      </c>
      <c r="AA107" s="23">
        <v>0</v>
      </c>
      <c r="AB107" s="23">
        <v>0</v>
      </c>
      <c r="AC107" s="78">
        <f t="shared" si="41"/>
        <v>58000</v>
      </c>
      <c r="AD107" s="22">
        <f t="shared" si="48"/>
        <v>2000</v>
      </c>
      <c r="AE107" s="23">
        <f t="shared" si="49"/>
        <v>0</v>
      </c>
      <c r="AF107" s="23">
        <f t="shared" si="50"/>
        <v>0</v>
      </c>
      <c r="AG107" s="23">
        <f t="shared" si="51"/>
        <v>0</v>
      </c>
      <c r="AH107" s="78">
        <f t="shared" si="42"/>
        <v>2000</v>
      </c>
      <c r="AI107" s="22">
        <f t="shared" si="26"/>
        <v>0</v>
      </c>
      <c r="AJ107" s="23">
        <f t="shared" si="25"/>
        <v>0</v>
      </c>
      <c r="AK107" s="23">
        <f t="shared" si="43"/>
        <v>0</v>
      </c>
      <c r="AL107" s="23">
        <f t="shared" si="44"/>
        <v>0</v>
      </c>
      <c r="AM107" s="79">
        <f t="shared" si="45"/>
        <v>0</v>
      </c>
      <c r="AN107" s="78" t="e">
        <f t="shared" si="47"/>
        <v>#REF!</v>
      </c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2"/>
      <c r="EM107" s="72"/>
      <c r="EN107" s="72"/>
      <c r="EO107" s="72"/>
      <c r="EP107" s="72"/>
      <c r="EQ107" s="72"/>
      <c r="ER107" s="72"/>
      <c r="ES107" s="72"/>
      <c r="ET107" s="72"/>
      <c r="EU107" s="72"/>
      <c r="EV107" s="72"/>
      <c r="EW107" s="72"/>
      <c r="EX107" s="72"/>
      <c r="EY107" s="72"/>
      <c r="EZ107" s="72"/>
      <c r="FA107" s="72"/>
      <c r="FB107" s="72"/>
      <c r="FC107" s="72"/>
      <c r="FD107" s="72"/>
      <c r="FE107" s="72"/>
      <c r="FF107" s="72"/>
      <c r="FG107" s="72"/>
      <c r="FH107" s="72"/>
      <c r="FI107" s="72"/>
      <c r="FJ107" s="72"/>
      <c r="FK107" s="72"/>
      <c r="FL107" s="72"/>
      <c r="FM107" s="72"/>
      <c r="FN107" s="72"/>
      <c r="FO107" s="72"/>
      <c r="FP107" s="72"/>
      <c r="FQ107" s="72"/>
      <c r="FR107" s="72"/>
      <c r="FS107" s="72"/>
      <c r="FT107" s="72"/>
      <c r="FU107" s="72"/>
      <c r="FV107" s="72"/>
      <c r="FW107" s="72"/>
      <c r="FX107" s="72"/>
      <c r="FY107" s="72"/>
      <c r="FZ107" s="72"/>
      <c r="GA107" s="72"/>
      <c r="GB107" s="72"/>
      <c r="GC107" s="72"/>
      <c r="GD107" s="72"/>
      <c r="GE107" s="72"/>
      <c r="GF107" s="72"/>
      <c r="GG107" s="72"/>
      <c r="GH107" s="72"/>
      <c r="GI107" s="72"/>
      <c r="GJ107" s="72"/>
      <c r="GK107" s="72"/>
      <c r="GL107" s="72"/>
      <c r="GM107" s="72"/>
      <c r="GN107" s="72"/>
      <c r="GO107" s="72"/>
      <c r="GP107" s="72"/>
      <c r="GQ107" s="72"/>
      <c r="GR107" s="72"/>
      <c r="GS107" s="72"/>
      <c r="GT107" s="72"/>
      <c r="GU107" s="72"/>
      <c r="GV107" s="72"/>
      <c r="GW107" s="72"/>
      <c r="GX107" s="72"/>
      <c r="GY107" s="72"/>
      <c r="GZ107" s="72"/>
      <c r="HA107" s="72"/>
      <c r="HB107" s="72"/>
      <c r="HC107" s="72"/>
      <c r="HD107" s="72"/>
      <c r="HE107" s="72"/>
      <c r="HF107" s="72"/>
      <c r="HG107" s="72"/>
      <c r="HH107" s="72"/>
      <c r="HI107" s="72"/>
      <c r="HJ107" s="72"/>
      <c r="HK107" s="72"/>
      <c r="HL107" s="72"/>
      <c r="HM107" s="72"/>
      <c r="HN107" s="72"/>
      <c r="HO107" s="72"/>
      <c r="HP107" s="72"/>
      <c r="HQ107" s="72"/>
      <c r="HR107" s="72"/>
      <c r="HS107" s="72"/>
      <c r="HT107" s="72"/>
      <c r="HU107" s="72"/>
      <c r="HV107" s="72"/>
      <c r="HW107" s="72"/>
      <c r="HX107" s="72"/>
      <c r="HY107" s="72"/>
      <c r="HZ107" s="72"/>
      <c r="IA107" s="72"/>
      <c r="IB107" s="72"/>
      <c r="IC107" s="72"/>
      <c r="ID107" s="72"/>
      <c r="IE107" s="72"/>
      <c r="IF107" s="72"/>
      <c r="IG107" s="72"/>
      <c r="IH107" s="72"/>
      <c r="II107" s="72"/>
      <c r="IJ107" s="72"/>
      <c r="IK107" s="72"/>
    </row>
    <row r="108" spans="1:245" s="73" customFormat="1" ht="20.399999999999999">
      <c r="A108" s="86">
        <v>102</v>
      </c>
      <c r="B108" s="86">
        <v>228</v>
      </c>
      <c r="C108" s="84" t="s">
        <v>453</v>
      </c>
      <c r="D108" s="84" t="s">
        <v>449</v>
      </c>
      <c r="E108" s="87" t="s">
        <v>107</v>
      </c>
      <c r="F108" s="87" t="s">
        <v>454</v>
      </c>
      <c r="G108" s="87" t="s">
        <v>455</v>
      </c>
      <c r="H108" s="87"/>
      <c r="I108" s="87"/>
      <c r="J108" s="87"/>
      <c r="K108" s="87"/>
      <c r="L108" s="87" t="s">
        <v>104</v>
      </c>
      <c r="M108" s="87"/>
      <c r="N108" s="108">
        <v>41676</v>
      </c>
      <c r="O108" s="92">
        <f t="shared" ref="O108:O121" si="52">ROUND(T108*ign/igo,afrind)</f>
        <v>244000</v>
      </c>
      <c r="P108" s="93">
        <f t="shared" ref="P108:P121" si="53">ROUND(U108*iin/iio,afrind)</f>
        <v>0</v>
      </c>
      <c r="Q108" s="93">
        <f t="shared" si="37"/>
        <v>0</v>
      </c>
      <c r="R108" s="93">
        <f t="shared" si="38"/>
        <v>0</v>
      </c>
      <c r="S108" s="109">
        <f t="shared" si="39"/>
        <v>244000</v>
      </c>
      <c r="T108" s="92">
        <v>235000</v>
      </c>
      <c r="U108" s="93">
        <v>0</v>
      </c>
      <c r="V108" s="93">
        <v>0</v>
      </c>
      <c r="W108" s="93">
        <v>0</v>
      </c>
      <c r="X108" s="94">
        <f t="shared" si="40"/>
        <v>235000</v>
      </c>
      <c r="Y108" s="22">
        <v>235000</v>
      </c>
      <c r="Z108" s="23">
        <v>0</v>
      </c>
      <c r="AA108" s="23">
        <v>0</v>
      </c>
      <c r="AB108" s="23">
        <v>0</v>
      </c>
      <c r="AC108" s="78">
        <f t="shared" si="41"/>
        <v>235000</v>
      </c>
      <c r="AD108" s="22">
        <f t="shared" si="48"/>
        <v>9000</v>
      </c>
      <c r="AE108" s="23">
        <f t="shared" si="49"/>
        <v>0</v>
      </c>
      <c r="AF108" s="23">
        <f t="shared" si="50"/>
        <v>0</v>
      </c>
      <c r="AG108" s="23">
        <f t="shared" si="51"/>
        <v>0</v>
      </c>
      <c r="AH108" s="78">
        <f t="shared" si="42"/>
        <v>9000</v>
      </c>
      <c r="AI108" s="22">
        <f t="shared" ref="AI108:AI121" si="54">T108-Y108</f>
        <v>0</v>
      </c>
      <c r="AJ108" s="23">
        <f t="shared" ref="AJ108:AJ121" si="55">U108-Z108</f>
        <v>0</v>
      </c>
      <c r="AK108" s="23">
        <f t="shared" si="43"/>
        <v>0</v>
      </c>
      <c r="AL108" s="23">
        <f t="shared" si="44"/>
        <v>0</v>
      </c>
      <c r="AM108" s="79">
        <f t="shared" si="45"/>
        <v>0</v>
      </c>
      <c r="AN108" s="78" t="e">
        <f t="shared" si="47"/>
        <v>#REF!</v>
      </c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U108" s="72"/>
      <c r="EV108" s="72"/>
      <c r="EW108" s="72"/>
      <c r="EX108" s="72"/>
      <c r="EY108" s="72"/>
      <c r="EZ108" s="72"/>
      <c r="FA108" s="72"/>
      <c r="FB108" s="72"/>
      <c r="FC108" s="72"/>
      <c r="FD108" s="72"/>
      <c r="FE108" s="72"/>
      <c r="FF108" s="72"/>
      <c r="FG108" s="72"/>
      <c r="FH108" s="72"/>
      <c r="FI108" s="72"/>
      <c r="FJ108" s="72"/>
      <c r="FK108" s="72"/>
      <c r="FL108" s="72"/>
      <c r="FM108" s="72"/>
      <c r="FN108" s="72"/>
      <c r="FO108" s="72"/>
      <c r="FP108" s="72"/>
      <c r="FQ108" s="72"/>
      <c r="FR108" s="72"/>
      <c r="FS108" s="72"/>
      <c r="FT108" s="72"/>
      <c r="FU108" s="72"/>
      <c r="FV108" s="72"/>
      <c r="FW108" s="72"/>
      <c r="FX108" s="72"/>
      <c r="FY108" s="72"/>
      <c r="FZ108" s="72"/>
      <c r="GA108" s="72"/>
      <c r="GB108" s="72"/>
      <c r="GC108" s="72"/>
      <c r="GD108" s="72"/>
      <c r="GE108" s="72"/>
      <c r="GF108" s="72"/>
      <c r="GG108" s="72"/>
      <c r="GH108" s="72"/>
      <c r="GI108" s="72"/>
      <c r="GJ108" s="72"/>
      <c r="GK108" s="72"/>
      <c r="GL108" s="72"/>
      <c r="GM108" s="72"/>
      <c r="GN108" s="72"/>
      <c r="GO108" s="72"/>
      <c r="GP108" s="72"/>
      <c r="GQ108" s="72"/>
      <c r="GR108" s="72"/>
      <c r="GS108" s="72"/>
      <c r="GT108" s="72"/>
      <c r="GU108" s="72"/>
      <c r="GV108" s="72"/>
      <c r="GW108" s="72"/>
      <c r="GX108" s="72"/>
      <c r="GY108" s="72"/>
      <c r="GZ108" s="72"/>
      <c r="HA108" s="72"/>
      <c r="HB108" s="72"/>
      <c r="HC108" s="72"/>
      <c r="HD108" s="72"/>
      <c r="HE108" s="72"/>
      <c r="HF108" s="72"/>
      <c r="HG108" s="72"/>
      <c r="HH108" s="72"/>
      <c r="HI108" s="72"/>
      <c r="HJ108" s="72"/>
      <c r="HK108" s="72"/>
      <c r="HL108" s="72"/>
      <c r="HM108" s="72"/>
      <c r="HN108" s="72"/>
      <c r="HO108" s="72"/>
      <c r="HP108" s="72"/>
      <c r="HQ108" s="72"/>
      <c r="HR108" s="72"/>
      <c r="HS108" s="72"/>
      <c r="HT108" s="72"/>
      <c r="HU108" s="72"/>
      <c r="HV108" s="72"/>
      <c r="HW108" s="72"/>
      <c r="HX108" s="72"/>
      <c r="HY108" s="72"/>
      <c r="HZ108" s="72"/>
      <c r="IA108" s="72"/>
      <c r="IB108" s="72"/>
      <c r="IC108" s="72"/>
      <c r="ID108" s="72"/>
      <c r="IE108" s="72"/>
      <c r="IF108" s="72"/>
      <c r="IG108" s="72"/>
      <c r="IH108" s="72"/>
      <c r="II108" s="72"/>
      <c r="IJ108" s="72"/>
      <c r="IK108" s="72"/>
    </row>
    <row r="109" spans="1:245" s="73" customFormat="1" ht="20.399999999999999">
      <c r="A109" s="86">
        <v>103</v>
      </c>
      <c r="B109" s="86">
        <v>283</v>
      </c>
      <c r="C109" s="84" t="s">
        <v>456</v>
      </c>
      <c r="D109" s="84" t="s">
        <v>457</v>
      </c>
      <c r="E109" s="87" t="s">
        <v>71</v>
      </c>
      <c r="F109" s="87" t="s">
        <v>458</v>
      </c>
      <c r="G109" s="87" t="s">
        <v>459</v>
      </c>
      <c r="H109" s="87"/>
      <c r="I109" s="87"/>
      <c r="J109" s="87"/>
      <c r="K109" s="87"/>
      <c r="L109" s="87" t="s">
        <v>104</v>
      </c>
      <c r="M109" s="87"/>
      <c r="N109" s="108">
        <v>41676</v>
      </c>
      <c r="O109" s="92">
        <f t="shared" si="52"/>
        <v>145000</v>
      </c>
      <c r="P109" s="93">
        <f t="shared" si="53"/>
        <v>380000</v>
      </c>
      <c r="Q109" s="93">
        <f t="shared" si="37"/>
        <v>0</v>
      </c>
      <c r="R109" s="93">
        <f t="shared" si="38"/>
        <v>0</v>
      </c>
      <c r="S109" s="109">
        <f t="shared" si="39"/>
        <v>525000</v>
      </c>
      <c r="T109" s="92">
        <v>140000</v>
      </c>
      <c r="U109" s="93">
        <v>365000</v>
      </c>
      <c r="V109" s="93">
        <v>0</v>
      </c>
      <c r="W109" s="93">
        <v>0</v>
      </c>
      <c r="X109" s="94">
        <f t="shared" si="40"/>
        <v>505000</v>
      </c>
      <c r="Y109" s="22">
        <v>140000</v>
      </c>
      <c r="Z109" s="23">
        <v>365000</v>
      </c>
      <c r="AA109" s="23">
        <v>0</v>
      </c>
      <c r="AB109" s="23">
        <v>0</v>
      </c>
      <c r="AC109" s="78">
        <f t="shared" si="41"/>
        <v>505000</v>
      </c>
      <c r="AD109" s="22">
        <f t="shared" si="48"/>
        <v>5000</v>
      </c>
      <c r="AE109" s="23">
        <f t="shared" si="49"/>
        <v>15000</v>
      </c>
      <c r="AF109" s="23">
        <f t="shared" si="50"/>
        <v>0</v>
      </c>
      <c r="AG109" s="23">
        <f t="shared" si="51"/>
        <v>0</v>
      </c>
      <c r="AH109" s="78">
        <f t="shared" si="42"/>
        <v>20000</v>
      </c>
      <c r="AI109" s="22">
        <f t="shared" si="54"/>
        <v>0</v>
      </c>
      <c r="AJ109" s="23">
        <f t="shared" si="55"/>
        <v>0</v>
      </c>
      <c r="AK109" s="23">
        <f t="shared" si="43"/>
        <v>0</v>
      </c>
      <c r="AL109" s="23">
        <f t="shared" si="44"/>
        <v>0</v>
      </c>
      <c r="AM109" s="79">
        <f t="shared" si="45"/>
        <v>0</v>
      </c>
      <c r="AN109" s="78" t="e">
        <f t="shared" si="47"/>
        <v>#REF!</v>
      </c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</row>
    <row r="110" spans="1:245" s="73" customFormat="1" ht="20.399999999999999">
      <c r="A110" s="86">
        <v>104</v>
      </c>
      <c r="B110" s="86">
        <v>290</v>
      </c>
      <c r="C110" s="84" t="s">
        <v>460</v>
      </c>
      <c r="D110" s="84" t="s">
        <v>461</v>
      </c>
      <c r="E110" s="87" t="s">
        <v>71</v>
      </c>
      <c r="F110" s="87" t="s">
        <v>462</v>
      </c>
      <c r="G110" s="87" t="s">
        <v>463</v>
      </c>
      <c r="H110" s="87" t="s">
        <v>75</v>
      </c>
      <c r="I110" s="87" t="s">
        <v>75</v>
      </c>
      <c r="J110" s="87" t="s">
        <v>75</v>
      </c>
      <c r="K110" s="87" t="s">
        <v>75</v>
      </c>
      <c r="L110" s="87" t="s">
        <v>104</v>
      </c>
      <c r="M110" s="87"/>
      <c r="N110" s="108">
        <v>41676</v>
      </c>
      <c r="O110" s="92">
        <f t="shared" si="52"/>
        <v>270000</v>
      </c>
      <c r="P110" s="93">
        <f t="shared" si="53"/>
        <v>0</v>
      </c>
      <c r="Q110" s="93">
        <f t="shared" si="37"/>
        <v>0</v>
      </c>
      <c r="R110" s="93">
        <f t="shared" si="38"/>
        <v>0</v>
      </c>
      <c r="S110" s="109">
        <f t="shared" si="39"/>
        <v>270000</v>
      </c>
      <c r="T110" s="92">
        <v>260000</v>
      </c>
      <c r="U110" s="93">
        <v>0</v>
      </c>
      <c r="V110" s="93">
        <v>0</v>
      </c>
      <c r="W110" s="93">
        <v>0</v>
      </c>
      <c r="X110" s="94">
        <f t="shared" si="40"/>
        <v>260000</v>
      </c>
      <c r="Y110" s="22">
        <v>260000</v>
      </c>
      <c r="Z110" s="23">
        <v>0</v>
      </c>
      <c r="AA110" s="23">
        <v>0</v>
      </c>
      <c r="AB110" s="23">
        <v>0</v>
      </c>
      <c r="AC110" s="78">
        <f t="shared" si="41"/>
        <v>260000</v>
      </c>
      <c r="AD110" s="22">
        <f t="shared" si="48"/>
        <v>10000</v>
      </c>
      <c r="AE110" s="23">
        <f t="shared" si="49"/>
        <v>0</v>
      </c>
      <c r="AF110" s="23">
        <f t="shared" si="50"/>
        <v>0</v>
      </c>
      <c r="AG110" s="23">
        <f t="shared" si="51"/>
        <v>0</v>
      </c>
      <c r="AH110" s="78">
        <f t="shared" si="42"/>
        <v>10000</v>
      </c>
      <c r="AI110" s="22">
        <f t="shared" si="54"/>
        <v>0</v>
      </c>
      <c r="AJ110" s="23">
        <f t="shared" si="55"/>
        <v>0</v>
      </c>
      <c r="AK110" s="23">
        <f t="shared" si="43"/>
        <v>0</v>
      </c>
      <c r="AL110" s="23">
        <f t="shared" si="44"/>
        <v>0</v>
      </c>
      <c r="AM110" s="79">
        <f t="shared" si="45"/>
        <v>0</v>
      </c>
      <c r="AN110" s="78" t="e">
        <f t="shared" si="47"/>
        <v>#REF!</v>
      </c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</row>
    <row r="111" spans="1:245" s="73" customFormat="1" ht="20.399999999999999">
      <c r="A111" s="86">
        <v>105</v>
      </c>
      <c r="B111" s="86">
        <v>288</v>
      </c>
      <c r="C111" s="84" t="s">
        <v>464</v>
      </c>
      <c r="D111" s="84" t="s">
        <v>461</v>
      </c>
      <c r="E111" s="87" t="s">
        <v>71</v>
      </c>
      <c r="F111" s="87" t="s">
        <v>465</v>
      </c>
      <c r="G111" s="87" t="s">
        <v>466</v>
      </c>
      <c r="H111" s="87" t="s">
        <v>75</v>
      </c>
      <c r="I111" s="87" t="s">
        <v>75</v>
      </c>
      <c r="J111" s="87" t="s">
        <v>75</v>
      </c>
      <c r="K111" s="87" t="s">
        <v>75</v>
      </c>
      <c r="L111" s="87" t="s">
        <v>104</v>
      </c>
      <c r="M111" s="87"/>
      <c r="N111" s="108">
        <v>42453</v>
      </c>
      <c r="O111" s="92">
        <f t="shared" si="52"/>
        <v>753000</v>
      </c>
      <c r="P111" s="93">
        <f t="shared" si="53"/>
        <v>0</v>
      </c>
      <c r="Q111" s="93">
        <f t="shared" si="37"/>
        <v>0</v>
      </c>
      <c r="R111" s="93">
        <f t="shared" si="38"/>
        <v>0</v>
      </c>
      <c r="S111" s="109">
        <f t="shared" si="39"/>
        <v>753000</v>
      </c>
      <c r="T111" s="92">
        <v>725000</v>
      </c>
      <c r="U111" s="93">
        <v>0</v>
      </c>
      <c r="V111" s="93">
        <v>0</v>
      </c>
      <c r="W111" s="93">
        <v>0</v>
      </c>
      <c r="X111" s="94">
        <f t="shared" si="40"/>
        <v>725000</v>
      </c>
      <c r="Y111" s="22">
        <v>725000</v>
      </c>
      <c r="Z111" s="23">
        <v>0</v>
      </c>
      <c r="AA111" s="23">
        <v>0</v>
      </c>
      <c r="AB111" s="23">
        <v>0</v>
      </c>
      <c r="AC111" s="78">
        <f t="shared" si="41"/>
        <v>725000</v>
      </c>
      <c r="AD111" s="22">
        <f t="shared" si="48"/>
        <v>28000</v>
      </c>
      <c r="AE111" s="23">
        <f t="shared" si="49"/>
        <v>0</v>
      </c>
      <c r="AF111" s="23">
        <f t="shared" si="50"/>
        <v>0</v>
      </c>
      <c r="AG111" s="23">
        <f t="shared" si="51"/>
        <v>0</v>
      </c>
      <c r="AH111" s="78">
        <f t="shared" si="42"/>
        <v>28000</v>
      </c>
      <c r="AI111" s="22">
        <f t="shared" si="54"/>
        <v>0</v>
      </c>
      <c r="AJ111" s="23">
        <f t="shared" si="55"/>
        <v>0</v>
      </c>
      <c r="AK111" s="23">
        <f t="shared" si="43"/>
        <v>0</v>
      </c>
      <c r="AL111" s="23">
        <f t="shared" si="44"/>
        <v>0</v>
      </c>
      <c r="AM111" s="79">
        <f t="shared" si="45"/>
        <v>0</v>
      </c>
      <c r="AN111" s="78" t="e">
        <f t="shared" si="47"/>
        <v>#REF!</v>
      </c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</row>
    <row r="112" spans="1:245" s="73" customFormat="1" ht="20.399999999999999">
      <c r="A112" s="86">
        <v>106</v>
      </c>
      <c r="B112" s="86">
        <v>243</v>
      </c>
      <c r="C112" s="84" t="s">
        <v>467</v>
      </c>
      <c r="D112" s="84" t="s">
        <v>468</v>
      </c>
      <c r="E112" s="87" t="s">
        <v>80</v>
      </c>
      <c r="F112" s="87" t="s">
        <v>469</v>
      </c>
      <c r="G112" s="87" t="s">
        <v>470</v>
      </c>
      <c r="H112" s="87" t="s">
        <v>143</v>
      </c>
      <c r="I112" s="87" t="s">
        <v>74</v>
      </c>
      <c r="J112" s="87" t="s">
        <v>75</v>
      </c>
      <c r="K112" s="87"/>
      <c r="L112" s="87" t="s">
        <v>104</v>
      </c>
      <c r="M112" s="87"/>
      <c r="N112" s="108">
        <v>41676</v>
      </c>
      <c r="O112" s="92">
        <f t="shared" si="52"/>
        <v>5636000</v>
      </c>
      <c r="P112" s="93">
        <f t="shared" si="53"/>
        <v>1057000</v>
      </c>
      <c r="Q112" s="93">
        <f t="shared" si="37"/>
        <v>0</v>
      </c>
      <c r="R112" s="93">
        <f t="shared" si="38"/>
        <v>163000</v>
      </c>
      <c r="S112" s="109">
        <f t="shared" si="39"/>
        <v>6856000</v>
      </c>
      <c r="T112" s="92">
        <v>5425000</v>
      </c>
      <c r="U112" s="93">
        <v>1015000</v>
      </c>
      <c r="V112" s="93">
        <v>0</v>
      </c>
      <c r="W112" s="93">
        <v>163000</v>
      </c>
      <c r="X112" s="94">
        <f t="shared" si="40"/>
        <v>6603000</v>
      </c>
      <c r="Y112" s="22">
        <v>5425000</v>
      </c>
      <c r="Z112" s="23">
        <v>1015000</v>
      </c>
      <c r="AA112" s="23">
        <v>0</v>
      </c>
      <c r="AB112" s="23">
        <v>163000</v>
      </c>
      <c r="AC112" s="78">
        <f t="shared" si="41"/>
        <v>6603000</v>
      </c>
      <c r="AD112" s="22">
        <f t="shared" si="48"/>
        <v>211000</v>
      </c>
      <c r="AE112" s="23">
        <f t="shared" si="49"/>
        <v>42000</v>
      </c>
      <c r="AF112" s="23">
        <f t="shared" si="50"/>
        <v>0</v>
      </c>
      <c r="AG112" s="23">
        <f t="shared" si="51"/>
        <v>0</v>
      </c>
      <c r="AH112" s="78">
        <f t="shared" si="42"/>
        <v>253000</v>
      </c>
      <c r="AI112" s="22">
        <f t="shared" si="54"/>
        <v>0</v>
      </c>
      <c r="AJ112" s="23">
        <f t="shared" si="55"/>
        <v>0</v>
      </c>
      <c r="AK112" s="23">
        <f t="shared" si="43"/>
        <v>0</v>
      </c>
      <c r="AL112" s="23">
        <f t="shared" si="44"/>
        <v>0</v>
      </c>
      <c r="AM112" s="79">
        <f t="shared" si="45"/>
        <v>0</v>
      </c>
      <c r="AN112" s="78" t="e">
        <f t="shared" si="47"/>
        <v>#REF!</v>
      </c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  <c r="HG112" s="72"/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</row>
    <row r="113" spans="1:245" s="73" customFormat="1" ht="20.399999999999999">
      <c r="A113" s="86">
        <v>107</v>
      </c>
      <c r="B113" s="86">
        <v>307</v>
      </c>
      <c r="C113" s="84" t="s">
        <v>471</v>
      </c>
      <c r="D113" s="84" t="s">
        <v>472</v>
      </c>
      <c r="E113" s="87" t="s">
        <v>71</v>
      </c>
      <c r="F113" s="87" t="s">
        <v>473</v>
      </c>
      <c r="G113" s="87" t="s">
        <v>474</v>
      </c>
      <c r="H113" s="87"/>
      <c r="I113" s="87"/>
      <c r="J113" s="87"/>
      <c r="K113" s="87"/>
      <c r="L113" s="87" t="s">
        <v>104</v>
      </c>
      <c r="M113" s="87"/>
      <c r="N113" s="108">
        <v>41676</v>
      </c>
      <c r="O113" s="92">
        <f t="shared" si="52"/>
        <v>2026000</v>
      </c>
      <c r="P113" s="93">
        <f t="shared" si="53"/>
        <v>141000</v>
      </c>
      <c r="Q113" s="93">
        <f t="shared" si="37"/>
        <v>0</v>
      </c>
      <c r="R113" s="93">
        <f t="shared" si="38"/>
        <v>0</v>
      </c>
      <c r="S113" s="109">
        <f t="shared" si="39"/>
        <v>2167000</v>
      </c>
      <c r="T113" s="92">
        <v>1950000</v>
      </c>
      <c r="U113" s="93">
        <v>135000</v>
      </c>
      <c r="V113" s="93">
        <v>0</v>
      </c>
      <c r="W113" s="93">
        <v>0</v>
      </c>
      <c r="X113" s="94">
        <f t="shared" si="40"/>
        <v>2085000</v>
      </c>
      <c r="Y113" s="22">
        <v>1950000</v>
      </c>
      <c r="Z113" s="23">
        <v>135000</v>
      </c>
      <c r="AA113" s="23">
        <v>0</v>
      </c>
      <c r="AB113" s="23">
        <v>0</v>
      </c>
      <c r="AC113" s="78">
        <f t="shared" si="41"/>
        <v>2085000</v>
      </c>
      <c r="AD113" s="22">
        <f t="shared" si="48"/>
        <v>76000</v>
      </c>
      <c r="AE113" s="23">
        <f t="shared" si="49"/>
        <v>6000</v>
      </c>
      <c r="AF113" s="23">
        <f t="shared" si="50"/>
        <v>0</v>
      </c>
      <c r="AG113" s="23">
        <f t="shared" si="51"/>
        <v>0</v>
      </c>
      <c r="AH113" s="78">
        <f t="shared" si="42"/>
        <v>82000</v>
      </c>
      <c r="AI113" s="22">
        <f t="shared" si="54"/>
        <v>0</v>
      </c>
      <c r="AJ113" s="23">
        <f t="shared" si="55"/>
        <v>0</v>
      </c>
      <c r="AK113" s="23">
        <f t="shared" si="43"/>
        <v>0</v>
      </c>
      <c r="AL113" s="23">
        <f t="shared" si="44"/>
        <v>0</v>
      </c>
      <c r="AM113" s="79">
        <f t="shared" si="45"/>
        <v>0</v>
      </c>
      <c r="AN113" s="78" t="e">
        <f t="shared" si="47"/>
        <v>#REF!</v>
      </c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  <c r="GF113" s="72"/>
      <c r="GG113" s="72"/>
      <c r="GH113" s="72"/>
      <c r="GI113" s="72"/>
      <c r="GJ113" s="72"/>
      <c r="GK113" s="72"/>
      <c r="GL113" s="72"/>
      <c r="GM113" s="72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72"/>
      <c r="HF113" s="72"/>
      <c r="HG113" s="72"/>
      <c r="HH113" s="72"/>
      <c r="HI113" s="72"/>
      <c r="HJ113" s="72"/>
      <c r="HK113" s="72"/>
      <c r="HL113" s="72"/>
      <c r="HM113" s="72"/>
      <c r="HN113" s="72"/>
      <c r="HO113" s="72"/>
      <c r="HP113" s="72"/>
      <c r="HQ113" s="72"/>
      <c r="HR113" s="72"/>
      <c r="HS113" s="72"/>
      <c r="HT113" s="72"/>
      <c r="HU113" s="72"/>
      <c r="HV113" s="72"/>
      <c r="HW113" s="72"/>
      <c r="HX113" s="72"/>
      <c r="HY113" s="72"/>
      <c r="HZ113" s="72"/>
      <c r="IA113" s="72"/>
      <c r="IB113" s="72"/>
      <c r="IC113" s="72"/>
      <c r="ID113" s="72"/>
      <c r="IE113" s="72"/>
      <c r="IF113" s="72"/>
      <c r="IG113" s="72"/>
      <c r="IH113" s="72"/>
      <c r="II113" s="72"/>
      <c r="IJ113" s="72"/>
      <c r="IK113" s="72"/>
    </row>
    <row r="114" spans="1:245" s="73" customFormat="1" ht="20.399999999999999">
      <c r="A114" s="86">
        <v>108</v>
      </c>
      <c r="B114" s="86">
        <v>230</v>
      </c>
      <c r="C114" s="84" t="s">
        <v>475</v>
      </c>
      <c r="D114" s="84" t="s">
        <v>476</v>
      </c>
      <c r="E114" s="87" t="s">
        <v>261</v>
      </c>
      <c r="F114" s="87" t="s">
        <v>477</v>
      </c>
      <c r="G114" s="87" t="s">
        <v>478</v>
      </c>
      <c r="H114" s="87" t="s">
        <v>75</v>
      </c>
      <c r="I114" s="87" t="s">
        <v>74</v>
      </c>
      <c r="J114" s="87" t="s">
        <v>75</v>
      </c>
      <c r="K114" s="87" t="s">
        <v>75</v>
      </c>
      <c r="L114" s="87" t="s">
        <v>104</v>
      </c>
      <c r="M114" s="87"/>
      <c r="N114" s="108">
        <v>41676</v>
      </c>
      <c r="O114" s="92">
        <f t="shared" si="52"/>
        <v>1070000</v>
      </c>
      <c r="P114" s="93">
        <f t="shared" si="53"/>
        <v>0</v>
      </c>
      <c r="Q114" s="93">
        <f t="shared" si="37"/>
        <v>0</v>
      </c>
      <c r="R114" s="93">
        <f t="shared" si="38"/>
        <v>0</v>
      </c>
      <c r="S114" s="109">
        <f t="shared" si="39"/>
        <v>1070000</v>
      </c>
      <c r="T114" s="92">
        <v>1030000</v>
      </c>
      <c r="U114" s="93">
        <v>0</v>
      </c>
      <c r="V114" s="93">
        <v>0</v>
      </c>
      <c r="W114" s="93">
        <v>0</v>
      </c>
      <c r="X114" s="94">
        <f t="shared" si="40"/>
        <v>1030000</v>
      </c>
      <c r="Y114" s="22">
        <v>1030000</v>
      </c>
      <c r="Z114" s="23">
        <v>0</v>
      </c>
      <c r="AA114" s="23">
        <v>0</v>
      </c>
      <c r="AB114" s="23">
        <v>0</v>
      </c>
      <c r="AC114" s="78">
        <f t="shared" si="41"/>
        <v>1030000</v>
      </c>
      <c r="AD114" s="22">
        <f t="shared" si="48"/>
        <v>40000</v>
      </c>
      <c r="AE114" s="23">
        <f t="shared" si="49"/>
        <v>0</v>
      </c>
      <c r="AF114" s="23">
        <f t="shared" si="50"/>
        <v>0</v>
      </c>
      <c r="AG114" s="23">
        <f t="shared" si="51"/>
        <v>0</v>
      </c>
      <c r="AH114" s="78">
        <f t="shared" si="42"/>
        <v>40000</v>
      </c>
      <c r="AI114" s="22">
        <f t="shared" si="54"/>
        <v>0</v>
      </c>
      <c r="AJ114" s="23">
        <f t="shared" si="55"/>
        <v>0</v>
      </c>
      <c r="AK114" s="23">
        <f t="shared" si="43"/>
        <v>0</v>
      </c>
      <c r="AL114" s="23">
        <f t="shared" si="44"/>
        <v>0</v>
      </c>
      <c r="AM114" s="79">
        <f t="shared" si="45"/>
        <v>0</v>
      </c>
      <c r="AN114" s="78" t="e">
        <f t="shared" si="47"/>
        <v>#REF!</v>
      </c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2"/>
      <c r="EM114" s="72"/>
      <c r="EN114" s="72"/>
      <c r="EO114" s="72"/>
      <c r="EP114" s="72"/>
      <c r="EQ114" s="72"/>
      <c r="ER114" s="72"/>
      <c r="ES114" s="72"/>
      <c r="ET114" s="72"/>
      <c r="EU114" s="72"/>
      <c r="EV114" s="72"/>
      <c r="EW114" s="72"/>
      <c r="EX114" s="72"/>
      <c r="EY114" s="72"/>
      <c r="EZ114" s="72"/>
      <c r="FA114" s="72"/>
      <c r="FB114" s="72"/>
      <c r="FC114" s="72"/>
      <c r="FD114" s="72"/>
      <c r="FE114" s="72"/>
      <c r="FF114" s="72"/>
      <c r="FG114" s="72"/>
      <c r="FH114" s="72"/>
      <c r="FI114" s="72"/>
      <c r="FJ114" s="72"/>
      <c r="FK114" s="72"/>
      <c r="FL114" s="72"/>
      <c r="FM114" s="72"/>
      <c r="FN114" s="72"/>
      <c r="FO114" s="72"/>
      <c r="FP114" s="72"/>
      <c r="FQ114" s="72"/>
      <c r="FR114" s="72"/>
      <c r="FS114" s="72"/>
      <c r="FT114" s="72"/>
      <c r="FU114" s="72"/>
      <c r="FV114" s="72"/>
      <c r="FW114" s="72"/>
      <c r="FX114" s="72"/>
      <c r="FY114" s="72"/>
      <c r="FZ114" s="72"/>
      <c r="GA114" s="72"/>
      <c r="GB114" s="72"/>
      <c r="GC114" s="72"/>
      <c r="GD114" s="72"/>
      <c r="GE114" s="72"/>
      <c r="GF114" s="72"/>
      <c r="GG114" s="72"/>
      <c r="GH114" s="72"/>
      <c r="GI114" s="72"/>
      <c r="GJ114" s="72"/>
      <c r="GK114" s="72"/>
      <c r="GL114" s="72"/>
      <c r="GM114" s="72"/>
      <c r="GN114" s="72"/>
      <c r="GO114" s="72"/>
      <c r="GP114" s="72"/>
      <c r="GQ114" s="72"/>
      <c r="GR114" s="72"/>
      <c r="GS114" s="72"/>
      <c r="GT114" s="72"/>
      <c r="GU114" s="72"/>
      <c r="GV114" s="72"/>
      <c r="GW114" s="72"/>
      <c r="GX114" s="72"/>
      <c r="GY114" s="72"/>
      <c r="GZ114" s="72"/>
      <c r="HA114" s="72"/>
      <c r="HB114" s="72"/>
      <c r="HC114" s="72"/>
      <c r="HD114" s="72"/>
      <c r="HE114" s="72"/>
      <c r="HF114" s="72"/>
      <c r="HG114" s="72"/>
      <c r="HH114" s="72"/>
      <c r="HI114" s="72"/>
      <c r="HJ114" s="72"/>
      <c r="HK114" s="72"/>
      <c r="HL114" s="72"/>
      <c r="HM114" s="72"/>
      <c r="HN114" s="72"/>
      <c r="HO114" s="72"/>
      <c r="HP114" s="72"/>
      <c r="HQ114" s="72"/>
      <c r="HR114" s="72"/>
      <c r="HS114" s="72"/>
      <c r="HT114" s="72"/>
      <c r="HU114" s="72"/>
      <c r="HV114" s="72"/>
      <c r="HW114" s="72"/>
      <c r="HX114" s="72"/>
      <c r="HY114" s="72"/>
      <c r="HZ114" s="72"/>
      <c r="IA114" s="72"/>
      <c r="IB114" s="72"/>
      <c r="IC114" s="72"/>
      <c r="ID114" s="72"/>
      <c r="IE114" s="72"/>
      <c r="IF114" s="72"/>
      <c r="IG114" s="72"/>
      <c r="IH114" s="72"/>
      <c r="II114" s="72"/>
      <c r="IJ114" s="72"/>
      <c r="IK114" s="72"/>
    </row>
    <row r="115" spans="1:245" s="73" customFormat="1" ht="20.399999999999999">
      <c r="A115" s="86">
        <v>109</v>
      </c>
      <c r="B115" s="86">
        <v>244</v>
      </c>
      <c r="C115" s="84" t="s">
        <v>479</v>
      </c>
      <c r="D115" s="84" t="s">
        <v>480</v>
      </c>
      <c r="E115" s="87" t="s">
        <v>80</v>
      </c>
      <c r="F115" s="87" t="s">
        <v>481</v>
      </c>
      <c r="G115" s="87" t="s">
        <v>482</v>
      </c>
      <c r="H115" s="87"/>
      <c r="I115" s="87"/>
      <c r="J115" s="87"/>
      <c r="K115" s="87"/>
      <c r="L115" s="87" t="s">
        <v>104</v>
      </c>
      <c r="M115" s="87" t="s">
        <v>483</v>
      </c>
      <c r="N115" s="108"/>
      <c r="O115" s="92">
        <f t="shared" si="52"/>
        <v>126000</v>
      </c>
      <c r="P115" s="93">
        <f t="shared" si="53"/>
        <v>0</v>
      </c>
      <c r="Q115" s="93">
        <f t="shared" si="37"/>
        <v>0</v>
      </c>
      <c r="R115" s="93">
        <f t="shared" si="38"/>
        <v>0</v>
      </c>
      <c r="S115" s="109">
        <f t="shared" si="39"/>
        <v>126000</v>
      </c>
      <c r="T115" s="92">
        <v>121000</v>
      </c>
      <c r="U115" s="93">
        <v>0</v>
      </c>
      <c r="V115" s="93">
        <v>0</v>
      </c>
      <c r="W115" s="93">
        <v>0</v>
      </c>
      <c r="X115" s="94">
        <f t="shared" si="40"/>
        <v>121000</v>
      </c>
      <c r="Y115" s="22">
        <v>121000</v>
      </c>
      <c r="Z115" s="23">
        <v>0</v>
      </c>
      <c r="AA115" s="23">
        <v>0</v>
      </c>
      <c r="AB115" s="23">
        <v>0</v>
      </c>
      <c r="AC115" s="78">
        <f t="shared" si="41"/>
        <v>121000</v>
      </c>
      <c r="AD115" s="22">
        <f t="shared" si="48"/>
        <v>5000</v>
      </c>
      <c r="AE115" s="23">
        <f t="shared" si="49"/>
        <v>0</v>
      </c>
      <c r="AF115" s="23">
        <f t="shared" si="50"/>
        <v>0</v>
      </c>
      <c r="AG115" s="23">
        <f t="shared" si="51"/>
        <v>0</v>
      </c>
      <c r="AH115" s="78">
        <f t="shared" si="42"/>
        <v>5000</v>
      </c>
      <c r="AI115" s="22">
        <f t="shared" si="54"/>
        <v>0</v>
      </c>
      <c r="AJ115" s="23">
        <f t="shared" si="55"/>
        <v>0</v>
      </c>
      <c r="AK115" s="23">
        <f t="shared" si="43"/>
        <v>0</v>
      </c>
      <c r="AL115" s="23">
        <f t="shared" si="44"/>
        <v>0</v>
      </c>
      <c r="AM115" s="79">
        <f t="shared" si="45"/>
        <v>0</v>
      </c>
      <c r="AN115" s="78" t="e">
        <f t="shared" si="47"/>
        <v>#REF!</v>
      </c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  <c r="FV115" s="72"/>
      <c r="FW115" s="72"/>
      <c r="FX115" s="72"/>
      <c r="FY115" s="72"/>
      <c r="FZ115" s="72"/>
      <c r="GA115" s="72"/>
      <c r="GB115" s="72"/>
      <c r="GC115" s="72"/>
      <c r="GD115" s="72"/>
      <c r="GE115" s="72"/>
      <c r="GF115" s="72"/>
      <c r="GG115" s="72"/>
      <c r="GH115" s="72"/>
      <c r="GI115" s="72"/>
      <c r="GJ115" s="72"/>
      <c r="GK115" s="72"/>
      <c r="GL115" s="72"/>
      <c r="GM115" s="72"/>
      <c r="GN115" s="72"/>
      <c r="GO115" s="72"/>
      <c r="GP115" s="72"/>
      <c r="GQ115" s="72"/>
      <c r="GR115" s="72"/>
      <c r="GS115" s="72"/>
      <c r="GT115" s="72"/>
      <c r="GU115" s="72"/>
      <c r="GV115" s="72"/>
      <c r="GW115" s="72"/>
      <c r="GX115" s="72"/>
      <c r="GY115" s="72"/>
      <c r="GZ115" s="72"/>
      <c r="HA115" s="72"/>
      <c r="HB115" s="72"/>
      <c r="HC115" s="72"/>
      <c r="HD115" s="72"/>
      <c r="HE115" s="72"/>
      <c r="HF115" s="72"/>
      <c r="HG115" s="72"/>
      <c r="HH115" s="72"/>
      <c r="HI115" s="72"/>
      <c r="HJ115" s="72"/>
      <c r="HK115" s="72"/>
      <c r="HL115" s="72"/>
      <c r="HM115" s="72"/>
      <c r="HN115" s="72"/>
      <c r="HO115" s="72"/>
      <c r="HP115" s="72"/>
      <c r="HQ115" s="72"/>
      <c r="HR115" s="72"/>
      <c r="HS115" s="72"/>
      <c r="HT115" s="72"/>
      <c r="HU115" s="72"/>
      <c r="HV115" s="72"/>
      <c r="HW115" s="72"/>
      <c r="HX115" s="72"/>
      <c r="HY115" s="72"/>
      <c r="HZ115" s="72"/>
      <c r="IA115" s="72"/>
      <c r="IB115" s="72"/>
      <c r="IC115" s="72"/>
      <c r="ID115" s="72"/>
      <c r="IE115" s="72"/>
      <c r="IF115" s="72"/>
      <c r="IG115" s="72"/>
      <c r="IH115" s="72"/>
      <c r="II115" s="72"/>
      <c r="IJ115" s="72"/>
      <c r="IK115" s="72"/>
    </row>
    <row r="116" spans="1:245" s="73" customFormat="1" ht="20.399999999999999">
      <c r="A116" s="86">
        <v>110</v>
      </c>
      <c r="B116" s="86">
        <v>256</v>
      </c>
      <c r="C116" s="84" t="s">
        <v>484</v>
      </c>
      <c r="D116" s="84" t="s">
        <v>480</v>
      </c>
      <c r="E116" s="87" t="s">
        <v>80</v>
      </c>
      <c r="F116" s="87" t="s">
        <v>485</v>
      </c>
      <c r="G116" s="87" t="s">
        <v>486</v>
      </c>
      <c r="H116" s="87"/>
      <c r="I116" s="87"/>
      <c r="J116" s="87"/>
      <c r="K116" s="87"/>
      <c r="L116" s="87" t="s">
        <v>104</v>
      </c>
      <c r="M116" s="87" t="s">
        <v>412</v>
      </c>
      <c r="N116" s="108"/>
      <c r="O116" s="92">
        <f t="shared" si="52"/>
        <v>126000</v>
      </c>
      <c r="P116" s="93">
        <f t="shared" si="53"/>
        <v>0</v>
      </c>
      <c r="Q116" s="93">
        <f t="shared" si="37"/>
        <v>0</v>
      </c>
      <c r="R116" s="93">
        <f t="shared" si="38"/>
        <v>0</v>
      </c>
      <c r="S116" s="109">
        <f t="shared" si="39"/>
        <v>126000</v>
      </c>
      <c r="T116" s="92">
        <v>121000</v>
      </c>
      <c r="U116" s="93">
        <v>0</v>
      </c>
      <c r="V116" s="93">
        <v>0</v>
      </c>
      <c r="W116" s="93">
        <v>0</v>
      </c>
      <c r="X116" s="94">
        <f t="shared" si="40"/>
        <v>121000</v>
      </c>
      <c r="Y116" s="22">
        <v>121000</v>
      </c>
      <c r="Z116" s="23">
        <v>0</v>
      </c>
      <c r="AA116" s="23">
        <v>0</v>
      </c>
      <c r="AB116" s="23">
        <v>0</v>
      </c>
      <c r="AC116" s="78">
        <f t="shared" si="41"/>
        <v>121000</v>
      </c>
      <c r="AD116" s="22">
        <f t="shared" si="48"/>
        <v>5000</v>
      </c>
      <c r="AE116" s="23">
        <f t="shared" si="49"/>
        <v>0</v>
      </c>
      <c r="AF116" s="23">
        <f t="shared" si="50"/>
        <v>0</v>
      </c>
      <c r="AG116" s="23">
        <f t="shared" si="51"/>
        <v>0</v>
      </c>
      <c r="AH116" s="78">
        <f t="shared" si="42"/>
        <v>5000</v>
      </c>
      <c r="AI116" s="22">
        <f t="shared" si="54"/>
        <v>0</v>
      </c>
      <c r="AJ116" s="23">
        <f t="shared" si="55"/>
        <v>0</v>
      </c>
      <c r="AK116" s="23">
        <f t="shared" si="43"/>
        <v>0</v>
      </c>
      <c r="AL116" s="23">
        <f t="shared" si="44"/>
        <v>0</v>
      </c>
      <c r="AM116" s="79">
        <f t="shared" si="45"/>
        <v>0</v>
      </c>
      <c r="AN116" s="78" t="e">
        <f t="shared" si="47"/>
        <v>#REF!</v>
      </c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2"/>
      <c r="EM116" s="72"/>
      <c r="EN116" s="72"/>
      <c r="EO116" s="72"/>
      <c r="EP116" s="72"/>
      <c r="EQ116" s="72"/>
      <c r="ER116" s="72"/>
      <c r="ES116" s="72"/>
      <c r="ET116" s="72"/>
      <c r="EU116" s="72"/>
      <c r="EV116" s="72"/>
      <c r="EW116" s="72"/>
      <c r="EX116" s="72"/>
      <c r="EY116" s="72"/>
      <c r="EZ116" s="72"/>
      <c r="FA116" s="72"/>
      <c r="FB116" s="72"/>
      <c r="FC116" s="72"/>
      <c r="FD116" s="72"/>
      <c r="FE116" s="72"/>
      <c r="FF116" s="72"/>
      <c r="FG116" s="72"/>
      <c r="FH116" s="72"/>
      <c r="FI116" s="72"/>
      <c r="FJ116" s="72"/>
      <c r="FK116" s="72"/>
      <c r="FL116" s="72"/>
      <c r="FM116" s="72"/>
      <c r="FN116" s="72"/>
      <c r="FO116" s="72"/>
      <c r="FP116" s="72"/>
      <c r="FQ116" s="72"/>
      <c r="FR116" s="72"/>
      <c r="FS116" s="72"/>
      <c r="FT116" s="72"/>
      <c r="FU116" s="72"/>
      <c r="FV116" s="72"/>
      <c r="FW116" s="72"/>
      <c r="FX116" s="72"/>
      <c r="FY116" s="72"/>
      <c r="FZ116" s="72"/>
      <c r="GA116" s="72"/>
      <c r="GB116" s="72"/>
      <c r="GC116" s="72"/>
      <c r="GD116" s="72"/>
      <c r="GE116" s="72"/>
      <c r="GF116" s="72"/>
      <c r="GG116" s="72"/>
      <c r="GH116" s="72"/>
      <c r="GI116" s="72"/>
      <c r="GJ116" s="72"/>
      <c r="GK116" s="72"/>
      <c r="GL116" s="72"/>
      <c r="GM116" s="72"/>
      <c r="GN116" s="72"/>
      <c r="GO116" s="72"/>
      <c r="GP116" s="72"/>
      <c r="GQ116" s="72"/>
      <c r="GR116" s="72"/>
      <c r="GS116" s="72"/>
      <c r="GT116" s="72"/>
      <c r="GU116" s="72"/>
      <c r="GV116" s="72"/>
      <c r="GW116" s="72"/>
      <c r="GX116" s="72"/>
      <c r="GY116" s="72"/>
      <c r="GZ116" s="72"/>
      <c r="HA116" s="72"/>
      <c r="HB116" s="72"/>
      <c r="HC116" s="72"/>
      <c r="HD116" s="72"/>
      <c r="HE116" s="72"/>
      <c r="HF116" s="72"/>
      <c r="HG116" s="72"/>
      <c r="HH116" s="72"/>
      <c r="HI116" s="72"/>
      <c r="HJ116" s="72"/>
      <c r="HK116" s="72"/>
      <c r="HL116" s="72"/>
      <c r="HM116" s="72"/>
      <c r="HN116" s="72"/>
      <c r="HO116" s="72"/>
      <c r="HP116" s="72"/>
      <c r="HQ116" s="72"/>
      <c r="HR116" s="72"/>
      <c r="HS116" s="72"/>
      <c r="HT116" s="72"/>
      <c r="HU116" s="72"/>
      <c r="HV116" s="72"/>
      <c r="HW116" s="72"/>
      <c r="HX116" s="72"/>
      <c r="HY116" s="72"/>
      <c r="HZ116" s="72"/>
      <c r="IA116" s="72"/>
      <c r="IB116" s="72"/>
      <c r="IC116" s="72"/>
      <c r="ID116" s="72"/>
      <c r="IE116" s="72"/>
      <c r="IF116" s="72"/>
      <c r="IG116" s="72"/>
      <c r="IH116" s="72"/>
      <c r="II116" s="72"/>
      <c r="IJ116" s="72"/>
      <c r="IK116" s="72"/>
    </row>
    <row r="117" spans="1:245" s="73" customFormat="1" ht="20.399999999999999">
      <c r="A117" s="86">
        <v>111</v>
      </c>
      <c r="B117" s="86">
        <v>257</v>
      </c>
      <c r="C117" s="84" t="s">
        <v>487</v>
      </c>
      <c r="D117" s="84" t="s">
        <v>480</v>
      </c>
      <c r="E117" s="87" t="s">
        <v>80</v>
      </c>
      <c r="F117" s="87" t="s">
        <v>488</v>
      </c>
      <c r="G117" s="87" t="s">
        <v>489</v>
      </c>
      <c r="H117" s="87"/>
      <c r="I117" s="87"/>
      <c r="J117" s="87"/>
      <c r="K117" s="87"/>
      <c r="L117" s="87" t="s">
        <v>104</v>
      </c>
      <c r="M117" s="87" t="s">
        <v>412</v>
      </c>
      <c r="N117" s="108"/>
      <c r="O117" s="92">
        <f t="shared" si="52"/>
        <v>126000</v>
      </c>
      <c r="P117" s="93">
        <f t="shared" si="53"/>
        <v>0</v>
      </c>
      <c r="Q117" s="93">
        <f t="shared" si="37"/>
        <v>0</v>
      </c>
      <c r="R117" s="93">
        <f t="shared" si="38"/>
        <v>0</v>
      </c>
      <c r="S117" s="109">
        <f t="shared" si="39"/>
        <v>126000</v>
      </c>
      <c r="T117" s="92">
        <v>121000</v>
      </c>
      <c r="U117" s="93">
        <v>0</v>
      </c>
      <c r="V117" s="93">
        <v>0</v>
      </c>
      <c r="W117" s="93">
        <v>0</v>
      </c>
      <c r="X117" s="94">
        <f t="shared" si="40"/>
        <v>121000</v>
      </c>
      <c r="Y117" s="22">
        <v>121000</v>
      </c>
      <c r="Z117" s="23">
        <v>0</v>
      </c>
      <c r="AA117" s="23">
        <v>0</v>
      </c>
      <c r="AB117" s="23">
        <v>0</v>
      </c>
      <c r="AC117" s="78">
        <f t="shared" si="41"/>
        <v>121000</v>
      </c>
      <c r="AD117" s="22">
        <f t="shared" si="48"/>
        <v>5000</v>
      </c>
      <c r="AE117" s="23">
        <f t="shared" si="49"/>
        <v>0</v>
      </c>
      <c r="AF117" s="23">
        <f t="shared" si="50"/>
        <v>0</v>
      </c>
      <c r="AG117" s="23">
        <f t="shared" si="51"/>
        <v>0</v>
      </c>
      <c r="AH117" s="78">
        <f t="shared" si="42"/>
        <v>5000</v>
      </c>
      <c r="AI117" s="22">
        <f t="shared" si="54"/>
        <v>0</v>
      </c>
      <c r="AJ117" s="23">
        <f t="shared" si="55"/>
        <v>0</v>
      </c>
      <c r="AK117" s="23">
        <f t="shared" si="43"/>
        <v>0</v>
      </c>
      <c r="AL117" s="23">
        <f t="shared" si="44"/>
        <v>0</v>
      </c>
      <c r="AM117" s="79">
        <f t="shared" si="45"/>
        <v>0</v>
      </c>
      <c r="AN117" s="78" t="e">
        <f t="shared" si="47"/>
        <v>#REF!</v>
      </c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2"/>
      <c r="EM117" s="72"/>
      <c r="EN117" s="72"/>
      <c r="EO117" s="72"/>
      <c r="EP117" s="72"/>
      <c r="EQ117" s="72"/>
      <c r="ER117" s="72"/>
      <c r="ES117" s="72"/>
      <c r="ET117" s="72"/>
      <c r="EU117" s="72"/>
      <c r="EV117" s="72"/>
      <c r="EW117" s="72"/>
      <c r="EX117" s="72"/>
      <c r="EY117" s="72"/>
      <c r="EZ117" s="72"/>
      <c r="FA117" s="72"/>
      <c r="FB117" s="72"/>
      <c r="FC117" s="72"/>
      <c r="FD117" s="72"/>
      <c r="FE117" s="72"/>
      <c r="FF117" s="72"/>
      <c r="FG117" s="72"/>
      <c r="FH117" s="72"/>
      <c r="FI117" s="72"/>
      <c r="FJ117" s="72"/>
      <c r="FK117" s="72"/>
      <c r="FL117" s="72"/>
      <c r="FM117" s="72"/>
      <c r="FN117" s="72"/>
      <c r="FO117" s="72"/>
      <c r="FP117" s="72"/>
      <c r="FQ117" s="72"/>
      <c r="FR117" s="72"/>
      <c r="FS117" s="72"/>
      <c r="FT117" s="72"/>
      <c r="FU117" s="72"/>
      <c r="FV117" s="72"/>
      <c r="FW117" s="72"/>
      <c r="FX117" s="72"/>
      <c r="FY117" s="72"/>
      <c r="FZ117" s="72"/>
      <c r="GA117" s="72"/>
      <c r="GB117" s="72"/>
      <c r="GC117" s="72"/>
      <c r="GD117" s="72"/>
      <c r="GE117" s="72"/>
      <c r="GF117" s="72"/>
      <c r="GG117" s="72"/>
      <c r="GH117" s="72"/>
      <c r="GI117" s="72"/>
      <c r="GJ117" s="72"/>
      <c r="GK117" s="72"/>
      <c r="GL117" s="72"/>
      <c r="GM117" s="72"/>
      <c r="GN117" s="72"/>
      <c r="GO117" s="72"/>
      <c r="GP117" s="72"/>
      <c r="GQ117" s="72"/>
      <c r="GR117" s="72"/>
      <c r="GS117" s="72"/>
      <c r="GT117" s="72"/>
      <c r="GU117" s="72"/>
      <c r="GV117" s="72"/>
      <c r="GW117" s="72"/>
      <c r="GX117" s="72"/>
      <c r="GY117" s="72"/>
      <c r="GZ117" s="72"/>
      <c r="HA117" s="72"/>
      <c r="HB117" s="72"/>
      <c r="HC117" s="72"/>
      <c r="HD117" s="72"/>
      <c r="HE117" s="72"/>
      <c r="HF117" s="72"/>
      <c r="HG117" s="72"/>
      <c r="HH117" s="72"/>
      <c r="HI117" s="72"/>
      <c r="HJ117" s="72"/>
      <c r="HK117" s="72"/>
      <c r="HL117" s="72"/>
      <c r="HM117" s="72"/>
      <c r="HN117" s="72"/>
      <c r="HO117" s="72"/>
      <c r="HP117" s="72"/>
      <c r="HQ117" s="72"/>
      <c r="HR117" s="72"/>
      <c r="HS117" s="72"/>
      <c r="HT117" s="72"/>
      <c r="HU117" s="72"/>
      <c r="HV117" s="72"/>
      <c r="HW117" s="72"/>
      <c r="HX117" s="72"/>
      <c r="HY117" s="72"/>
      <c r="HZ117" s="72"/>
      <c r="IA117" s="72"/>
      <c r="IB117" s="72"/>
      <c r="IC117" s="72"/>
      <c r="ID117" s="72"/>
      <c r="IE117" s="72"/>
      <c r="IF117" s="72"/>
      <c r="IG117" s="72"/>
      <c r="IH117" s="72"/>
      <c r="II117" s="72"/>
      <c r="IJ117" s="72"/>
      <c r="IK117" s="72"/>
    </row>
    <row r="118" spans="1:245" s="73" customFormat="1" ht="20.399999999999999">
      <c r="A118" s="86">
        <v>112</v>
      </c>
      <c r="B118" s="86">
        <v>258</v>
      </c>
      <c r="C118" s="84" t="s">
        <v>490</v>
      </c>
      <c r="D118" s="84" t="s">
        <v>480</v>
      </c>
      <c r="E118" s="87" t="s">
        <v>80</v>
      </c>
      <c r="F118" s="87" t="s">
        <v>491</v>
      </c>
      <c r="G118" s="87" t="s">
        <v>492</v>
      </c>
      <c r="H118" s="87"/>
      <c r="I118" s="87"/>
      <c r="J118" s="87"/>
      <c r="K118" s="87"/>
      <c r="L118" s="87" t="s">
        <v>104</v>
      </c>
      <c r="M118" s="87" t="s">
        <v>412</v>
      </c>
      <c r="N118" s="108"/>
      <c r="O118" s="92">
        <f t="shared" si="52"/>
        <v>33000</v>
      </c>
      <c r="P118" s="93">
        <f t="shared" si="53"/>
        <v>0</v>
      </c>
      <c r="Q118" s="93">
        <f t="shared" si="37"/>
        <v>0</v>
      </c>
      <c r="R118" s="93">
        <f t="shared" si="38"/>
        <v>0</v>
      </c>
      <c r="S118" s="109">
        <f t="shared" si="39"/>
        <v>33000</v>
      </c>
      <c r="T118" s="92">
        <v>32000</v>
      </c>
      <c r="U118" s="93">
        <v>0</v>
      </c>
      <c r="V118" s="93">
        <v>0</v>
      </c>
      <c r="W118" s="93">
        <v>0</v>
      </c>
      <c r="X118" s="94">
        <f t="shared" si="40"/>
        <v>32000</v>
      </c>
      <c r="Y118" s="22">
        <v>32000</v>
      </c>
      <c r="Z118" s="23">
        <v>0</v>
      </c>
      <c r="AA118" s="23">
        <v>0</v>
      </c>
      <c r="AB118" s="23">
        <v>0</v>
      </c>
      <c r="AC118" s="78">
        <f t="shared" si="41"/>
        <v>32000</v>
      </c>
      <c r="AD118" s="22">
        <f t="shared" si="48"/>
        <v>1000</v>
      </c>
      <c r="AE118" s="23">
        <f t="shared" si="49"/>
        <v>0</v>
      </c>
      <c r="AF118" s="23">
        <f t="shared" si="50"/>
        <v>0</v>
      </c>
      <c r="AG118" s="23">
        <f t="shared" si="51"/>
        <v>0</v>
      </c>
      <c r="AH118" s="78">
        <f t="shared" si="42"/>
        <v>1000</v>
      </c>
      <c r="AI118" s="22">
        <f t="shared" si="54"/>
        <v>0</v>
      </c>
      <c r="AJ118" s="23">
        <f t="shared" si="55"/>
        <v>0</v>
      </c>
      <c r="AK118" s="23">
        <f t="shared" si="43"/>
        <v>0</v>
      </c>
      <c r="AL118" s="23">
        <f t="shared" si="44"/>
        <v>0</v>
      </c>
      <c r="AM118" s="79">
        <f t="shared" si="45"/>
        <v>0</v>
      </c>
      <c r="AN118" s="78" t="e">
        <f t="shared" si="47"/>
        <v>#REF!</v>
      </c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  <c r="EJ118" s="72"/>
      <c r="EK118" s="72"/>
      <c r="EL118" s="72"/>
      <c r="EM118" s="72"/>
      <c r="EN118" s="72"/>
      <c r="EO118" s="72"/>
      <c r="EP118" s="72"/>
      <c r="EQ118" s="72"/>
      <c r="ER118" s="72"/>
      <c r="ES118" s="72"/>
      <c r="ET118" s="72"/>
      <c r="EU118" s="72"/>
      <c r="EV118" s="72"/>
      <c r="EW118" s="72"/>
      <c r="EX118" s="72"/>
      <c r="EY118" s="72"/>
      <c r="EZ118" s="72"/>
      <c r="FA118" s="72"/>
      <c r="FB118" s="72"/>
      <c r="FC118" s="72"/>
      <c r="FD118" s="72"/>
      <c r="FE118" s="72"/>
      <c r="FF118" s="72"/>
      <c r="FG118" s="72"/>
      <c r="FH118" s="72"/>
      <c r="FI118" s="72"/>
      <c r="FJ118" s="72"/>
      <c r="FK118" s="72"/>
      <c r="FL118" s="72"/>
      <c r="FM118" s="72"/>
      <c r="FN118" s="72"/>
      <c r="FO118" s="72"/>
      <c r="FP118" s="72"/>
      <c r="FQ118" s="72"/>
      <c r="FR118" s="72"/>
      <c r="FS118" s="72"/>
      <c r="FT118" s="72"/>
      <c r="FU118" s="72"/>
      <c r="FV118" s="72"/>
      <c r="FW118" s="72"/>
      <c r="FX118" s="72"/>
      <c r="FY118" s="72"/>
      <c r="FZ118" s="72"/>
      <c r="GA118" s="72"/>
      <c r="GB118" s="72"/>
      <c r="GC118" s="72"/>
      <c r="GD118" s="72"/>
      <c r="GE118" s="72"/>
      <c r="GF118" s="72"/>
      <c r="GG118" s="72"/>
      <c r="GH118" s="72"/>
      <c r="GI118" s="72"/>
      <c r="GJ118" s="72"/>
      <c r="GK118" s="72"/>
      <c r="GL118" s="72"/>
      <c r="GM118" s="72"/>
      <c r="GN118" s="72"/>
      <c r="GO118" s="72"/>
      <c r="GP118" s="72"/>
      <c r="GQ118" s="72"/>
      <c r="GR118" s="72"/>
      <c r="GS118" s="72"/>
      <c r="GT118" s="72"/>
      <c r="GU118" s="72"/>
      <c r="GV118" s="72"/>
      <c r="GW118" s="72"/>
      <c r="GX118" s="72"/>
      <c r="GY118" s="72"/>
      <c r="GZ118" s="72"/>
      <c r="HA118" s="72"/>
      <c r="HB118" s="72"/>
      <c r="HC118" s="72"/>
      <c r="HD118" s="72"/>
      <c r="HE118" s="72"/>
      <c r="HF118" s="72"/>
      <c r="HG118" s="72"/>
      <c r="HH118" s="72"/>
      <c r="HI118" s="72"/>
      <c r="HJ118" s="72"/>
      <c r="HK118" s="72"/>
      <c r="HL118" s="72"/>
      <c r="HM118" s="72"/>
      <c r="HN118" s="72"/>
      <c r="HO118" s="72"/>
      <c r="HP118" s="72"/>
      <c r="HQ118" s="72"/>
      <c r="HR118" s="72"/>
      <c r="HS118" s="72"/>
      <c r="HT118" s="72"/>
      <c r="HU118" s="72"/>
      <c r="HV118" s="72"/>
      <c r="HW118" s="72"/>
      <c r="HX118" s="72"/>
      <c r="HY118" s="72"/>
      <c r="HZ118" s="72"/>
      <c r="IA118" s="72"/>
      <c r="IB118" s="72"/>
      <c r="IC118" s="72"/>
      <c r="ID118" s="72"/>
      <c r="IE118" s="72"/>
      <c r="IF118" s="72"/>
      <c r="IG118" s="72"/>
      <c r="IH118" s="72"/>
      <c r="II118" s="72"/>
      <c r="IJ118" s="72"/>
      <c r="IK118" s="72"/>
    </row>
    <row r="119" spans="1:245" s="73" customFormat="1" ht="20.399999999999999">
      <c r="A119" s="86">
        <v>113</v>
      </c>
      <c r="B119" s="86">
        <v>259</v>
      </c>
      <c r="C119" s="84" t="s">
        <v>493</v>
      </c>
      <c r="D119" s="84" t="s">
        <v>480</v>
      </c>
      <c r="E119" s="87" t="s">
        <v>80</v>
      </c>
      <c r="F119" s="87" t="s">
        <v>494</v>
      </c>
      <c r="G119" s="87" t="s">
        <v>495</v>
      </c>
      <c r="H119" s="87"/>
      <c r="I119" s="87"/>
      <c r="J119" s="87"/>
      <c r="K119" s="87"/>
      <c r="L119" s="87" t="s">
        <v>104</v>
      </c>
      <c r="M119" s="87" t="s">
        <v>496</v>
      </c>
      <c r="N119" s="108">
        <v>42453</v>
      </c>
      <c r="O119" s="92">
        <f t="shared" si="52"/>
        <v>126000</v>
      </c>
      <c r="P119" s="93">
        <f t="shared" si="53"/>
        <v>0</v>
      </c>
      <c r="Q119" s="93">
        <f t="shared" si="37"/>
        <v>0</v>
      </c>
      <c r="R119" s="93">
        <f t="shared" si="38"/>
        <v>0</v>
      </c>
      <c r="S119" s="109">
        <f t="shared" si="39"/>
        <v>126000</v>
      </c>
      <c r="T119" s="92">
        <v>121000</v>
      </c>
      <c r="U119" s="93">
        <v>0</v>
      </c>
      <c r="V119" s="93">
        <v>0</v>
      </c>
      <c r="W119" s="93">
        <v>0</v>
      </c>
      <c r="X119" s="94">
        <f t="shared" si="40"/>
        <v>121000</v>
      </c>
      <c r="Y119" s="22">
        <v>121000</v>
      </c>
      <c r="Z119" s="23">
        <v>0</v>
      </c>
      <c r="AA119" s="23">
        <v>0</v>
      </c>
      <c r="AB119" s="23">
        <v>0</v>
      </c>
      <c r="AC119" s="78">
        <f t="shared" si="41"/>
        <v>121000</v>
      </c>
      <c r="AD119" s="22">
        <f t="shared" si="48"/>
        <v>5000</v>
      </c>
      <c r="AE119" s="23">
        <f t="shared" si="49"/>
        <v>0</v>
      </c>
      <c r="AF119" s="23">
        <f t="shared" si="50"/>
        <v>0</v>
      </c>
      <c r="AG119" s="23">
        <f t="shared" si="51"/>
        <v>0</v>
      </c>
      <c r="AH119" s="78">
        <f t="shared" si="42"/>
        <v>5000</v>
      </c>
      <c r="AI119" s="22">
        <f t="shared" si="54"/>
        <v>0</v>
      </c>
      <c r="AJ119" s="23">
        <f t="shared" si="55"/>
        <v>0</v>
      </c>
      <c r="AK119" s="23">
        <f t="shared" si="43"/>
        <v>0</v>
      </c>
      <c r="AL119" s="23">
        <f t="shared" si="44"/>
        <v>0</v>
      </c>
      <c r="AM119" s="79">
        <f t="shared" si="45"/>
        <v>0</v>
      </c>
      <c r="AN119" s="78" t="e">
        <f t="shared" si="47"/>
        <v>#REF!</v>
      </c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72"/>
      <c r="EK119" s="72"/>
      <c r="EL119" s="72"/>
      <c r="EM119" s="72"/>
      <c r="EN119" s="72"/>
      <c r="EO119" s="72"/>
      <c r="EP119" s="72"/>
      <c r="EQ119" s="72"/>
      <c r="ER119" s="72"/>
      <c r="ES119" s="72"/>
      <c r="ET119" s="72"/>
      <c r="EU119" s="72"/>
      <c r="EV119" s="72"/>
      <c r="EW119" s="72"/>
      <c r="EX119" s="72"/>
      <c r="EY119" s="72"/>
      <c r="EZ119" s="72"/>
      <c r="FA119" s="72"/>
      <c r="FB119" s="72"/>
      <c r="FC119" s="72"/>
      <c r="FD119" s="72"/>
      <c r="FE119" s="72"/>
      <c r="FF119" s="72"/>
      <c r="FG119" s="72"/>
      <c r="FH119" s="72"/>
      <c r="FI119" s="72"/>
      <c r="FJ119" s="72"/>
      <c r="FK119" s="72"/>
      <c r="FL119" s="72"/>
      <c r="FM119" s="72"/>
      <c r="FN119" s="72"/>
      <c r="FO119" s="72"/>
      <c r="FP119" s="72"/>
      <c r="FQ119" s="72"/>
      <c r="FR119" s="72"/>
      <c r="FS119" s="72"/>
      <c r="FT119" s="72"/>
      <c r="FU119" s="72"/>
      <c r="FV119" s="72"/>
      <c r="FW119" s="72"/>
      <c r="FX119" s="72"/>
      <c r="FY119" s="72"/>
      <c r="FZ119" s="72"/>
      <c r="GA119" s="72"/>
      <c r="GB119" s="72"/>
      <c r="GC119" s="72"/>
      <c r="GD119" s="72"/>
      <c r="GE119" s="72"/>
      <c r="GF119" s="72"/>
      <c r="GG119" s="72"/>
      <c r="GH119" s="72"/>
      <c r="GI119" s="72"/>
      <c r="GJ119" s="72"/>
      <c r="GK119" s="72"/>
      <c r="GL119" s="72"/>
      <c r="GM119" s="72"/>
      <c r="GN119" s="72"/>
      <c r="GO119" s="72"/>
      <c r="GP119" s="72"/>
      <c r="GQ119" s="72"/>
      <c r="GR119" s="72"/>
      <c r="GS119" s="72"/>
      <c r="GT119" s="72"/>
      <c r="GU119" s="72"/>
      <c r="GV119" s="72"/>
      <c r="GW119" s="72"/>
      <c r="GX119" s="72"/>
      <c r="GY119" s="72"/>
      <c r="GZ119" s="72"/>
      <c r="HA119" s="72"/>
      <c r="HB119" s="72"/>
      <c r="HC119" s="72"/>
      <c r="HD119" s="72"/>
      <c r="HE119" s="72"/>
      <c r="HF119" s="72"/>
      <c r="HG119" s="72"/>
      <c r="HH119" s="72"/>
      <c r="HI119" s="72"/>
      <c r="HJ119" s="72"/>
      <c r="HK119" s="72"/>
      <c r="HL119" s="72"/>
      <c r="HM119" s="72"/>
      <c r="HN119" s="72"/>
      <c r="HO119" s="72"/>
      <c r="HP119" s="72"/>
      <c r="HQ119" s="72"/>
      <c r="HR119" s="72"/>
      <c r="HS119" s="72"/>
      <c r="HT119" s="72"/>
      <c r="HU119" s="72"/>
      <c r="HV119" s="72"/>
      <c r="HW119" s="72"/>
      <c r="HX119" s="72"/>
      <c r="HY119" s="72"/>
      <c r="HZ119" s="72"/>
      <c r="IA119" s="72"/>
      <c r="IB119" s="72"/>
      <c r="IC119" s="72"/>
      <c r="ID119" s="72"/>
      <c r="IE119" s="72"/>
      <c r="IF119" s="72"/>
      <c r="IG119" s="72"/>
      <c r="IH119" s="72"/>
      <c r="II119" s="72"/>
      <c r="IJ119" s="72"/>
      <c r="IK119" s="72"/>
    </row>
    <row r="120" spans="1:245" s="73" customFormat="1" ht="20.399999999999999">
      <c r="A120" s="86">
        <v>114</v>
      </c>
      <c r="B120" s="86">
        <v>741</v>
      </c>
      <c r="C120" s="84" t="s">
        <v>497</v>
      </c>
      <c r="D120" s="84" t="s">
        <v>498</v>
      </c>
      <c r="E120" s="87" t="s">
        <v>107</v>
      </c>
      <c r="F120" s="87" t="s">
        <v>499</v>
      </c>
      <c r="G120" s="87" t="s">
        <v>500</v>
      </c>
      <c r="H120" s="87"/>
      <c r="I120" s="87"/>
      <c r="J120" s="87"/>
      <c r="K120" s="87"/>
      <c r="L120" s="87" t="s">
        <v>104</v>
      </c>
      <c r="M120" s="87"/>
      <c r="N120" s="108">
        <v>41676</v>
      </c>
      <c r="O120" s="92">
        <f t="shared" si="52"/>
        <v>395000</v>
      </c>
      <c r="P120" s="93">
        <f t="shared" si="53"/>
        <v>0</v>
      </c>
      <c r="Q120" s="93">
        <f t="shared" si="37"/>
        <v>0</v>
      </c>
      <c r="R120" s="93">
        <f t="shared" si="38"/>
        <v>0</v>
      </c>
      <c r="S120" s="109">
        <f t="shared" si="39"/>
        <v>395000</v>
      </c>
      <c r="T120" s="92">
        <v>380000</v>
      </c>
      <c r="U120" s="93">
        <v>0</v>
      </c>
      <c r="V120" s="93">
        <v>0</v>
      </c>
      <c r="W120" s="93">
        <v>0</v>
      </c>
      <c r="X120" s="94">
        <f t="shared" si="40"/>
        <v>380000</v>
      </c>
      <c r="Y120" s="22">
        <v>380000</v>
      </c>
      <c r="Z120" s="23">
        <v>0</v>
      </c>
      <c r="AA120" s="23">
        <v>0</v>
      </c>
      <c r="AB120" s="23">
        <v>0</v>
      </c>
      <c r="AC120" s="78">
        <f t="shared" si="41"/>
        <v>380000</v>
      </c>
      <c r="AD120" s="22">
        <f t="shared" si="48"/>
        <v>15000</v>
      </c>
      <c r="AE120" s="23">
        <f t="shared" si="49"/>
        <v>0</v>
      </c>
      <c r="AF120" s="23">
        <f t="shared" si="50"/>
        <v>0</v>
      </c>
      <c r="AG120" s="23">
        <f t="shared" si="51"/>
        <v>0</v>
      </c>
      <c r="AH120" s="78">
        <f t="shared" si="42"/>
        <v>15000</v>
      </c>
      <c r="AI120" s="22">
        <f t="shared" si="54"/>
        <v>0</v>
      </c>
      <c r="AJ120" s="23">
        <f t="shared" si="55"/>
        <v>0</v>
      </c>
      <c r="AK120" s="23">
        <f t="shared" si="43"/>
        <v>0</v>
      </c>
      <c r="AL120" s="23">
        <f t="shared" si="44"/>
        <v>0</v>
      </c>
      <c r="AM120" s="79">
        <f t="shared" si="45"/>
        <v>0</v>
      </c>
      <c r="AN120" s="78" t="e">
        <f t="shared" si="47"/>
        <v>#REF!</v>
      </c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72"/>
      <c r="EK120" s="72"/>
      <c r="EL120" s="72"/>
      <c r="EM120" s="72"/>
      <c r="EN120" s="72"/>
      <c r="EO120" s="72"/>
      <c r="EP120" s="72"/>
      <c r="EQ120" s="72"/>
      <c r="ER120" s="72"/>
      <c r="ES120" s="72"/>
      <c r="ET120" s="72"/>
      <c r="EU120" s="72"/>
      <c r="EV120" s="72"/>
      <c r="EW120" s="72"/>
      <c r="EX120" s="72"/>
      <c r="EY120" s="72"/>
      <c r="EZ120" s="72"/>
      <c r="FA120" s="72"/>
      <c r="FB120" s="72"/>
      <c r="FC120" s="72"/>
      <c r="FD120" s="72"/>
      <c r="FE120" s="72"/>
      <c r="FF120" s="72"/>
      <c r="FG120" s="72"/>
      <c r="FH120" s="72"/>
      <c r="FI120" s="72"/>
      <c r="FJ120" s="72"/>
      <c r="FK120" s="72"/>
      <c r="FL120" s="72"/>
      <c r="FM120" s="72"/>
      <c r="FN120" s="72"/>
      <c r="FO120" s="72"/>
      <c r="FP120" s="72"/>
      <c r="FQ120" s="72"/>
      <c r="FR120" s="72"/>
      <c r="FS120" s="72"/>
      <c r="FT120" s="72"/>
      <c r="FU120" s="72"/>
      <c r="FV120" s="72"/>
      <c r="FW120" s="72"/>
      <c r="FX120" s="72"/>
      <c r="FY120" s="72"/>
      <c r="FZ120" s="72"/>
      <c r="GA120" s="72"/>
      <c r="GB120" s="72"/>
      <c r="GC120" s="72"/>
      <c r="GD120" s="72"/>
      <c r="GE120" s="72"/>
      <c r="GF120" s="72"/>
      <c r="GG120" s="72"/>
      <c r="GH120" s="72"/>
      <c r="GI120" s="72"/>
      <c r="GJ120" s="72"/>
      <c r="GK120" s="72"/>
      <c r="GL120" s="72"/>
      <c r="GM120" s="72"/>
      <c r="GN120" s="72"/>
      <c r="GO120" s="72"/>
      <c r="GP120" s="72"/>
      <c r="GQ120" s="72"/>
      <c r="GR120" s="72"/>
      <c r="GS120" s="72"/>
      <c r="GT120" s="72"/>
      <c r="GU120" s="72"/>
      <c r="GV120" s="72"/>
      <c r="GW120" s="72"/>
      <c r="GX120" s="72"/>
      <c r="GY120" s="72"/>
      <c r="GZ120" s="72"/>
      <c r="HA120" s="72"/>
      <c r="HB120" s="72"/>
      <c r="HC120" s="72"/>
      <c r="HD120" s="72"/>
      <c r="HE120" s="72"/>
      <c r="HF120" s="72"/>
      <c r="HG120" s="72"/>
      <c r="HH120" s="72"/>
      <c r="HI120" s="72"/>
      <c r="HJ120" s="72"/>
      <c r="HK120" s="72"/>
      <c r="HL120" s="72"/>
      <c r="HM120" s="72"/>
      <c r="HN120" s="72"/>
      <c r="HO120" s="72"/>
      <c r="HP120" s="72"/>
      <c r="HQ120" s="72"/>
      <c r="HR120" s="72"/>
      <c r="HS120" s="72"/>
      <c r="HT120" s="72"/>
      <c r="HU120" s="72"/>
      <c r="HV120" s="72"/>
      <c r="HW120" s="72"/>
      <c r="HX120" s="72"/>
      <c r="HY120" s="72"/>
      <c r="HZ120" s="72"/>
      <c r="IA120" s="72"/>
      <c r="IB120" s="72"/>
      <c r="IC120" s="72"/>
      <c r="ID120" s="72"/>
      <c r="IE120" s="72"/>
      <c r="IF120" s="72"/>
      <c r="IG120" s="72"/>
      <c r="IH120" s="72"/>
      <c r="II120" s="72"/>
      <c r="IJ120" s="72"/>
      <c r="IK120" s="72"/>
    </row>
    <row r="121" spans="1:245" s="73" customFormat="1" ht="30.6">
      <c r="A121" s="86"/>
      <c r="B121" s="86"/>
      <c r="C121" s="84" t="s">
        <v>501</v>
      </c>
      <c r="D121" s="84" t="s">
        <v>502</v>
      </c>
      <c r="E121" s="87" t="s">
        <v>80</v>
      </c>
      <c r="F121" s="87" t="s">
        <v>503</v>
      </c>
      <c r="G121" s="87" t="s">
        <v>504</v>
      </c>
      <c r="H121" s="87"/>
      <c r="I121" s="87"/>
      <c r="J121" s="87"/>
      <c r="K121" s="87"/>
      <c r="L121" s="87"/>
      <c r="M121" s="87"/>
      <c r="N121" s="108"/>
      <c r="O121" s="92">
        <f t="shared" si="52"/>
        <v>540000</v>
      </c>
      <c r="P121" s="93">
        <f t="shared" si="53"/>
        <v>38000</v>
      </c>
      <c r="Q121" s="93">
        <f t="shared" si="37"/>
        <v>0</v>
      </c>
      <c r="R121" s="93">
        <f t="shared" si="38"/>
        <v>0</v>
      </c>
      <c r="S121" s="109">
        <f t="shared" si="39"/>
        <v>578000</v>
      </c>
      <c r="T121" s="92">
        <v>520000</v>
      </c>
      <c r="U121" s="93">
        <v>36000</v>
      </c>
      <c r="V121" s="93">
        <v>0</v>
      </c>
      <c r="W121" s="93">
        <v>0</v>
      </c>
      <c r="X121" s="94">
        <f t="shared" si="40"/>
        <v>556000</v>
      </c>
      <c r="Y121" s="22">
        <v>520000</v>
      </c>
      <c r="Z121" s="23">
        <v>36000</v>
      </c>
      <c r="AA121" s="23">
        <v>0</v>
      </c>
      <c r="AB121" s="23">
        <v>0</v>
      </c>
      <c r="AC121" s="78">
        <f t="shared" si="41"/>
        <v>556000</v>
      </c>
      <c r="AD121" s="22">
        <f t="shared" si="48"/>
        <v>20000</v>
      </c>
      <c r="AE121" s="23">
        <f t="shared" si="49"/>
        <v>2000</v>
      </c>
      <c r="AF121" s="23">
        <f t="shared" si="50"/>
        <v>0</v>
      </c>
      <c r="AG121" s="23">
        <f t="shared" si="51"/>
        <v>0</v>
      </c>
      <c r="AH121" s="78">
        <f t="shared" si="42"/>
        <v>22000</v>
      </c>
      <c r="AI121" s="22">
        <f t="shared" si="54"/>
        <v>0</v>
      </c>
      <c r="AJ121" s="23">
        <f t="shared" si="55"/>
        <v>0</v>
      </c>
      <c r="AK121" s="23">
        <f t="shared" si="43"/>
        <v>0</v>
      </c>
      <c r="AL121" s="23">
        <f t="shared" si="44"/>
        <v>0</v>
      </c>
      <c r="AM121" s="79">
        <f t="shared" si="45"/>
        <v>0</v>
      </c>
      <c r="AN121" s="78" t="e">
        <f t="shared" si="47"/>
        <v>#REF!</v>
      </c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72"/>
      <c r="EK121" s="72"/>
      <c r="EL121" s="72"/>
      <c r="EM121" s="72"/>
      <c r="EN121" s="72"/>
      <c r="EO121" s="72"/>
      <c r="EP121" s="72"/>
      <c r="EQ121" s="72"/>
      <c r="ER121" s="72"/>
      <c r="ES121" s="72"/>
      <c r="ET121" s="72"/>
      <c r="EU121" s="72"/>
      <c r="EV121" s="72"/>
      <c r="EW121" s="72"/>
      <c r="EX121" s="72"/>
      <c r="EY121" s="72"/>
      <c r="EZ121" s="72"/>
      <c r="FA121" s="72"/>
      <c r="FB121" s="72"/>
      <c r="FC121" s="72"/>
      <c r="FD121" s="72"/>
      <c r="FE121" s="72"/>
      <c r="FF121" s="72"/>
      <c r="FG121" s="72"/>
      <c r="FH121" s="72"/>
      <c r="FI121" s="72"/>
      <c r="FJ121" s="72"/>
      <c r="FK121" s="72"/>
      <c r="FL121" s="72"/>
      <c r="FM121" s="72"/>
      <c r="FN121" s="72"/>
      <c r="FO121" s="72"/>
      <c r="FP121" s="72"/>
      <c r="FQ121" s="72"/>
      <c r="FR121" s="72"/>
      <c r="FS121" s="72"/>
      <c r="FT121" s="72"/>
      <c r="FU121" s="72"/>
      <c r="FV121" s="72"/>
      <c r="FW121" s="72"/>
      <c r="FX121" s="72"/>
      <c r="FY121" s="72"/>
      <c r="FZ121" s="72"/>
      <c r="GA121" s="72"/>
      <c r="GB121" s="72"/>
      <c r="GC121" s="72"/>
      <c r="GD121" s="72"/>
      <c r="GE121" s="72"/>
      <c r="GF121" s="72"/>
      <c r="GG121" s="72"/>
      <c r="GH121" s="72"/>
      <c r="GI121" s="72"/>
      <c r="GJ121" s="72"/>
      <c r="GK121" s="72"/>
      <c r="GL121" s="72"/>
      <c r="GM121" s="72"/>
      <c r="GN121" s="72"/>
      <c r="GO121" s="72"/>
      <c r="GP121" s="72"/>
      <c r="GQ121" s="72"/>
      <c r="GR121" s="72"/>
      <c r="GS121" s="72"/>
      <c r="GT121" s="72"/>
      <c r="GU121" s="72"/>
      <c r="GV121" s="72"/>
      <c r="GW121" s="72"/>
      <c r="GX121" s="72"/>
      <c r="GY121" s="72"/>
      <c r="GZ121" s="72"/>
      <c r="HA121" s="72"/>
      <c r="HB121" s="72"/>
      <c r="HC121" s="72"/>
      <c r="HD121" s="72"/>
      <c r="HE121" s="72"/>
      <c r="HF121" s="72"/>
      <c r="HG121" s="72"/>
      <c r="HH121" s="72"/>
      <c r="HI121" s="72"/>
      <c r="HJ121" s="72"/>
      <c r="HK121" s="72"/>
      <c r="HL121" s="72"/>
      <c r="HM121" s="72"/>
      <c r="HN121" s="72"/>
      <c r="HO121" s="72"/>
      <c r="HP121" s="72"/>
      <c r="HQ121" s="72"/>
      <c r="HR121" s="72"/>
      <c r="HS121" s="72"/>
      <c r="HT121" s="72"/>
      <c r="HU121" s="72"/>
      <c r="HV121" s="72"/>
      <c r="HW121" s="72"/>
      <c r="HX121" s="72"/>
      <c r="HY121" s="72"/>
      <c r="HZ121" s="72"/>
      <c r="IA121" s="72"/>
      <c r="IB121" s="72"/>
      <c r="IC121" s="72"/>
      <c r="ID121" s="72"/>
      <c r="IE121" s="72"/>
      <c r="IF121" s="72"/>
      <c r="IG121" s="72"/>
      <c r="IH121" s="72"/>
      <c r="II121" s="72"/>
      <c r="IJ121" s="72"/>
      <c r="IK121" s="72"/>
    </row>
    <row r="122" spans="1:245" s="73" customFormat="1" ht="30.6">
      <c r="A122" s="86"/>
      <c r="B122" s="86"/>
      <c r="C122" s="84" t="s">
        <v>505</v>
      </c>
      <c r="D122" s="84" t="s">
        <v>502</v>
      </c>
      <c r="E122" s="87" t="s">
        <v>80</v>
      </c>
      <c r="F122" s="87" t="s">
        <v>506</v>
      </c>
      <c r="G122" s="87" t="s">
        <v>507</v>
      </c>
      <c r="H122" s="87"/>
      <c r="I122" s="87"/>
      <c r="J122" s="87"/>
      <c r="K122" s="87"/>
      <c r="L122" s="87"/>
      <c r="M122" s="87"/>
      <c r="N122" s="108"/>
      <c r="O122" s="92">
        <f t="shared" ref="O122:O129" si="56">ROUND(T122*ign/igo,afrind)</f>
        <v>3366000</v>
      </c>
      <c r="P122" s="93">
        <f t="shared" ref="P122:P129" si="57">ROUND(U122*iin/iio,afrind)</f>
        <v>250000</v>
      </c>
      <c r="Q122" s="93">
        <f t="shared" si="37"/>
        <v>0</v>
      </c>
      <c r="R122" s="93">
        <f t="shared" si="38"/>
        <v>0</v>
      </c>
      <c r="S122" s="109">
        <f t="shared" si="39"/>
        <v>3616000</v>
      </c>
      <c r="T122" s="92">
        <v>3240000</v>
      </c>
      <c r="U122" s="93">
        <v>240000</v>
      </c>
      <c r="V122" s="93">
        <v>0</v>
      </c>
      <c r="W122" s="93">
        <v>0</v>
      </c>
      <c r="X122" s="94">
        <f t="shared" si="40"/>
        <v>3480000</v>
      </c>
      <c r="Y122" s="22">
        <v>3240000</v>
      </c>
      <c r="Z122" s="23">
        <v>240000</v>
      </c>
      <c r="AA122" s="23">
        <v>0</v>
      </c>
      <c r="AB122" s="23">
        <v>0</v>
      </c>
      <c r="AC122" s="78">
        <f t="shared" si="41"/>
        <v>3480000</v>
      </c>
      <c r="AD122" s="22">
        <f t="shared" si="48"/>
        <v>126000</v>
      </c>
      <c r="AE122" s="23">
        <f t="shared" si="49"/>
        <v>10000</v>
      </c>
      <c r="AF122" s="23">
        <f t="shared" si="50"/>
        <v>0</v>
      </c>
      <c r="AG122" s="23">
        <f t="shared" si="51"/>
        <v>0</v>
      </c>
      <c r="AH122" s="78">
        <f t="shared" si="42"/>
        <v>136000</v>
      </c>
      <c r="AI122" s="22">
        <f t="shared" ref="AI122:AJ129" si="58">T122-Y122</f>
        <v>0</v>
      </c>
      <c r="AJ122" s="23">
        <f t="shared" si="58"/>
        <v>0</v>
      </c>
      <c r="AK122" s="23">
        <f t="shared" si="43"/>
        <v>0</v>
      </c>
      <c r="AL122" s="23">
        <f t="shared" si="44"/>
        <v>0</v>
      </c>
      <c r="AM122" s="79">
        <f t="shared" si="45"/>
        <v>0</v>
      </c>
      <c r="AN122" s="78" t="e">
        <f t="shared" si="17"/>
        <v>#REF!</v>
      </c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2"/>
      <c r="EM122" s="72"/>
      <c r="EN122" s="72"/>
      <c r="EO122" s="72"/>
      <c r="EP122" s="72"/>
      <c r="EQ122" s="72"/>
      <c r="ER122" s="72"/>
      <c r="ES122" s="72"/>
      <c r="ET122" s="72"/>
      <c r="EU122" s="72"/>
      <c r="EV122" s="72"/>
      <c r="EW122" s="72"/>
      <c r="EX122" s="72"/>
      <c r="EY122" s="72"/>
      <c r="EZ122" s="72"/>
      <c r="FA122" s="72"/>
      <c r="FB122" s="72"/>
      <c r="FC122" s="72"/>
      <c r="FD122" s="72"/>
      <c r="FE122" s="72"/>
      <c r="FF122" s="72"/>
      <c r="FG122" s="72"/>
      <c r="FH122" s="72"/>
      <c r="FI122" s="72"/>
      <c r="FJ122" s="72"/>
      <c r="FK122" s="72"/>
      <c r="FL122" s="72"/>
      <c r="FM122" s="72"/>
      <c r="FN122" s="72"/>
      <c r="FO122" s="72"/>
      <c r="FP122" s="72"/>
      <c r="FQ122" s="72"/>
      <c r="FR122" s="72"/>
      <c r="FS122" s="72"/>
      <c r="FT122" s="72"/>
      <c r="FU122" s="72"/>
      <c r="FV122" s="72"/>
      <c r="FW122" s="72"/>
      <c r="FX122" s="72"/>
      <c r="FY122" s="72"/>
      <c r="FZ122" s="72"/>
      <c r="GA122" s="72"/>
      <c r="GB122" s="72"/>
      <c r="GC122" s="72"/>
      <c r="GD122" s="72"/>
      <c r="GE122" s="72"/>
      <c r="GF122" s="72"/>
      <c r="GG122" s="72"/>
      <c r="GH122" s="72"/>
      <c r="GI122" s="72"/>
      <c r="GJ122" s="72"/>
      <c r="GK122" s="72"/>
      <c r="GL122" s="72"/>
      <c r="GM122" s="72"/>
      <c r="GN122" s="72"/>
      <c r="GO122" s="72"/>
      <c r="GP122" s="72"/>
      <c r="GQ122" s="72"/>
      <c r="GR122" s="72"/>
      <c r="GS122" s="72"/>
      <c r="GT122" s="72"/>
      <c r="GU122" s="72"/>
      <c r="GV122" s="72"/>
      <c r="GW122" s="72"/>
      <c r="GX122" s="72"/>
      <c r="GY122" s="72"/>
      <c r="GZ122" s="72"/>
      <c r="HA122" s="72"/>
      <c r="HB122" s="72"/>
      <c r="HC122" s="72"/>
      <c r="HD122" s="72"/>
      <c r="HE122" s="72"/>
      <c r="HF122" s="72"/>
      <c r="HG122" s="72"/>
      <c r="HH122" s="72"/>
      <c r="HI122" s="72"/>
      <c r="HJ122" s="72"/>
      <c r="HK122" s="72"/>
      <c r="HL122" s="72"/>
      <c r="HM122" s="72"/>
      <c r="HN122" s="72"/>
      <c r="HO122" s="72"/>
      <c r="HP122" s="72"/>
      <c r="HQ122" s="72"/>
      <c r="HR122" s="72"/>
      <c r="HS122" s="72"/>
      <c r="HT122" s="72"/>
      <c r="HU122" s="72"/>
      <c r="HV122" s="72"/>
      <c r="HW122" s="72"/>
      <c r="HX122" s="72"/>
      <c r="HY122" s="72"/>
      <c r="HZ122" s="72"/>
      <c r="IA122" s="72"/>
      <c r="IB122" s="72"/>
      <c r="IC122" s="72"/>
      <c r="ID122" s="72"/>
      <c r="IE122" s="72"/>
      <c r="IF122" s="72"/>
      <c r="IG122" s="72"/>
      <c r="IH122" s="72"/>
      <c r="II122" s="72"/>
      <c r="IJ122" s="72"/>
      <c r="IK122" s="72"/>
    </row>
    <row r="123" spans="1:245" s="73" customFormat="1" ht="20.399999999999999">
      <c r="A123" s="86">
        <v>115</v>
      </c>
      <c r="B123" s="86">
        <v>212</v>
      </c>
      <c r="C123" s="84" t="s">
        <v>508</v>
      </c>
      <c r="D123" s="84" t="s">
        <v>509</v>
      </c>
      <c r="E123" s="87" t="s">
        <v>107</v>
      </c>
      <c r="F123" s="87" t="s">
        <v>510</v>
      </c>
      <c r="G123" s="87" t="s">
        <v>511</v>
      </c>
      <c r="H123" s="87"/>
      <c r="I123" s="87"/>
      <c r="J123" s="87"/>
      <c r="K123" s="87"/>
      <c r="L123" s="87" t="s">
        <v>104</v>
      </c>
      <c r="M123" s="87"/>
      <c r="N123" s="108">
        <v>41676</v>
      </c>
      <c r="O123" s="92">
        <f t="shared" si="56"/>
        <v>774000</v>
      </c>
      <c r="P123" s="93">
        <f t="shared" si="57"/>
        <v>0</v>
      </c>
      <c r="Q123" s="93">
        <f t="shared" si="37"/>
        <v>0</v>
      </c>
      <c r="R123" s="93">
        <f t="shared" si="38"/>
        <v>0</v>
      </c>
      <c r="S123" s="109">
        <f t="shared" si="39"/>
        <v>774000</v>
      </c>
      <c r="T123" s="92">
        <v>745000</v>
      </c>
      <c r="U123" s="93">
        <v>0</v>
      </c>
      <c r="V123" s="93">
        <v>0</v>
      </c>
      <c r="W123" s="93">
        <v>0</v>
      </c>
      <c r="X123" s="94">
        <f t="shared" si="40"/>
        <v>745000</v>
      </c>
      <c r="Y123" s="22">
        <v>745000</v>
      </c>
      <c r="Z123" s="23">
        <v>0</v>
      </c>
      <c r="AA123" s="23">
        <v>0</v>
      </c>
      <c r="AB123" s="23">
        <v>0</v>
      </c>
      <c r="AC123" s="78">
        <f t="shared" si="41"/>
        <v>745000</v>
      </c>
      <c r="AD123" s="22">
        <f t="shared" si="48"/>
        <v>29000</v>
      </c>
      <c r="AE123" s="23">
        <f t="shared" si="49"/>
        <v>0</v>
      </c>
      <c r="AF123" s="23">
        <f t="shared" si="50"/>
        <v>0</v>
      </c>
      <c r="AG123" s="23">
        <f t="shared" si="51"/>
        <v>0</v>
      </c>
      <c r="AH123" s="78">
        <f t="shared" si="42"/>
        <v>29000</v>
      </c>
      <c r="AI123" s="22">
        <f t="shared" si="58"/>
        <v>0</v>
      </c>
      <c r="AJ123" s="23">
        <f t="shared" si="58"/>
        <v>0</v>
      </c>
      <c r="AK123" s="23">
        <f t="shared" si="43"/>
        <v>0</v>
      </c>
      <c r="AL123" s="23">
        <f t="shared" si="44"/>
        <v>0</v>
      </c>
      <c r="AM123" s="79">
        <f t="shared" si="45"/>
        <v>0</v>
      </c>
      <c r="AN123" s="78" t="e">
        <f t="shared" si="17"/>
        <v>#REF!</v>
      </c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72"/>
      <c r="EK123" s="72"/>
      <c r="EL123" s="72"/>
      <c r="EM123" s="72"/>
      <c r="EN123" s="72"/>
      <c r="EO123" s="72"/>
      <c r="EP123" s="72"/>
      <c r="EQ123" s="72"/>
      <c r="ER123" s="72"/>
      <c r="ES123" s="72"/>
      <c r="ET123" s="72"/>
      <c r="EU123" s="72"/>
      <c r="EV123" s="72"/>
      <c r="EW123" s="72"/>
      <c r="EX123" s="72"/>
      <c r="EY123" s="72"/>
      <c r="EZ123" s="72"/>
      <c r="FA123" s="72"/>
      <c r="FB123" s="72"/>
      <c r="FC123" s="72"/>
      <c r="FD123" s="72"/>
      <c r="FE123" s="72"/>
      <c r="FF123" s="72"/>
      <c r="FG123" s="72"/>
      <c r="FH123" s="72"/>
      <c r="FI123" s="72"/>
      <c r="FJ123" s="72"/>
      <c r="FK123" s="72"/>
      <c r="FL123" s="72"/>
      <c r="FM123" s="72"/>
      <c r="FN123" s="72"/>
      <c r="FO123" s="72"/>
      <c r="FP123" s="72"/>
      <c r="FQ123" s="72"/>
      <c r="FR123" s="72"/>
      <c r="FS123" s="72"/>
      <c r="FT123" s="72"/>
      <c r="FU123" s="72"/>
      <c r="FV123" s="72"/>
      <c r="FW123" s="72"/>
      <c r="FX123" s="72"/>
      <c r="FY123" s="72"/>
      <c r="FZ123" s="72"/>
      <c r="GA123" s="72"/>
      <c r="GB123" s="72"/>
      <c r="GC123" s="72"/>
      <c r="GD123" s="72"/>
      <c r="GE123" s="72"/>
      <c r="GF123" s="72"/>
      <c r="GG123" s="72"/>
      <c r="GH123" s="72"/>
      <c r="GI123" s="72"/>
      <c r="GJ123" s="72"/>
      <c r="GK123" s="72"/>
      <c r="GL123" s="72"/>
      <c r="GM123" s="72"/>
      <c r="GN123" s="72"/>
      <c r="GO123" s="72"/>
      <c r="GP123" s="72"/>
      <c r="GQ123" s="72"/>
      <c r="GR123" s="72"/>
      <c r="GS123" s="72"/>
      <c r="GT123" s="72"/>
      <c r="GU123" s="72"/>
      <c r="GV123" s="72"/>
      <c r="GW123" s="72"/>
      <c r="GX123" s="72"/>
      <c r="GY123" s="72"/>
      <c r="GZ123" s="72"/>
      <c r="HA123" s="72"/>
      <c r="HB123" s="72"/>
      <c r="HC123" s="72"/>
      <c r="HD123" s="72"/>
      <c r="HE123" s="72"/>
      <c r="HF123" s="72"/>
      <c r="HG123" s="72"/>
      <c r="HH123" s="72"/>
      <c r="HI123" s="72"/>
      <c r="HJ123" s="72"/>
      <c r="HK123" s="72"/>
      <c r="HL123" s="72"/>
      <c r="HM123" s="72"/>
      <c r="HN123" s="72"/>
      <c r="HO123" s="72"/>
      <c r="HP123" s="72"/>
      <c r="HQ123" s="72"/>
      <c r="HR123" s="72"/>
      <c r="HS123" s="72"/>
      <c r="HT123" s="72"/>
      <c r="HU123" s="72"/>
      <c r="HV123" s="72"/>
      <c r="HW123" s="72"/>
      <c r="HX123" s="72"/>
      <c r="HY123" s="72"/>
      <c r="HZ123" s="72"/>
      <c r="IA123" s="72"/>
      <c r="IB123" s="72"/>
      <c r="IC123" s="72"/>
      <c r="ID123" s="72"/>
      <c r="IE123" s="72"/>
      <c r="IF123" s="72"/>
      <c r="IG123" s="72"/>
      <c r="IH123" s="72"/>
      <c r="II123" s="72"/>
      <c r="IJ123" s="72"/>
      <c r="IK123" s="72"/>
    </row>
    <row r="124" spans="1:245" s="73" customFormat="1" ht="20.399999999999999">
      <c r="A124" s="86">
        <v>116</v>
      </c>
      <c r="B124" s="86"/>
      <c r="C124" s="84" t="s">
        <v>512</v>
      </c>
      <c r="D124" s="84" t="s">
        <v>513</v>
      </c>
      <c r="E124" s="87" t="s">
        <v>107</v>
      </c>
      <c r="F124" s="87" t="s">
        <v>514</v>
      </c>
      <c r="G124" s="87" t="s">
        <v>515</v>
      </c>
      <c r="H124" s="87"/>
      <c r="I124" s="87"/>
      <c r="J124" s="87"/>
      <c r="K124" s="87"/>
      <c r="L124" s="87" t="s">
        <v>104</v>
      </c>
      <c r="M124" s="87" t="s">
        <v>516</v>
      </c>
      <c r="N124" s="108">
        <v>41676</v>
      </c>
      <c r="O124" s="92">
        <f t="shared" si="56"/>
        <v>101000</v>
      </c>
      <c r="P124" s="93">
        <f t="shared" si="57"/>
        <v>0</v>
      </c>
      <c r="Q124" s="93">
        <f t="shared" si="37"/>
        <v>0</v>
      </c>
      <c r="R124" s="93">
        <f t="shared" si="38"/>
        <v>0</v>
      </c>
      <c r="S124" s="109">
        <f t="shared" si="39"/>
        <v>101000</v>
      </c>
      <c r="T124" s="92">
        <v>97000</v>
      </c>
      <c r="U124" s="93">
        <v>0</v>
      </c>
      <c r="V124" s="93">
        <v>0</v>
      </c>
      <c r="W124" s="93">
        <v>0</v>
      </c>
      <c r="X124" s="94">
        <f t="shared" si="40"/>
        <v>97000</v>
      </c>
      <c r="Y124" s="22">
        <v>97000</v>
      </c>
      <c r="Z124" s="23">
        <v>0</v>
      </c>
      <c r="AA124" s="23">
        <v>0</v>
      </c>
      <c r="AB124" s="23">
        <v>0</v>
      </c>
      <c r="AC124" s="78">
        <f t="shared" si="41"/>
        <v>97000</v>
      </c>
      <c r="AD124" s="22">
        <f t="shared" si="48"/>
        <v>4000</v>
      </c>
      <c r="AE124" s="23">
        <f t="shared" si="49"/>
        <v>0</v>
      </c>
      <c r="AF124" s="23">
        <f t="shared" si="50"/>
        <v>0</v>
      </c>
      <c r="AG124" s="23">
        <f t="shared" si="51"/>
        <v>0</v>
      </c>
      <c r="AH124" s="78">
        <f t="shared" si="42"/>
        <v>4000</v>
      </c>
      <c r="AI124" s="22">
        <f t="shared" si="58"/>
        <v>0</v>
      </c>
      <c r="AJ124" s="23">
        <f t="shared" si="58"/>
        <v>0</v>
      </c>
      <c r="AK124" s="23">
        <f t="shared" si="43"/>
        <v>0</v>
      </c>
      <c r="AL124" s="23">
        <f t="shared" si="44"/>
        <v>0</v>
      </c>
      <c r="AM124" s="79">
        <f t="shared" si="45"/>
        <v>0</v>
      </c>
      <c r="AN124" s="78" t="e">
        <f t="shared" si="17"/>
        <v>#REF!</v>
      </c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  <c r="EJ124" s="72"/>
      <c r="EK124" s="72"/>
      <c r="EL124" s="72"/>
      <c r="EM124" s="72"/>
      <c r="EN124" s="72"/>
      <c r="EO124" s="72"/>
      <c r="EP124" s="72"/>
      <c r="EQ124" s="72"/>
      <c r="ER124" s="72"/>
      <c r="ES124" s="72"/>
      <c r="ET124" s="72"/>
      <c r="EU124" s="72"/>
      <c r="EV124" s="72"/>
      <c r="EW124" s="72"/>
      <c r="EX124" s="72"/>
      <c r="EY124" s="72"/>
      <c r="EZ124" s="72"/>
      <c r="FA124" s="72"/>
      <c r="FB124" s="72"/>
      <c r="FC124" s="72"/>
      <c r="FD124" s="72"/>
      <c r="FE124" s="72"/>
      <c r="FF124" s="72"/>
      <c r="FG124" s="72"/>
      <c r="FH124" s="72"/>
      <c r="FI124" s="72"/>
      <c r="FJ124" s="72"/>
      <c r="FK124" s="72"/>
      <c r="FL124" s="72"/>
      <c r="FM124" s="72"/>
      <c r="FN124" s="72"/>
      <c r="FO124" s="72"/>
      <c r="FP124" s="72"/>
      <c r="FQ124" s="72"/>
      <c r="FR124" s="72"/>
      <c r="FS124" s="72"/>
      <c r="FT124" s="72"/>
      <c r="FU124" s="72"/>
      <c r="FV124" s="72"/>
      <c r="FW124" s="72"/>
      <c r="FX124" s="72"/>
      <c r="FY124" s="72"/>
      <c r="FZ124" s="72"/>
      <c r="GA124" s="72"/>
      <c r="GB124" s="72"/>
      <c r="GC124" s="72"/>
      <c r="GD124" s="72"/>
      <c r="GE124" s="72"/>
      <c r="GF124" s="72"/>
      <c r="GG124" s="72"/>
      <c r="GH124" s="72"/>
      <c r="GI124" s="72"/>
      <c r="GJ124" s="72"/>
      <c r="GK124" s="72"/>
      <c r="GL124" s="72"/>
      <c r="GM124" s="72"/>
      <c r="GN124" s="72"/>
      <c r="GO124" s="72"/>
      <c r="GP124" s="72"/>
      <c r="GQ124" s="72"/>
      <c r="GR124" s="72"/>
      <c r="GS124" s="72"/>
      <c r="GT124" s="72"/>
      <c r="GU124" s="72"/>
      <c r="GV124" s="72"/>
      <c r="GW124" s="72"/>
      <c r="GX124" s="72"/>
      <c r="GY124" s="72"/>
      <c r="GZ124" s="72"/>
      <c r="HA124" s="72"/>
      <c r="HB124" s="72"/>
      <c r="HC124" s="72"/>
      <c r="HD124" s="72"/>
      <c r="HE124" s="72"/>
      <c r="HF124" s="72"/>
      <c r="HG124" s="72"/>
      <c r="HH124" s="72"/>
      <c r="HI124" s="72"/>
      <c r="HJ124" s="72"/>
      <c r="HK124" s="72"/>
      <c r="HL124" s="72"/>
      <c r="HM124" s="72"/>
      <c r="HN124" s="72"/>
      <c r="HO124" s="72"/>
      <c r="HP124" s="72"/>
      <c r="HQ124" s="72"/>
      <c r="HR124" s="72"/>
      <c r="HS124" s="72"/>
      <c r="HT124" s="72"/>
      <c r="HU124" s="72"/>
      <c r="HV124" s="72"/>
      <c r="HW124" s="72"/>
      <c r="HX124" s="72"/>
      <c r="HY124" s="72"/>
      <c r="HZ124" s="72"/>
      <c r="IA124" s="72"/>
      <c r="IB124" s="72"/>
      <c r="IC124" s="72"/>
      <c r="ID124" s="72"/>
      <c r="IE124" s="72"/>
      <c r="IF124" s="72"/>
      <c r="IG124" s="72"/>
      <c r="IH124" s="72"/>
      <c r="II124" s="72"/>
      <c r="IJ124" s="72"/>
      <c r="IK124" s="72"/>
    </row>
    <row r="125" spans="1:245" s="73" customFormat="1" ht="20.399999999999999">
      <c r="A125" s="86">
        <v>117</v>
      </c>
      <c r="B125" s="86">
        <v>543</v>
      </c>
      <c r="C125" s="84" t="s">
        <v>517</v>
      </c>
      <c r="D125" s="84" t="s">
        <v>518</v>
      </c>
      <c r="E125" s="87" t="s">
        <v>80</v>
      </c>
      <c r="F125" s="87" t="s">
        <v>519</v>
      </c>
      <c r="G125" s="87" t="s">
        <v>520</v>
      </c>
      <c r="H125" s="87" t="s">
        <v>143</v>
      </c>
      <c r="I125" s="87" t="s">
        <v>74</v>
      </c>
      <c r="J125" s="87" t="s">
        <v>75</v>
      </c>
      <c r="K125" s="87"/>
      <c r="L125" s="87" t="s">
        <v>104</v>
      </c>
      <c r="M125" s="87" t="s">
        <v>248</v>
      </c>
      <c r="N125" s="108">
        <v>41676</v>
      </c>
      <c r="O125" s="92">
        <f t="shared" si="56"/>
        <v>4571000</v>
      </c>
      <c r="P125" s="93">
        <f t="shared" si="57"/>
        <v>985000</v>
      </c>
      <c r="Q125" s="93">
        <f t="shared" si="37"/>
        <v>0</v>
      </c>
      <c r="R125" s="93">
        <f t="shared" si="38"/>
        <v>158000</v>
      </c>
      <c r="S125" s="109">
        <f t="shared" si="39"/>
        <v>5714000</v>
      </c>
      <c r="T125" s="92">
        <v>4400000</v>
      </c>
      <c r="U125" s="93">
        <v>945000</v>
      </c>
      <c r="V125" s="93">
        <v>0</v>
      </c>
      <c r="W125" s="93">
        <v>158000</v>
      </c>
      <c r="X125" s="94">
        <f t="shared" si="40"/>
        <v>5503000</v>
      </c>
      <c r="Y125" s="22">
        <v>4400000</v>
      </c>
      <c r="Z125" s="23">
        <v>945000</v>
      </c>
      <c r="AA125" s="23">
        <v>0</v>
      </c>
      <c r="AB125" s="23">
        <v>158000</v>
      </c>
      <c r="AC125" s="78">
        <f t="shared" si="41"/>
        <v>5503000</v>
      </c>
      <c r="AD125" s="22">
        <f t="shared" si="48"/>
        <v>171000</v>
      </c>
      <c r="AE125" s="23">
        <f t="shared" si="49"/>
        <v>40000</v>
      </c>
      <c r="AF125" s="23">
        <f t="shared" si="50"/>
        <v>0</v>
      </c>
      <c r="AG125" s="23">
        <f t="shared" si="51"/>
        <v>0</v>
      </c>
      <c r="AH125" s="78">
        <f t="shared" si="42"/>
        <v>211000</v>
      </c>
      <c r="AI125" s="22">
        <f t="shared" si="58"/>
        <v>0</v>
      </c>
      <c r="AJ125" s="23">
        <f t="shared" si="58"/>
        <v>0</v>
      </c>
      <c r="AK125" s="23">
        <f t="shared" si="43"/>
        <v>0</v>
      </c>
      <c r="AL125" s="23">
        <f t="shared" si="44"/>
        <v>0</v>
      </c>
      <c r="AM125" s="79">
        <f t="shared" si="45"/>
        <v>0</v>
      </c>
      <c r="AN125" s="78" t="e">
        <f t="shared" si="17"/>
        <v>#REF!</v>
      </c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  <c r="EJ125" s="72"/>
      <c r="EK125" s="72"/>
      <c r="EL125" s="72"/>
      <c r="EM125" s="72"/>
      <c r="EN125" s="72"/>
      <c r="EO125" s="72"/>
      <c r="EP125" s="72"/>
      <c r="EQ125" s="72"/>
      <c r="ER125" s="72"/>
      <c r="ES125" s="72"/>
      <c r="ET125" s="72"/>
      <c r="EU125" s="72"/>
      <c r="EV125" s="72"/>
      <c r="EW125" s="72"/>
      <c r="EX125" s="72"/>
      <c r="EY125" s="72"/>
      <c r="EZ125" s="72"/>
      <c r="FA125" s="72"/>
      <c r="FB125" s="72"/>
      <c r="FC125" s="72"/>
      <c r="FD125" s="72"/>
      <c r="FE125" s="72"/>
      <c r="FF125" s="72"/>
      <c r="FG125" s="72"/>
      <c r="FH125" s="72"/>
      <c r="FI125" s="72"/>
      <c r="FJ125" s="72"/>
      <c r="FK125" s="72"/>
      <c r="FL125" s="72"/>
      <c r="FM125" s="72"/>
      <c r="FN125" s="72"/>
      <c r="FO125" s="72"/>
      <c r="FP125" s="72"/>
      <c r="FQ125" s="72"/>
      <c r="FR125" s="72"/>
      <c r="FS125" s="72"/>
      <c r="FT125" s="72"/>
      <c r="FU125" s="72"/>
      <c r="FV125" s="72"/>
      <c r="FW125" s="72"/>
      <c r="FX125" s="72"/>
      <c r="FY125" s="72"/>
      <c r="FZ125" s="72"/>
      <c r="GA125" s="72"/>
      <c r="GB125" s="72"/>
      <c r="GC125" s="72"/>
      <c r="GD125" s="72"/>
      <c r="GE125" s="72"/>
      <c r="GF125" s="72"/>
      <c r="GG125" s="72"/>
      <c r="GH125" s="72"/>
      <c r="GI125" s="72"/>
      <c r="GJ125" s="72"/>
      <c r="GK125" s="72"/>
      <c r="GL125" s="72"/>
      <c r="GM125" s="72"/>
      <c r="GN125" s="72"/>
      <c r="GO125" s="72"/>
      <c r="GP125" s="72"/>
      <c r="GQ125" s="72"/>
      <c r="GR125" s="72"/>
      <c r="GS125" s="72"/>
      <c r="GT125" s="72"/>
      <c r="GU125" s="72"/>
      <c r="GV125" s="72"/>
      <c r="GW125" s="72"/>
      <c r="GX125" s="72"/>
      <c r="GY125" s="72"/>
      <c r="GZ125" s="72"/>
      <c r="HA125" s="72"/>
      <c r="HB125" s="72"/>
      <c r="HC125" s="72"/>
      <c r="HD125" s="72"/>
      <c r="HE125" s="72"/>
      <c r="HF125" s="72"/>
      <c r="HG125" s="72"/>
      <c r="HH125" s="72"/>
      <c r="HI125" s="72"/>
      <c r="HJ125" s="72"/>
      <c r="HK125" s="72"/>
      <c r="HL125" s="72"/>
      <c r="HM125" s="72"/>
      <c r="HN125" s="72"/>
      <c r="HO125" s="72"/>
      <c r="HP125" s="72"/>
      <c r="HQ125" s="72"/>
      <c r="HR125" s="72"/>
      <c r="HS125" s="72"/>
      <c r="HT125" s="72"/>
      <c r="HU125" s="72"/>
      <c r="HV125" s="72"/>
      <c r="HW125" s="72"/>
      <c r="HX125" s="72"/>
      <c r="HY125" s="72"/>
      <c r="HZ125" s="72"/>
      <c r="IA125" s="72"/>
      <c r="IB125" s="72"/>
      <c r="IC125" s="72"/>
      <c r="ID125" s="72"/>
      <c r="IE125" s="72"/>
      <c r="IF125" s="72"/>
      <c r="IG125" s="72"/>
      <c r="IH125" s="72"/>
      <c r="II125" s="72"/>
      <c r="IJ125" s="72"/>
      <c r="IK125" s="72"/>
    </row>
    <row r="126" spans="1:245" s="73" customFormat="1" ht="20.399999999999999">
      <c r="A126" s="86">
        <v>118</v>
      </c>
      <c r="B126" s="86">
        <v>251</v>
      </c>
      <c r="C126" s="84" t="s">
        <v>521</v>
      </c>
      <c r="D126" s="84" t="s">
        <v>522</v>
      </c>
      <c r="E126" s="87" t="s">
        <v>80</v>
      </c>
      <c r="F126" s="87" t="s">
        <v>523</v>
      </c>
      <c r="G126" s="87" t="s">
        <v>524</v>
      </c>
      <c r="H126" s="87" t="s">
        <v>103</v>
      </c>
      <c r="I126" s="87" t="s">
        <v>74</v>
      </c>
      <c r="J126" s="87" t="s">
        <v>75</v>
      </c>
      <c r="K126" s="87"/>
      <c r="L126" s="87" t="s">
        <v>104</v>
      </c>
      <c r="M126" s="87"/>
      <c r="N126" s="108">
        <v>41676</v>
      </c>
      <c r="O126" s="92">
        <f t="shared" si="56"/>
        <v>2613000</v>
      </c>
      <c r="P126" s="93">
        <f t="shared" si="57"/>
        <v>292000</v>
      </c>
      <c r="Q126" s="93">
        <f t="shared" si="37"/>
        <v>0</v>
      </c>
      <c r="R126" s="93">
        <f t="shared" si="38"/>
        <v>84000</v>
      </c>
      <c r="S126" s="109">
        <f t="shared" si="39"/>
        <v>2989000</v>
      </c>
      <c r="T126" s="92">
        <v>2515000</v>
      </c>
      <c r="U126" s="93">
        <v>280000</v>
      </c>
      <c r="V126" s="93">
        <v>0</v>
      </c>
      <c r="W126" s="93">
        <v>84000</v>
      </c>
      <c r="X126" s="94">
        <f t="shared" si="40"/>
        <v>2879000</v>
      </c>
      <c r="Y126" s="22">
        <v>2515000</v>
      </c>
      <c r="Z126" s="23">
        <v>280000</v>
      </c>
      <c r="AA126" s="23">
        <v>0</v>
      </c>
      <c r="AB126" s="23">
        <v>84000</v>
      </c>
      <c r="AC126" s="78">
        <f t="shared" si="41"/>
        <v>2879000</v>
      </c>
      <c r="AD126" s="22">
        <f t="shared" si="48"/>
        <v>98000</v>
      </c>
      <c r="AE126" s="23">
        <f t="shared" si="49"/>
        <v>12000</v>
      </c>
      <c r="AF126" s="23">
        <f t="shared" si="50"/>
        <v>0</v>
      </c>
      <c r="AG126" s="23">
        <f t="shared" si="51"/>
        <v>0</v>
      </c>
      <c r="AH126" s="78">
        <f t="shared" si="42"/>
        <v>110000</v>
      </c>
      <c r="AI126" s="22">
        <f t="shared" si="58"/>
        <v>0</v>
      </c>
      <c r="AJ126" s="23">
        <f t="shared" si="58"/>
        <v>0</v>
      </c>
      <c r="AK126" s="23">
        <f t="shared" si="43"/>
        <v>0</v>
      </c>
      <c r="AL126" s="23">
        <f t="shared" si="44"/>
        <v>0</v>
      </c>
      <c r="AM126" s="79">
        <f t="shared" si="45"/>
        <v>0</v>
      </c>
      <c r="AN126" s="78" t="e">
        <f t="shared" si="17"/>
        <v>#REF!</v>
      </c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  <c r="EJ126" s="72"/>
      <c r="EK126" s="72"/>
      <c r="EL126" s="72"/>
      <c r="EM126" s="72"/>
      <c r="EN126" s="72"/>
      <c r="EO126" s="72"/>
      <c r="EP126" s="72"/>
      <c r="EQ126" s="72"/>
      <c r="ER126" s="72"/>
      <c r="ES126" s="72"/>
      <c r="ET126" s="72"/>
      <c r="EU126" s="72"/>
      <c r="EV126" s="72"/>
      <c r="EW126" s="72"/>
      <c r="EX126" s="72"/>
      <c r="EY126" s="72"/>
      <c r="EZ126" s="72"/>
      <c r="FA126" s="72"/>
      <c r="FB126" s="72"/>
      <c r="FC126" s="72"/>
      <c r="FD126" s="72"/>
      <c r="FE126" s="72"/>
      <c r="FF126" s="72"/>
      <c r="FG126" s="72"/>
      <c r="FH126" s="72"/>
      <c r="FI126" s="72"/>
      <c r="FJ126" s="72"/>
      <c r="FK126" s="72"/>
      <c r="FL126" s="72"/>
      <c r="FM126" s="72"/>
      <c r="FN126" s="72"/>
      <c r="FO126" s="72"/>
      <c r="FP126" s="72"/>
      <c r="FQ126" s="72"/>
      <c r="FR126" s="72"/>
      <c r="FS126" s="72"/>
      <c r="FT126" s="72"/>
      <c r="FU126" s="72"/>
      <c r="FV126" s="72"/>
      <c r="FW126" s="72"/>
      <c r="FX126" s="72"/>
      <c r="FY126" s="72"/>
      <c r="FZ126" s="72"/>
      <c r="GA126" s="72"/>
      <c r="GB126" s="72"/>
      <c r="GC126" s="72"/>
      <c r="GD126" s="72"/>
      <c r="GE126" s="72"/>
      <c r="GF126" s="72"/>
      <c r="GG126" s="72"/>
      <c r="GH126" s="72"/>
      <c r="GI126" s="72"/>
      <c r="GJ126" s="72"/>
      <c r="GK126" s="72"/>
      <c r="GL126" s="72"/>
      <c r="GM126" s="72"/>
      <c r="GN126" s="72"/>
      <c r="GO126" s="72"/>
      <c r="GP126" s="72"/>
      <c r="GQ126" s="72"/>
      <c r="GR126" s="72"/>
      <c r="GS126" s="72"/>
      <c r="GT126" s="72"/>
      <c r="GU126" s="72"/>
      <c r="GV126" s="72"/>
      <c r="GW126" s="72"/>
      <c r="GX126" s="72"/>
      <c r="GY126" s="72"/>
      <c r="GZ126" s="72"/>
      <c r="HA126" s="72"/>
      <c r="HB126" s="72"/>
      <c r="HC126" s="72"/>
      <c r="HD126" s="72"/>
      <c r="HE126" s="72"/>
      <c r="HF126" s="72"/>
      <c r="HG126" s="72"/>
      <c r="HH126" s="72"/>
      <c r="HI126" s="72"/>
      <c r="HJ126" s="72"/>
      <c r="HK126" s="72"/>
      <c r="HL126" s="72"/>
      <c r="HM126" s="72"/>
      <c r="HN126" s="72"/>
      <c r="HO126" s="72"/>
      <c r="HP126" s="72"/>
      <c r="HQ126" s="72"/>
      <c r="HR126" s="72"/>
      <c r="HS126" s="72"/>
      <c r="HT126" s="72"/>
      <c r="HU126" s="72"/>
      <c r="HV126" s="72"/>
      <c r="HW126" s="72"/>
      <c r="HX126" s="72"/>
      <c r="HY126" s="72"/>
      <c r="HZ126" s="72"/>
      <c r="IA126" s="72"/>
      <c r="IB126" s="72"/>
      <c r="IC126" s="72"/>
      <c r="ID126" s="72"/>
      <c r="IE126" s="72"/>
      <c r="IF126" s="72"/>
      <c r="IG126" s="72"/>
      <c r="IH126" s="72"/>
      <c r="II126" s="72"/>
      <c r="IJ126" s="72"/>
      <c r="IK126" s="72"/>
    </row>
    <row r="127" spans="1:245" s="73" customFormat="1" ht="20.399999999999999">
      <c r="A127" s="86">
        <v>119</v>
      </c>
      <c r="B127" s="86">
        <v>276</v>
      </c>
      <c r="C127" s="84" t="s">
        <v>525</v>
      </c>
      <c r="D127" s="84" t="s">
        <v>526</v>
      </c>
      <c r="E127" s="87" t="s">
        <v>71</v>
      </c>
      <c r="F127" s="87" t="s">
        <v>527</v>
      </c>
      <c r="G127" s="87" t="s">
        <v>528</v>
      </c>
      <c r="H127" s="87" t="s">
        <v>75</v>
      </c>
      <c r="I127" s="87" t="s">
        <v>74</v>
      </c>
      <c r="J127" s="87" t="s">
        <v>75</v>
      </c>
      <c r="K127" s="87" t="s">
        <v>75</v>
      </c>
      <c r="L127" s="87" t="s">
        <v>104</v>
      </c>
      <c r="M127" s="87"/>
      <c r="N127" s="108">
        <v>41676</v>
      </c>
      <c r="O127" s="92">
        <f t="shared" si="56"/>
        <v>1673000</v>
      </c>
      <c r="P127" s="93">
        <f t="shared" si="57"/>
        <v>0</v>
      </c>
      <c r="Q127" s="93">
        <f t="shared" si="37"/>
        <v>0</v>
      </c>
      <c r="R127" s="93">
        <f t="shared" si="38"/>
        <v>0</v>
      </c>
      <c r="S127" s="109">
        <f t="shared" si="39"/>
        <v>1673000</v>
      </c>
      <c r="T127" s="92">
        <v>1610000</v>
      </c>
      <c r="U127" s="93">
        <v>0</v>
      </c>
      <c r="V127" s="93">
        <v>0</v>
      </c>
      <c r="W127" s="93">
        <v>0</v>
      </c>
      <c r="X127" s="94">
        <f t="shared" si="40"/>
        <v>1610000</v>
      </c>
      <c r="Y127" s="22">
        <v>1610000</v>
      </c>
      <c r="Z127" s="23">
        <v>0</v>
      </c>
      <c r="AA127" s="23">
        <v>0</v>
      </c>
      <c r="AB127" s="23">
        <v>0</v>
      </c>
      <c r="AC127" s="78">
        <f t="shared" si="41"/>
        <v>1610000</v>
      </c>
      <c r="AD127" s="22">
        <f t="shared" si="48"/>
        <v>63000</v>
      </c>
      <c r="AE127" s="23">
        <f t="shared" si="49"/>
        <v>0</v>
      </c>
      <c r="AF127" s="23">
        <f t="shared" si="50"/>
        <v>0</v>
      </c>
      <c r="AG127" s="23">
        <f t="shared" si="51"/>
        <v>0</v>
      </c>
      <c r="AH127" s="78">
        <f t="shared" si="42"/>
        <v>63000</v>
      </c>
      <c r="AI127" s="22">
        <f t="shared" si="58"/>
        <v>0</v>
      </c>
      <c r="AJ127" s="23">
        <f t="shared" si="58"/>
        <v>0</v>
      </c>
      <c r="AK127" s="23">
        <f t="shared" si="43"/>
        <v>0</v>
      </c>
      <c r="AL127" s="23">
        <f t="shared" si="44"/>
        <v>0</v>
      </c>
      <c r="AM127" s="79">
        <f t="shared" si="45"/>
        <v>0</v>
      </c>
      <c r="AN127" s="78" t="e">
        <f t="shared" si="17"/>
        <v>#REF!</v>
      </c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  <c r="EJ127" s="72"/>
      <c r="EK127" s="72"/>
      <c r="EL127" s="72"/>
      <c r="EM127" s="72"/>
      <c r="EN127" s="72"/>
      <c r="EO127" s="72"/>
      <c r="EP127" s="72"/>
      <c r="EQ127" s="72"/>
      <c r="ER127" s="72"/>
      <c r="ES127" s="72"/>
      <c r="ET127" s="72"/>
      <c r="EU127" s="72"/>
      <c r="EV127" s="72"/>
      <c r="EW127" s="72"/>
      <c r="EX127" s="72"/>
      <c r="EY127" s="72"/>
      <c r="EZ127" s="72"/>
      <c r="FA127" s="72"/>
      <c r="FB127" s="72"/>
      <c r="FC127" s="72"/>
      <c r="FD127" s="72"/>
      <c r="FE127" s="72"/>
      <c r="FF127" s="72"/>
      <c r="FG127" s="72"/>
      <c r="FH127" s="72"/>
      <c r="FI127" s="72"/>
      <c r="FJ127" s="72"/>
      <c r="FK127" s="72"/>
      <c r="FL127" s="72"/>
      <c r="FM127" s="72"/>
      <c r="FN127" s="72"/>
      <c r="FO127" s="72"/>
      <c r="FP127" s="72"/>
      <c r="FQ127" s="72"/>
      <c r="FR127" s="72"/>
      <c r="FS127" s="72"/>
      <c r="FT127" s="72"/>
      <c r="FU127" s="72"/>
      <c r="FV127" s="72"/>
      <c r="FW127" s="72"/>
      <c r="FX127" s="72"/>
      <c r="FY127" s="72"/>
      <c r="FZ127" s="72"/>
      <c r="GA127" s="72"/>
      <c r="GB127" s="72"/>
      <c r="GC127" s="72"/>
      <c r="GD127" s="72"/>
      <c r="GE127" s="72"/>
      <c r="GF127" s="72"/>
      <c r="GG127" s="72"/>
      <c r="GH127" s="72"/>
      <c r="GI127" s="72"/>
      <c r="GJ127" s="72"/>
      <c r="GK127" s="72"/>
      <c r="GL127" s="72"/>
      <c r="GM127" s="72"/>
      <c r="GN127" s="72"/>
      <c r="GO127" s="72"/>
      <c r="GP127" s="72"/>
      <c r="GQ127" s="72"/>
      <c r="GR127" s="72"/>
      <c r="GS127" s="72"/>
      <c r="GT127" s="72"/>
      <c r="GU127" s="72"/>
      <c r="GV127" s="72"/>
      <c r="GW127" s="72"/>
      <c r="GX127" s="72"/>
      <c r="GY127" s="72"/>
      <c r="GZ127" s="72"/>
      <c r="HA127" s="72"/>
      <c r="HB127" s="72"/>
      <c r="HC127" s="72"/>
      <c r="HD127" s="72"/>
      <c r="HE127" s="72"/>
      <c r="HF127" s="72"/>
      <c r="HG127" s="72"/>
      <c r="HH127" s="72"/>
      <c r="HI127" s="72"/>
      <c r="HJ127" s="72"/>
      <c r="HK127" s="72"/>
      <c r="HL127" s="72"/>
      <c r="HM127" s="72"/>
      <c r="HN127" s="72"/>
      <c r="HO127" s="72"/>
      <c r="HP127" s="72"/>
      <c r="HQ127" s="72"/>
      <c r="HR127" s="72"/>
      <c r="HS127" s="72"/>
      <c r="HT127" s="72"/>
      <c r="HU127" s="72"/>
      <c r="HV127" s="72"/>
      <c r="HW127" s="72"/>
      <c r="HX127" s="72"/>
      <c r="HY127" s="72"/>
      <c r="HZ127" s="72"/>
      <c r="IA127" s="72"/>
      <c r="IB127" s="72"/>
      <c r="IC127" s="72"/>
      <c r="ID127" s="72"/>
      <c r="IE127" s="72"/>
      <c r="IF127" s="72"/>
      <c r="IG127" s="72"/>
      <c r="IH127" s="72"/>
      <c r="II127" s="72"/>
      <c r="IJ127" s="72"/>
      <c r="IK127" s="72"/>
    </row>
    <row r="128" spans="1:245" s="73" customFormat="1" hidden="1">
      <c r="A128" s="86"/>
      <c r="B128" s="86"/>
      <c r="C128" s="84" t="s">
        <v>35</v>
      </c>
      <c r="D128" s="84"/>
      <c r="E128" s="87" t="s">
        <v>9</v>
      </c>
      <c r="F128" s="87" t="s">
        <v>9</v>
      </c>
      <c r="G128" s="87"/>
      <c r="H128" s="87"/>
      <c r="I128" s="87"/>
      <c r="J128" s="87"/>
      <c r="K128" s="87"/>
      <c r="L128" s="87"/>
      <c r="M128" s="87"/>
      <c r="N128" s="108" t="s">
        <v>9</v>
      </c>
      <c r="O128" s="92">
        <f t="shared" si="56"/>
        <v>0</v>
      </c>
      <c r="P128" s="93">
        <f t="shared" si="57"/>
        <v>0</v>
      </c>
      <c r="Q128" s="93">
        <f t="shared" si="37"/>
        <v>0</v>
      </c>
      <c r="R128" s="93">
        <f t="shared" si="38"/>
        <v>0</v>
      </c>
      <c r="S128" s="109">
        <f t="shared" si="39"/>
        <v>0</v>
      </c>
      <c r="T128" s="92">
        <v>0</v>
      </c>
      <c r="U128" s="93">
        <v>0</v>
      </c>
      <c r="V128" s="93">
        <v>0</v>
      </c>
      <c r="W128" s="93">
        <v>0</v>
      </c>
      <c r="X128" s="94">
        <f t="shared" si="40"/>
        <v>0</v>
      </c>
      <c r="Y128" s="22">
        <v>0</v>
      </c>
      <c r="Z128" s="23">
        <v>0</v>
      </c>
      <c r="AA128" s="23">
        <v>0</v>
      </c>
      <c r="AB128" s="23">
        <v>0</v>
      </c>
      <c r="AC128" s="78">
        <f t="shared" si="41"/>
        <v>0</v>
      </c>
      <c r="AD128" s="22">
        <f t="shared" si="48"/>
        <v>0</v>
      </c>
      <c r="AE128" s="23">
        <f t="shared" si="49"/>
        <v>0</v>
      </c>
      <c r="AF128" s="23">
        <f t="shared" si="50"/>
        <v>0</v>
      </c>
      <c r="AG128" s="23">
        <f t="shared" si="51"/>
        <v>0</v>
      </c>
      <c r="AH128" s="78">
        <f t="shared" si="42"/>
        <v>0</v>
      </c>
      <c r="AI128" s="22">
        <f t="shared" si="58"/>
        <v>0</v>
      </c>
      <c r="AJ128" s="23">
        <f t="shared" si="58"/>
        <v>0</v>
      </c>
      <c r="AK128" s="23">
        <f t="shared" si="43"/>
        <v>0</v>
      </c>
      <c r="AL128" s="23">
        <f t="shared" si="44"/>
        <v>0</v>
      </c>
      <c r="AM128" s="79">
        <f t="shared" si="45"/>
        <v>0</v>
      </c>
      <c r="AN128" s="78" t="e">
        <f t="shared" si="17"/>
        <v>#REF!</v>
      </c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  <c r="EJ128" s="72"/>
      <c r="EK128" s="72"/>
      <c r="EL128" s="72"/>
      <c r="EM128" s="72"/>
      <c r="EN128" s="72"/>
      <c r="EO128" s="72"/>
      <c r="EP128" s="72"/>
      <c r="EQ128" s="72"/>
      <c r="ER128" s="72"/>
      <c r="ES128" s="72"/>
      <c r="ET128" s="72"/>
      <c r="EU128" s="72"/>
      <c r="EV128" s="72"/>
      <c r="EW128" s="72"/>
      <c r="EX128" s="72"/>
      <c r="EY128" s="72"/>
      <c r="EZ128" s="72"/>
      <c r="FA128" s="72"/>
      <c r="FB128" s="72"/>
      <c r="FC128" s="72"/>
      <c r="FD128" s="72"/>
      <c r="FE128" s="72"/>
      <c r="FF128" s="72"/>
      <c r="FG128" s="72"/>
      <c r="FH128" s="72"/>
      <c r="FI128" s="72"/>
      <c r="FJ128" s="72"/>
      <c r="FK128" s="72"/>
      <c r="FL128" s="72"/>
      <c r="FM128" s="72"/>
      <c r="FN128" s="72"/>
      <c r="FO128" s="72"/>
      <c r="FP128" s="72"/>
      <c r="FQ128" s="72"/>
      <c r="FR128" s="72"/>
      <c r="FS128" s="72"/>
      <c r="FT128" s="72"/>
      <c r="FU128" s="72"/>
      <c r="FV128" s="72"/>
      <c r="FW128" s="72"/>
      <c r="FX128" s="72"/>
      <c r="FY128" s="72"/>
      <c r="FZ128" s="72"/>
      <c r="GA128" s="72"/>
      <c r="GB128" s="72"/>
      <c r="GC128" s="72"/>
      <c r="GD128" s="72"/>
      <c r="GE128" s="72"/>
      <c r="GF128" s="72"/>
      <c r="GG128" s="72"/>
      <c r="GH128" s="72"/>
      <c r="GI128" s="72"/>
      <c r="GJ128" s="72"/>
      <c r="GK128" s="72"/>
      <c r="GL128" s="72"/>
      <c r="GM128" s="72"/>
      <c r="GN128" s="72"/>
      <c r="GO128" s="72"/>
      <c r="GP128" s="72"/>
      <c r="GQ128" s="72"/>
      <c r="GR128" s="72"/>
      <c r="GS128" s="72"/>
      <c r="GT128" s="72"/>
      <c r="GU128" s="72"/>
      <c r="GV128" s="72"/>
      <c r="GW128" s="72"/>
      <c r="GX128" s="72"/>
      <c r="GY128" s="72"/>
      <c r="GZ128" s="72"/>
      <c r="HA128" s="72"/>
      <c r="HB128" s="72"/>
      <c r="HC128" s="72"/>
      <c r="HD128" s="72"/>
      <c r="HE128" s="72"/>
      <c r="HF128" s="72"/>
      <c r="HG128" s="72"/>
      <c r="HH128" s="72"/>
      <c r="HI128" s="72"/>
      <c r="HJ128" s="72"/>
      <c r="HK128" s="72"/>
      <c r="HL128" s="72"/>
      <c r="HM128" s="72"/>
      <c r="HN128" s="72"/>
      <c r="HO128" s="72"/>
      <c r="HP128" s="72"/>
      <c r="HQ128" s="72"/>
      <c r="HR128" s="72"/>
      <c r="HS128" s="72"/>
      <c r="HT128" s="72"/>
      <c r="HU128" s="72"/>
      <c r="HV128" s="72"/>
      <c r="HW128" s="72"/>
      <c r="HX128" s="72"/>
      <c r="HY128" s="72"/>
      <c r="HZ128" s="72"/>
      <c r="IA128" s="72"/>
      <c r="IB128" s="72"/>
      <c r="IC128" s="72"/>
      <c r="ID128" s="72"/>
      <c r="IE128" s="72"/>
      <c r="IF128" s="72"/>
      <c r="IG128" s="72"/>
      <c r="IH128" s="72"/>
      <c r="II128" s="72"/>
      <c r="IJ128" s="72"/>
      <c r="IK128" s="72"/>
    </row>
    <row r="129" spans="1:245" s="73" customFormat="1" hidden="1">
      <c r="A129" s="86"/>
      <c r="B129" s="86"/>
      <c r="C129" s="84" t="s">
        <v>35</v>
      </c>
      <c r="D129" s="84"/>
      <c r="E129" s="87" t="s">
        <v>9</v>
      </c>
      <c r="F129" s="87" t="s">
        <v>9</v>
      </c>
      <c r="G129" s="87"/>
      <c r="H129" s="87"/>
      <c r="I129" s="87"/>
      <c r="J129" s="87"/>
      <c r="K129" s="87"/>
      <c r="L129" s="87"/>
      <c r="M129" s="87"/>
      <c r="N129" s="108" t="s">
        <v>9</v>
      </c>
      <c r="O129" s="92">
        <f t="shared" si="56"/>
        <v>0</v>
      </c>
      <c r="P129" s="93">
        <f t="shared" si="57"/>
        <v>0</v>
      </c>
      <c r="Q129" s="93">
        <f t="shared" si="37"/>
        <v>0</v>
      </c>
      <c r="R129" s="93">
        <f t="shared" si="38"/>
        <v>0</v>
      </c>
      <c r="S129" s="109">
        <f t="shared" si="39"/>
        <v>0</v>
      </c>
      <c r="T129" s="92">
        <v>0</v>
      </c>
      <c r="U129" s="93">
        <v>0</v>
      </c>
      <c r="V129" s="93">
        <v>0</v>
      </c>
      <c r="W129" s="93">
        <v>0</v>
      </c>
      <c r="X129" s="94">
        <f t="shared" si="40"/>
        <v>0</v>
      </c>
      <c r="Y129" s="22">
        <v>0</v>
      </c>
      <c r="Z129" s="23">
        <v>0</v>
      </c>
      <c r="AA129" s="23">
        <v>0</v>
      </c>
      <c r="AB129" s="23">
        <v>0</v>
      </c>
      <c r="AC129" s="78">
        <f t="shared" si="41"/>
        <v>0</v>
      </c>
      <c r="AD129" s="22">
        <f t="shared" si="48"/>
        <v>0</v>
      </c>
      <c r="AE129" s="23">
        <f t="shared" si="49"/>
        <v>0</v>
      </c>
      <c r="AF129" s="23">
        <f t="shared" si="50"/>
        <v>0</v>
      </c>
      <c r="AG129" s="23">
        <f t="shared" si="51"/>
        <v>0</v>
      </c>
      <c r="AH129" s="78">
        <f t="shared" si="42"/>
        <v>0</v>
      </c>
      <c r="AI129" s="22">
        <f t="shared" si="58"/>
        <v>0</v>
      </c>
      <c r="AJ129" s="23">
        <f t="shared" si="58"/>
        <v>0</v>
      </c>
      <c r="AK129" s="23">
        <f t="shared" si="43"/>
        <v>0</v>
      </c>
      <c r="AL129" s="23">
        <f t="shared" si="44"/>
        <v>0</v>
      </c>
      <c r="AM129" s="79">
        <f t="shared" si="45"/>
        <v>0</v>
      </c>
      <c r="AN129" s="78" t="e">
        <f t="shared" si="17"/>
        <v>#REF!</v>
      </c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  <c r="EJ129" s="72"/>
      <c r="EK129" s="72"/>
      <c r="EL129" s="72"/>
      <c r="EM129" s="72"/>
      <c r="EN129" s="72"/>
      <c r="EO129" s="72"/>
      <c r="EP129" s="72"/>
      <c r="EQ129" s="72"/>
      <c r="ER129" s="72"/>
      <c r="ES129" s="72"/>
      <c r="ET129" s="72"/>
      <c r="EU129" s="72"/>
      <c r="EV129" s="72"/>
      <c r="EW129" s="72"/>
      <c r="EX129" s="72"/>
      <c r="EY129" s="72"/>
      <c r="EZ129" s="72"/>
      <c r="FA129" s="72"/>
      <c r="FB129" s="72"/>
      <c r="FC129" s="72"/>
      <c r="FD129" s="72"/>
      <c r="FE129" s="72"/>
      <c r="FF129" s="72"/>
      <c r="FG129" s="72"/>
      <c r="FH129" s="72"/>
      <c r="FI129" s="72"/>
      <c r="FJ129" s="72"/>
      <c r="FK129" s="72"/>
      <c r="FL129" s="72"/>
      <c r="FM129" s="72"/>
      <c r="FN129" s="72"/>
      <c r="FO129" s="72"/>
      <c r="FP129" s="72"/>
      <c r="FQ129" s="72"/>
      <c r="FR129" s="72"/>
      <c r="FS129" s="72"/>
      <c r="FT129" s="72"/>
      <c r="FU129" s="72"/>
      <c r="FV129" s="72"/>
      <c r="FW129" s="72"/>
      <c r="FX129" s="72"/>
      <c r="FY129" s="72"/>
      <c r="FZ129" s="72"/>
      <c r="GA129" s="72"/>
      <c r="GB129" s="72"/>
      <c r="GC129" s="72"/>
      <c r="GD129" s="72"/>
      <c r="GE129" s="72"/>
      <c r="GF129" s="72"/>
      <c r="GG129" s="72"/>
      <c r="GH129" s="72"/>
      <c r="GI129" s="72"/>
      <c r="GJ129" s="72"/>
      <c r="GK129" s="72"/>
      <c r="GL129" s="72"/>
      <c r="GM129" s="72"/>
      <c r="GN129" s="72"/>
      <c r="GO129" s="72"/>
      <c r="GP129" s="72"/>
      <c r="GQ129" s="72"/>
      <c r="GR129" s="72"/>
      <c r="GS129" s="72"/>
      <c r="GT129" s="72"/>
      <c r="GU129" s="72"/>
      <c r="GV129" s="72"/>
      <c r="GW129" s="72"/>
      <c r="GX129" s="72"/>
      <c r="GY129" s="72"/>
      <c r="GZ129" s="72"/>
      <c r="HA129" s="72"/>
      <c r="HB129" s="72"/>
      <c r="HC129" s="72"/>
      <c r="HD129" s="72"/>
      <c r="HE129" s="72"/>
      <c r="HF129" s="72"/>
      <c r="HG129" s="72"/>
      <c r="HH129" s="72"/>
      <c r="HI129" s="72"/>
      <c r="HJ129" s="72"/>
      <c r="HK129" s="72"/>
      <c r="HL129" s="72"/>
      <c r="HM129" s="72"/>
      <c r="HN129" s="72"/>
      <c r="HO129" s="72"/>
      <c r="HP129" s="72"/>
      <c r="HQ129" s="72"/>
      <c r="HR129" s="72"/>
      <c r="HS129" s="72"/>
      <c r="HT129" s="72"/>
      <c r="HU129" s="72"/>
      <c r="HV129" s="72"/>
      <c r="HW129" s="72"/>
      <c r="HX129" s="72"/>
      <c r="HY129" s="72"/>
      <c r="HZ129" s="72"/>
      <c r="IA129" s="72"/>
      <c r="IB129" s="72"/>
      <c r="IC129" s="72"/>
      <c r="ID129" s="72"/>
      <c r="IE129" s="72"/>
      <c r="IF129" s="72"/>
      <c r="IG129" s="72"/>
      <c r="IH129" s="72"/>
      <c r="II129" s="72"/>
      <c r="IJ129" s="72"/>
      <c r="IK129" s="72"/>
    </row>
    <row r="130" spans="1:245" s="73" customFormat="1" hidden="1">
      <c r="A130" s="86"/>
      <c r="B130" s="86"/>
      <c r="C130" s="84" t="s">
        <v>35</v>
      </c>
      <c r="D130" s="84"/>
      <c r="E130" s="87" t="s">
        <v>9</v>
      </c>
      <c r="F130" s="87" t="s">
        <v>9</v>
      </c>
      <c r="G130" s="87"/>
      <c r="H130" s="87"/>
      <c r="I130" s="87"/>
      <c r="J130" s="87"/>
      <c r="K130" s="87"/>
      <c r="L130" s="87"/>
      <c r="M130" s="87"/>
      <c r="N130" s="108" t="s">
        <v>9</v>
      </c>
      <c r="O130" s="92">
        <f t="shared" si="27"/>
        <v>0</v>
      </c>
      <c r="P130" s="93">
        <f t="shared" si="28"/>
        <v>0</v>
      </c>
      <c r="Q130" s="93">
        <f t="shared" si="37"/>
        <v>0</v>
      </c>
      <c r="R130" s="93">
        <f t="shared" si="38"/>
        <v>0</v>
      </c>
      <c r="S130" s="109">
        <f t="shared" si="39"/>
        <v>0</v>
      </c>
      <c r="T130" s="92">
        <v>0</v>
      </c>
      <c r="U130" s="93">
        <v>0</v>
      </c>
      <c r="V130" s="93">
        <v>0</v>
      </c>
      <c r="W130" s="93">
        <v>0</v>
      </c>
      <c r="X130" s="94">
        <f t="shared" si="40"/>
        <v>0</v>
      </c>
      <c r="Y130" s="22">
        <v>0</v>
      </c>
      <c r="Z130" s="23">
        <v>0</v>
      </c>
      <c r="AA130" s="23">
        <v>0</v>
      </c>
      <c r="AB130" s="23">
        <v>0</v>
      </c>
      <c r="AC130" s="78">
        <f t="shared" si="41"/>
        <v>0</v>
      </c>
      <c r="AD130" s="22">
        <f t="shared" si="48"/>
        <v>0</v>
      </c>
      <c r="AE130" s="23">
        <f t="shared" si="49"/>
        <v>0</v>
      </c>
      <c r="AF130" s="23">
        <f t="shared" si="50"/>
        <v>0</v>
      </c>
      <c r="AG130" s="23">
        <f t="shared" si="51"/>
        <v>0</v>
      </c>
      <c r="AH130" s="78">
        <f t="shared" si="42"/>
        <v>0</v>
      </c>
      <c r="AI130" s="22">
        <f t="shared" si="26"/>
        <v>0</v>
      </c>
      <c r="AJ130" s="23">
        <f t="shared" si="25"/>
        <v>0</v>
      </c>
      <c r="AK130" s="23">
        <f t="shared" si="43"/>
        <v>0</v>
      </c>
      <c r="AL130" s="23">
        <f t="shared" si="44"/>
        <v>0</v>
      </c>
      <c r="AM130" s="79">
        <f t="shared" si="45"/>
        <v>0</v>
      </c>
      <c r="AN130" s="78" t="e">
        <f t="shared" si="17"/>
        <v>#REF!</v>
      </c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72"/>
      <c r="EK130" s="72"/>
      <c r="EL130" s="72"/>
      <c r="EM130" s="72"/>
      <c r="EN130" s="72"/>
      <c r="EO130" s="72"/>
      <c r="EP130" s="72"/>
      <c r="EQ130" s="72"/>
      <c r="ER130" s="72"/>
      <c r="ES130" s="72"/>
      <c r="ET130" s="72"/>
      <c r="EU130" s="72"/>
      <c r="EV130" s="72"/>
      <c r="EW130" s="72"/>
      <c r="EX130" s="72"/>
      <c r="EY130" s="72"/>
      <c r="EZ130" s="72"/>
      <c r="FA130" s="72"/>
      <c r="FB130" s="72"/>
      <c r="FC130" s="72"/>
      <c r="FD130" s="72"/>
      <c r="FE130" s="72"/>
      <c r="FF130" s="72"/>
      <c r="FG130" s="72"/>
      <c r="FH130" s="72"/>
      <c r="FI130" s="72"/>
      <c r="FJ130" s="72"/>
      <c r="FK130" s="72"/>
      <c r="FL130" s="72"/>
      <c r="FM130" s="72"/>
      <c r="FN130" s="72"/>
      <c r="FO130" s="72"/>
      <c r="FP130" s="72"/>
      <c r="FQ130" s="72"/>
      <c r="FR130" s="72"/>
      <c r="FS130" s="72"/>
      <c r="FT130" s="72"/>
      <c r="FU130" s="72"/>
      <c r="FV130" s="72"/>
      <c r="FW130" s="72"/>
      <c r="FX130" s="72"/>
      <c r="FY130" s="72"/>
      <c r="FZ130" s="72"/>
      <c r="GA130" s="72"/>
      <c r="GB130" s="72"/>
      <c r="GC130" s="72"/>
      <c r="GD130" s="72"/>
      <c r="GE130" s="72"/>
      <c r="GF130" s="72"/>
      <c r="GG130" s="72"/>
      <c r="GH130" s="72"/>
      <c r="GI130" s="72"/>
      <c r="GJ130" s="72"/>
      <c r="GK130" s="72"/>
      <c r="GL130" s="72"/>
      <c r="GM130" s="72"/>
      <c r="GN130" s="72"/>
      <c r="GO130" s="72"/>
      <c r="GP130" s="72"/>
      <c r="GQ130" s="72"/>
      <c r="GR130" s="72"/>
      <c r="GS130" s="72"/>
      <c r="GT130" s="72"/>
      <c r="GU130" s="72"/>
      <c r="GV130" s="72"/>
      <c r="GW130" s="72"/>
      <c r="GX130" s="72"/>
      <c r="GY130" s="72"/>
      <c r="GZ130" s="72"/>
      <c r="HA130" s="72"/>
      <c r="HB130" s="72"/>
      <c r="HC130" s="72"/>
      <c r="HD130" s="72"/>
      <c r="HE130" s="72"/>
      <c r="HF130" s="72"/>
      <c r="HG130" s="72"/>
      <c r="HH130" s="72"/>
      <c r="HI130" s="72"/>
      <c r="HJ130" s="72"/>
      <c r="HK130" s="72"/>
      <c r="HL130" s="72"/>
      <c r="HM130" s="72"/>
      <c r="HN130" s="72"/>
      <c r="HO130" s="72"/>
      <c r="HP130" s="72"/>
      <c r="HQ130" s="72"/>
      <c r="HR130" s="72"/>
      <c r="HS130" s="72"/>
      <c r="HT130" s="72"/>
      <c r="HU130" s="72"/>
      <c r="HV130" s="72"/>
      <c r="HW130" s="72"/>
      <c r="HX130" s="72"/>
      <c r="HY130" s="72"/>
      <c r="HZ130" s="72"/>
      <c r="IA130" s="72"/>
      <c r="IB130" s="72"/>
      <c r="IC130" s="72"/>
      <c r="ID130" s="72"/>
      <c r="IE130" s="72"/>
      <c r="IF130" s="72"/>
      <c r="IG130" s="72"/>
      <c r="IH130" s="72"/>
      <c r="II130" s="72"/>
      <c r="IJ130" s="72"/>
      <c r="IK130" s="72"/>
    </row>
    <row r="131" spans="1:245" s="73" customFormat="1" hidden="1">
      <c r="A131" s="86"/>
      <c r="B131" s="86"/>
      <c r="C131" s="84" t="s">
        <v>35</v>
      </c>
      <c r="D131" s="84"/>
      <c r="E131" s="87" t="s">
        <v>9</v>
      </c>
      <c r="F131" s="87" t="s">
        <v>9</v>
      </c>
      <c r="G131" s="87"/>
      <c r="H131" s="87"/>
      <c r="I131" s="87"/>
      <c r="J131" s="87"/>
      <c r="K131" s="87"/>
      <c r="L131" s="87"/>
      <c r="M131" s="87"/>
      <c r="N131" s="108" t="s">
        <v>9</v>
      </c>
      <c r="O131" s="92">
        <f t="shared" si="27"/>
        <v>0</v>
      </c>
      <c r="P131" s="93">
        <f t="shared" si="28"/>
        <v>0</v>
      </c>
      <c r="Q131" s="93">
        <f t="shared" si="37"/>
        <v>0</v>
      </c>
      <c r="R131" s="93">
        <f t="shared" si="38"/>
        <v>0</v>
      </c>
      <c r="S131" s="109">
        <f t="shared" si="39"/>
        <v>0</v>
      </c>
      <c r="T131" s="92">
        <v>0</v>
      </c>
      <c r="U131" s="93">
        <v>0</v>
      </c>
      <c r="V131" s="93">
        <v>0</v>
      </c>
      <c r="W131" s="93">
        <v>0</v>
      </c>
      <c r="X131" s="94">
        <f t="shared" si="40"/>
        <v>0</v>
      </c>
      <c r="Y131" s="22">
        <v>0</v>
      </c>
      <c r="Z131" s="23">
        <v>0</v>
      </c>
      <c r="AA131" s="23">
        <v>0</v>
      </c>
      <c r="AB131" s="23">
        <v>0</v>
      </c>
      <c r="AC131" s="78">
        <f t="shared" si="41"/>
        <v>0</v>
      </c>
      <c r="AD131" s="22">
        <f t="shared" si="48"/>
        <v>0</v>
      </c>
      <c r="AE131" s="23">
        <f t="shared" si="49"/>
        <v>0</v>
      </c>
      <c r="AF131" s="23">
        <f t="shared" si="50"/>
        <v>0</v>
      </c>
      <c r="AG131" s="23">
        <f t="shared" si="51"/>
        <v>0</v>
      </c>
      <c r="AH131" s="78">
        <f t="shared" si="42"/>
        <v>0</v>
      </c>
      <c r="AI131" s="22">
        <f t="shared" si="26"/>
        <v>0</v>
      </c>
      <c r="AJ131" s="23">
        <f t="shared" si="25"/>
        <v>0</v>
      </c>
      <c r="AK131" s="23">
        <f t="shared" si="43"/>
        <v>0</v>
      </c>
      <c r="AL131" s="23">
        <f t="shared" si="44"/>
        <v>0</v>
      </c>
      <c r="AM131" s="79">
        <f t="shared" si="45"/>
        <v>0</v>
      </c>
      <c r="AN131" s="78" t="e">
        <f t="shared" si="17"/>
        <v>#REF!</v>
      </c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72"/>
      <c r="EK131" s="72"/>
      <c r="EL131" s="72"/>
      <c r="EM131" s="72"/>
      <c r="EN131" s="72"/>
      <c r="EO131" s="72"/>
      <c r="EP131" s="72"/>
      <c r="EQ131" s="72"/>
      <c r="ER131" s="72"/>
      <c r="ES131" s="72"/>
      <c r="ET131" s="72"/>
      <c r="EU131" s="72"/>
      <c r="EV131" s="72"/>
      <c r="EW131" s="72"/>
      <c r="EX131" s="72"/>
      <c r="EY131" s="72"/>
      <c r="EZ131" s="72"/>
      <c r="FA131" s="72"/>
      <c r="FB131" s="72"/>
      <c r="FC131" s="72"/>
      <c r="FD131" s="72"/>
      <c r="FE131" s="72"/>
      <c r="FF131" s="72"/>
      <c r="FG131" s="72"/>
      <c r="FH131" s="72"/>
      <c r="FI131" s="72"/>
      <c r="FJ131" s="72"/>
      <c r="FK131" s="72"/>
      <c r="FL131" s="72"/>
      <c r="FM131" s="72"/>
      <c r="FN131" s="72"/>
      <c r="FO131" s="72"/>
      <c r="FP131" s="72"/>
      <c r="FQ131" s="72"/>
      <c r="FR131" s="72"/>
      <c r="FS131" s="72"/>
      <c r="FT131" s="72"/>
      <c r="FU131" s="72"/>
      <c r="FV131" s="72"/>
      <c r="FW131" s="72"/>
      <c r="FX131" s="72"/>
      <c r="FY131" s="72"/>
      <c r="FZ131" s="72"/>
      <c r="GA131" s="72"/>
      <c r="GB131" s="72"/>
      <c r="GC131" s="72"/>
      <c r="GD131" s="72"/>
      <c r="GE131" s="72"/>
      <c r="GF131" s="72"/>
      <c r="GG131" s="72"/>
      <c r="GH131" s="72"/>
      <c r="GI131" s="72"/>
      <c r="GJ131" s="72"/>
      <c r="GK131" s="72"/>
      <c r="GL131" s="72"/>
      <c r="GM131" s="72"/>
      <c r="GN131" s="72"/>
      <c r="GO131" s="72"/>
      <c r="GP131" s="72"/>
      <c r="GQ131" s="72"/>
      <c r="GR131" s="72"/>
      <c r="GS131" s="72"/>
      <c r="GT131" s="72"/>
      <c r="GU131" s="72"/>
      <c r="GV131" s="72"/>
      <c r="GW131" s="72"/>
      <c r="GX131" s="72"/>
      <c r="GY131" s="72"/>
      <c r="GZ131" s="72"/>
      <c r="HA131" s="72"/>
      <c r="HB131" s="72"/>
      <c r="HC131" s="72"/>
      <c r="HD131" s="72"/>
      <c r="HE131" s="72"/>
      <c r="HF131" s="72"/>
      <c r="HG131" s="72"/>
      <c r="HH131" s="72"/>
      <c r="HI131" s="72"/>
      <c r="HJ131" s="72"/>
      <c r="HK131" s="72"/>
      <c r="HL131" s="72"/>
      <c r="HM131" s="72"/>
      <c r="HN131" s="72"/>
      <c r="HO131" s="72"/>
      <c r="HP131" s="72"/>
      <c r="HQ131" s="72"/>
      <c r="HR131" s="72"/>
      <c r="HS131" s="72"/>
      <c r="HT131" s="72"/>
      <c r="HU131" s="72"/>
      <c r="HV131" s="72"/>
      <c r="HW131" s="72"/>
      <c r="HX131" s="72"/>
      <c r="HY131" s="72"/>
      <c r="HZ131" s="72"/>
      <c r="IA131" s="72"/>
      <c r="IB131" s="72"/>
      <c r="IC131" s="72"/>
      <c r="ID131" s="72"/>
      <c r="IE131" s="72"/>
      <c r="IF131" s="72"/>
      <c r="IG131" s="72"/>
      <c r="IH131" s="72"/>
      <c r="II131" s="72"/>
      <c r="IJ131" s="72"/>
      <c r="IK131" s="72"/>
    </row>
    <row r="132" spans="1:245" s="73" customFormat="1" hidden="1">
      <c r="A132" s="86"/>
      <c r="B132" s="86"/>
      <c r="C132" s="84" t="s">
        <v>35</v>
      </c>
      <c r="D132" s="84"/>
      <c r="E132" s="87" t="s">
        <v>9</v>
      </c>
      <c r="F132" s="87" t="s">
        <v>9</v>
      </c>
      <c r="G132" s="87"/>
      <c r="H132" s="87"/>
      <c r="I132" s="87"/>
      <c r="J132" s="87"/>
      <c r="K132" s="87"/>
      <c r="L132" s="87"/>
      <c r="M132" s="87"/>
      <c r="N132" s="108" t="s">
        <v>9</v>
      </c>
      <c r="O132" s="92">
        <f t="shared" si="27"/>
        <v>0</v>
      </c>
      <c r="P132" s="93">
        <f t="shared" si="28"/>
        <v>0</v>
      </c>
      <c r="Q132" s="93">
        <f t="shared" si="37"/>
        <v>0</v>
      </c>
      <c r="R132" s="93">
        <f t="shared" si="38"/>
        <v>0</v>
      </c>
      <c r="S132" s="109">
        <f t="shared" si="39"/>
        <v>0</v>
      </c>
      <c r="T132" s="92">
        <v>0</v>
      </c>
      <c r="U132" s="93">
        <v>0</v>
      </c>
      <c r="V132" s="93">
        <v>0</v>
      </c>
      <c r="W132" s="93">
        <v>0</v>
      </c>
      <c r="X132" s="94">
        <f t="shared" si="40"/>
        <v>0</v>
      </c>
      <c r="Y132" s="22">
        <v>0</v>
      </c>
      <c r="Z132" s="23">
        <v>0</v>
      </c>
      <c r="AA132" s="23">
        <v>0</v>
      </c>
      <c r="AB132" s="23">
        <v>0</v>
      </c>
      <c r="AC132" s="78">
        <f t="shared" si="41"/>
        <v>0</v>
      </c>
      <c r="AD132" s="22">
        <f t="shared" si="48"/>
        <v>0</v>
      </c>
      <c r="AE132" s="23">
        <f t="shared" si="49"/>
        <v>0</v>
      </c>
      <c r="AF132" s="23">
        <f t="shared" si="50"/>
        <v>0</v>
      </c>
      <c r="AG132" s="23">
        <f t="shared" si="51"/>
        <v>0</v>
      </c>
      <c r="AH132" s="78">
        <f t="shared" si="42"/>
        <v>0</v>
      </c>
      <c r="AI132" s="22">
        <f t="shared" si="26"/>
        <v>0</v>
      </c>
      <c r="AJ132" s="23">
        <f t="shared" si="25"/>
        <v>0</v>
      </c>
      <c r="AK132" s="23">
        <f t="shared" si="43"/>
        <v>0</v>
      </c>
      <c r="AL132" s="23">
        <f t="shared" si="44"/>
        <v>0</v>
      </c>
      <c r="AM132" s="79">
        <f t="shared" si="45"/>
        <v>0</v>
      </c>
      <c r="AN132" s="78" t="e">
        <f t="shared" si="17"/>
        <v>#REF!</v>
      </c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72"/>
      <c r="EK132" s="72"/>
      <c r="EL132" s="72"/>
      <c r="EM132" s="72"/>
      <c r="EN132" s="72"/>
      <c r="EO132" s="72"/>
      <c r="EP132" s="72"/>
      <c r="EQ132" s="72"/>
      <c r="ER132" s="72"/>
      <c r="ES132" s="72"/>
      <c r="ET132" s="72"/>
      <c r="EU132" s="72"/>
      <c r="EV132" s="72"/>
      <c r="EW132" s="72"/>
      <c r="EX132" s="72"/>
      <c r="EY132" s="72"/>
      <c r="EZ132" s="72"/>
      <c r="FA132" s="72"/>
      <c r="FB132" s="72"/>
      <c r="FC132" s="72"/>
      <c r="FD132" s="72"/>
      <c r="FE132" s="72"/>
      <c r="FF132" s="72"/>
      <c r="FG132" s="72"/>
      <c r="FH132" s="72"/>
      <c r="FI132" s="72"/>
      <c r="FJ132" s="72"/>
      <c r="FK132" s="72"/>
      <c r="FL132" s="72"/>
      <c r="FM132" s="72"/>
      <c r="FN132" s="72"/>
      <c r="FO132" s="72"/>
      <c r="FP132" s="72"/>
      <c r="FQ132" s="72"/>
      <c r="FR132" s="72"/>
      <c r="FS132" s="72"/>
      <c r="FT132" s="72"/>
      <c r="FU132" s="72"/>
      <c r="FV132" s="72"/>
      <c r="FW132" s="72"/>
      <c r="FX132" s="72"/>
      <c r="FY132" s="72"/>
      <c r="FZ132" s="72"/>
      <c r="GA132" s="72"/>
      <c r="GB132" s="72"/>
      <c r="GC132" s="72"/>
      <c r="GD132" s="72"/>
      <c r="GE132" s="72"/>
      <c r="GF132" s="72"/>
      <c r="GG132" s="72"/>
      <c r="GH132" s="72"/>
      <c r="GI132" s="72"/>
      <c r="GJ132" s="72"/>
      <c r="GK132" s="72"/>
      <c r="GL132" s="72"/>
      <c r="GM132" s="72"/>
      <c r="GN132" s="72"/>
      <c r="GO132" s="72"/>
      <c r="GP132" s="72"/>
      <c r="GQ132" s="72"/>
      <c r="GR132" s="72"/>
      <c r="GS132" s="72"/>
      <c r="GT132" s="72"/>
      <c r="GU132" s="72"/>
      <c r="GV132" s="72"/>
      <c r="GW132" s="72"/>
      <c r="GX132" s="72"/>
      <c r="GY132" s="72"/>
      <c r="GZ132" s="72"/>
      <c r="HA132" s="72"/>
      <c r="HB132" s="72"/>
      <c r="HC132" s="72"/>
      <c r="HD132" s="72"/>
      <c r="HE132" s="72"/>
      <c r="HF132" s="72"/>
      <c r="HG132" s="72"/>
      <c r="HH132" s="72"/>
      <c r="HI132" s="72"/>
      <c r="HJ132" s="72"/>
      <c r="HK132" s="72"/>
      <c r="HL132" s="72"/>
      <c r="HM132" s="72"/>
      <c r="HN132" s="72"/>
      <c r="HO132" s="72"/>
      <c r="HP132" s="72"/>
      <c r="HQ132" s="72"/>
      <c r="HR132" s="72"/>
      <c r="HS132" s="72"/>
      <c r="HT132" s="72"/>
      <c r="HU132" s="72"/>
      <c r="HV132" s="72"/>
      <c r="HW132" s="72"/>
      <c r="HX132" s="72"/>
      <c r="HY132" s="72"/>
      <c r="HZ132" s="72"/>
      <c r="IA132" s="72"/>
      <c r="IB132" s="72"/>
      <c r="IC132" s="72"/>
      <c r="ID132" s="72"/>
      <c r="IE132" s="72"/>
      <c r="IF132" s="72"/>
      <c r="IG132" s="72"/>
      <c r="IH132" s="72"/>
      <c r="II132" s="72"/>
      <c r="IJ132" s="72"/>
      <c r="IK132" s="72"/>
    </row>
    <row r="133" spans="1:245" s="73" customFormat="1" hidden="1">
      <c r="A133" s="86"/>
      <c r="B133" s="86"/>
      <c r="C133" s="84" t="s">
        <v>35</v>
      </c>
      <c r="D133" s="84"/>
      <c r="E133" s="87" t="s">
        <v>9</v>
      </c>
      <c r="F133" s="87" t="s">
        <v>9</v>
      </c>
      <c r="G133" s="87"/>
      <c r="H133" s="87"/>
      <c r="I133" s="87"/>
      <c r="J133" s="87"/>
      <c r="K133" s="87"/>
      <c r="L133" s="87"/>
      <c r="M133" s="87"/>
      <c r="N133" s="108" t="s">
        <v>9</v>
      </c>
      <c r="O133" s="92">
        <f t="shared" si="27"/>
        <v>0</v>
      </c>
      <c r="P133" s="93">
        <f t="shared" si="28"/>
        <v>0</v>
      </c>
      <c r="Q133" s="93">
        <f t="shared" si="37"/>
        <v>0</v>
      </c>
      <c r="R133" s="93">
        <f t="shared" si="38"/>
        <v>0</v>
      </c>
      <c r="S133" s="109">
        <f t="shared" si="39"/>
        <v>0</v>
      </c>
      <c r="T133" s="92">
        <v>0</v>
      </c>
      <c r="U133" s="93">
        <v>0</v>
      </c>
      <c r="V133" s="93">
        <v>0</v>
      </c>
      <c r="W133" s="93">
        <v>0</v>
      </c>
      <c r="X133" s="94">
        <f t="shared" si="40"/>
        <v>0</v>
      </c>
      <c r="Y133" s="22">
        <v>0</v>
      </c>
      <c r="Z133" s="23">
        <v>0</v>
      </c>
      <c r="AA133" s="23">
        <v>0</v>
      </c>
      <c r="AB133" s="23">
        <v>0</v>
      </c>
      <c r="AC133" s="78">
        <f t="shared" si="41"/>
        <v>0</v>
      </c>
      <c r="AD133" s="22">
        <f t="shared" si="48"/>
        <v>0</v>
      </c>
      <c r="AE133" s="23">
        <f t="shared" si="49"/>
        <v>0</v>
      </c>
      <c r="AF133" s="23">
        <f t="shared" si="50"/>
        <v>0</v>
      </c>
      <c r="AG133" s="23">
        <f t="shared" si="51"/>
        <v>0</v>
      </c>
      <c r="AH133" s="78">
        <f t="shared" si="42"/>
        <v>0</v>
      </c>
      <c r="AI133" s="22">
        <f t="shared" si="26"/>
        <v>0</v>
      </c>
      <c r="AJ133" s="23">
        <f t="shared" si="25"/>
        <v>0</v>
      </c>
      <c r="AK133" s="23">
        <f t="shared" si="43"/>
        <v>0</v>
      </c>
      <c r="AL133" s="23">
        <f t="shared" si="44"/>
        <v>0</v>
      </c>
      <c r="AM133" s="79">
        <f t="shared" si="45"/>
        <v>0</v>
      </c>
      <c r="AN133" s="78" t="e">
        <f t="shared" si="17"/>
        <v>#REF!</v>
      </c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72"/>
      <c r="EK133" s="72"/>
      <c r="EL133" s="72"/>
      <c r="EM133" s="72"/>
      <c r="EN133" s="72"/>
      <c r="EO133" s="72"/>
      <c r="EP133" s="72"/>
      <c r="EQ133" s="72"/>
      <c r="ER133" s="72"/>
      <c r="ES133" s="72"/>
      <c r="ET133" s="72"/>
      <c r="EU133" s="72"/>
      <c r="EV133" s="72"/>
      <c r="EW133" s="72"/>
      <c r="EX133" s="72"/>
      <c r="EY133" s="72"/>
      <c r="EZ133" s="72"/>
      <c r="FA133" s="72"/>
      <c r="FB133" s="72"/>
      <c r="FC133" s="72"/>
      <c r="FD133" s="72"/>
      <c r="FE133" s="72"/>
      <c r="FF133" s="72"/>
      <c r="FG133" s="72"/>
      <c r="FH133" s="72"/>
      <c r="FI133" s="72"/>
      <c r="FJ133" s="72"/>
      <c r="FK133" s="72"/>
      <c r="FL133" s="72"/>
      <c r="FM133" s="72"/>
      <c r="FN133" s="72"/>
      <c r="FO133" s="72"/>
      <c r="FP133" s="72"/>
      <c r="FQ133" s="72"/>
      <c r="FR133" s="72"/>
      <c r="FS133" s="72"/>
      <c r="FT133" s="72"/>
      <c r="FU133" s="72"/>
      <c r="FV133" s="72"/>
      <c r="FW133" s="72"/>
      <c r="FX133" s="72"/>
      <c r="FY133" s="72"/>
      <c r="FZ133" s="72"/>
      <c r="GA133" s="72"/>
      <c r="GB133" s="72"/>
      <c r="GC133" s="72"/>
      <c r="GD133" s="72"/>
      <c r="GE133" s="72"/>
      <c r="GF133" s="72"/>
      <c r="GG133" s="72"/>
      <c r="GH133" s="72"/>
      <c r="GI133" s="72"/>
      <c r="GJ133" s="72"/>
      <c r="GK133" s="72"/>
      <c r="GL133" s="72"/>
      <c r="GM133" s="72"/>
      <c r="GN133" s="72"/>
      <c r="GO133" s="72"/>
      <c r="GP133" s="72"/>
      <c r="GQ133" s="72"/>
      <c r="GR133" s="72"/>
      <c r="GS133" s="72"/>
      <c r="GT133" s="72"/>
      <c r="GU133" s="72"/>
      <c r="GV133" s="72"/>
      <c r="GW133" s="72"/>
      <c r="GX133" s="72"/>
      <c r="GY133" s="72"/>
      <c r="GZ133" s="72"/>
      <c r="HA133" s="72"/>
      <c r="HB133" s="72"/>
      <c r="HC133" s="72"/>
      <c r="HD133" s="72"/>
      <c r="HE133" s="72"/>
      <c r="HF133" s="72"/>
      <c r="HG133" s="72"/>
      <c r="HH133" s="72"/>
      <c r="HI133" s="72"/>
      <c r="HJ133" s="72"/>
      <c r="HK133" s="72"/>
      <c r="HL133" s="72"/>
      <c r="HM133" s="72"/>
      <c r="HN133" s="72"/>
      <c r="HO133" s="72"/>
      <c r="HP133" s="72"/>
      <c r="HQ133" s="72"/>
      <c r="HR133" s="72"/>
      <c r="HS133" s="72"/>
      <c r="HT133" s="72"/>
      <c r="HU133" s="72"/>
      <c r="HV133" s="72"/>
      <c r="HW133" s="72"/>
      <c r="HX133" s="72"/>
      <c r="HY133" s="72"/>
      <c r="HZ133" s="72"/>
      <c r="IA133" s="72"/>
      <c r="IB133" s="72"/>
      <c r="IC133" s="72"/>
      <c r="ID133" s="72"/>
      <c r="IE133" s="72"/>
      <c r="IF133" s="72"/>
      <c r="IG133" s="72"/>
      <c r="IH133" s="72"/>
      <c r="II133" s="72"/>
      <c r="IJ133" s="72"/>
      <c r="IK133" s="72"/>
    </row>
    <row r="134" spans="1:245" s="73" customFormat="1" hidden="1">
      <c r="A134" s="86"/>
      <c r="B134" s="86"/>
      <c r="C134" s="84" t="s">
        <v>35</v>
      </c>
      <c r="D134" s="84"/>
      <c r="E134" s="87" t="s">
        <v>9</v>
      </c>
      <c r="F134" s="87" t="s">
        <v>9</v>
      </c>
      <c r="G134" s="87"/>
      <c r="H134" s="87"/>
      <c r="I134" s="87"/>
      <c r="J134" s="87"/>
      <c r="K134" s="87"/>
      <c r="L134" s="87"/>
      <c r="M134" s="87"/>
      <c r="N134" s="108" t="s">
        <v>9</v>
      </c>
      <c r="O134" s="92">
        <f t="shared" si="27"/>
        <v>0</v>
      </c>
      <c r="P134" s="93">
        <f t="shared" si="28"/>
        <v>0</v>
      </c>
      <c r="Q134" s="93">
        <f t="shared" si="37"/>
        <v>0</v>
      </c>
      <c r="R134" s="93">
        <f t="shared" si="38"/>
        <v>0</v>
      </c>
      <c r="S134" s="109">
        <f t="shared" si="39"/>
        <v>0</v>
      </c>
      <c r="T134" s="92">
        <v>0</v>
      </c>
      <c r="U134" s="93">
        <v>0</v>
      </c>
      <c r="V134" s="93">
        <v>0</v>
      </c>
      <c r="W134" s="93">
        <v>0</v>
      </c>
      <c r="X134" s="94">
        <f t="shared" si="40"/>
        <v>0</v>
      </c>
      <c r="Y134" s="22">
        <v>0</v>
      </c>
      <c r="Z134" s="23">
        <v>0</v>
      </c>
      <c r="AA134" s="23">
        <v>0</v>
      </c>
      <c r="AB134" s="23">
        <v>0</v>
      </c>
      <c r="AC134" s="78">
        <f t="shared" si="41"/>
        <v>0</v>
      </c>
      <c r="AD134" s="22">
        <f t="shared" si="48"/>
        <v>0</v>
      </c>
      <c r="AE134" s="23">
        <f t="shared" si="49"/>
        <v>0</v>
      </c>
      <c r="AF134" s="23">
        <f t="shared" si="50"/>
        <v>0</v>
      </c>
      <c r="AG134" s="23">
        <f t="shared" si="51"/>
        <v>0</v>
      </c>
      <c r="AH134" s="78">
        <f t="shared" si="42"/>
        <v>0</v>
      </c>
      <c r="AI134" s="22">
        <f t="shared" si="26"/>
        <v>0</v>
      </c>
      <c r="AJ134" s="23">
        <f t="shared" si="25"/>
        <v>0</v>
      </c>
      <c r="AK134" s="23">
        <f t="shared" si="43"/>
        <v>0</v>
      </c>
      <c r="AL134" s="23">
        <f t="shared" si="44"/>
        <v>0</v>
      </c>
      <c r="AM134" s="79">
        <f t="shared" si="45"/>
        <v>0</v>
      </c>
      <c r="AN134" s="78" t="e">
        <f t="shared" si="17"/>
        <v>#REF!</v>
      </c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  <c r="EJ134" s="72"/>
      <c r="EK134" s="72"/>
      <c r="EL134" s="72"/>
      <c r="EM134" s="72"/>
      <c r="EN134" s="72"/>
      <c r="EO134" s="72"/>
      <c r="EP134" s="72"/>
      <c r="EQ134" s="72"/>
      <c r="ER134" s="72"/>
      <c r="ES134" s="72"/>
      <c r="ET134" s="72"/>
      <c r="EU134" s="72"/>
      <c r="EV134" s="72"/>
      <c r="EW134" s="72"/>
      <c r="EX134" s="72"/>
      <c r="EY134" s="72"/>
      <c r="EZ134" s="72"/>
      <c r="FA134" s="72"/>
      <c r="FB134" s="72"/>
      <c r="FC134" s="72"/>
      <c r="FD134" s="72"/>
      <c r="FE134" s="72"/>
      <c r="FF134" s="72"/>
      <c r="FG134" s="72"/>
      <c r="FH134" s="72"/>
      <c r="FI134" s="72"/>
      <c r="FJ134" s="72"/>
      <c r="FK134" s="72"/>
      <c r="FL134" s="72"/>
      <c r="FM134" s="72"/>
      <c r="FN134" s="72"/>
      <c r="FO134" s="72"/>
      <c r="FP134" s="72"/>
      <c r="FQ134" s="72"/>
      <c r="FR134" s="72"/>
      <c r="FS134" s="72"/>
      <c r="FT134" s="72"/>
      <c r="FU134" s="72"/>
      <c r="FV134" s="72"/>
      <c r="FW134" s="72"/>
      <c r="FX134" s="72"/>
      <c r="FY134" s="72"/>
      <c r="FZ134" s="72"/>
      <c r="GA134" s="72"/>
      <c r="GB134" s="72"/>
      <c r="GC134" s="72"/>
      <c r="GD134" s="72"/>
      <c r="GE134" s="72"/>
      <c r="GF134" s="72"/>
      <c r="GG134" s="72"/>
      <c r="GH134" s="72"/>
      <c r="GI134" s="72"/>
      <c r="GJ134" s="72"/>
      <c r="GK134" s="72"/>
      <c r="GL134" s="72"/>
      <c r="GM134" s="72"/>
      <c r="GN134" s="72"/>
      <c r="GO134" s="72"/>
      <c r="GP134" s="72"/>
      <c r="GQ134" s="72"/>
      <c r="GR134" s="72"/>
      <c r="GS134" s="72"/>
      <c r="GT134" s="72"/>
      <c r="GU134" s="72"/>
      <c r="GV134" s="72"/>
      <c r="GW134" s="72"/>
      <c r="GX134" s="72"/>
      <c r="GY134" s="72"/>
      <c r="GZ134" s="72"/>
      <c r="HA134" s="72"/>
      <c r="HB134" s="72"/>
      <c r="HC134" s="72"/>
      <c r="HD134" s="72"/>
      <c r="HE134" s="72"/>
      <c r="HF134" s="72"/>
      <c r="HG134" s="72"/>
      <c r="HH134" s="72"/>
      <c r="HI134" s="72"/>
      <c r="HJ134" s="72"/>
      <c r="HK134" s="72"/>
      <c r="HL134" s="72"/>
      <c r="HM134" s="72"/>
      <c r="HN134" s="72"/>
      <c r="HO134" s="72"/>
      <c r="HP134" s="72"/>
      <c r="HQ134" s="72"/>
      <c r="HR134" s="72"/>
      <c r="HS134" s="72"/>
      <c r="HT134" s="72"/>
      <c r="HU134" s="72"/>
      <c r="HV134" s="72"/>
      <c r="HW134" s="72"/>
      <c r="HX134" s="72"/>
      <c r="HY134" s="72"/>
      <c r="HZ134" s="72"/>
      <c r="IA134" s="72"/>
      <c r="IB134" s="72"/>
      <c r="IC134" s="72"/>
      <c r="ID134" s="72"/>
      <c r="IE134" s="72"/>
      <c r="IF134" s="72"/>
      <c r="IG134" s="72"/>
      <c r="IH134" s="72"/>
      <c r="II134" s="72"/>
      <c r="IJ134" s="72"/>
      <c r="IK134" s="72"/>
    </row>
    <row r="135" spans="1:245" s="73" customFormat="1" hidden="1">
      <c r="A135" s="86"/>
      <c r="B135" s="86"/>
      <c r="C135" s="84" t="s">
        <v>35</v>
      </c>
      <c r="D135" s="84"/>
      <c r="E135" s="87" t="s">
        <v>9</v>
      </c>
      <c r="F135" s="87" t="s">
        <v>9</v>
      </c>
      <c r="G135" s="87"/>
      <c r="H135" s="87"/>
      <c r="I135" s="87"/>
      <c r="J135" s="87"/>
      <c r="K135" s="87"/>
      <c r="L135" s="87"/>
      <c r="M135" s="87"/>
      <c r="N135" s="108" t="s">
        <v>9</v>
      </c>
      <c r="O135" s="92">
        <f t="shared" si="27"/>
        <v>0</v>
      </c>
      <c r="P135" s="93">
        <f t="shared" si="28"/>
        <v>0</v>
      </c>
      <c r="Q135" s="93">
        <f t="shared" si="37"/>
        <v>0</v>
      </c>
      <c r="R135" s="93">
        <f t="shared" si="38"/>
        <v>0</v>
      </c>
      <c r="S135" s="109">
        <f t="shared" si="39"/>
        <v>0</v>
      </c>
      <c r="T135" s="92">
        <v>0</v>
      </c>
      <c r="U135" s="93">
        <v>0</v>
      </c>
      <c r="V135" s="93">
        <v>0</v>
      </c>
      <c r="W135" s="93">
        <v>0</v>
      </c>
      <c r="X135" s="94">
        <f t="shared" si="40"/>
        <v>0</v>
      </c>
      <c r="Y135" s="22">
        <v>0</v>
      </c>
      <c r="Z135" s="23">
        <v>0</v>
      </c>
      <c r="AA135" s="23">
        <v>0</v>
      </c>
      <c r="AB135" s="23">
        <v>0</v>
      </c>
      <c r="AC135" s="78">
        <f t="shared" si="41"/>
        <v>0</v>
      </c>
      <c r="AD135" s="22">
        <f t="shared" ref="AD135:AD143" si="59">O135-T135</f>
        <v>0</v>
      </c>
      <c r="AE135" s="23">
        <f t="shared" ref="AE135:AE143" si="60">P135-U135</f>
        <v>0</v>
      </c>
      <c r="AF135" s="23">
        <f t="shared" ref="AF135:AF143" si="61">Q135-V135</f>
        <v>0</v>
      </c>
      <c r="AG135" s="23">
        <f t="shared" ref="AG135:AG143" si="62">R135-W135</f>
        <v>0</v>
      </c>
      <c r="AH135" s="78">
        <f t="shared" si="42"/>
        <v>0</v>
      </c>
      <c r="AI135" s="22">
        <f t="shared" si="26"/>
        <v>0</v>
      </c>
      <c r="AJ135" s="23">
        <f t="shared" si="25"/>
        <v>0</v>
      </c>
      <c r="AK135" s="23">
        <f t="shared" si="43"/>
        <v>0</v>
      </c>
      <c r="AL135" s="23">
        <f t="shared" si="44"/>
        <v>0</v>
      </c>
      <c r="AM135" s="79">
        <f t="shared" si="45"/>
        <v>0</v>
      </c>
      <c r="AN135" s="78" t="e">
        <f t="shared" si="17"/>
        <v>#REF!</v>
      </c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2"/>
      <c r="EM135" s="72"/>
      <c r="EN135" s="72"/>
      <c r="EO135" s="72"/>
      <c r="EP135" s="72"/>
      <c r="EQ135" s="72"/>
      <c r="ER135" s="72"/>
      <c r="ES135" s="72"/>
      <c r="ET135" s="72"/>
      <c r="EU135" s="72"/>
      <c r="EV135" s="72"/>
      <c r="EW135" s="72"/>
      <c r="EX135" s="72"/>
      <c r="EY135" s="72"/>
      <c r="EZ135" s="72"/>
      <c r="FA135" s="72"/>
      <c r="FB135" s="72"/>
      <c r="FC135" s="72"/>
      <c r="FD135" s="72"/>
      <c r="FE135" s="72"/>
      <c r="FF135" s="72"/>
      <c r="FG135" s="72"/>
      <c r="FH135" s="72"/>
      <c r="FI135" s="72"/>
      <c r="FJ135" s="72"/>
      <c r="FK135" s="72"/>
      <c r="FL135" s="72"/>
      <c r="FM135" s="72"/>
      <c r="FN135" s="72"/>
      <c r="FO135" s="72"/>
      <c r="FP135" s="72"/>
      <c r="FQ135" s="72"/>
      <c r="FR135" s="72"/>
      <c r="FS135" s="72"/>
      <c r="FT135" s="72"/>
      <c r="FU135" s="72"/>
      <c r="FV135" s="72"/>
      <c r="FW135" s="72"/>
      <c r="FX135" s="72"/>
      <c r="FY135" s="72"/>
      <c r="FZ135" s="72"/>
      <c r="GA135" s="72"/>
      <c r="GB135" s="72"/>
      <c r="GC135" s="72"/>
      <c r="GD135" s="72"/>
      <c r="GE135" s="72"/>
      <c r="GF135" s="72"/>
      <c r="GG135" s="72"/>
      <c r="GH135" s="72"/>
      <c r="GI135" s="72"/>
      <c r="GJ135" s="72"/>
      <c r="GK135" s="72"/>
      <c r="GL135" s="72"/>
      <c r="GM135" s="72"/>
      <c r="GN135" s="72"/>
      <c r="GO135" s="72"/>
      <c r="GP135" s="72"/>
      <c r="GQ135" s="72"/>
      <c r="GR135" s="72"/>
      <c r="GS135" s="72"/>
      <c r="GT135" s="72"/>
      <c r="GU135" s="72"/>
      <c r="GV135" s="72"/>
      <c r="GW135" s="72"/>
      <c r="GX135" s="72"/>
      <c r="GY135" s="72"/>
      <c r="GZ135" s="72"/>
      <c r="HA135" s="72"/>
      <c r="HB135" s="72"/>
      <c r="HC135" s="72"/>
      <c r="HD135" s="72"/>
      <c r="HE135" s="72"/>
      <c r="HF135" s="72"/>
      <c r="HG135" s="72"/>
      <c r="HH135" s="72"/>
      <c r="HI135" s="72"/>
      <c r="HJ135" s="72"/>
      <c r="HK135" s="72"/>
      <c r="HL135" s="72"/>
      <c r="HM135" s="72"/>
      <c r="HN135" s="72"/>
      <c r="HO135" s="72"/>
      <c r="HP135" s="72"/>
      <c r="HQ135" s="72"/>
      <c r="HR135" s="72"/>
      <c r="HS135" s="72"/>
      <c r="HT135" s="72"/>
      <c r="HU135" s="72"/>
      <c r="HV135" s="72"/>
      <c r="HW135" s="72"/>
      <c r="HX135" s="72"/>
      <c r="HY135" s="72"/>
      <c r="HZ135" s="72"/>
      <c r="IA135" s="72"/>
      <c r="IB135" s="72"/>
      <c r="IC135" s="72"/>
      <c r="ID135" s="72"/>
      <c r="IE135" s="72"/>
      <c r="IF135" s="72"/>
      <c r="IG135" s="72"/>
      <c r="IH135" s="72"/>
      <c r="II135" s="72"/>
      <c r="IJ135" s="72"/>
      <c r="IK135" s="72"/>
    </row>
    <row r="136" spans="1:245" s="73" customFormat="1" hidden="1">
      <c r="A136" s="86"/>
      <c r="B136" s="86"/>
      <c r="C136" s="84" t="s">
        <v>35</v>
      </c>
      <c r="D136" s="84"/>
      <c r="E136" s="87" t="s">
        <v>9</v>
      </c>
      <c r="F136" s="87" t="s">
        <v>9</v>
      </c>
      <c r="G136" s="87"/>
      <c r="H136" s="87"/>
      <c r="I136" s="87"/>
      <c r="J136" s="87"/>
      <c r="K136" s="87"/>
      <c r="L136" s="87"/>
      <c r="M136" s="87"/>
      <c r="N136" s="108" t="s">
        <v>9</v>
      </c>
      <c r="O136" s="92">
        <f t="shared" si="27"/>
        <v>0</v>
      </c>
      <c r="P136" s="93">
        <f t="shared" si="28"/>
        <v>0</v>
      </c>
      <c r="Q136" s="93">
        <f t="shared" ref="Q136:Q143" si="63">SUM(V136)</f>
        <v>0</v>
      </c>
      <c r="R136" s="93">
        <f t="shared" ref="R136:R143" si="64">SUM(W136)</f>
        <v>0</v>
      </c>
      <c r="S136" s="109">
        <f t="shared" ref="S136:S143" si="65">SUM(O136:R136)</f>
        <v>0</v>
      </c>
      <c r="T136" s="92">
        <v>0</v>
      </c>
      <c r="U136" s="93">
        <v>0</v>
      </c>
      <c r="V136" s="93">
        <v>0</v>
      </c>
      <c r="W136" s="93">
        <v>0</v>
      </c>
      <c r="X136" s="94">
        <f t="shared" ref="X136:X143" si="66">SUM(T136:W136)</f>
        <v>0</v>
      </c>
      <c r="Y136" s="22">
        <v>0</v>
      </c>
      <c r="Z136" s="23">
        <v>0</v>
      </c>
      <c r="AA136" s="23">
        <v>0</v>
      </c>
      <c r="AB136" s="23">
        <v>0</v>
      </c>
      <c r="AC136" s="78">
        <f t="shared" ref="AC136:AC143" si="67">SUM(Y136:AB136)</f>
        <v>0</v>
      </c>
      <c r="AD136" s="22">
        <f t="shared" si="59"/>
        <v>0</v>
      </c>
      <c r="AE136" s="23">
        <f t="shared" si="60"/>
        <v>0</v>
      </c>
      <c r="AF136" s="23">
        <f t="shared" si="61"/>
        <v>0</v>
      </c>
      <c r="AG136" s="23">
        <f t="shared" si="62"/>
        <v>0</v>
      </c>
      <c r="AH136" s="78">
        <f t="shared" ref="AH136:AH143" si="68">SUM(AD136:AG136)</f>
        <v>0</v>
      </c>
      <c r="AI136" s="22">
        <f t="shared" si="26"/>
        <v>0</v>
      </c>
      <c r="AJ136" s="23">
        <f t="shared" si="25"/>
        <v>0</v>
      </c>
      <c r="AK136" s="23">
        <f t="shared" ref="AK136:AK143" si="69">V136-AA136</f>
        <v>0</v>
      </c>
      <c r="AL136" s="23">
        <f t="shared" ref="AL136:AL143" si="70">W136-AB136</f>
        <v>0</v>
      </c>
      <c r="AM136" s="79">
        <f t="shared" ref="AM136:AM143" si="71">SUM(AI136:AL136)</f>
        <v>0</v>
      </c>
      <c r="AN136" s="78" t="e">
        <f t="shared" si="17"/>
        <v>#REF!</v>
      </c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  <c r="EJ136" s="72"/>
      <c r="EK136" s="72"/>
      <c r="EL136" s="72"/>
      <c r="EM136" s="72"/>
      <c r="EN136" s="72"/>
      <c r="EO136" s="72"/>
      <c r="EP136" s="72"/>
      <c r="EQ136" s="72"/>
      <c r="ER136" s="72"/>
      <c r="ES136" s="72"/>
      <c r="ET136" s="72"/>
      <c r="EU136" s="72"/>
      <c r="EV136" s="72"/>
      <c r="EW136" s="72"/>
      <c r="EX136" s="72"/>
      <c r="EY136" s="72"/>
      <c r="EZ136" s="72"/>
      <c r="FA136" s="72"/>
      <c r="FB136" s="72"/>
      <c r="FC136" s="72"/>
      <c r="FD136" s="72"/>
      <c r="FE136" s="72"/>
      <c r="FF136" s="72"/>
      <c r="FG136" s="72"/>
      <c r="FH136" s="72"/>
      <c r="FI136" s="72"/>
      <c r="FJ136" s="72"/>
      <c r="FK136" s="72"/>
      <c r="FL136" s="72"/>
      <c r="FM136" s="72"/>
      <c r="FN136" s="72"/>
      <c r="FO136" s="72"/>
      <c r="FP136" s="72"/>
      <c r="FQ136" s="72"/>
      <c r="FR136" s="72"/>
      <c r="FS136" s="72"/>
      <c r="FT136" s="72"/>
      <c r="FU136" s="72"/>
      <c r="FV136" s="72"/>
      <c r="FW136" s="72"/>
      <c r="FX136" s="72"/>
      <c r="FY136" s="72"/>
      <c r="FZ136" s="72"/>
      <c r="GA136" s="72"/>
      <c r="GB136" s="72"/>
      <c r="GC136" s="72"/>
      <c r="GD136" s="72"/>
      <c r="GE136" s="72"/>
      <c r="GF136" s="72"/>
      <c r="GG136" s="72"/>
      <c r="GH136" s="72"/>
      <c r="GI136" s="72"/>
      <c r="GJ136" s="72"/>
      <c r="GK136" s="72"/>
      <c r="GL136" s="72"/>
      <c r="GM136" s="72"/>
      <c r="GN136" s="72"/>
      <c r="GO136" s="72"/>
      <c r="GP136" s="72"/>
      <c r="GQ136" s="72"/>
      <c r="GR136" s="72"/>
      <c r="GS136" s="72"/>
      <c r="GT136" s="72"/>
      <c r="GU136" s="72"/>
      <c r="GV136" s="72"/>
      <c r="GW136" s="72"/>
      <c r="GX136" s="72"/>
      <c r="GY136" s="72"/>
      <c r="GZ136" s="72"/>
      <c r="HA136" s="72"/>
      <c r="HB136" s="72"/>
      <c r="HC136" s="72"/>
      <c r="HD136" s="72"/>
      <c r="HE136" s="72"/>
      <c r="HF136" s="72"/>
      <c r="HG136" s="72"/>
      <c r="HH136" s="72"/>
      <c r="HI136" s="72"/>
      <c r="HJ136" s="72"/>
      <c r="HK136" s="72"/>
      <c r="HL136" s="72"/>
      <c r="HM136" s="72"/>
      <c r="HN136" s="72"/>
      <c r="HO136" s="72"/>
      <c r="HP136" s="72"/>
      <c r="HQ136" s="72"/>
      <c r="HR136" s="72"/>
      <c r="HS136" s="72"/>
      <c r="HT136" s="72"/>
      <c r="HU136" s="72"/>
      <c r="HV136" s="72"/>
      <c r="HW136" s="72"/>
      <c r="HX136" s="72"/>
      <c r="HY136" s="72"/>
      <c r="HZ136" s="72"/>
      <c r="IA136" s="72"/>
      <c r="IB136" s="72"/>
      <c r="IC136" s="72"/>
      <c r="ID136" s="72"/>
      <c r="IE136" s="72"/>
      <c r="IF136" s="72"/>
      <c r="IG136" s="72"/>
      <c r="IH136" s="72"/>
      <c r="II136" s="72"/>
      <c r="IJ136" s="72"/>
      <c r="IK136" s="72"/>
    </row>
    <row r="137" spans="1:245" s="73" customFormat="1" hidden="1">
      <c r="A137" s="86"/>
      <c r="B137" s="86"/>
      <c r="C137" s="84" t="s">
        <v>35</v>
      </c>
      <c r="D137" s="84"/>
      <c r="E137" s="87" t="s">
        <v>9</v>
      </c>
      <c r="F137" s="87" t="s">
        <v>9</v>
      </c>
      <c r="G137" s="87"/>
      <c r="H137" s="87"/>
      <c r="I137" s="87"/>
      <c r="J137" s="87"/>
      <c r="K137" s="87"/>
      <c r="L137" s="87"/>
      <c r="M137" s="87"/>
      <c r="N137" s="108" t="s">
        <v>9</v>
      </c>
      <c r="O137" s="92">
        <f t="shared" si="27"/>
        <v>0</v>
      </c>
      <c r="P137" s="93">
        <f t="shared" si="28"/>
        <v>0</v>
      </c>
      <c r="Q137" s="93">
        <f t="shared" si="63"/>
        <v>0</v>
      </c>
      <c r="R137" s="93">
        <f t="shared" si="64"/>
        <v>0</v>
      </c>
      <c r="S137" s="109">
        <f t="shared" si="65"/>
        <v>0</v>
      </c>
      <c r="T137" s="92">
        <v>0</v>
      </c>
      <c r="U137" s="93">
        <v>0</v>
      </c>
      <c r="V137" s="93">
        <v>0</v>
      </c>
      <c r="W137" s="93">
        <v>0</v>
      </c>
      <c r="X137" s="94">
        <f t="shared" si="66"/>
        <v>0</v>
      </c>
      <c r="Y137" s="22">
        <v>0</v>
      </c>
      <c r="Z137" s="23">
        <v>0</v>
      </c>
      <c r="AA137" s="23">
        <v>0</v>
      </c>
      <c r="AB137" s="23">
        <v>0</v>
      </c>
      <c r="AC137" s="78">
        <f t="shared" si="67"/>
        <v>0</v>
      </c>
      <c r="AD137" s="22">
        <f t="shared" si="59"/>
        <v>0</v>
      </c>
      <c r="AE137" s="23">
        <f t="shared" si="60"/>
        <v>0</v>
      </c>
      <c r="AF137" s="23">
        <f t="shared" si="61"/>
        <v>0</v>
      </c>
      <c r="AG137" s="23">
        <f t="shared" si="62"/>
        <v>0</v>
      </c>
      <c r="AH137" s="78">
        <f t="shared" si="68"/>
        <v>0</v>
      </c>
      <c r="AI137" s="22">
        <f t="shared" si="26"/>
        <v>0</v>
      </c>
      <c r="AJ137" s="23">
        <f t="shared" si="25"/>
        <v>0</v>
      </c>
      <c r="AK137" s="23">
        <f t="shared" si="69"/>
        <v>0</v>
      </c>
      <c r="AL137" s="23">
        <f t="shared" si="70"/>
        <v>0</v>
      </c>
      <c r="AM137" s="79">
        <f t="shared" si="71"/>
        <v>0</v>
      </c>
      <c r="AN137" s="78" t="e">
        <f t="shared" si="17"/>
        <v>#REF!</v>
      </c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2"/>
      <c r="EM137" s="72"/>
      <c r="EN137" s="72"/>
      <c r="EO137" s="72"/>
      <c r="EP137" s="72"/>
      <c r="EQ137" s="72"/>
      <c r="ER137" s="72"/>
      <c r="ES137" s="72"/>
      <c r="ET137" s="72"/>
      <c r="EU137" s="72"/>
      <c r="EV137" s="72"/>
      <c r="EW137" s="72"/>
      <c r="EX137" s="72"/>
      <c r="EY137" s="72"/>
      <c r="EZ137" s="72"/>
      <c r="FA137" s="72"/>
      <c r="FB137" s="72"/>
      <c r="FC137" s="72"/>
      <c r="FD137" s="72"/>
      <c r="FE137" s="72"/>
      <c r="FF137" s="72"/>
      <c r="FG137" s="72"/>
      <c r="FH137" s="72"/>
      <c r="FI137" s="72"/>
      <c r="FJ137" s="72"/>
      <c r="FK137" s="72"/>
      <c r="FL137" s="72"/>
      <c r="FM137" s="72"/>
      <c r="FN137" s="72"/>
      <c r="FO137" s="72"/>
      <c r="FP137" s="72"/>
      <c r="FQ137" s="72"/>
      <c r="FR137" s="72"/>
      <c r="FS137" s="72"/>
      <c r="FT137" s="72"/>
      <c r="FU137" s="72"/>
      <c r="FV137" s="72"/>
      <c r="FW137" s="72"/>
      <c r="FX137" s="72"/>
      <c r="FY137" s="72"/>
      <c r="FZ137" s="72"/>
      <c r="GA137" s="72"/>
      <c r="GB137" s="72"/>
      <c r="GC137" s="72"/>
      <c r="GD137" s="72"/>
      <c r="GE137" s="72"/>
      <c r="GF137" s="72"/>
      <c r="GG137" s="72"/>
      <c r="GH137" s="72"/>
      <c r="GI137" s="72"/>
      <c r="GJ137" s="72"/>
      <c r="GK137" s="72"/>
      <c r="GL137" s="72"/>
      <c r="GM137" s="72"/>
      <c r="GN137" s="72"/>
      <c r="GO137" s="72"/>
      <c r="GP137" s="72"/>
      <c r="GQ137" s="72"/>
      <c r="GR137" s="72"/>
      <c r="GS137" s="72"/>
      <c r="GT137" s="72"/>
      <c r="GU137" s="72"/>
      <c r="GV137" s="72"/>
      <c r="GW137" s="72"/>
      <c r="GX137" s="72"/>
      <c r="GY137" s="72"/>
      <c r="GZ137" s="72"/>
      <c r="HA137" s="72"/>
      <c r="HB137" s="72"/>
      <c r="HC137" s="72"/>
      <c r="HD137" s="72"/>
      <c r="HE137" s="72"/>
      <c r="HF137" s="72"/>
      <c r="HG137" s="72"/>
      <c r="HH137" s="72"/>
      <c r="HI137" s="72"/>
      <c r="HJ137" s="72"/>
      <c r="HK137" s="72"/>
      <c r="HL137" s="72"/>
      <c r="HM137" s="72"/>
      <c r="HN137" s="72"/>
      <c r="HO137" s="72"/>
      <c r="HP137" s="72"/>
      <c r="HQ137" s="72"/>
      <c r="HR137" s="72"/>
      <c r="HS137" s="72"/>
      <c r="HT137" s="72"/>
      <c r="HU137" s="72"/>
      <c r="HV137" s="72"/>
      <c r="HW137" s="72"/>
      <c r="HX137" s="72"/>
      <c r="HY137" s="72"/>
      <c r="HZ137" s="72"/>
      <c r="IA137" s="72"/>
      <c r="IB137" s="72"/>
      <c r="IC137" s="72"/>
      <c r="ID137" s="72"/>
      <c r="IE137" s="72"/>
      <c r="IF137" s="72"/>
      <c r="IG137" s="72"/>
      <c r="IH137" s="72"/>
      <c r="II137" s="72"/>
      <c r="IJ137" s="72"/>
      <c r="IK137" s="72"/>
    </row>
    <row r="138" spans="1:245" s="73" customFormat="1" hidden="1">
      <c r="A138" s="86"/>
      <c r="B138" s="86"/>
      <c r="C138" s="84" t="s">
        <v>35</v>
      </c>
      <c r="D138" s="84"/>
      <c r="E138" s="87" t="s">
        <v>9</v>
      </c>
      <c r="F138" s="87" t="s">
        <v>9</v>
      </c>
      <c r="G138" s="87"/>
      <c r="H138" s="87"/>
      <c r="I138" s="87"/>
      <c r="J138" s="87"/>
      <c r="K138" s="87"/>
      <c r="L138" s="87"/>
      <c r="M138" s="87"/>
      <c r="N138" s="108" t="s">
        <v>9</v>
      </c>
      <c r="O138" s="92">
        <f t="shared" si="27"/>
        <v>0</v>
      </c>
      <c r="P138" s="93">
        <f t="shared" si="28"/>
        <v>0</v>
      </c>
      <c r="Q138" s="93">
        <f t="shared" si="63"/>
        <v>0</v>
      </c>
      <c r="R138" s="93">
        <f t="shared" si="64"/>
        <v>0</v>
      </c>
      <c r="S138" s="109">
        <f t="shared" si="65"/>
        <v>0</v>
      </c>
      <c r="T138" s="92">
        <v>0</v>
      </c>
      <c r="U138" s="93">
        <v>0</v>
      </c>
      <c r="V138" s="93">
        <v>0</v>
      </c>
      <c r="W138" s="93">
        <v>0</v>
      </c>
      <c r="X138" s="94">
        <f t="shared" si="66"/>
        <v>0</v>
      </c>
      <c r="Y138" s="22">
        <v>0</v>
      </c>
      <c r="Z138" s="23">
        <v>0</v>
      </c>
      <c r="AA138" s="23">
        <v>0</v>
      </c>
      <c r="AB138" s="23">
        <v>0</v>
      </c>
      <c r="AC138" s="78">
        <f t="shared" si="67"/>
        <v>0</v>
      </c>
      <c r="AD138" s="22">
        <f t="shared" si="59"/>
        <v>0</v>
      </c>
      <c r="AE138" s="23">
        <f t="shared" si="60"/>
        <v>0</v>
      </c>
      <c r="AF138" s="23">
        <f t="shared" si="61"/>
        <v>0</v>
      </c>
      <c r="AG138" s="23">
        <f t="shared" si="62"/>
        <v>0</v>
      </c>
      <c r="AH138" s="78">
        <f t="shared" si="68"/>
        <v>0</v>
      </c>
      <c r="AI138" s="22">
        <f t="shared" si="26"/>
        <v>0</v>
      </c>
      <c r="AJ138" s="23">
        <f t="shared" si="25"/>
        <v>0</v>
      </c>
      <c r="AK138" s="23">
        <f t="shared" si="69"/>
        <v>0</v>
      </c>
      <c r="AL138" s="23">
        <f t="shared" si="70"/>
        <v>0</v>
      </c>
      <c r="AM138" s="79">
        <f t="shared" si="71"/>
        <v>0</v>
      </c>
      <c r="AN138" s="78" t="e">
        <f t="shared" si="17"/>
        <v>#REF!</v>
      </c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</row>
    <row r="139" spans="1:245" s="73" customFormat="1" hidden="1">
      <c r="A139" s="86"/>
      <c r="B139" s="86"/>
      <c r="C139" s="84" t="s">
        <v>35</v>
      </c>
      <c r="D139" s="84"/>
      <c r="E139" s="87" t="s">
        <v>9</v>
      </c>
      <c r="F139" s="87" t="s">
        <v>9</v>
      </c>
      <c r="G139" s="87"/>
      <c r="H139" s="87"/>
      <c r="I139" s="87"/>
      <c r="J139" s="87"/>
      <c r="K139" s="87"/>
      <c r="L139" s="87"/>
      <c r="M139" s="87"/>
      <c r="N139" s="108" t="s">
        <v>9</v>
      </c>
      <c r="O139" s="92">
        <f t="shared" si="27"/>
        <v>0</v>
      </c>
      <c r="P139" s="93">
        <f t="shared" si="28"/>
        <v>0</v>
      </c>
      <c r="Q139" s="93">
        <f t="shared" si="63"/>
        <v>0</v>
      </c>
      <c r="R139" s="93">
        <f t="shared" si="64"/>
        <v>0</v>
      </c>
      <c r="S139" s="109">
        <f t="shared" si="65"/>
        <v>0</v>
      </c>
      <c r="T139" s="92">
        <v>0</v>
      </c>
      <c r="U139" s="93">
        <v>0</v>
      </c>
      <c r="V139" s="93">
        <v>0</v>
      </c>
      <c r="W139" s="93">
        <v>0</v>
      </c>
      <c r="X139" s="94">
        <f t="shared" si="66"/>
        <v>0</v>
      </c>
      <c r="Y139" s="22">
        <v>0</v>
      </c>
      <c r="Z139" s="23">
        <v>0</v>
      </c>
      <c r="AA139" s="23">
        <v>0</v>
      </c>
      <c r="AB139" s="23">
        <v>0</v>
      </c>
      <c r="AC139" s="78">
        <f t="shared" si="67"/>
        <v>0</v>
      </c>
      <c r="AD139" s="22">
        <f t="shared" si="59"/>
        <v>0</v>
      </c>
      <c r="AE139" s="23">
        <f t="shared" si="60"/>
        <v>0</v>
      </c>
      <c r="AF139" s="23">
        <f t="shared" si="61"/>
        <v>0</v>
      </c>
      <c r="AG139" s="23">
        <f t="shared" si="62"/>
        <v>0</v>
      </c>
      <c r="AH139" s="78">
        <f t="shared" si="68"/>
        <v>0</v>
      </c>
      <c r="AI139" s="22">
        <f t="shared" si="26"/>
        <v>0</v>
      </c>
      <c r="AJ139" s="23">
        <f t="shared" si="25"/>
        <v>0</v>
      </c>
      <c r="AK139" s="23">
        <f t="shared" si="69"/>
        <v>0</v>
      </c>
      <c r="AL139" s="23">
        <f t="shared" si="70"/>
        <v>0</v>
      </c>
      <c r="AM139" s="79">
        <f t="shared" si="71"/>
        <v>0</v>
      </c>
      <c r="AN139" s="78" t="e">
        <f t="shared" si="17"/>
        <v>#REF!</v>
      </c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</row>
    <row r="140" spans="1:245" s="73" customFormat="1" hidden="1">
      <c r="A140" s="86"/>
      <c r="B140" s="86"/>
      <c r="C140" s="84" t="s">
        <v>35</v>
      </c>
      <c r="D140" s="84"/>
      <c r="E140" s="87" t="s">
        <v>9</v>
      </c>
      <c r="F140" s="87" t="s">
        <v>9</v>
      </c>
      <c r="G140" s="87"/>
      <c r="H140" s="87"/>
      <c r="I140" s="87"/>
      <c r="J140" s="87"/>
      <c r="K140" s="87"/>
      <c r="L140" s="87"/>
      <c r="M140" s="87"/>
      <c r="N140" s="108" t="s">
        <v>9</v>
      </c>
      <c r="O140" s="92">
        <f t="shared" si="27"/>
        <v>0</v>
      </c>
      <c r="P140" s="93">
        <f t="shared" si="28"/>
        <v>0</v>
      </c>
      <c r="Q140" s="93">
        <f t="shared" si="63"/>
        <v>0</v>
      </c>
      <c r="R140" s="93">
        <f t="shared" si="64"/>
        <v>0</v>
      </c>
      <c r="S140" s="109">
        <f t="shared" si="65"/>
        <v>0</v>
      </c>
      <c r="T140" s="92">
        <v>0</v>
      </c>
      <c r="U140" s="93">
        <v>0</v>
      </c>
      <c r="V140" s="93">
        <v>0</v>
      </c>
      <c r="W140" s="93">
        <v>0</v>
      </c>
      <c r="X140" s="94">
        <f t="shared" si="66"/>
        <v>0</v>
      </c>
      <c r="Y140" s="22">
        <v>0</v>
      </c>
      <c r="Z140" s="23">
        <v>0</v>
      </c>
      <c r="AA140" s="23">
        <v>0</v>
      </c>
      <c r="AB140" s="23">
        <v>0</v>
      </c>
      <c r="AC140" s="78">
        <f t="shared" si="67"/>
        <v>0</v>
      </c>
      <c r="AD140" s="22">
        <f t="shared" si="59"/>
        <v>0</v>
      </c>
      <c r="AE140" s="23">
        <f t="shared" si="60"/>
        <v>0</v>
      </c>
      <c r="AF140" s="23">
        <f t="shared" si="61"/>
        <v>0</v>
      </c>
      <c r="AG140" s="23">
        <f t="shared" si="62"/>
        <v>0</v>
      </c>
      <c r="AH140" s="78">
        <f t="shared" si="68"/>
        <v>0</v>
      </c>
      <c r="AI140" s="22">
        <f t="shared" si="26"/>
        <v>0</v>
      </c>
      <c r="AJ140" s="23">
        <f t="shared" si="25"/>
        <v>0</v>
      </c>
      <c r="AK140" s="23">
        <f t="shared" si="69"/>
        <v>0</v>
      </c>
      <c r="AL140" s="23">
        <f t="shared" si="70"/>
        <v>0</v>
      </c>
      <c r="AM140" s="79">
        <f t="shared" si="71"/>
        <v>0</v>
      </c>
      <c r="AN140" s="78" t="e">
        <f t="shared" si="17"/>
        <v>#REF!</v>
      </c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</row>
    <row r="141" spans="1:245" s="73" customFormat="1" hidden="1">
      <c r="A141" s="86"/>
      <c r="B141" s="86"/>
      <c r="C141" s="84" t="s">
        <v>35</v>
      </c>
      <c r="D141" s="84"/>
      <c r="E141" s="87" t="s">
        <v>9</v>
      </c>
      <c r="F141" s="87" t="s">
        <v>9</v>
      </c>
      <c r="G141" s="87"/>
      <c r="H141" s="87"/>
      <c r="I141" s="87"/>
      <c r="J141" s="87"/>
      <c r="K141" s="87"/>
      <c r="L141" s="87"/>
      <c r="M141" s="87"/>
      <c r="N141" s="108" t="s">
        <v>9</v>
      </c>
      <c r="O141" s="92">
        <f t="shared" si="27"/>
        <v>0</v>
      </c>
      <c r="P141" s="93">
        <f t="shared" si="28"/>
        <v>0</v>
      </c>
      <c r="Q141" s="93">
        <f t="shared" si="63"/>
        <v>0</v>
      </c>
      <c r="R141" s="93">
        <f t="shared" si="64"/>
        <v>0</v>
      </c>
      <c r="S141" s="109">
        <f t="shared" si="65"/>
        <v>0</v>
      </c>
      <c r="T141" s="92">
        <v>0</v>
      </c>
      <c r="U141" s="93">
        <v>0</v>
      </c>
      <c r="V141" s="93">
        <v>0</v>
      </c>
      <c r="W141" s="93">
        <v>0</v>
      </c>
      <c r="X141" s="94">
        <f t="shared" si="66"/>
        <v>0</v>
      </c>
      <c r="Y141" s="22">
        <v>0</v>
      </c>
      <c r="Z141" s="23">
        <v>0</v>
      </c>
      <c r="AA141" s="23">
        <v>0</v>
      </c>
      <c r="AB141" s="23">
        <v>0</v>
      </c>
      <c r="AC141" s="78">
        <f t="shared" si="67"/>
        <v>0</v>
      </c>
      <c r="AD141" s="22">
        <f t="shared" si="59"/>
        <v>0</v>
      </c>
      <c r="AE141" s="23">
        <f t="shared" si="60"/>
        <v>0</v>
      </c>
      <c r="AF141" s="23">
        <f t="shared" si="61"/>
        <v>0</v>
      </c>
      <c r="AG141" s="23">
        <f t="shared" si="62"/>
        <v>0</v>
      </c>
      <c r="AH141" s="78">
        <f t="shared" si="68"/>
        <v>0</v>
      </c>
      <c r="AI141" s="22">
        <f t="shared" si="26"/>
        <v>0</v>
      </c>
      <c r="AJ141" s="23">
        <f t="shared" si="25"/>
        <v>0</v>
      </c>
      <c r="AK141" s="23">
        <f t="shared" si="69"/>
        <v>0</v>
      </c>
      <c r="AL141" s="23">
        <f t="shared" si="70"/>
        <v>0</v>
      </c>
      <c r="AM141" s="79">
        <f t="shared" si="71"/>
        <v>0</v>
      </c>
      <c r="AN141" s="78" t="e">
        <f t="shared" si="17"/>
        <v>#REF!</v>
      </c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  <c r="FV141" s="72"/>
      <c r="FW141" s="72"/>
      <c r="FX141" s="72"/>
      <c r="FY141" s="72"/>
      <c r="FZ141" s="72"/>
      <c r="GA141" s="72"/>
      <c r="GB141" s="72"/>
      <c r="GC141" s="72"/>
      <c r="GD141" s="72"/>
      <c r="GE141" s="72"/>
      <c r="GF141" s="72"/>
      <c r="GG141" s="72"/>
      <c r="GH141" s="72"/>
      <c r="GI141" s="72"/>
      <c r="GJ141" s="72"/>
      <c r="GK141" s="72"/>
      <c r="GL141" s="72"/>
      <c r="GM141" s="72"/>
      <c r="GN141" s="72"/>
      <c r="GO141" s="72"/>
      <c r="GP141" s="72"/>
      <c r="GQ141" s="72"/>
      <c r="GR141" s="72"/>
      <c r="GS141" s="72"/>
      <c r="GT141" s="72"/>
      <c r="GU141" s="72"/>
      <c r="GV141" s="72"/>
      <c r="GW141" s="72"/>
      <c r="GX141" s="72"/>
      <c r="GY141" s="72"/>
      <c r="GZ141" s="72"/>
      <c r="HA141" s="72"/>
      <c r="HB141" s="72"/>
      <c r="HC141" s="72"/>
      <c r="HD141" s="72"/>
      <c r="HE141" s="72"/>
      <c r="HF141" s="72"/>
      <c r="HG141" s="72"/>
      <c r="HH141" s="72"/>
      <c r="HI141" s="72"/>
      <c r="HJ141" s="72"/>
      <c r="HK141" s="72"/>
      <c r="HL141" s="72"/>
      <c r="HM141" s="72"/>
      <c r="HN141" s="72"/>
      <c r="HO141" s="72"/>
      <c r="HP141" s="72"/>
      <c r="HQ141" s="72"/>
      <c r="HR141" s="72"/>
      <c r="HS141" s="72"/>
      <c r="HT141" s="72"/>
      <c r="HU141" s="72"/>
      <c r="HV141" s="72"/>
      <c r="HW141" s="72"/>
      <c r="HX141" s="72"/>
      <c r="HY141" s="72"/>
      <c r="HZ141" s="72"/>
      <c r="IA141" s="72"/>
      <c r="IB141" s="72"/>
      <c r="IC141" s="72"/>
      <c r="ID141" s="72"/>
      <c r="IE141" s="72"/>
      <c r="IF141" s="72"/>
      <c r="IG141" s="72"/>
      <c r="IH141" s="72"/>
      <c r="II141" s="72"/>
      <c r="IJ141" s="72"/>
      <c r="IK141" s="72"/>
    </row>
    <row r="142" spans="1:245" s="73" customFormat="1" hidden="1">
      <c r="A142" s="86"/>
      <c r="B142" s="86"/>
      <c r="C142" s="84" t="s">
        <v>35</v>
      </c>
      <c r="D142" s="84"/>
      <c r="E142" s="87" t="s">
        <v>9</v>
      </c>
      <c r="F142" s="87" t="s">
        <v>9</v>
      </c>
      <c r="G142" s="87"/>
      <c r="H142" s="87"/>
      <c r="I142" s="87"/>
      <c r="J142" s="87"/>
      <c r="K142" s="87"/>
      <c r="L142" s="87"/>
      <c r="M142" s="87"/>
      <c r="N142" s="108" t="s">
        <v>9</v>
      </c>
      <c r="O142" s="92">
        <f t="shared" si="27"/>
        <v>0</v>
      </c>
      <c r="P142" s="93">
        <f t="shared" si="28"/>
        <v>0</v>
      </c>
      <c r="Q142" s="93">
        <f t="shared" si="63"/>
        <v>0</v>
      </c>
      <c r="R142" s="93">
        <f t="shared" si="64"/>
        <v>0</v>
      </c>
      <c r="S142" s="109">
        <f t="shared" si="65"/>
        <v>0</v>
      </c>
      <c r="T142" s="92">
        <v>0</v>
      </c>
      <c r="U142" s="93">
        <v>0</v>
      </c>
      <c r="V142" s="93">
        <v>0</v>
      </c>
      <c r="W142" s="93">
        <v>0</v>
      </c>
      <c r="X142" s="94">
        <f t="shared" si="66"/>
        <v>0</v>
      </c>
      <c r="Y142" s="22">
        <v>0</v>
      </c>
      <c r="Z142" s="23">
        <v>0</v>
      </c>
      <c r="AA142" s="23">
        <v>0</v>
      </c>
      <c r="AB142" s="23">
        <v>0</v>
      </c>
      <c r="AC142" s="78">
        <f t="shared" si="67"/>
        <v>0</v>
      </c>
      <c r="AD142" s="22">
        <f t="shared" si="59"/>
        <v>0</v>
      </c>
      <c r="AE142" s="23">
        <f t="shared" si="60"/>
        <v>0</v>
      </c>
      <c r="AF142" s="23">
        <f t="shared" si="61"/>
        <v>0</v>
      </c>
      <c r="AG142" s="23">
        <f t="shared" si="62"/>
        <v>0</v>
      </c>
      <c r="AH142" s="78">
        <f t="shared" si="68"/>
        <v>0</v>
      </c>
      <c r="AI142" s="22">
        <f t="shared" si="26"/>
        <v>0</v>
      </c>
      <c r="AJ142" s="23">
        <f t="shared" si="25"/>
        <v>0</v>
      </c>
      <c r="AK142" s="23">
        <f t="shared" si="69"/>
        <v>0</v>
      </c>
      <c r="AL142" s="23">
        <f t="shared" si="70"/>
        <v>0</v>
      </c>
      <c r="AM142" s="79">
        <f t="shared" si="71"/>
        <v>0</v>
      </c>
      <c r="AN142" s="78" t="e">
        <f t="shared" si="17"/>
        <v>#REF!</v>
      </c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  <c r="FV142" s="72"/>
      <c r="FW142" s="72"/>
      <c r="FX142" s="72"/>
      <c r="FY142" s="72"/>
      <c r="FZ142" s="72"/>
      <c r="GA142" s="72"/>
      <c r="GB142" s="72"/>
      <c r="GC142" s="72"/>
      <c r="GD142" s="72"/>
      <c r="GE142" s="72"/>
      <c r="GF142" s="72"/>
      <c r="GG142" s="72"/>
      <c r="GH142" s="72"/>
      <c r="GI142" s="72"/>
      <c r="GJ142" s="72"/>
      <c r="GK142" s="72"/>
      <c r="GL142" s="72"/>
      <c r="GM142" s="72"/>
      <c r="GN142" s="72"/>
      <c r="GO142" s="72"/>
      <c r="GP142" s="72"/>
      <c r="GQ142" s="72"/>
      <c r="GR142" s="72"/>
      <c r="GS142" s="72"/>
      <c r="GT142" s="72"/>
      <c r="GU142" s="72"/>
      <c r="GV142" s="72"/>
      <c r="GW142" s="72"/>
      <c r="GX142" s="72"/>
      <c r="GY142" s="72"/>
      <c r="GZ142" s="72"/>
      <c r="HA142" s="72"/>
      <c r="HB142" s="72"/>
      <c r="HC142" s="72"/>
      <c r="HD142" s="72"/>
      <c r="HE142" s="72"/>
      <c r="HF142" s="72"/>
      <c r="HG142" s="72"/>
      <c r="HH142" s="72"/>
      <c r="HI142" s="72"/>
      <c r="HJ142" s="72"/>
      <c r="HK142" s="72"/>
      <c r="HL142" s="72"/>
      <c r="HM142" s="72"/>
      <c r="HN142" s="72"/>
      <c r="HO142" s="72"/>
      <c r="HP142" s="72"/>
      <c r="HQ142" s="72"/>
      <c r="HR142" s="72"/>
      <c r="HS142" s="72"/>
      <c r="HT142" s="72"/>
      <c r="HU142" s="72"/>
      <c r="HV142" s="72"/>
      <c r="HW142" s="72"/>
      <c r="HX142" s="72"/>
      <c r="HY142" s="72"/>
      <c r="HZ142" s="72"/>
      <c r="IA142" s="72"/>
      <c r="IB142" s="72"/>
      <c r="IC142" s="72"/>
      <c r="ID142" s="72"/>
      <c r="IE142" s="72"/>
      <c r="IF142" s="72"/>
      <c r="IG142" s="72"/>
      <c r="IH142" s="72"/>
      <c r="II142" s="72"/>
      <c r="IJ142" s="72"/>
      <c r="IK142" s="72"/>
    </row>
    <row r="143" spans="1:245" s="73" customFormat="1" hidden="1">
      <c r="A143" s="86"/>
      <c r="B143" s="86"/>
      <c r="C143" s="84" t="s">
        <v>35</v>
      </c>
      <c r="D143" s="84"/>
      <c r="E143" s="87" t="s">
        <v>9</v>
      </c>
      <c r="F143" s="87" t="s">
        <v>9</v>
      </c>
      <c r="G143" s="87"/>
      <c r="H143" s="87"/>
      <c r="I143" s="87"/>
      <c r="J143" s="87"/>
      <c r="K143" s="87"/>
      <c r="L143" s="87"/>
      <c r="M143" s="87"/>
      <c r="N143" s="108" t="s">
        <v>9</v>
      </c>
      <c r="O143" s="92">
        <f t="shared" si="27"/>
        <v>0</v>
      </c>
      <c r="P143" s="93">
        <f t="shared" si="28"/>
        <v>0</v>
      </c>
      <c r="Q143" s="93">
        <f t="shared" si="63"/>
        <v>0</v>
      </c>
      <c r="R143" s="93">
        <f t="shared" si="64"/>
        <v>0</v>
      </c>
      <c r="S143" s="109">
        <f t="shared" si="65"/>
        <v>0</v>
      </c>
      <c r="T143" s="92">
        <v>0</v>
      </c>
      <c r="U143" s="93">
        <v>0</v>
      </c>
      <c r="V143" s="93">
        <v>0</v>
      </c>
      <c r="W143" s="93">
        <v>0</v>
      </c>
      <c r="X143" s="94">
        <f t="shared" si="66"/>
        <v>0</v>
      </c>
      <c r="Y143" s="22">
        <v>0</v>
      </c>
      <c r="Z143" s="23">
        <v>0</v>
      </c>
      <c r="AA143" s="23">
        <v>0</v>
      </c>
      <c r="AB143" s="23">
        <v>0</v>
      </c>
      <c r="AC143" s="78">
        <f t="shared" si="67"/>
        <v>0</v>
      </c>
      <c r="AD143" s="22">
        <f t="shared" si="59"/>
        <v>0</v>
      </c>
      <c r="AE143" s="23">
        <f t="shared" si="60"/>
        <v>0</v>
      </c>
      <c r="AF143" s="23">
        <f t="shared" si="61"/>
        <v>0</v>
      </c>
      <c r="AG143" s="23">
        <f t="shared" si="62"/>
        <v>0</v>
      </c>
      <c r="AH143" s="78">
        <f t="shared" si="68"/>
        <v>0</v>
      </c>
      <c r="AI143" s="22">
        <f t="shared" si="26"/>
        <v>0</v>
      </c>
      <c r="AJ143" s="23">
        <f t="shared" si="25"/>
        <v>0</v>
      </c>
      <c r="AK143" s="23">
        <f t="shared" si="69"/>
        <v>0</v>
      </c>
      <c r="AL143" s="23">
        <f t="shared" si="70"/>
        <v>0</v>
      </c>
      <c r="AM143" s="79">
        <f t="shared" si="71"/>
        <v>0</v>
      </c>
      <c r="AN143" s="78" t="e">
        <f t="shared" si="17"/>
        <v>#REF!</v>
      </c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2"/>
      <c r="EM143" s="72"/>
      <c r="EN143" s="72"/>
      <c r="EO143" s="72"/>
      <c r="EP143" s="72"/>
      <c r="EQ143" s="72"/>
      <c r="ER143" s="72"/>
      <c r="ES143" s="72"/>
      <c r="ET143" s="72"/>
      <c r="EU143" s="72"/>
      <c r="EV143" s="72"/>
      <c r="EW143" s="72"/>
      <c r="EX143" s="72"/>
      <c r="EY143" s="72"/>
      <c r="EZ143" s="72"/>
      <c r="FA143" s="72"/>
      <c r="FB143" s="72"/>
      <c r="FC143" s="72"/>
      <c r="FD143" s="72"/>
      <c r="FE143" s="72"/>
      <c r="FF143" s="72"/>
      <c r="FG143" s="72"/>
      <c r="FH143" s="72"/>
      <c r="FI143" s="72"/>
      <c r="FJ143" s="72"/>
      <c r="FK143" s="72"/>
      <c r="FL143" s="72"/>
      <c r="FM143" s="72"/>
      <c r="FN143" s="72"/>
      <c r="FO143" s="72"/>
      <c r="FP143" s="72"/>
      <c r="FQ143" s="72"/>
      <c r="FR143" s="72"/>
      <c r="FS143" s="72"/>
      <c r="FT143" s="72"/>
      <c r="FU143" s="72"/>
      <c r="FV143" s="72"/>
      <c r="FW143" s="72"/>
      <c r="FX143" s="72"/>
      <c r="FY143" s="72"/>
      <c r="FZ143" s="72"/>
      <c r="GA143" s="72"/>
      <c r="GB143" s="72"/>
      <c r="GC143" s="72"/>
      <c r="GD143" s="72"/>
      <c r="GE143" s="72"/>
      <c r="GF143" s="72"/>
      <c r="GG143" s="72"/>
      <c r="GH143" s="72"/>
      <c r="GI143" s="72"/>
      <c r="GJ143" s="72"/>
      <c r="GK143" s="72"/>
      <c r="GL143" s="72"/>
      <c r="GM143" s="72"/>
      <c r="GN143" s="72"/>
      <c r="GO143" s="72"/>
      <c r="GP143" s="72"/>
      <c r="GQ143" s="72"/>
      <c r="GR143" s="72"/>
      <c r="GS143" s="72"/>
      <c r="GT143" s="72"/>
      <c r="GU143" s="72"/>
      <c r="GV143" s="72"/>
      <c r="GW143" s="72"/>
      <c r="GX143" s="72"/>
      <c r="GY143" s="72"/>
      <c r="GZ143" s="72"/>
      <c r="HA143" s="72"/>
      <c r="HB143" s="72"/>
      <c r="HC143" s="72"/>
      <c r="HD143" s="72"/>
      <c r="HE143" s="72"/>
      <c r="HF143" s="72"/>
      <c r="HG143" s="72"/>
      <c r="HH143" s="72"/>
      <c r="HI143" s="72"/>
      <c r="HJ143" s="72"/>
      <c r="HK143" s="72"/>
      <c r="HL143" s="72"/>
      <c r="HM143" s="72"/>
      <c r="HN143" s="72"/>
      <c r="HO143" s="72"/>
      <c r="HP143" s="72"/>
      <c r="HQ143" s="72"/>
      <c r="HR143" s="72"/>
      <c r="HS143" s="72"/>
      <c r="HT143" s="72"/>
      <c r="HU143" s="72"/>
      <c r="HV143" s="72"/>
      <c r="HW143" s="72"/>
      <c r="HX143" s="72"/>
      <c r="HY143" s="72"/>
      <c r="HZ143" s="72"/>
      <c r="IA143" s="72"/>
      <c r="IB143" s="72"/>
      <c r="IC143" s="72"/>
      <c r="ID143" s="72"/>
      <c r="IE143" s="72"/>
      <c r="IF143" s="72"/>
      <c r="IG143" s="72"/>
      <c r="IH143" s="72"/>
      <c r="II143" s="72"/>
      <c r="IJ143" s="72"/>
      <c r="IK143" s="72"/>
    </row>
    <row r="144" spans="1:245" s="73" customFormat="1">
      <c r="A144" s="86"/>
      <c r="B144" s="86"/>
      <c r="C144" s="84"/>
      <c r="D144" s="84"/>
      <c r="E144" s="87"/>
      <c r="F144" s="87"/>
      <c r="G144" s="87"/>
      <c r="H144" s="87"/>
      <c r="I144" s="87"/>
      <c r="J144" s="87"/>
      <c r="K144" s="87"/>
      <c r="L144" s="87"/>
      <c r="M144" s="87"/>
      <c r="N144" s="108"/>
      <c r="O144" s="92"/>
      <c r="P144" s="95"/>
      <c r="Q144" s="95"/>
      <c r="R144" s="95"/>
      <c r="S144" s="96"/>
      <c r="T144" s="92"/>
      <c r="U144" s="95"/>
      <c r="V144" s="95"/>
      <c r="W144" s="95"/>
      <c r="X144" s="96"/>
      <c r="Y144" s="22"/>
      <c r="Z144" s="80"/>
      <c r="AA144" s="80"/>
      <c r="AB144" s="80"/>
      <c r="AC144" s="81"/>
      <c r="AD144" s="22"/>
      <c r="AE144" s="80"/>
      <c r="AF144" s="80"/>
      <c r="AG144" s="80"/>
      <c r="AH144" s="81"/>
      <c r="AI144" s="22"/>
      <c r="AJ144" s="80"/>
      <c r="AK144" s="80"/>
      <c r="AL144" s="80"/>
      <c r="AM144" s="82"/>
      <c r="AN144" s="83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2"/>
      <c r="EM144" s="72"/>
      <c r="EN144" s="72"/>
      <c r="EO144" s="72"/>
      <c r="EP144" s="72"/>
      <c r="EQ144" s="72"/>
      <c r="ER144" s="72"/>
      <c r="ES144" s="72"/>
      <c r="ET144" s="72"/>
      <c r="EU144" s="72"/>
      <c r="EV144" s="72"/>
      <c r="EW144" s="72"/>
      <c r="EX144" s="72"/>
      <c r="EY144" s="72"/>
      <c r="EZ144" s="72"/>
      <c r="FA144" s="72"/>
      <c r="FB144" s="72"/>
      <c r="FC144" s="72"/>
      <c r="FD144" s="72"/>
      <c r="FE144" s="72"/>
      <c r="FF144" s="72"/>
      <c r="FG144" s="72"/>
      <c r="FH144" s="72"/>
      <c r="FI144" s="72"/>
      <c r="FJ144" s="72"/>
      <c r="FK144" s="72"/>
      <c r="FL144" s="72"/>
      <c r="FM144" s="72"/>
      <c r="FN144" s="72"/>
      <c r="FO144" s="72"/>
      <c r="FP144" s="72"/>
      <c r="FQ144" s="72"/>
      <c r="FR144" s="72"/>
      <c r="FS144" s="72"/>
      <c r="FT144" s="72"/>
      <c r="FU144" s="72"/>
      <c r="FV144" s="72"/>
      <c r="FW144" s="72"/>
      <c r="FX144" s="72"/>
      <c r="FY144" s="72"/>
      <c r="FZ144" s="72"/>
      <c r="GA144" s="72"/>
      <c r="GB144" s="72"/>
      <c r="GC144" s="72"/>
      <c r="GD144" s="72"/>
      <c r="GE144" s="72"/>
      <c r="GF144" s="72"/>
      <c r="GG144" s="72"/>
      <c r="GH144" s="72"/>
      <c r="GI144" s="72"/>
      <c r="GJ144" s="72"/>
      <c r="GK144" s="72"/>
      <c r="GL144" s="72"/>
      <c r="GM144" s="72"/>
      <c r="GN144" s="72"/>
      <c r="GO144" s="72"/>
      <c r="GP144" s="72"/>
      <c r="GQ144" s="72"/>
      <c r="GR144" s="72"/>
      <c r="GS144" s="72"/>
      <c r="GT144" s="72"/>
      <c r="GU144" s="72"/>
      <c r="GV144" s="72"/>
      <c r="GW144" s="72"/>
      <c r="GX144" s="72"/>
      <c r="GY144" s="72"/>
      <c r="GZ144" s="72"/>
      <c r="HA144" s="72"/>
      <c r="HB144" s="72"/>
      <c r="HC144" s="72"/>
      <c r="HD144" s="72"/>
      <c r="HE144" s="72"/>
      <c r="HF144" s="72"/>
      <c r="HG144" s="72"/>
      <c r="HH144" s="72"/>
      <c r="HI144" s="72"/>
      <c r="HJ144" s="72"/>
      <c r="HK144" s="72"/>
      <c r="HL144" s="72"/>
      <c r="HM144" s="72"/>
      <c r="HN144" s="72"/>
      <c r="HO144" s="72"/>
      <c r="HP144" s="72"/>
      <c r="HQ144" s="72"/>
      <c r="HR144" s="72"/>
      <c r="HS144" s="72"/>
      <c r="HT144" s="72"/>
      <c r="HU144" s="72"/>
      <c r="HV144" s="72"/>
      <c r="HW144" s="72"/>
      <c r="HX144" s="72"/>
      <c r="HY144" s="72"/>
      <c r="HZ144" s="72"/>
      <c r="IA144" s="72"/>
      <c r="IB144" s="72"/>
      <c r="IC144" s="72"/>
      <c r="ID144" s="72"/>
      <c r="IE144" s="72"/>
      <c r="IF144" s="72"/>
      <c r="IG144" s="72"/>
      <c r="IH144" s="72"/>
      <c r="II144" s="72"/>
      <c r="IJ144" s="72"/>
      <c r="IK144" s="72"/>
    </row>
    <row r="145" spans="1:245" ht="13.8" thickBot="1">
      <c r="A145" s="26"/>
      <c r="B145" s="26"/>
      <c r="C145" s="25" t="s">
        <v>36</v>
      </c>
      <c r="D145" s="27"/>
      <c r="E145" s="28"/>
      <c r="F145" s="28"/>
      <c r="G145" s="28"/>
      <c r="H145" s="28"/>
      <c r="I145" s="28"/>
      <c r="J145" s="28"/>
      <c r="K145" s="28"/>
      <c r="L145" s="28"/>
      <c r="M145" s="28"/>
      <c r="N145" s="67"/>
      <c r="O145" s="64">
        <f t="shared" ref="O145:AN145" si="72">SUM(O6:O144)</f>
        <v>247907000</v>
      </c>
      <c r="P145" s="64">
        <f t="shared" si="72"/>
        <v>32438000</v>
      </c>
      <c r="Q145" s="64">
        <f t="shared" si="72"/>
        <v>116000</v>
      </c>
      <c r="R145" s="64">
        <f t="shared" si="72"/>
        <v>4175000</v>
      </c>
      <c r="S145" s="64">
        <f t="shared" si="72"/>
        <v>284636000</v>
      </c>
      <c r="T145" s="64">
        <f t="shared" si="72"/>
        <v>238622000</v>
      </c>
      <c r="U145" s="64">
        <f t="shared" si="72"/>
        <v>31138000</v>
      </c>
      <c r="V145" s="64">
        <f t="shared" si="72"/>
        <v>116000</v>
      </c>
      <c r="W145" s="64">
        <f t="shared" si="72"/>
        <v>4175000</v>
      </c>
      <c r="X145" s="64">
        <f t="shared" si="72"/>
        <v>274051000</v>
      </c>
      <c r="Y145" s="64">
        <f t="shared" si="72"/>
        <v>238622000</v>
      </c>
      <c r="Z145" s="64">
        <f t="shared" si="72"/>
        <v>31138000</v>
      </c>
      <c r="AA145" s="64">
        <f t="shared" si="72"/>
        <v>116000</v>
      </c>
      <c r="AB145" s="64">
        <f t="shared" si="72"/>
        <v>4175000</v>
      </c>
      <c r="AC145" s="64">
        <f t="shared" si="72"/>
        <v>274051000</v>
      </c>
      <c r="AD145" s="64">
        <f t="shared" si="72"/>
        <v>9285000</v>
      </c>
      <c r="AE145" s="64">
        <f t="shared" si="72"/>
        <v>1300000</v>
      </c>
      <c r="AF145" s="64">
        <f t="shared" si="72"/>
        <v>0</v>
      </c>
      <c r="AG145" s="64">
        <f t="shared" si="72"/>
        <v>0</v>
      </c>
      <c r="AH145" s="64">
        <f t="shared" si="72"/>
        <v>10585000</v>
      </c>
      <c r="AI145" s="64">
        <f t="shared" si="72"/>
        <v>0</v>
      </c>
      <c r="AJ145" s="64">
        <f t="shared" si="72"/>
        <v>0</v>
      </c>
      <c r="AK145" s="64">
        <f t="shared" si="72"/>
        <v>0</v>
      </c>
      <c r="AL145" s="64">
        <f t="shared" si="72"/>
        <v>0</v>
      </c>
      <c r="AM145" s="64">
        <f t="shared" si="72"/>
        <v>0</v>
      </c>
      <c r="AN145" s="65" t="e">
        <f t="shared" si="72"/>
        <v>#REF!</v>
      </c>
    </row>
    <row r="146" spans="1:245" ht="13.8" hidden="1" thickTop="1">
      <c r="A146" s="20"/>
      <c r="B146" s="20"/>
      <c r="C146" s="66"/>
      <c r="D146" s="19"/>
      <c r="E146" s="21"/>
      <c r="F146" s="21"/>
      <c r="G146" s="21"/>
      <c r="H146" s="21"/>
      <c r="I146" s="21"/>
      <c r="J146" s="21"/>
      <c r="K146" s="21"/>
      <c r="L146" s="21"/>
      <c r="M146" s="21"/>
      <c r="N146" s="1"/>
      <c r="O146" s="74"/>
      <c r="P146" s="75"/>
      <c r="Q146" s="75"/>
      <c r="R146" s="75"/>
      <c r="S146" s="75"/>
      <c r="T146" s="74"/>
      <c r="U146" s="75"/>
      <c r="V146" s="75"/>
      <c r="W146" s="75"/>
      <c r="X146" s="75"/>
      <c r="Y146" s="74"/>
      <c r="Z146" s="75"/>
      <c r="AA146" s="75"/>
      <c r="AB146" s="75"/>
      <c r="AC146" s="75"/>
      <c r="AD146" s="74"/>
      <c r="AE146" s="75"/>
      <c r="AF146" s="75"/>
      <c r="AG146" s="75"/>
      <c r="AH146" s="75"/>
      <c r="AI146" s="74"/>
      <c r="AJ146" s="75"/>
      <c r="AK146" s="75"/>
      <c r="AL146" s="75"/>
      <c r="AM146" s="76"/>
      <c r="AN146" s="77"/>
    </row>
    <row r="147" spans="1:245" hidden="1">
      <c r="A147" s="89"/>
      <c r="B147" s="89"/>
      <c r="C147" s="88" t="s">
        <v>16</v>
      </c>
      <c r="D147" s="90"/>
      <c r="E147" s="91"/>
      <c r="F147" s="91"/>
      <c r="G147" s="91"/>
      <c r="H147" s="91"/>
      <c r="I147" s="91"/>
      <c r="J147" s="91"/>
      <c r="K147" s="91"/>
      <c r="L147" s="91"/>
      <c r="M147" s="91"/>
      <c r="N147" s="110"/>
      <c r="O147" s="92"/>
      <c r="P147" s="93"/>
      <c r="Q147" s="93"/>
      <c r="R147" s="93"/>
      <c r="S147" s="111"/>
      <c r="T147" s="92"/>
      <c r="U147" s="93"/>
      <c r="V147" s="93"/>
      <c r="W147" s="93"/>
      <c r="X147" s="34"/>
      <c r="Y147" s="22"/>
      <c r="Z147" s="23"/>
      <c r="AA147" s="23"/>
      <c r="AB147" s="23"/>
      <c r="AC147" s="34"/>
      <c r="AD147" s="22"/>
      <c r="AE147" s="23"/>
      <c r="AF147" s="23"/>
      <c r="AG147" s="23"/>
      <c r="AH147" s="34"/>
      <c r="AI147" s="22"/>
      <c r="AJ147" s="23"/>
      <c r="AK147" s="23"/>
      <c r="AL147" s="23"/>
      <c r="AM147" s="53"/>
      <c r="AN147" s="34"/>
    </row>
    <row r="148" spans="1:245" s="73" customFormat="1" hidden="1">
      <c r="A148" s="86"/>
      <c r="B148" s="86"/>
      <c r="C148" s="84"/>
      <c r="D148" s="84"/>
      <c r="E148" s="87"/>
      <c r="F148" s="87"/>
      <c r="G148" s="87"/>
      <c r="H148" s="87"/>
      <c r="I148" s="87"/>
      <c r="J148" s="87"/>
      <c r="K148" s="87"/>
      <c r="L148" s="84"/>
      <c r="M148" s="84"/>
      <c r="N148" s="108"/>
      <c r="O148" s="92">
        <f t="shared" ref="O148:O166" si="73">ROUND(T148*ign/igo,afrind)</f>
        <v>0</v>
      </c>
      <c r="P148" s="93">
        <f t="shared" ref="P148:P166" si="74">ROUND(U148*iin/iio,afrind)</f>
        <v>0</v>
      </c>
      <c r="Q148" s="93">
        <f>SUM(V148)</f>
        <v>0</v>
      </c>
      <c r="R148" s="93">
        <f>SUM(W148)</f>
        <v>0</v>
      </c>
      <c r="S148" s="109">
        <f>SUM(O148:R148)</f>
        <v>0</v>
      </c>
      <c r="T148" s="92">
        <v>0</v>
      </c>
      <c r="U148" s="93">
        <v>0</v>
      </c>
      <c r="V148" s="93">
        <v>0</v>
      </c>
      <c r="W148" s="93">
        <v>0</v>
      </c>
      <c r="X148" s="94">
        <f>SUM(T148:W148)</f>
        <v>0</v>
      </c>
      <c r="Y148" s="92">
        <v>0</v>
      </c>
      <c r="Z148" s="93">
        <v>0</v>
      </c>
      <c r="AA148" s="93">
        <v>0</v>
      </c>
      <c r="AB148" s="93">
        <v>0</v>
      </c>
      <c r="AC148" s="78">
        <f>SUM(Y148:AB148)</f>
        <v>0</v>
      </c>
      <c r="AD148" s="22">
        <f t="shared" ref="AD148:AD176" si="75">O148-T148</f>
        <v>0</v>
      </c>
      <c r="AE148" s="23">
        <f t="shared" ref="AE148:AE176" si="76">P148-U148</f>
        <v>0</v>
      </c>
      <c r="AF148" s="23">
        <f t="shared" ref="AF148:AF176" si="77">Q148-V148</f>
        <v>0</v>
      </c>
      <c r="AG148" s="23">
        <f t="shared" ref="AG148:AG176" si="78">R148-W148</f>
        <v>0</v>
      </c>
      <c r="AH148" s="78">
        <f>SUM(AD148:AG148)</f>
        <v>0</v>
      </c>
      <c r="AI148" s="22">
        <f>T148-Y148</f>
        <v>0</v>
      </c>
      <c r="AJ148" s="23">
        <f>U148-Z148</f>
        <v>0</v>
      </c>
      <c r="AK148" s="23">
        <f>V148-AA148</f>
        <v>0</v>
      </c>
      <c r="AL148" s="23">
        <f>W148-AB148</f>
        <v>0</v>
      </c>
      <c r="AM148" s="79">
        <f>SUM(AI148:AL148)</f>
        <v>0</v>
      </c>
      <c r="AN148" s="78" t="e">
        <f>ROUND(AM148*premieGM,2)</f>
        <v>#REF!</v>
      </c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  <c r="EJ148" s="72"/>
      <c r="EK148" s="72"/>
      <c r="EL148" s="72"/>
      <c r="EM148" s="72"/>
      <c r="EN148" s="72"/>
      <c r="EO148" s="72"/>
      <c r="EP148" s="72"/>
      <c r="EQ148" s="72"/>
      <c r="ER148" s="72"/>
      <c r="ES148" s="72"/>
      <c r="ET148" s="72"/>
      <c r="EU148" s="72"/>
      <c r="EV148" s="72"/>
      <c r="EW148" s="72"/>
      <c r="EX148" s="72"/>
      <c r="EY148" s="72"/>
      <c r="EZ148" s="72"/>
      <c r="FA148" s="72"/>
      <c r="FB148" s="72"/>
      <c r="FC148" s="72"/>
      <c r="FD148" s="72"/>
      <c r="FE148" s="72"/>
      <c r="FF148" s="72"/>
      <c r="FG148" s="72"/>
      <c r="FH148" s="72"/>
      <c r="FI148" s="72"/>
      <c r="FJ148" s="72"/>
      <c r="FK148" s="72"/>
      <c r="FL148" s="72"/>
      <c r="FM148" s="72"/>
      <c r="FN148" s="72"/>
      <c r="FO148" s="72"/>
      <c r="FP148" s="72"/>
      <c r="FQ148" s="72"/>
      <c r="FR148" s="72"/>
      <c r="FS148" s="72"/>
      <c r="FT148" s="72"/>
      <c r="FU148" s="72"/>
      <c r="FV148" s="72"/>
      <c r="FW148" s="72"/>
      <c r="FX148" s="72"/>
      <c r="FY148" s="72"/>
      <c r="FZ148" s="72"/>
      <c r="GA148" s="72"/>
      <c r="GB148" s="72"/>
      <c r="GC148" s="72"/>
      <c r="GD148" s="72"/>
      <c r="GE148" s="72"/>
      <c r="GF148" s="72"/>
      <c r="GG148" s="72"/>
      <c r="GH148" s="72"/>
      <c r="GI148" s="72"/>
      <c r="GJ148" s="72"/>
      <c r="GK148" s="72"/>
      <c r="GL148" s="72"/>
      <c r="GM148" s="72"/>
      <c r="GN148" s="72"/>
      <c r="GO148" s="72"/>
      <c r="GP148" s="72"/>
      <c r="GQ148" s="72"/>
      <c r="GR148" s="72"/>
      <c r="GS148" s="72"/>
      <c r="GT148" s="72"/>
      <c r="GU148" s="72"/>
      <c r="GV148" s="72"/>
      <c r="GW148" s="72"/>
      <c r="GX148" s="72"/>
      <c r="GY148" s="72"/>
      <c r="GZ148" s="72"/>
      <c r="HA148" s="72"/>
      <c r="HB148" s="72"/>
      <c r="HC148" s="72"/>
      <c r="HD148" s="72"/>
      <c r="HE148" s="72"/>
      <c r="HF148" s="72"/>
      <c r="HG148" s="72"/>
      <c r="HH148" s="72"/>
      <c r="HI148" s="72"/>
      <c r="HJ148" s="72"/>
      <c r="HK148" s="72"/>
      <c r="HL148" s="72"/>
      <c r="HM148" s="72"/>
      <c r="HN148" s="72"/>
      <c r="HO148" s="72"/>
      <c r="HP148" s="72"/>
      <c r="HQ148" s="72"/>
      <c r="HR148" s="72"/>
      <c r="HS148" s="72"/>
      <c r="HT148" s="72"/>
      <c r="HU148" s="72"/>
      <c r="HV148" s="72"/>
      <c r="HW148" s="72"/>
      <c r="HX148" s="72"/>
      <c r="HY148" s="72"/>
      <c r="HZ148" s="72"/>
      <c r="IA148" s="72"/>
      <c r="IB148" s="72"/>
      <c r="IC148" s="72"/>
      <c r="ID148" s="72"/>
      <c r="IE148" s="72"/>
      <c r="IF148" s="72"/>
      <c r="IG148" s="72"/>
      <c r="IH148" s="72"/>
      <c r="II148" s="72"/>
      <c r="IJ148" s="72"/>
      <c r="IK148" s="72"/>
    </row>
    <row r="149" spans="1:245" s="73" customFormat="1" hidden="1">
      <c r="A149" s="86"/>
      <c r="B149" s="86"/>
      <c r="C149" s="84"/>
      <c r="D149" s="84"/>
      <c r="E149" s="87"/>
      <c r="F149" s="87"/>
      <c r="G149" s="87"/>
      <c r="H149" s="87"/>
      <c r="I149" s="87"/>
      <c r="J149" s="87"/>
      <c r="K149" s="87"/>
      <c r="L149" s="84"/>
      <c r="M149" s="84"/>
      <c r="N149" s="108"/>
      <c r="O149" s="92">
        <f t="shared" si="73"/>
        <v>0</v>
      </c>
      <c r="P149" s="93">
        <f t="shared" si="74"/>
        <v>0</v>
      </c>
      <c r="Q149" s="93">
        <f t="shared" ref="Q149:Q176" si="79">SUM(V149)</f>
        <v>0</v>
      </c>
      <c r="R149" s="93">
        <f t="shared" ref="R149:R176" si="80">SUM(W149)</f>
        <v>0</v>
      </c>
      <c r="S149" s="109">
        <f t="shared" ref="S149:S176" si="81">SUM(O149:R149)</f>
        <v>0</v>
      </c>
      <c r="T149" s="92">
        <v>0</v>
      </c>
      <c r="U149" s="93">
        <v>0</v>
      </c>
      <c r="V149" s="93">
        <v>0</v>
      </c>
      <c r="W149" s="93">
        <v>0</v>
      </c>
      <c r="X149" s="94">
        <f t="shared" ref="X149:X176" si="82">SUM(T149:W149)</f>
        <v>0</v>
      </c>
      <c r="Y149" s="92">
        <v>0</v>
      </c>
      <c r="Z149" s="93">
        <v>0</v>
      </c>
      <c r="AA149" s="93">
        <v>0</v>
      </c>
      <c r="AB149" s="93">
        <v>0</v>
      </c>
      <c r="AC149" s="78">
        <f t="shared" ref="AC149:AC176" si="83">SUM(Y149:AB149)</f>
        <v>0</v>
      </c>
      <c r="AD149" s="22">
        <f t="shared" si="75"/>
        <v>0</v>
      </c>
      <c r="AE149" s="23">
        <f t="shared" si="76"/>
        <v>0</v>
      </c>
      <c r="AF149" s="23">
        <f t="shared" si="77"/>
        <v>0</v>
      </c>
      <c r="AG149" s="23">
        <f t="shared" si="78"/>
        <v>0</v>
      </c>
      <c r="AH149" s="78">
        <f t="shared" ref="AH149:AH176" si="84">SUM(AD149:AG149)</f>
        <v>0</v>
      </c>
      <c r="AI149" s="22">
        <f>T149-Y149</f>
        <v>0</v>
      </c>
      <c r="AJ149" s="23">
        <f>U149-Z149</f>
        <v>0</v>
      </c>
      <c r="AK149" s="23">
        <f t="shared" ref="AK149:AK176" si="85">V149-AA149</f>
        <v>0</v>
      </c>
      <c r="AL149" s="23">
        <f t="shared" ref="AL149:AL176" si="86">W149-AB149</f>
        <v>0</v>
      </c>
      <c r="AM149" s="79">
        <f t="shared" ref="AM149:AM176" si="87">SUM(AI149:AL149)</f>
        <v>0</v>
      </c>
      <c r="AN149" s="78" t="e">
        <f t="shared" ref="AN149:AN176" si="88">ROUND(AM149*premieGM,2)</f>
        <v>#REF!</v>
      </c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  <c r="EJ149" s="72"/>
      <c r="EK149" s="72"/>
      <c r="EL149" s="72"/>
      <c r="EM149" s="72"/>
      <c r="EN149" s="72"/>
      <c r="EO149" s="72"/>
      <c r="EP149" s="72"/>
      <c r="EQ149" s="72"/>
      <c r="ER149" s="72"/>
      <c r="ES149" s="72"/>
      <c r="ET149" s="72"/>
      <c r="EU149" s="72"/>
      <c r="EV149" s="72"/>
      <c r="EW149" s="72"/>
      <c r="EX149" s="72"/>
      <c r="EY149" s="72"/>
      <c r="EZ149" s="72"/>
      <c r="FA149" s="72"/>
      <c r="FB149" s="72"/>
      <c r="FC149" s="72"/>
      <c r="FD149" s="72"/>
      <c r="FE149" s="72"/>
      <c r="FF149" s="72"/>
      <c r="FG149" s="72"/>
      <c r="FH149" s="72"/>
      <c r="FI149" s="72"/>
      <c r="FJ149" s="72"/>
      <c r="FK149" s="72"/>
      <c r="FL149" s="72"/>
      <c r="FM149" s="72"/>
      <c r="FN149" s="72"/>
      <c r="FO149" s="72"/>
      <c r="FP149" s="72"/>
      <c r="FQ149" s="72"/>
      <c r="FR149" s="72"/>
      <c r="FS149" s="72"/>
      <c r="FT149" s="72"/>
      <c r="FU149" s="72"/>
      <c r="FV149" s="72"/>
      <c r="FW149" s="72"/>
      <c r="FX149" s="72"/>
      <c r="FY149" s="72"/>
      <c r="FZ149" s="72"/>
      <c r="GA149" s="72"/>
      <c r="GB149" s="72"/>
      <c r="GC149" s="72"/>
      <c r="GD149" s="72"/>
      <c r="GE149" s="72"/>
      <c r="GF149" s="72"/>
      <c r="GG149" s="72"/>
      <c r="GH149" s="72"/>
      <c r="GI149" s="72"/>
      <c r="GJ149" s="72"/>
      <c r="GK149" s="72"/>
      <c r="GL149" s="72"/>
      <c r="GM149" s="72"/>
      <c r="GN149" s="72"/>
      <c r="GO149" s="72"/>
      <c r="GP149" s="72"/>
      <c r="GQ149" s="72"/>
      <c r="GR149" s="72"/>
      <c r="GS149" s="72"/>
      <c r="GT149" s="72"/>
      <c r="GU149" s="72"/>
      <c r="GV149" s="72"/>
      <c r="GW149" s="72"/>
      <c r="GX149" s="72"/>
      <c r="GY149" s="72"/>
      <c r="GZ149" s="72"/>
      <c r="HA149" s="72"/>
      <c r="HB149" s="72"/>
      <c r="HC149" s="72"/>
      <c r="HD149" s="72"/>
      <c r="HE149" s="72"/>
      <c r="HF149" s="72"/>
      <c r="HG149" s="72"/>
      <c r="HH149" s="72"/>
      <c r="HI149" s="72"/>
      <c r="HJ149" s="72"/>
      <c r="HK149" s="72"/>
      <c r="HL149" s="72"/>
      <c r="HM149" s="72"/>
      <c r="HN149" s="72"/>
      <c r="HO149" s="72"/>
      <c r="HP149" s="72"/>
      <c r="HQ149" s="72"/>
      <c r="HR149" s="72"/>
      <c r="HS149" s="72"/>
      <c r="HT149" s="72"/>
      <c r="HU149" s="72"/>
      <c r="HV149" s="72"/>
      <c r="HW149" s="72"/>
      <c r="HX149" s="72"/>
      <c r="HY149" s="72"/>
      <c r="HZ149" s="72"/>
      <c r="IA149" s="72"/>
      <c r="IB149" s="72"/>
      <c r="IC149" s="72"/>
      <c r="ID149" s="72"/>
      <c r="IE149" s="72"/>
      <c r="IF149" s="72"/>
      <c r="IG149" s="72"/>
      <c r="IH149" s="72"/>
      <c r="II149" s="72"/>
      <c r="IJ149" s="72"/>
      <c r="IK149" s="72"/>
    </row>
    <row r="150" spans="1:245" s="73" customFormat="1" hidden="1">
      <c r="A150" s="86"/>
      <c r="B150" s="86"/>
      <c r="C150" s="84"/>
      <c r="D150" s="84"/>
      <c r="E150" s="87"/>
      <c r="F150" s="87"/>
      <c r="G150" s="87"/>
      <c r="H150" s="87"/>
      <c r="I150" s="87"/>
      <c r="J150" s="87"/>
      <c r="K150" s="87"/>
      <c r="L150" s="84"/>
      <c r="M150" s="84"/>
      <c r="N150" s="108"/>
      <c r="O150" s="92">
        <f t="shared" si="73"/>
        <v>0</v>
      </c>
      <c r="P150" s="93">
        <f t="shared" si="74"/>
        <v>0</v>
      </c>
      <c r="Q150" s="93">
        <f t="shared" si="79"/>
        <v>0</v>
      </c>
      <c r="R150" s="93">
        <f t="shared" si="80"/>
        <v>0</v>
      </c>
      <c r="S150" s="109">
        <f t="shared" si="81"/>
        <v>0</v>
      </c>
      <c r="T150" s="92">
        <v>0</v>
      </c>
      <c r="U150" s="93">
        <v>0</v>
      </c>
      <c r="V150" s="93">
        <v>0</v>
      </c>
      <c r="W150" s="93">
        <v>0</v>
      </c>
      <c r="X150" s="94">
        <f t="shared" si="82"/>
        <v>0</v>
      </c>
      <c r="Y150" s="92">
        <v>0</v>
      </c>
      <c r="Z150" s="93">
        <v>0</v>
      </c>
      <c r="AA150" s="93">
        <v>0</v>
      </c>
      <c r="AB150" s="93">
        <v>0</v>
      </c>
      <c r="AC150" s="78">
        <f t="shared" si="83"/>
        <v>0</v>
      </c>
      <c r="AD150" s="22">
        <f t="shared" si="75"/>
        <v>0</v>
      </c>
      <c r="AE150" s="23">
        <f t="shared" si="76"/>
        <v>0</v>
      </c>
      <c r="AF150" s="23">
        <f t="shared" si="77"/>
        <v>0</v>
      </c>
      <c r="AG150" s="23">
        <f t="shared" si="78"/>
        <v>0</v>
      </c>
      <c r="AH150" s="78">
        <f t="shared" si="84"/>
        <v>0</v>
      </c>
      <c r="AI150" s="22">
        <f t="shared" ref="AI150:AI161" si="89">T150-Y150</f>
        <v>0</v>
      </c>
      <c r="AJ150" s="23">
        <f t="shared" ref="AJ150:AJ161" si="90">U150-Z150</f>
        <v>0</v>
      </c>
      <c r="AK150" s="23">
        <f t="shared" si="85"/>
        <v>0</v>
      </c>
      <c r="AL150" s="23">
        <f t="shared" si="86"/>
        <v>0</v>
      </c>
      <c r="AM150" s="79">
        <f t="shared" si="87"/>
        <v>0</v>
      </c>
      <c r="AN150" s="78" t="e">
        <f t="shared" si="88"/>
        <v>#REF!</v>
      </c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  <c r="EJ150" s="72"/>
      <c r="EK150" s="72"/>
      <c r="EL150" s="72"/>
      <c r="EM150" s="72"/>
      <c r="EN150" s="72"/>
      <c r="EO150" s="72"/>
      <c r="EP150" s="72"/>
      <c r="EQ150" s="72"/>
      <c r="ER150" s="72"/>
      <c r="ES150" s="72"/>
      <c r="ET150" s="72"/>
      <c r="EU150" s="72"/>
      <c r="EV150" s="72"/>
      <c r="EW150" s="72"/>
      <c r="EX150" s="72"/>
      <c r="EY150" s="72"/>
      <c r="EZ150" s="72"/>
      <c r="FA150" s="72"/>
      <c r="FB150" s="72"/>
      <c r="FC150" s="72"/>
      <c r="FD150" s="72"/>
      <c r="FE150" s="72"/>
      <c r="FF150" s="72"/>
      <c r="FG150" s="72"/>
      <c r="FH150" s="72"/>
      <c r="FI150" s="72"/>
      <c r="FJ150" s="72"/>
      <c r="FK150" s="72"/>
      <c r="FL150" s="72"/>
      <c r="FM150" s="72"/>
      <c r="FN150" s="72"/>
      <c r="FO150" s="72"/>
      <c r="FP150" s="72"/>
      <c r="FQ150" s="72"/>
      <c r="FR150" s="72"/>
      <c r="FS150" s="72"/>
      <c r="FT150" s="72"/>
      <c r="FU150" s="72"/>
      <c r="FV150" s="72"/>
      <c r="FW150" s="72"/>
      <c r="FX150" s="72"/>
      <c r="FY150" s="72"/>
      <c r="FZ150" s="72"/>
      <c r="GA150" s="72"/>
      <c r="GB150" s="72"/>
      <c r="GC150" s="72"/>
      <c r="GD150" s="72"/>
      <c r="GE150" s="72"/>
      <c r="GF150" s="72"/>
      <c r="GG150" s="72"/>
      <c r="GH150" s="72"/>
      <c r="GI150" s="72"/>
      <c r="GJ150" s="72"/>
      <c r="GK150" s="72"/>
      <c r="GL150" s="72"/>
      <c r="GM150" s="72"/>
      <c r="GN150" s="72"/>
      <c r="GO150" s="72"/>
      <c r="GP150" s="72"/>
      <c r="GQ150" s="72"/>
      <c r="GR150" s="72"/>
      <c r="GS150" s="72"/>
      <c r="GT150" s="72"/>
      <c r="GU150" s="72"/>
      <c r="GV150" s="72"/>
      <c r="GW150" s="72"/>
      <c r="GX150" s="72"/>
      <c r="GY150" s="72"/>
      <c r="GZ150" s="72"/>
      <c r="HA150" s="72"/>
      <c r="HB150" s="72"/>
      <c r="HC150" s="72"/>
      <c r="HD150" s="72"/>
      <c r="HE150" s="72"/>
      <c r="HF150" s="72"/>
      <c r="HG150" s="72"/>
      <c r="HH150" s="72"/>
      <c r="HI150" s="72"/>
      <c r="HJ150" s="72"/>
      <c r="HK150" s="72"/>
      <c r="HL150" s="72"/>
      <c r="HM150" s="72"/>
      <c r="HN150" s="72"/>
      <c r="HO150" s="72"/>
      <c r="HP150" s="72"/>
      <c r="HQ150" s="72"/>
      <c r="HR150" s="72"/>
      <c r="HS150" s="72"/>
      <c r="HT150" s="72"/>
      <c r="HU150" s="72"/>
      <c r="HV150" s="72"/>
      <c r="HW150" s="72"/>
      <c r="HX150" s="72"/>
      <c r="HY150" s="72"/>
      <c r="HZ150" s="72"/>
      <c r="IA150" s="72"/>
      <c r="IB150" s="72"/>
      <c r="IC150" s="72"/>
      <c r="ID150" s="72"/>
      <c r="IE150" s="72"/>
      <c r="IF150" s="72"/>
      <c r="IG150" s="72"/>
      <c r="IH150" s="72"/>
      <c r="II150" s="72"/>
      <c r="IJ150" s="72"/>
      <c r="IK150" s="72"/>
    </row>
    <row r="151" spans="1:245" s="73" customFormat="1" hidden="1">
      <c r="A151" s="86"/>
      <c r="B151" s="86"/>
      <c r="C151" s="84"/>
      <c r="D151" s="84"/>
      <c r="E151" s="87"/>
      <c r="F151" s="87"/>
      <c r="G151" s="87"/>
      <c r="H151" s="87"/>
      <c r="I151" s="87"/>
      <c r="J151" s="87"/>
      <c r="K151" s="87"/>
      <c r="L151" s="84"/>
      <c r="M151" s="84"/>
      <c r="N151" s="108"/>
      <c r="O151" s="92">
        <f t="shared" si="73"/>
        <v>0</v>
      </c>
      <c r="P151" s="93">
        <f t="shared" si="74"/>
        <v>0</v>
      </c>
      <c r="Q151" s="93">
        <f t="shared" si="79"/>
        <v>0</v>
      </c>
      <c r="R151" s="93">
        <f t="shared" si="80"/>
        <v>0</v>
      </c>
      <c r="S151" s="109">
        <f t="shared" si="81"/>
        <v>0</v>
      </c>
      <c r="T151" s="92">
        <v>0</v>
      </c>
      <c r="U151" s="93">
        <v>0</v>
      </c>
      <c r="V151" s="93">
        <v>0</v>
      </c>
      <c r="W151" s="93">
        <v>0</v>
      </c>
      <c r="X151" s="94">
        <f t="shared" si="82"/>
        <v>0</v>
      </c>
      <c r="Y151" s="92">
        <v>0</v>
      </c>
      <c r="Z151" s="93">
        <v>0</v>
      </c>
      <c r="AA151" s="93">
        <v>0</v>
      </c>
      <c r="AB151" s="93">
        <v>0</v>
      </c>
      <c r="AC151" s="78">
        <f t="shared" si="83"/>
        <v>0</v>
      </c>
      <c r="AD151" s="22">
        <f t="shared" si="75"/>
        <v>0</v>
      </c>
      <c r="AE151" s="23">
        <f t="shared" si="76"/>
        <v>0</v>
      </c>
      <c r="AF151" s="23">
        <f t="shared" si="77"/>
        <v>0</v>
      </c>
      <c r="AG151" s="23">
        <f t="shared" si="78"/>
        <v>0</v>
      </c>
      <c r="AH151" s="78">
        <f t="shared" si="84"/>
        <v>0</v>
      </c>
      <c r="AI151" s="22">
        <f t="shared" si="89"/>
        <v>0</v>
      </c>
      <c r="AJ151" s="23">
        <f t="shared" si="90"/>
        <v>0</v>
      </c>
      <c r="AK151" s="23">
        <f t="shared" si="85"/>
        <v>0</v>
      </c>
      <c r="AL151" s="23">
        <f t="shared" si="86"/>
        <v>0</v>
      </c>
      <c r="AM151" s="79">
        <f t="shared" si="87"/>
        <v>0</v>
      </c>
      <c r="AN151" s="78" t="e">
        <f t="shared" si="88"/>
        <v>#REF!</v>
      </c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  <c r="CW151" s="72"/>
      <c r="CX151" s="72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  <c r="EJ151" s="72"/>
      <c r="EK151" s="72"/>
      <c r="EL151" s="72"/>
      <c r="EM151" s="72"/>
      <c r="EN151" s="72"/>
      <c r="EO151" s="72"/>
      <c r="EP151" s="72"/>
      <c r="EQ151" s="72"/>
      <c r="ER151" s="72"/>
      <c r="ES151" s="72"/>
      <c r="ET151" s="72"/>
      <c r="EU151" s="72"/>
      <c r="EV151" s="72"/>
      <c r="EW151" s="72"/>
      <c r="EX151" s="72"/>
      <c r="EY151" s="72"/>
      <c r="EZ151" s="72"/>
      <c r="FA151" s="72"/>
      <c r="FB151" s="72"/>
      <c r="FC151" s="72"/>
      <c r="FD151" s="72"/>
      <c r="FE151" s="72"/>
      <c r="FF151" s="72"/>
      <c r="FG151" s="72"/>
      <c r="FH151" s="72"/>
      <c r="FI151" s="72"/>
      <c r="FJ151" s="72"/>
      <c r="FK151" s="72"/>
      <c r="FL151" s="72"/>
      <c r="FM151" s="72"/>
      <c r="FN151" s="72"/>
      <c r="FO151" s="72"/>
      <c r="FP151" s="72"/>
      <c r="FQ151" s="72"/>
      <c r="FR151" s="72"/>
      <c r="FS151" s="72"/>
      <c r="FT151" s="72"/>
      <c r="FU151" s="72"/>
      <c r="FV151" s="72"/>
      <c r="FW151" s="72"/>
      <c r="FX151" s="72"/>
      <c r="FY151" s="72"/>
      <c r="FZ151" s="72"/>
      <c r="GA151" s="72"/>
      <c r="GB151" s="72"/>
      <c r="GC151" s="72"/>
      <c r="GD151" s="72"/>
      <c r="GE151" s="72"/>
      <c r="GF151" s="72"/>
      <c r="GG151" s="72"/>
      <c r="GH151" s="72"/>
      <c r="GI151" s="72"/>
      <c r="GJ151" s="72"/>
      <c r="GK151" s="72"/>
      <c r="GL151" s="72"/>
      <c r="GM151" s="72"/>
      <c r="GN151" s="72"/>
      <c r="GO151" s="72"/>
      <c r="GP151" s="72"/>
      <c r="GQ151" s="72"/>
      <c r="GR151" s="72"/>
      <c r="GS151" s="72"/>
      <c r="GT151" s="72"/>
      <c r="GU151" s="72"/>
      <c r="GV151" s="72"/>
      <c r="GW151" s="72"/>
      <c r="GX151" s="72"/>
      <c r="GY151" s="72"/>
      <c r="GZ151" s="72"/>
      <c r="HA151" s="72"/>
      <c r="HB151" s="72"/>
      <c r="HC151" s="72"/>
      <c r="HD151" s="72"/>
      <c r="HE151" s="72"/>
      <c r="HF151" s="72"/>
      <c r="HG151" s="72"/>
      <c r="HH151" s="72"/>
      <c r="HI151" s="72"/>
      <c r="HJ151" s="72"/>
      <c r="HK151" s="72"/>
      <c r="HL151" s="72"/>
      <c r="HM151" s="72"/>
      <c r="HN151" s="72"/>
      <c r="HO151" s="72"/>
      <c r="HP151" s="72"/>
      <c r="HQ151" s="72"/>
      <c r="HR151" s="72"/>
      <c r="HS151" s="72"/>
      <c r="HT151" s="72"/>
      <c r="HU151" s="72"/>
      <c r="HV151" s="72"/>
      <c r="HW151" s="72"/>
      <c r="HX151" s="72"/>
      <c r="HY151" s="72"/>
      <c r="HZ151" s="72"/>
      <c r="IA151" s="72"/>
      <c r="IB151" s="72"/>
      <c r="IC151" s="72"/>
      <c r="ID151" s="72"/>
      <c r="IE151" s="72"/>
      <c r="IF151" s="72"/>
      <c r="IG151" s="72"/>
      <c r="IH151" s="72"/>
      <c r="II151" s="72"/>
      <c r="IJ151" s="72"/>
      <c r="IK151" s="72"/>
    </row>
    <row r="152" spans="1:245" s="73" customFormat="1" hidden="1">
      <c r="A152" s="86"/>
      <c r="B152" s="86"/>
      <c r="C152" s="84"/>
      <c r="D152" s="84"/>
      <c r="E152" s="87"/>
      <c r="F152" s="87"/>
      <c r="G152" s="87"/>
      <c r="H152" s="87"/>
      <c r="I152" s="87"/>
      <c r="J152" s="87"/>
      <c r="K152" s="87"/>
      <c r="L152" s="84"/>
      <c r="M152" s="84"/>
      <c r="N152" s="108"/>
      <c r="O152" s="92">
        <f t="shared" si="73"/>
        <v>0</v>
      </c>
      <c r="P152" s="93">
        <f t="shared" si="74"/>
        <v>0</v>
      </c>
      <c r="Q152" s="93">
        <f t="shared" si="79"/>
        <v>0</v>
      </c>
      <c r="R152" s="93">
        <f t="shared" si="80"/>
        <v>0</v>
      </c>
      <c r="S152" s="109">
        <f t="shared" si="81"/>
        <v>0</v>
      </c>
      <c r="T152" s="92">
        <v>0</v>
      </c>
      <c r="U152" s="93">
        <v>0</v>
      </c>
      <c r="V152" s="93">
        <v>0</v>
      </c>
      <c r="W152" s="93">
        <v>0</v>
      </c>
      <c r="X152" s="94">
        <f t="shared" si="82"/>
        <v>0</v>
      </c>
      <c r="Y152" s="92">
        <v>0</v>
      </c>
      <c r="Z152" s="93">
        <v>0</v>
      </c>
      <c r="AA152" s="93">
        <v>0</v>
      </c>
      <c r="AB152" s="93">
        <v>0</v>
      </c>
      <c r="AC152" s="78">
        <f t="shared" si="83"/>
        <v>0</v>
      </c>
      <c r="AD152" s="22">
        <f t="shared" si="75"/>
        <v>0</v>
      </c>
      <c r="AE152" s="23">
        <f t="shared" si="76"/>
        <v>0</v>
      </c>
      <c r="AF152" s="23">
        <f t="shared" si="77"/>
        <v>0</v>
      </c>
      <c r="AG152" s="23">
        <f t="shared" si="78"/>
        <v>0</v>
      </c>
      <c r="AH152" s="78">
        <f t="shared" si="84"/>
        <v>0</v>
      </c>
      <c r="AI152" s="22">
        <f t="shared" si="89"/>
        <v>0</v>
      </c>
      <c r="AJ152" s="23">
        <f t="shared" si="90"/>
        <v>0</v>
      </c>
      <c r="AK152" s="23">
        <f t="shared" si="85"/>
        <v>0</v>
      </c>
      <c r="AL152" s="23">
        <f t="shared" si="86"/>
        <v>0</v>
      </c>
      <c r="AM152" s="79">
        <f t="shared" si="87"/>
        <v>0</v>
      </c>
      <c r="AN152" s="78" t="e">
        <f t="shared" si="88"/>
        <v>#REF!</v>
      </c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  <c r="CW152" s="72"/>
      <c r="CX152" s="72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  <c r="EJ152" s="72"/>
      <c r="EK152" s="72"/>
      <c r="EL152" s="72"/>
      <c r="EM152" s="72"/>
      <c r="EN152" s="72"/>
      <c r="EO152" s="72"/>
      <c r="EP152" s="72"/>
      <c r="EQ152" s="72"/>
      <c r="ER152" s="72"/>
      <c r="ES152" s="72"/>
      <c r="ET152" s="72"/>
      <c r="EU152" s="72"/>
      <c r="EV152" s="72"/>
      <c r="EW152" s="72"/>
      <c r="EX152" s="72"/>
      <c r="EY152" s="72"/>
      <c r="EZ152" s="72"/>
      <c r="FA152" s="72"/>
      <c r="FB152" s="72"/>
      <c r="FC152" s="72"/>
      <c r="FD152" s="72"/>
      <c r="FE152" s="72"/>
      <c r="FF152" s="72"/>
      <c r="FG152" s="72"/>
      <c r="FH152" s="72"/>
      <c r="FI152" s="72"/>
      <c r="FJ152" s="72"/>
      <c r="FK152" s="72"/>
      <c r="FL152" s="72"/>
      <c r="FM152" s="72"/>
      <c r="FN152" s="72"/>
      <c r="FO152" s="72"/>
      <c r="FP152" s="72"/>
      <c r="FQ152" s="72"/>
      <c r="FR152" s="72"/>
      <c r="FS152" s="72"/>
      <c r="FT152" s="72"/>
      <c r="FU152" s="72"/>
      <c r="FV152" s="72"/>
      <c r="FW152" s="72"/>
      <c r="FX152" s="72"/>
      <c r="FY152" s="72"/>
      <c r="FZ152" s="72"/>
      <c r="GA152" s="72"/>
      <c r="GB152" s="72"/>
      <c r="GC152" s="72"/>
      <c r="GD152" s="72"/>
      <c r="GE152" s="72"/>
      <c r="GF152" s="72"/>
      <c r="GG152" s="72"/>
      <c r="GH152" s="72"/>
      <c r="GI152" s="72"/>
      <c r="GJ152" s="72"/>
      <c r="GK152" s="72"/>
      <c r="GL152" s="72"/>
      <c r="GM152" s="72"/>
      <c r="GN152" s="72"/>
      <c r="GO152" s="72"/>
      <c r="GP152" s="72"/>
      <c r="GQ152" s="72"/>
      <c r="GR152" s="72"/>
      <c r="GS152" s="72"/>
      <c r="GT152" s="72"/>
      <c r="GU152" s="72"/>
      <c r="GV152" s="72"/>
      <c r="GW152" s="72"/>
      <c r="GX152" s="72"/>
      <c r="GY152" s="72"/>
      <c r="GZ152" s="72"/>
      <c r="HA152" s="72"/>
      <c r="HB152" s="72"/>
      <c r="HC152" s="72"/>
      <c r="HD152" s="72"/>
      <c r="HE152" s="72"/>
      <c r="HF152" s="72"/>
      <c r="HG152" s="72"/>
      <c r="HH152" s="72"/>
      <c r="HI152" s="72"/>
      <c r="HJ152" s="72"/>
      <c r="HK152" s="72"/>
      <c r="HL152" s="72"/>
      <c r="HM152" s="72"/>
      <c r="HN152" s="72"/>
      <c r="HO152" s="72"/>
      <c r="HP152" s="72"/>
      <c r="HQ152" s="72"/>
      <c r="HR152" s="72"/>
      <c r="HS152" s="72"/>
      <c r="HT152" s="72"/>
      <c r="HU152" s="72"/>
      <c r="HV152" s="72"/>
      <c r="HW152" s="72"/>
      <c r="HX152" s="72"/>
      <c r="HY152" s="72"/>
      <c r="HZ152" s="72"/>
      <c r="IA152" s="72"/>
      <c r="IB152" s="72"/>
      <c r="IC152" s="72"/>
      <c r="ID152" s="72"/>
      <c r="IE152" s="72"/>
      <c r="IF152" s="72"/>
      <c r="IG152" s="72"/>
      <c r="IH152" s="72"/>
      <c r="II152" s="72"/>
      <c r="IJ152" s="72"/>
      <c r="IK152" s="72"/>
    </row>
    <row r="153" spans="1:245" s="73" customFormat="1" hidden="1">
      <c r="A153" s="86"/>
      <c r="B153" s="86"/>
      <c r="C153" s="84"/>
      <c r="D153" s="84"/>
      <c r="E153" s="87"/>
      <c r="F153" s="87"/>
      <c r="G153" s="87"/>
      <c r="H153" s="87"/>
      <c r="I153" s="87"/>
      <c r="J153" s="87"/>
      <c r="K153" s="87"/>
      <c r="L153" s="84"/>
      <c r="M153" s="84"/>
      <c r="N153" s="108"/>
      <c r="O153" s="92">
        <f t="shared" si="73"/>
        <v>0</v>
      </c>
      <c r="P153" s="93">
        <f t="shared" si="74"/>
        <v>0</v>
      </c>
      <c r="Q153" s="93">
        <f t="shared" si="79"/>
        <v>0</v>
      </c>
      <c r="R153" s="93">
        <f t="shared" si="80"/>
        <v>0</v>
      </c>
      <c r="S153" s="109">
        <f t="shared" si="81"/>
        <v>0</v>
      </c>
      <c r="T153" s="92">
        <v>0</v>
      </c>
      <c r="U153" s="93">
        <v>0</v>
      </c>
      <c r="V153" s="93">
        <v>0</v>
      </c>
      <c r="W153" s="93">
        <v>0</v>
      </c>
      <c r="X153" s="94">
        <f t="shared" si="82"/>
        <v>0</v>
      </c>
      <c r="Y153" s="92">
        <v>0</v>
      </c>
      <c r="Z153" s="93">
        <v>0</v>
      </c>
      <c r="AA153" s="93">
        <v>0</v>
      </c>
      <c r="AB153" s="93">
        <v>0</v>
      </c>
      <c r="AC153" s="78">
        <f t="shared" si="83"/>
        <v>0</v>
      </c>
      <c r="AD153" s="22">
        <f t="shared" si="75"/>
        <v>0</v>
      </c>
      <c r="AE153" s="23">
        <f t="shared" si="76"/>
        <v>0</v>
      </c>
      <c r="AF153" s="23">
        <f t="shared" si="77"/>
        <v>0</v>
      </c>
      <c r="AG153" s="23">
        <f t="shared" si="78"/>
        <v>0</v>
      </c>
      <c r="AH153" s="78">
        <f t="shared" si="84"/>
        <v>0</v>
      </c>
      <c r="AI153" s="22">
        <f t="shared" si="89"/>
        <v>0</v>
      </c>
      <c r="AJ153" s="23">
        <f t="shared" si="90"/>
        <v>0</v>
      </c>
      <c r="AK153" s="23">
        <f t="shared" si="85"/>
        <v>0</v>
      </c>
      <c r="AL153" s="23">
        <f t="shared" si="86"/>
        <v>0</v>
      </c>
      <c r="AM153" s="79">
        <f t="shared" si="87"/>
        <v>0</v>
      </c>
      <c r="AN153" s="78" t="e">
        <f t="shared" si="88"/>
        <v>#REF!</v>
      </c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  <c r="CW153" s="72"/>
      <c r="CX153" s="72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  <c r="EJ153" s="72"/>
      <c r="EK153" s="72"/>
      <c r="EL153" s="72"/>
      <c r="EM153" s="72"/>
      <c r="EN153" s="72"/>
      <c r="EO153" s="72"/>
      <c r="EP153" s="72"/>
      <c r="EQ153" s="72"/>
      <c r="ER153" s="72"/>
      <c r="ES153" s="72"/>
      <c r="ET153" s="72"/>
      <c r="EU153" s="72"/>
      <c r="EV153" s="72"/>
      <c r="EW153" s="72"/>
      <c r="EX153" s="72"/>
      <c r="EY153" s="72"/>
      <c r="EZ153" s="72"/>
      <c r="FA153" s="72"/>
      <c r="FB153" s="72"/>
      <c r="FC153" s="72"/>
      <c r="FD153" s="72"/>
      <c r="FE153" s="72"/>
      <c r="FF153" s="72"/>
      <c r="FG153" s="72"/>
      <c r="FH153" s="72"/>
      <c r="FI153" s="72"/>
      <c r="FJ153" s="72"/>
      <c r="FK153" s="72"/>
      <c r="FL153" s="72"/>
      <c r="FM153" s="72"/>
      <c r="FN153" s="72"/>
      <c r="FO153" s="72"/>
      <c r="FP153" s="72"/>
      <c r="FQ153" s="72"/>
      <c r="FR153" s="72"/>
      <c r="FS153" s="72"/>
      <c r="FT153" s="72"/>
      <c r="FU153" s="72"/>
      <c r="FV153" s="72"/>
      <c r="FW153" s="72"/>
      <c r="FX153" s="72"/>
      <c r="FY153" s="72"/>
      <c r="FZ153" s="72"/>
      <c r="GA153" s="72"/>
      <c r="GB153" s="72"/>
      <c r="GC153" s="72"/>
      <c r="GD153" s="72"/>
      <c r="GE153" s="72"/>
      <c r="GF153" s="72"/>
      <c r="GG153" s="72"/>
      <c r="GH153" s="72"/>
      <c r="GI153" s="72"/>
      <c r="GJ153" s="72"/>
      <c r="GK153" s="72"/>
      <c r="GL153" s="72"/>
      <c r="GM153" s="72"/>
      <c r="GN153" s="72"/>
      <c r="GO153" s="72"/>
      <c r="GP153" s="72"/>
      <c r="GQ153" s="72"/>
      <c r="GR153" s="72"/>
      <c r="GS153" s="72"/>
      <c r="GT153" s="72"/>
      <c r="GU153" s="72"/>
      <c r="GV153" s="72"/>
      <c r="GW153" s="72"/>
      <c r="GX153" s="72"/>
      <c r="GY153" s="72"/>
      <c r="GZ153" s="72"/>
      <c r="HA153" s="72"/>
      <c r="HB153" s="72"/>
      <c r="HC153" s="72"/>
      <c r="HD153" s="72"/>
      <c r="HE153" s="72"/>
      <c r="HF153" s="72"/>
      <c r="HG153" s="72"/>
      <c r="HH153" s="72"/>
      <c r="HI153" s="72"/>
      <c r="HJ153" s="72"/>
      <c r="HK153" s="72"/>
      <c r="HL153" s="72"/>
      <c r="HM153" s="72"/>
      <c r="HN153" s="72"/>
      <c r="HO153" s="72"/>
      <c r="HP153" s="72"/>
      <c r="HQ153" s="72"/>
      <c r="HR153" s="72"/>
      <c r="HS153" s="72"/>
      <c r="HT153" s="72"/>
      <c r="HU153" s="72"/>
      <c r="HV153" s="72"/>
      <c r="HW153" s="72"/>
      <c r="HX153" s="72"/>
      <c r="HY153" s="72"/>
      <c r="HZ153" s="72"/>
      <c r="IA153" s="72"/>
      <c r="IB153" s="72"/>
      <c r="IC153" s="72"/>
      <c r="ID153" s="72"/>
      <c r="IE153" s="72"/>
      <c r="IF153" s="72"/>
      <c r="IG153" s="72"/>
      <c r="IH153" s="72"/>
      <c r="II153" s="72"/>
      <c r="IJ153" s="72"/>
      <c r="IK153" s="72"/>
    </row>
    <row r="154" spans="1:245" s="73" customFormat="1" hidden="1">
      <c r="A154" s="86"/>
      <c r="B154" s="86"/>
      <c r="C154" s="84"/>
      <c r="D154" s="84"/>
      <c r="E154" s="87"/>
      <c r="F154" s="87"/>
      <c r="G154" s="87"/>
      <c r="H154" s="87"/>
      <c r="I154" s="87"/>
      <c r="J154" s="87"/>
      <c r="K154" s="87"/>
      <c r="L154" s="84"/>
      <c r="M154" s="84"/>
      <c r="N154" s="108"/>
      <c r="O154" s="92">
        <f t="shared" si="73"/>
        <v>0</v>
      </c>
      <c r="P154" s="93">
        <f t="shared" si="74"/>
        <v>0</v>
      </c>
      <c r="Q154" s="93">
        <f t="shared" si="79"/>
        <v>0</v>
      </c>
      <c r="R154" s="93">
        <f t="shared" si="80"/>
        <v>0</v>
      </c>
      <c r="S154" s="109">
        <f t="shared" si="81"/>
        <v>0</v>
      </c>
      <c r="T154" s="92">
        <v>0</v>
      </c>
      <c r="U154" s="93">
        <v>0</v>
      </c>
      <c r="V154" s="93">
        <v>0</v>
      </c>
      <c r="W154" s="93">
        <v>0</v>
      </c>
      <c r="X154" s="94">
        <f t="shared" si="82"/>
        <v>0</v>
      </c>
      <c r="Y154" s="92">
        <v>0</v>
      </c>
      <c r="Z154" s="93">
        <v>0</v>
      </c>
      <c r="AA154" s="93">
        <v>0</v>
      </c>
      <c r="AB154" s="93">
        <v>0</v>
      </c>
      <c r="AC154" s="78">
        <f t="shared" si="83"/>
        <v>0</v>
      </c>
      <c r="AD154" s="22">
        <f t="shared" si="75"/>
        <v>0</v>
      </c>
      <c r="AE154" s="23">
        <f t="shared" si="76"/>
        <v>0</v>
      </c>
      <c r="AF154" s="23">
        <f t="shared" si="77"/>
        <v>0</v>
      </c>
      <c r="AG154" s="23">
        <f t="shared" si="78"/>
        <v>0</v>
      </c>
      <c r="AH154" s="78">
        <f t="shared" si="84"/>
        <v>0</v>
      </c>
      <c r="AI154" s="22">
        <f t="shared" si="89"/>
        <v>0</v>
      </c>
      <c r="AJ154" s="23">
        <f t="shared" si="90"/>
        <v>0</v>
      </c>
      <c r="AK154" s="23">
        <f t="shared" si="85"/>
        <v>0</v>
      </c>
      <c r="AL154" s="23">
        <f t="shared" si="86"/>
        <v>0</v>
      </c>
      <c r="AM154" s="79">
        <f t="shared" si="87"/>
        <v>0</v>
      </c>
      <c r="AN154" s="78" t="e">
        <f t="shared" si="88"/>
        <v>#REF!</v>
      </c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2"/>
      <c r="EM154" s="72"/>
      <c r="EN154" s="72"/>
      <c r="EO154" s="72"/>
      <c r="EP154" s="72"/>
      <c r="EQ154" s="72"/>
      <c r="ER154" s="72"/>
      <c r="ES154" s="72"/>
      <c r="ET154" s="72"/>
      <c r="EU154" s="72"/>
      <c r="EV154" s="72"/>
      <c r="EW154" s="72"/>
      <c r="EX154" s="72"/>
      <c r="EY154" s="72"/>
      <c r="EZ154" s="72"/>
      <c r="FA154" s="72"/>
      <c r="FB154" s="72"/>
      <c r="FC154" s="72"/>
      <c r="FD154" s="72"/>
      <c r="FE154" s="72"/>
      <c r="FF154" s="72"/>
      <c r="FG154" s="72"/>
      <c r="FH154" s="72"/>
      <c r="FI154" s="72"/>
      <c r="FJ154" s="72"/>
      <c r="FK154" s="72"/>
      <c r="FL154" s="72"/>
      <c r="FM154" s="72"/>
      <c r="FN154" s="72"/>
      <c r="FO154" s="72"/>
      <c r="FP154" s="72"/>
      <c r="FQ154" s="72"/>
      <c r="FR154" s="72"/>
      <c r="FS154" s="72"/>
      <c r="FT154" s="72"/>
      <c r="FU154" s="72"/>
      <c r="FV154" s="72"/>
      <c r="FW154" s="72"/>
      <c r="FX154" s="72"/>
      <c r="FY154" s="72"/>
      <c r="FZ154" s="72"/>
      <c r="GA154" s="72"/>
      <c r="GB154" s="72"/>
      <c r="GC154" s="72"/>
      <c r="GD154" s="72"/>
      <c r="GE154" s="72"/>
      <c r="GF154" s="72"/>
      <c r="GG154" s="72"/>
      <c r="GH154" s="72"/>
      <c r="GI154" s="72"/>
      <c r="GJ154" s="72"/>
      <c r="GK154" s="72"/>
      <c r="GL154" s="72"/>
      <c r="GM154" s="72"/>
      <c r="GN154" s="72"/>
      <c r="GO154" s="72"/>
      <c r="GP154" s="72"/>
      <c r="GQ154" s="72"/>
      <c r="GR154" s="72"/>
      <c r="GS154" s="72"/>
      <c r="GT154" s="72"/>
      <c r="GU154" s="72"/>
      <c r="GV154" s="72"/>
      <c r="GW154" s="72"/>
      <c r="GX154" s="72"/>
      <c r="GY154" s="72"/>
      <c r="GZ154" s="72"/>
      <c r="HA154" s="72"/>
      <c r="HB154" s="72"/>
      <c r="HC154" s="72"/>
      <c r="HD154" s="72"/>
      <c r="HE154" s="72"/>
      <c r="HF154" s="72"/>
      <c r="HG154" s="72"/>
      <c r="HH154" s="72"/>
      <c r="HI154" s="72"/>
      <c r="HJ154" s="72"/>
      <c r="HK154" s="72"/>
      <c r="HL154" s="72"/>
      <c r="HM154" s="72"/>
      <c r="HN154" s="72"/>
      <c r="HO154" s="72"/>
      <c r="HP154" s="72"/>
      <c r="HQ154" s="72"/>
      <c r="HR154" s="72"/>
      <c r="HS154" s="72"/>
      <c r="HT154" s="72"/>
      <c r="HU154" s="72"/>
      <c r="HV154" s="72"/>
      <c r="HW154" s="72"/>
      <c r="HX154" s="72"/>
      <c r="HY154" s="72"/>
      <c r="HZ154" s="72"/>
      <c r="IA154" s="72"/>
      <c r="IB154" s="72"/>
      <c r="IC154" s="72"/>
      <c r="ID154" s="72"/>
      <c r="IE154" s="72"/>
      <c r="IF154" s="72"/>
      <c r="IG154" s="72"/>
      <c r="IH154" s="72"/>
      <c r="II154" s="72"/>
      <c r="IJ154" s="72"/>
      <c r="IK154" s="72"/>
    </row>
    <row r="155" spans="1:245" s="73" customFormat="1" hidden="1">
      <c r="A155" s="86"/>
      <c r="B155" s="86"/>
      <c r="C155" s="84"/>
      <c r="D155" s="84"/>
      <c r="E155" s="87"/>
      <c r="F155" s="87"/>
      <c r="G155" s="87"/>
      <c r="H155" s="87"/>
      <c r="I155" s="87"/>
      <c r="J155" s="87"/>
      <c r="K155" s="87"/>
      <c r="L155" s="84"/>
      <c r="M155" s="84"/>
      <c r="N155" s="108"/>
      <c r="O155" s="92">
        <f t="shared" si="73"/>
        <v>0</v>
      </c>
      <c r="P155" s="93">
        <f t="shared" si="74"/>
        <v>0</v>
      </c>
      <c r="Q155" s="93">
        <f t="shared" si="79"/>
        <v>0</v>
      </c>
      <c r="R155" s="93">
        <f t="shared" si="80"/>
        <v>0</v>
      </c>
      <c r="S155" s="109">
        <f t="shared" si="81"/>
        <v>0</v>
      </c>
      <c r="T155" s="92">
        <v>0</v>
      </c>
      <c r="U155" s="93">
        <v>0</v>
      </c>
      <c r="V155" s="93">
        <v>0</v>
      </c>
      <c r="W155" s="93">
        <v>0</v>
      </c>
      <c r="X155" s="94">
        <f t="shared" si="82"/>
        <v>0</v>
      </c>
      <c r="Y155" s="92">
        <v>0</v>
      </c>
      <c r="Z155" s="93">
        <v>0</v>
      </c>
      <c r="AA155" s="93">
        <v>0</v>
      </c>
      <c r="AB155" s="93">
        <v>0</v>
      </c>
      <c r="AC155" s="78">
        <f t="shared" si="83"/>
        <v>0</v>
      </c>
      <c r="AD155" s="22">
        <f t="shared" si="75"/>
        <v>0</v>
      </c>
      <c r="AE155" s="23">
        <f t="shared" si="76"/>
        <v>0</v>
      </c>
      <c r="AF155" s="23">
        <f t="shared" si="77"/>
        <v>0</v>
      </c>
      <c r="AG155" s="23">
        <f t="shared" si="78"/>
        <v>0</v>
      </c>
      <c r="AH155" s="78">
        <f t="shared" si="84"/>
        <v>0</v>
      </c>
      <c r="AI155" s="22">
        <f t="shared" si="89"/>
        <v>0</v>
      </c>
      <c r="AJ155" s="23">
        <f t="shared" si="90"/>
        <v>0</v>
      </c>
      <c r="AK155" s="23">
        <f t="shared" si="85"/>
        <v>0</v>
      </c>
      <c r="AL155" s="23">
        <f t="shared" si="86"/>
        <v>0</v>
      </c>
      <c r="AM155" s="79">
        <f t="shared" si="87"/>
        <v>0</v>
      </c>
      <c r="AN155" s="78" t="e">
        <f t="shared" si="88"/>
        <v>#REF!</v>
      </c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  <c r="CW155" s="72"/>
      <c r="CX155" s="72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  <c r="EJ155" s="72"/>
      <c r="EK155" s="72"/>
      <c r="EL155" s="72"/>
      <c r="EM155" s="72"/>
      <c r="EN155" s="72"/>
      <c r="EO155" s="72"/>
      <c r="EP155" s="72"/>
      <c r="EQ155" s="72"/>
      <c r="ER155" s="72"/>
      <c r="ES155" s="72"/>
      <c r="ET155" s="72"/>
      <c r="EU155" s="72"/>
      <c r="EV155" s="72"/>
      <c r="EW155" s="72"/>
      <c r="EX155" s="72"/>
      <c r="EY155" s="72"/>
      <c r="EZ155" s="72"/>
      <c r="FA155" s="72"/>
      <c r="FB155" s="72"/>
      <c r="FC155" s="72"/>
      <c r="FD155" s="72"/>
      <c r="FE155" s="72"/>
      <c r="FF155" s="72"/>
      <c r="FG155" s="72"/>
      <c r="FH155" s="72"/>
      <c r="FI155" s="72"/>
      <c r="FJ155" s="72"/>
      <c r="FK155" s="72"/>
      <c r="FL155" s="72"/>
      <c r="FM155" s="72"/>
      <c r="FN155" s="72"/>
      <c r="FO155" s="72"/>
      <c r="FP155" s="72"/>
      <c r="FQ155" s="72"/>
      <c r="FR155" s="72"/>
      <c r="FS155" s="72"/>
      <c r="FT155" s="72"/>
      <c r="FU155" s="72"/>
      <c r="FV155" s="72"/>
      <c r="FW155" s="72"/>
      <c r="FX155" s="72"/>
      <c r="FY155" s="72"/>
      <c r="FZ155" s="72"/>
      <c r="GA155" s="72"/>
      <c r="GB155" s="72"/>
      <c r="GC155" s="72"/>
      <c r="GD155" s="72"/>
      <c r="GE155" s="72"/>
      <c r="GF155" s="72"/>
      <c r="GG155" s="72"/>
      <c r="GH155" s="72"/>
      <c r="GI155" s="72"/>
      <c r="GJ155" s="72"/>
      <c r="GK155" s="72"/>
      <c r="GL155" s="72"/>
      <c r="GM155" s="72"/>
      <c r="GN155" s="72"/>
      <c r="GO155" s="72"/>
      <c r="GP155" s="72"/>
      <c r="GQ155" s="72"/>
      <c r="GR155" s="72"/>
      <c r="GS155" s="72"/>
      <c r="GT155" s="72"/>
      <c r="GU155" s="72"/>
      <c r="GV155" s="72"/>
      <c r="GW155" s="72"/>
      <c r="GX155" s="72"/>
      <c r="GY155" s="72"/>
      <c r="GZ155" s="72"/>
      <c r="HA155" s="72"/>
      <c r="HB155" s="72"/>
      <c r="HC155" s="72"/>
      <c r="HD155" s="72"/>
      <c r="HE155" s="72"/>
      <c r="HF155" s="72"/>
      <c r="HG155" s="72"/>
      <c r="HH155" s="72"/>
      <c r="HI155" s="72"/>
      <c r="HJ155" s="72"/>
      <c r="HK155" s="72"/>
      <c r="HL155" s="72"/>
      <c r="HM155" s="72"/>
      <c r="HN155" s="72"/>
      <c r="HO155" s="72"/>
      <c r="HP155" s="72"/>
      <c r="HQ155" s="72"/>
      <c r="HR155" s="72"/>
      <c r="HS155" s="72"/>
      <c r="HT155" s="72"/>
      <c r="HU155" s="72"/>
      <c r="HV155" s="72"/>
      <c r="HW155" s="72"/>
      <c r="HX155" s="72"/>
      <c r="HY155" s="72"/>
      <c r="HZ155" s="72"/>
      <c r="IA155" s="72"/>
      <c r="IB155" s="72"/>
      <c r="IC155" s="72"/>
      <c r="ID155" s="72"/>
      <c r="IE155" s="72"/>
      <c r="IF155" s="72"/>
      <c r="IG155" s="72"/>
      <c r="IH155" s="72"/>
      <c r="II155" s="72"/>
      <c r="IJ155" s="72"/>
      <c r="IK155" s="72"/>
    </row>
    <row r="156" spans="1:245" s="73" customFormat="1" hidden="1">
      <c r="A156" s="86"/>
      <c r="B156" s="86"/>
      <c r="C156" s="84"/>
      <c r="D156" s="84"/>
      <c r="E156" s="87"/>
      <c r="F156" s="87"/>
      <c r="G156" s="87"/>
      <c r="H156" s="87"/>
      <c r="I156" s="87"/>
      <c r="J156" s="87"/>
      <c r="K156" s="87"/>
      <c r="L156" s="84"/>
      <c r="M156" s="84"/>
      <c r="N156" s="108"/>
      <c r="O156" s="92">
        <f t="shared" si="73"/>
        <v>0</v>
      </c>
      <c r="P156" s="93">
        <f t="shared" si="74"/>
        <v>0</v>
      </c>
      <c r="Q156" s="93">
        <f t="shared" si="79"/>
        <v>0</v>
      </c>
      <c r="R156" s="93">
        <f t="shared" si="80"/>
        <v>0</v>
      </c>
      <c r="S156" s="109">
        <f t="shared" si="81"/>
        <v>0</v>
      </c>
      <c r="T156" s="92">
        <v>0</v>
      </c>
      <c r="U156" s="93">
        <v>0</v>
      </c>
      <c r="V156" s="93">
        <v>0</v>
      </c>
      <c r="W156" s="93">
        <v>0</v>
      </c>
      <c r="X156" s="94">
        <f t="shared" si="82"/>
        <v>0</v>
      </c>
      <c r="Y156" s="92">
        <v>0</v>
      </c>
      <c r="Z156" s="93">
        <v>0</v>
      </c>
      <c r="AA156" s="93">
        <v>0</v>
      </c>
      <c r="AB156" s="93">
        <v>0</v>
      </c>
      <c r="AC156" s="78">
        <f t="shared" si="83"/>
        <v>0</v>
      </c>
      <c r="AD156" s="22">
        <f t="shared" si="75"/>
        <v>0</v>
      </c>
      <c r="AE156" s="23">
        <f t="shared" si="76"/>
        <v>0</v>
      </c>
      <c r="AF156" s="23">
        <f t="shared" si="77"/>
        <v>0</v>
      </c>
      <c r="AG156" s="23">
        <f t="shared" si="78"/>
        <v>0</v>
      </c>
      <c r="AH156" s="78">
        <f t="shared" si="84"/>
        <v>0</v>
      </c>
      <c r="AI156" s="22">
        <f t="shared" si="89"/>
        <v>0</v>
      </c>
      <c r="AJ156" s="23">
        <f t="shared" si="90"/>
        <v>0</v>
      </c>
      <c r="AK156" s="23">
        <f t="shared" si="85"/>
        <v>0</v>
      </c>
      <c r="AL156" s="23">
        <f t="shared" si="86"/>
        <v>0</v>
      </c>
      <c r="AM156" s="79">
        <f t="shared" si="87"/>
        <v>0</v>
      </c>
      <c r="AN156" s="78" t="e">
        <f t="shared" si="88"/>
        <v>#REF!</v>
      </c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72"/>
      <c r="EK156" s="72"/>
      <c r="EL156" s="72"/>
      <c r="EM156" s="72"/>
      <c r="EN156" s="72"/>
      <c r="EO156" s="72"/>
      <c r="EP156" s="72"/>
      <c r="EQ156" s="72"/>
      <c r="ER156" s="72"/>
      <c r="ES156" s="72"/>
      <c r="ET156" s="72"/>
      <c r="EU156" s="72"/>
      <c r="EV156" s="72"/>
      <c r="EW156" s="72"/>
      <c r="EX156" s="72"/>
      <c r="EY156" s="72"/>
      <c r="EZ156" s="72"/>
      <c r="FA156" s="72"/>
      <c r="FB156" s="72"/>
      <c r="FC156" s="72"/>
      <c r="FD156" s="72"/>
      <c r="FE156" s="72"/>
      <c r="FF156" s="72"/>
      <c r="FG156" s="72"/>
      <c r="FH156" s="72"/>
      <c r="FI156" s="72"/>
      <c r="FJ156" s="72"/>
      <c r="FK156" s="72"/>
      <c r="FL156" s="72"/>
      <c r="FM156" s="72"/>
      <c r="FN156" s="72"/>
      <c r="FO156" s="72"/>
      <c r="FP156" s="72"/>
      <c r="FQ156" s="72"/>
      <c r="FR156" s="72"/>
      <c r="FS156" s="72"/>
      <c r="FT156" s="72"/>
      <c r="FU156" s="72"/>
      <c r="FV156" s="72"/>
      <c r="FW156" s="72"/>
      <c r="FX156" s="72"/>
      <c r="FY156" s="72"/>
      <c r="FZ156" s="72"/>
      <c r="GA156" s="72"/>
      <c r="GB156" s="72"/>
      <c r="GC156" s="72"/>
      <c r="GD156" s="72"/>
      <c r="GE156" s="72"/>
      <c r="GF156" s="72"/>
      <c r="GG156" s="72"/>
      <c r="GH156" s="72"/>
      <c r="GI156" s="72"/>
      <c r="GJ156" s="72"/>
      <c r="GK156" s="72"/>
      <c r="GL156" s="72"/>
      <c r="GM156" s="72"/>
      <c r="GN156" s="72"/>
      <c r="GO156" s="72"/>
      <c r="GP156" s="72"/>
      <c r="GQ156" s="72"/>
      <c r="GR156" s="72"/>
      <c r="GS156" s="72"/>
      <c r="GT156" s="72"/>
      <c r="GU156" s="72"/>
      <c r="GV156" s="72"/>
      <c r="GW156" s="72"/>
      <c r="GX156" s="72"/>
      <c r="GY156" s="72"/>
      <c r="GZ156" s="72"/>
      <c r="HA156" s="72"/>
      <c r="HB156" s="72"/>
      <c r="HC156" s="72"/>
      <c r="HD156" s="72"/>
      <c r="HE156" s="72"/>
      <c r="HF156" s="72"/>
      <c r="HG156" s="72"/>
      <c r="HH156" s="72"/>
      <c r="HI156" s="72"/>
      <c r="HJ156" s="72"/>
      <c r="HK156" s="72"/>
      <c r="HL156" s="72"/>
      <c r="HM156" s="72"/>
      <c r="HN156" s="72"/>
      <c r="HO156" s="72"/>
      <c r="HP156" s="72"/>
      <c r="HQ156" s="72"/>
      <c r="HR156" s="72"/>
      <c r="HS156" s="72"/>
      <c r="HT156" s="72"/>
      <c r="HU156" s="72"/>
      <c r="HV156" s="72"/>
      <c r="HW156" s="72"/>
      <c r="HX156" s="72"/>
      <c r="HY156" s="72"/>
      <c r="HZ156" s="72"/>
      <c r="IA156" s="72"/>
      <c r="IB156" s="72"/>
      <c r="IC156" s="72"/>
      <c r="ID156" s="72"/>
      <c r="IE156" s="72"/>
      <c r="IF156" s="72"/>
      <c r="IG156" s="72"/>
      <c r="IH156" s="72"/>
      <c r="II156" s="72"/>
      <c r="IJ156" s="72"/>
      <c r="IK156" s="72"/>
    </row>
    <row r="157" spans="1:245" s="73" customFormat="1" hidden="1">
      <c r="A157" s="86"/>
      <c r="B157" s="86"/>
      <c r="C157" s="84"/>
      <c r="D157" s="84"/>
      <c r="E157" s="87"/>
      <c r="F157" s="87"/>
      <c r="G157" s="87"/>
      <c r="H157" s="87"/>
      <c r="I157" s="87"/>
      <c r="J157" s="87"/>
      <c r="K157" s="87"/>
      <c r="L157" s="84"/>
      <c r="M157" s="84"/>
      <c r="N157" s="108"/>
      <c r="O157" s="92">
        <f t="shared" si="73"/>
        <v>0</v>
      </c>
      <c r="P157" s="93">
        <f t="shared" si="74"/>
        <v>0</v>
      </c>
      <c r="Q157" s="93">
        <f t="shared" si="79"/>
        <v>0</v>
      </c>
      <c r="R157" s="93">
        <f t="shared" si="80"/>
        <v>0</v>
      </c>
      <c r="S157" s="109">
        <f t="shared" si="81"/>
        <v>0</v>
      </c>
      <c r="T157" s="92">
        <v>0</v>
      </c>
      <c r="U157" s="93">
        <v>0</v>
      </c>
      <c r="V157" s="93">
        <v>0</v>
      </c>
      <c r="W157" s="93">
        <v>0</v>
      </c>
      <c r="X157" s="94">
        <f t="shared" si="82"/>
        <v>0</v>
      </c>
      <c r="Y157" s="92">
        <v>0</v>
      </c>
      <c r="Z157" s="93">
        <v>0</v>
      </c>
      <c r="AA157" s="93">
        <v>0</v>
      </c>
      <c r="AB157" s="93">
        <v>0</v>
      </c>
      <c r="AC157" s="78">
        <f t="shared" si="83"/>
        <v>0</v>
      </c>
      <c r="AD157" s="22">
        <f t="shared" si="75"/>
        <v>0</v>
      </c>
      <c r="AE157" s="23">
        <f t="shared" si="76"/>
        <v>0</v>
      </c>
      <c r="AF157" s="23">
        <f t="shared" si="77"/>
        <v>0</v>
      </c>
      <c r="AG157" s="23">
        <f t="shared" si="78"/>
        <v>0</v>
      </c>
      <c r="AH157" s="78">
        <f t="shared" si="84"/>
        <v>0</v>
      </c>
      <c r="AI157" s="22">
        <f t="shared" si="89"/>
        <v>0</v>
      </c>
      <c r="AJ157" s="23">
        <f t="shared" si="90"/>
        <v>0</v>
      </c>
      <c r="AK157" s="23">
        <f t="shared" si="85"/>
        <v>0</v>
      </c>
      <c r="AL157" s="23">
        <f t="shared" si="86"/>
        <v>0</v>
      </c>
      <c r="AM157" s="79">
        <f t="shared" si="87"/>
        <v>0</v>
      </c>
      <c r="AN157" s="78" t="e">
        <f t="shared" si="88"/>
        <v>#REF!</v>
      </c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72"/>
      <c r="EK157" s="72"/>
      <c r="EL157" s="72"/>
      <c r="EM157" s="72"/>
      <c r="EN157" s="72"/>
      <c r="EO157" s="72"/>
      <c r="EP157" s="72"/>
      <c r="EQ157" s="72"/>
      <c r="ER157" s="72"/>
      <c r="ES157" s="72"/>
      <c r="ET157" s="72"/>
      <c r="EU157" s="72"/>
      <c r="EV157" s="72"/>
      <c r="EW157" s="72"/>
      <c r="EX157" s="72"/>
      <c r="EY157" s="72"/>
      <c r="EZ157" s="72"/>
      <c r="FA157" s="72"/>
      <c r="FB157" s="72"/>
      <c r="FC157" s="72"/>
      <c r="FD157" s="72"/>
      <c r="FE157" s="72"/>
      <c r="FF157" s="72"/>
      <c r="FG157" s="72"/>
      <c r="FH157" s="72"/>
      <c r="FI157" s="72"/>
      <c r="FJ157" s="72"/>
      <c r="FK157" s="72"/>
      <c r="FL157" s="72"/>
      <c r="FM157" s="72"/>
      <c r="FN157" s="72"/>
      <c r="FO157" s="72"/>
      <c r="FP157" s="72"/>
      <c r="FQ157" s="72"/>
      <c r="FR157" s="72"/>
      <c r="FS157" s="72"/>
      <c r="FT157" s="72"/>
      <c r="FU157" s="72"/>
      <c r="FV157" s="72"/>
      <c r="FW157" s="72"/>
      <c r="FX157" s="72"/>
      <c r="FY157" s="72"/>
      <c r="FZ157" s="72"/>
      <c r="GA157" s="72"/>
      <c r="GB157" s="72"/>
      <c r="GC157" s="72"/>
      <c r="GD157" s="72"/>
      <c r="GE157" s="72"/>
      <c r="GF157" s="72"/>
      <c r="GG157" s="72"/>
      <c r="GH157" s="72"/>
      <c r="GI157" s="72"/>
      <c r="GJ157" s="72"/>
      <c r="GK157" s="72"/>
      <c r="GL157" s="72"/>
      <c r="GM157" s="72"/>
      <c r="GN157" s="72"/>
      <c r="GO157" s="72"/>
      <c r="GP157" s="72"/>
      <c r="GQ157" s="72"/>
      <c r="GR157" s="72"/>
      <c r="GS157" s="72"/>
      <c r="GT157" s="72"/>
      <c r="GU157" s="72"/>
      <c r="GV157" s="72"/>
      <c r="GW157" s="72"/>
      <c r="GX157" s="72"/>
      <c r="GY157" s="72"/>
      <c r="GZ157" s="72"/>
      <c r="HA157" s="72"/>
      <c r="HB157" s="72"/>
      <c r="HC157" s="72"/>
      <c r="HD157" s="72"/>
      <c r="HE157" s="72"/>
      <c r="HF157" s="72"/>
      <c r="HG157" s="72"/>
      <c r="HH157" s="72"/>
      <c r="HI157" s="72"/>
      <c r="HJ157" s="72"/>
      <c r="HK157" s="72"/>
      <c r="HL157" s="72"/>
      <c r="HM157" s="72"/>
      <c r="HN157" s="72"/>
      <c r="HO157" s="72"/>
      <c r="HP157" s="72"/>
      <c r="HQ157" s="72"/>
      <c r="HR157" s="72"/>
      <c r="HS157" s="72"/>
      <c r="HT157" s="72"/>
      <c r="HU157" s="72"/>
      <c r="HV157" s="72"/>
      <c r="HW157" s="72"/>
      <c r="HX157" s="72"/>
      <c r="HY157" s="72"/>
      <c r="HZ157" s="72"/>
      <c r="IA157" s="72"/>
      <c r="IB157" s="72"/>
      <c r="IC157" s="72"/>
      <c r="ID157" s="72"/>
      <c r="IE157" s="72"/>
      <c r="IF157" s="72"/>
      <c r="IG157" s="72"/>
      <c r="IH157" s="72"/>
      <c r="II157" s="72"/>
      <c r="IJ157" s="72"/>
      <c r="IK157" s="72"/>
    </row>
    <row r="158" spans="1:245" s="73" customFormat="1" hidden="1">
      <c r="A158" s="86"/>
      <c r="B158" s="86"/>
      <c r="C158" s="84"/>
      <c r="D158" s="84"/>
      <c r="E158" s="87"/>
      <c r="F158" s="87"/>
      <c r="G158" s="87"/>
      <c r="H158" s="87"/>
      <c r="I158" s="87"/>
      <c r="J158" s="87"/>
      <c r="K158" s="87"/>
      <c r="L158" s="87"/>
      <c r="M158" s="87"/>
      <c r="N158" s="108"/>
      <c r="O158" s="92">
        <f t="shared" si="73"/>
        <v>0</v>
      </c>
      <c r="P158" s="93">
        <f t="shared" si="74"/>
        <v>0</v>
      </c>
      <c r="Q158" s="93">
        <f t="shared" si="79"/>
        <v>0</v>
      </c>
      <c r="R158" s="93">
        <f t="shared" si="80"/>
        <v>0</v>
      </c>
      <c r="S158" s="109">
        <f t="shared" si="81"/>
        <v>0</v>
      </c>
      <c r="T158" s="92">
        <v>0</v>
      </c>
      <c r="U158" s="93">
        <v>0</v>
      </c>
      <c r="V158" s="93">
        <v>0</v>
      </c>
      <c r="W158" s="93">
        <v>0</v>
      </c>
      <c r="X158" s="94">
        <f t="shared" si="82"/>
        <v>0</v>
      </c>
      <c r="Y158" s="92">
        <v>0</v>
      </c>
      <c r="Z158" s="93">
        <v>0</v>
      </c>
      <c r="AA158" s="93">
        <v>0</v>
      </c>
      <c r="AB158" s="93">
        <v>0</v>
      </c>
      <c r="AC158" s="78">
        <f t="shared" si="83"/>
        <v>0</v>
      </c>
      <c r="AD158" s="22">
        <f t="shared" si="75"/>
        <v>0</v>
      </c>
      <c r="AE158" s="23">
        <f t="shared" si="76"/>
        <v>0</v>
      </c>
      <c r="AF158" s="23">
        <f t="shared" si="77"/>
        <v>0</v>
      </c>
      <c r="AG158" s="23">
        <f t="shared" si="78"/>
        <v>0</v>
      </c>
      <c r="AH158" s="78">
        <f t="shared" si="84"/>
        <v>0</v>
      </c>
      <c r="AI158" s="22">
        <f t="shared" si="89"/>
        <v>0</v>
      </c>
      <c r="AJ158" s="23">
        <f t="shared" si="90"/>
        <v>0</v>
      </c>
      <c r="AK158" s="23">
        <f t="shared" si="85"/>
        <v>0</v>
      </c>
      <c r="AL158" s="23">
        <f t="shared" si="86"/>
        <v>0</v>
      </c>
      <c r="AM158" s="79">
        <f t="shared" si="87"/>
        <v>0</v>
      </c>
      <c r="AN158" s="78" t="e">
        <f t="shared" si="88"/>
        <v>#REF!</v>
      </c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2"/>
      <c r="EM158" s="72"/>
      <c r="EN158" s="72"/>
      <c r="EO158" s="72"/>
      <c r="EP158" s="72"/>
      <c r="EQ158" s="72"/>
      <c r="ER158" s="72"/>
      <c r="ES158" s="72"/>
      <c r="ET158" s="72"/>
      <c r="EU158" s="72"/>
      <c r="EV158" s="72"/>
      <c r="EW158" s="72"/>
      <c r="EX158" s="72"/>
      <c r="EY158" s="72"/>
      <c r="EZ158" s="72"/>
      <c r="FA158" s="72"/>
      <c r="FB158" s="72"/>
      <c r="FC158" s="72"/>
      <c r="FD158" s="72"/>
      <c r="FE158" s="72"/>
      <c r="FF158" s="72"/>
      <c r="FG158" s="72"/>
      <c r="FH158" s="72"/>
      <c r="FI158" s="72"/>
      <c r="FJ158" s="72"/>
      <c r="FK158" s="72"/>
      <c r="FL158" s="72"/>
      <c r="FM158" s="72"/>
      <c r="FN158" s="72"/>
      <c r="FO158" s="72"/>
      <c r="FP158" s="72"/>
      <c r="FQ158" s="72"/>
      <c r="FR158" s="72"/>
      <c r="FS158" s="72"/>
      <c r="FT158" s="72"/>
      <c r="FU158" s="72"/>
      <c r="FV158" s="72"/>
      <c r="FW158" s="72"/>
      <c r="FX158" s="72"/>
      <c r="FY158" s="72"/>
      <c r="FZ158" s="72"/>
      <c r="GA158" s="72"/>
      <c r="GB158" s="72"/>
      <c r="GC158" s="72"/>
      <c r="GD158" s="72"/>
      <c r="GE158" s="72"/>
      <c r="GF158" s="72"/>
      <c r="GG158" s="72"/>
      <c r="GH158" s="72"/>
      <c r="GI158" s="72"/>
      <c r="GJ158" s="72"/>
      <c r="GK158" s="72"/>
      <c r="GL158" s="72"/>
      <c r="GM158" s="72"/>
      <c r="GN158" s="72"/>
      <c r="GO158" s="72"/>
      <c r="GP158" s="72"/>
      <c r="GQ158" s="72"/>
      <c r="GR158" s="72"/>
      <c r="GS158" s="72"/>
      <c r="GT158" s="72"/>
      <c r="GU158" s="72"/>
      <c r="GV158" s="72"/>
      <c r="GW158" s="72"/>
      <c r="GX158" s="72"/>
      <c r="GY158" s="72"/>
      <c r="GZ158" s="72"/>
      <c r="HA158" s="72"/>
      <c r="HB158" s="72"/>
      <c r="HC158" s="72"/>
      <c r="HD158" s="72"/>
      <c r="HE158" s="72"/>
      <c r="HF158" s="72"/>
      <c r="HG158" s="72"/>
      <c r="HH158" s="72"/>
      <c r="HI158" s="72"/>
      <c r="HJ158" s="72"/>
      <c r="HK158" s="72"/>
      <c r="HL158" s="72"/>
      <c r="HM158" s="72"/>
      <c r="HN158" s="72"/>
      <c r="HO158" s="72"/>
      <c r="HP158" s="72"/>
      <c r="HQ158" s="72"/>
      <c r="HR158" s="72"/>
      <c r="HS158" s="72"/>
      <c r="HT158" s="72"/>
      <c r="HU158" s="72"/>
      <c r="HV158" s="72"/>
      <c r="HW158" s="72"/>
      <c r="HX158" s="72"/>
      <c r="HY158" s="72"/>
      <c r="HZ158" s="72"/>
      <c r="IA158" s="72"/>
      <c r="IB158" s="72"/>
      <c r="IC158" s="72"/>
      <c r="ID158" s="72"/>
      <c r="IE158" s="72"/>
      <c r="IF158" s="72"/>
      <c r="IG158" s="72"/>
      <c r="IH158" s="72"/>
      <c r="II158" s="72"/>
      <c r="IJ158" s="72"/>
      <c r="IK158" s="72"/>
    </row>
    <row r="159" spans="1:245" s="73" customFormat="1" hidden="1">
      <c r="A159" s="86"/>
      <c r="B159" s="86"/>
      <c r="C159" s="84"/>
      <c r="D159" s="84"/>
      <c r="E159" s="87"/>
      <c r="F159" s="87"/>
      <c r="G159" s="87"/>
      <c r="H159" s="87"/>
      <c r="I159" s="87"/>
      <c r="J159" s="87"/>
      <c r="K159" s="87"/>
      <c r="L159" s="84"/>
      <c r="M159" s="84"/>
      <c r="N159" s="108"/>
      <c r="O159" s="92">
        <f t="shared" si="73"/>
        <v>0</v>
      </c>
      <c r="P159" s="93">
        <f t="shared" si="74"/>
        <v>0</v>
      </c>
      <c r="Q159" s="93">
        <f t="shared" si="79"/>
        <v>0</v>
      </c>
      <c r="R159" s="93">
        <f t="shared" si="80"/>
        <v>0</v>
      </c>
      <c r="S159" s="109">
        <f t="shared" si="81"/>
        <v>0</v>
      </c>
      <c r="T159" s="92">
        <v>0</v>
      </c>
      <c r="U159" s="93">
        <v>0</v>
      </c>
      <c r="V159" s="93">
        <v>0</v>
      </c>
      <c r="W159" s="93">
        <v>0</v>
      </c>
      <c r="X159" s="94">
        <f t="shared" si="82"/>
        <v>0</v>
      </c>
      <c r="Y159" s="92">
        <v>0</v>
      </c>
      <c r="Z159" s="93">
        <v>0</v>
      </c>
      <c r="AA159" s="93">
        <v>0</v>
      </c>
      <c r="AB159" s="93">
        <v>0</v>
      </c>
      <c r="AC159" s="78">
        <f t="shared" si="83"/>
        <v>0</v>
      </c>
      <c r="AD159" s="22">
        <f t="shared" si="75"/>
        <v>0</v>
      </c>
      <c r="AE159" s="23">
        <f t="shared" si="76"/>
        <v>0</v>
      </c>
      <c r="AF159" s="23">
        <f t="shared" si="77"/>
        <v>0</v>
      </c>
      <c r="AG159" s="23">
        <f t="shared" si="78"/>
        <v>0</v>
      </c>
      <c r="AH159" s="78">
        <f t="shared" si="84"/>
        <v>0</v>
      </c>
      <c r="AI159" s="22">
        <f t="shared" si="89"/>
        <v>0</v>
      </c>
      <c r="AJ159" s="23">
        <f t="shared" si="90"/>
        <v>0</v>
      </c>
      <c r="AK159" s="23">
        <f t="shared" si="85"/>
        <v>0</v>
      </c>
      <c r="AL159" s="23">
        <f t="shared" si="86"/>
        <v>0</v>
      </c>
      <c r="AM159" s="79">
        <f t="shared" si="87"/>
        <v>0</v>
      </c>
      <c r="AN159" s="78" t="e">
        <f t="shared" si="88"/>
        <v>#REF!</v>
      </c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  <c r="EJ159" s="72"/>
      <c r="EK159" s="72"/>
      <c r="EL159" s="72"/>
      <c r="EM159" s="72"/>
      <c r="EN159" s="72"/>
      <c r="EO159" s="72"/>
      <c r="EP159" s="72"/>
      <c r="EQ159" s="72"/>
      <c r="ER159" s="72"/>
      <c r="ES159" s="72"/>
      <c r="ET159" s="72"/>
      <c r="EU159" s="72"/>
      <c r="EV159" s="72"/>
      <c r="EW159" s="72"/>
      <c r="EX159" s="72"/>
      <c r="EY159" s="72"/>
      <c r="EZ159" s="72"/>
      <c r="FA159" s="72"/>
      <c r="FB159" s="72"/>
      <c r="FC159" s="72"/>
      <c r="FD159" s="72"/>
      <c r="FE159" s="72"/>
      <c r="FF159" s="72"/>
      <c r="FG159" s="72"/>
      <c r="FH159" s="72"/>
      <c r="FI159" s="72"/>
      <c r="FJ159" s="72"/>
      <c r="FK159" s="72"/>
      <c r="FL159" s="72"/>
      <c r="FM159" s="72"/>
      <c r="FN159" s="72"/>
      <c r="FO159" s="72"/>
      <c r="FP159" s="72"/>
      <c r="FQ159" s="72"/>
      <c r="FR159" s="72"/>
      <c r="FS159" s="72"/>
      <c r="FT159" s="72"/>
      <c r="FU159" s="72"/>
      <c r="FV159" s="72"/>
      <c r="FW159" s="72"/>
      <c r="FX159" s="72"/>
      <c r="FY159" s="72"/>
      <c r="FZ159" s="72"/>
      <c r="GA159" s="72"/>
      <c r="GB159" s="72"/>
      <c r="GC159" s="72"/>
      <c r="GD159" s="72"/>
      <c r="GE159" s="72"/>
      <c r="GF159" s="72"/>
      <c r="GG159" s="72"/>
      <c r="GH159" s="72"/>
      <c r="GI159" s="72"/>
      <c r="GJ159" s="72"/>
      <c r="GK159" s="72"/>
      <c r="GL159" s="72"/>
      <c r="GM159" s="72"/>
      <c r="GN159" s="72"/>
      <c r="GO159" s="72"/>
      <c r="GP159" s="72"/>
      <c r="GQ159" s="72"/>
      <c r="GR159" s="72"/>
      <c r="GS159" s="72"/>
      <c r="GT159" s="72"/>
      <c r="GU159" s="72"/>
      <c r="GV159" s="72"/>
      <c r="GW159" s="72"/>
      <c r="GX159" s="72"/>
      <c r="GY159" s="72"/>
      <c r="GZ159" s="72"/>
      <c r="HA159" s="72"/>
      <c r="HB159" s="72"/>
      <c r="HC159" s="72"/>
      <c r="HD159" s="72"/>
      <c r="HE159" s="72"/>
      <c r="HF159" s="72"/>
      <c r="HG159" s="72"/>
      <c r="HH159" s="72"/>
      <c r="HI159" s="72"/>
      <c r="HJ159" s="72"/>
      <c r="HK159" s="72"/>
      <c r="HL159" s="72"/>
      <c r="HM159" s="72"/>
      <c r="HN159" s="72"/>
      <c r="HO159" s="72"/>
      <c r="HP159" s="72"/>
      <c r="HQ159" s="72"/>
      <c r="HR159" s="72"/>
      <c r="HS159" s="72"/>
      <c r="HT159" s="72"/>
      <c r="HU159" s="72"/>
      <c r="HV159" s="72"/>
      <c r="HW159" s="72"/>
      <c r="HX159" s="72"/>
      <c r="HY159" s="72"/>
      <c r="HZ159" s="72"/>
      <c r="IA159" s="72"/>
      <c r="IB159" s="72"/>
      <c r="IC159" s="72"/>
      <c r="ID159" s="72"/>
      <c r="IE159" s="72"/>
      <c r="IF159" s="72"/>
      <c r="IG159" s="72"/>
      <c r="IH159" s="72"/>
      <c r="II159" s="72"/>
      <c r="IJ159" s="72"/>
      <c r="IK159" s="72"/>
    </row>
    <row r="160" spans="1:245" s="73" customFormat="1" hidden="1">
      <c r="A160" s="86"/>
      <c r="B160" s="86"/>
      <c r="C160" s="84"/>
      <c r="D160" s="84"/>
      <c r="E160" s="87"/>
      <c r="F160" s="87"/>
      <c r="G160" s="87"/>
      <c r="H160" s="87"/>
      <c r="I160" s="87"/>
      <c r="J160" s="87"/>
      <c r="K160" s="87"/>
      <c r="L160" s="84"/>
      <c r="M160" s="84"/>
      <c r="N160" s="108"/>
      <c r="O160" s="92">
        <f t="shared" si="73"/>
        <v>0</v>
      </c>
      <c r="P160" s="93">
        <f t="shared" si="74"/>
        <v>0</v>
      </c>
      <c r="Q160" s="93">
        <f t="shared" si="79"/>
        <v>0</v>
      </c>
      <c r="R160" s="93">
        <f t="shared" si="80"/>
        <v>0</v>
      </c>
      <c r="S160" s="109">
        <f t="shared" si="81"/>
        <v>0</v>
      </c>
      <c r="T160" s="92">
        <v>0</v>
      </c>
      <c r="U160" s="93">
        <v>0</v>
      </c>
      <c r="V160" s="93">
        <v>0</v>
      </c>
      <c r="W160" s="93">
        <v>0</v>
      </c>
      <c r="X160" s="94">
        <f t="shared" si="82"/>
        <v>0</v>
      </c>
      <c r="Y160" s="92">
        <v>0</v>
      </c>
      <c r="Z160" s="93">
        <v>0</v>
      </c>
      <c r="AA160" s="93">
        <v>0</v>
      </c>
      <c r="AB160" s="93">
        <v>0</v>
      </c>
      <c r="AC160" s="78">
        <f t="shared" si="83"/>
        <v>0</v>
      </c>
      <c r="AD160" s="22">
        <f t="shared" si="75"/>
        <v>0</v>
      </c>
      <c r="AE160" s="23">
        <f t="shared" si="76"/>
        <v>0</v>
      </c>
      <c r="AF160" s="23">
        <f t="shared" si="77"/>
        <v>0</v>
      </c>
      <c r="AG160" s="23">
        <f t="shared" si="78"/>
        <v>0</v>
      </c>
      <c r="AH160" s="78">
        <f t="shared" si="84"/>
        <v>0</v>
      </c>
      <c r="AI160" s="22">
        <f t="shared" si="89"/>
        <v>0</v>
      </c>
      <c r="AJ160" s="23">
        <f t="shared" si="90"/>
        <v>0</v>
      </c>
      <c r="AK160" s="23">
        <f t="shared" si="85"/>
        <v>0</v>
      </c>
      <c r="AL160" s="23">
        <f t="shared" si="86"/>
        <v>0</v>
      </c>
      <c r="AM160" s="79">
        <f t="shared" si="87"/>
        <v>0</v>
      </c>
      <c r="AN160" s="78" t="e">
        <f t="shared" si="88"/>
        <v>#REF!</v>
      </c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72"/>
      <c r="EK160" s="72"/>
      <c r="EL160" s="72"/>
      <c r="EM160" s="72"/>
      <c r="EN160" s="72"/>
      <c r="EO160" s="72"/>
      <c r="EP160" s="72"/>
      <c r="EQ160" s="72"/>
      <c r="ER160" s="72"/>
      <c r="ES160" s="72"/>
      <c r="ET160" s="72"/>
      <c r="EU160" s="72"/>
      <c r="EV160" s="72"/>
      <c r="EW160" s="72"/>
      <c r="EX160" s="72"/>
      <c r="EY160" s="72"/>
      <c r="EZ160" s="72"/>
      <c r="FA160" s="72"/>
      <c r="FB160" s="72"/>
      <c r="FC160" s="72"/>
      <c r="FD160" s="72"/>
      <c r="FE160" s="72"/>
      <c r="FF160" s="72"/>
      <c r="FG160" s="72"/>
      <c r="FH160" s="72"/>
      <c r="FI160" s="72"/>
      <c r="FJ160" s="72"/>
      <c r="FK160" s="72"/>
      <c r="FL160" s="72"/>
      <c r="FM160" s="72"/>
      <c r="FN160" s="72"/>
      <c r="FO160" s="72"/>
      <c r="FP160" s="72"/>
      <c r="FQ160" s="72"/>
      <c r="FR160" s="72"/>
      <c r="FS160" s="72"/>
      <c r="FT160" s="72"/>
      <c r="FU160" s="72"/>
      <c r="FV160" s="72"/>
      <c r="FW160" s="72"/>
      <c r="FX160" s="72"/>
      <c r="FY160" s="72"/>
      <c r="FZ160" s="72"/>
      <c r="GA160" s="72"/>
      <c r="GB160" s="72"/>
      <c r="GC160" s="72"/>
      <c r="GD160" s="72"/>
      <c r="GE160" s="72"/>
      <c r="GF160" s="72"/>
      <c r="GG160" s="72"/>
      <c r="GH160" s="72"/>
      <c r="GI160" s="72"/>
      <c r="GJ160" s="72"/>
      <c r="GK160" s="72"/>
      <c r="GL160" s="72"/>
      <c r="GM160" s="72"/>
      <c r="GN160" s="72"/>
      <c r="GO160" s="72"/>
      <c r="GP160" s="72"/>
      <c r="GQ160" s="72"/>
      <c r="GR160" s="72"/>
      <c r="GS160" s="72"/>
      <c r="GT160" s="72"/>
      <c r="GU160" s="72"/>
      <c r="GV160" s="72"/>
      <c r="GW160" s="72"/>
      <c r="GX160" s="72"/>
      <c r="GY160" s="72"/>
      <c r="GZ160" s="72"/>
      <c r="HA160" s="72"/>
      <c r="HB160" s="72"/>
      <c r="HC160" s="72"/>
      <c r="HD160" s="72"/>
      <c r="HE160" s="72"/>
      <c r="HF160" s="72"/>
      <c r="HG160" s="72"/>
      <c r="HH160" s="72"/>
      <c r="HI160" s="72"/>
      <c r="HJ160" s="72"/>
      <c r="HK160" s="72"/>
      <c r="HL160" s="72"/>
      <c r="HM160" s="72"/>
      <c r="HN160" s="72"/>
      <c r="HO160" s="72"/>
      <c r="HP160" s="72"/>
      <c r="HQ160" s="72"/>
      <c r="HR160" s="72"/>
      <c r="HS160" s="72"/>
      <c r="HT160" s="72"/>
      <c r="HU160" s="72"/>
      <c r="HV160" s="72"/>
      <c r="HW160" s="72"/>
      <c r="HX160" s="72"/>
      <c r="HY160" s="72"/>
      <c r="HZ160" s="72"/>
      <c r="IA160" s="72"/>
      <c r="IB160" s="72"/>
      <c r="IC160" s="72"/>
      <c r="ID160" s="72"/>
      <c r="IE160" s="72"/>
      <c r="IF160" s="72"/>
      <c r="IG160" s="72"/>
      <c r="IH160" s="72"/>
      <c r="II160" s="72"/>
      <c r="IJ160" s="72"/>
      <c r="IK160" s="72"/>
    </row>
    <row r="161" spans="1:245" s="73" customFormat="1" hidden="1">
      <c r="A161" s="86"/>
      <c r="B161" s="86"/>
      <c r="C161" s="84"/>
      <c r="D161" s="84"/>
      <c r="E161" s="87"/>
      <c r="F161" s="87"/>
      <c r="G161" s="87"/>
      <c r="H161" s="87"/>
      <c r="I161" s="87"/>
      <c r="J161" s="87"/>
      <c r="K161" s="87"/>
      <c r="L161" s="84"/>
      <c r="M161" s="84"/>
      <c r="N161" s="108"/>
      <c r="O161" s="92">
        <f t="shared" si="73"/>
        <v>0</v>
      </c>
      <c r="P161" s="93">
        <f t="shared" si="74"/>
        <v>0</v>
      </c>
      <c r="Q161" s="93">
        <f t="shared" si="79"/>
        <v>0</v>
      </c>
      <c r="R161" s="93">
        <f t="shared" si="80"/>
        <v>0</v>
      </c>
      <c r="S161" s="109">
        <f t="shared" si="81"/>
        <v>0</v>
      </c>
      <c r="T161" s="92">
        <v>0</v>
      </c>
      <c r="U161" s="93">
        <v>0</v>
      </c>
      <c r="V161" s="93">
        <v>0</v>
      </c>
      <c r="W161" s="93">
        <v>0</v>
      </c>
      <c r="X161" s="94">
        <f t="shared" si="82"/>
        <v>0</v>
      </c>
      <c r="Y161" s="92">
        <v>0</v>
      </c>
      <c r="Z161" s="93">
        <v>0</v>
      </c>
      <c r="AA161" s="93">
        <v>0</v>
      </c>
      <c r="AB161" s="93">
        <v>0</v>
      </c>
      <c r="AC161" s="78">
        <f t="shared" si="83"/>
        <v>0</v>
      </c>
      <c r="AD161" s="22">
        <f t="shared" si="75"/>
        <v>0</v>
      </c>
      <c r="AE161" s="23">
        <f t="shared" si="76"/>
        <v>0</v>
      </c>
      <c r="AF161" s="23">
        <f t="shared" si="77"/>
        <v>0</v>
      </c>
      <c r="AG161" s="23">
        <f t="shared" si="78"/>
        <v>0</v>
      </c>
      <c r="AH161" s="78">
        <f t="shared" si="84"/>
        <v>0</v>
      </c>
      <c r="AI161" s="22">
        <f t="shared" si="89"/>
        <v>0</v>
      </c>
      <c r="AJ161" s="23">
        <f t="shared" si="90"/>
        <v>0</v>
      </c>
      <c r="AK161" s="23">
        <f t="shared" si="85"/>
        <v>0</v>
      </c>
      <c r="AL161" s="23">
        <f t="shared" si="86"/>
        <v>0</v>
      </c>
      <c r="AM161" s="79">
        <f t="shared" si="87"/>
        <v>0</v>
      </c>
      <c r="AN161" s="78" t="e">
        <f t="shared" si="88"/>
        <v>#REF!</v>
      </c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  <c r="EJ161" s="72"/>
      <c r="EK161" s="72"/>
      <c r="EL161" s="72"/>
      <c r="EM161" s="72"/>
      <c r="EN161" s="72"/>
      <c r="EO161" s="72"/>
      <c r="EP161" s="72"/>
      <c r="EQ161" s="72"/>
      <c r="ER161" s="72"/>
      <c r="ES161" s="72"/>
      <c r="ET161" s="72"/>
      <c r="EU161" s="72"/>
      <c r="EV161" s="72"/>
      <c r="EW161" s="72"/>
      <c r="EX161" s="72"/>
      <c r="EY161" s="72"/>
      <c r="EZ161" s="72"/>
      <c r="FA161" s="72"/>
      <c r="FB161" s="72"/>
      <c r="FC161" s="72"/>
      <c r="FD161" s="72"/>
      <c r="FE161" s="72"/>
      <c r="FF161" s="72"/>
      <c r="FG161" s="72"/>
      <c r="FH161" s="72"/>
      <c r="FI161" s="72"/>
      <c r="FJ161" s="72"/>
      <c r="FK161" s="72"/>
      <c r="FL161" s="72"/>
      <c r="FM161" s="72"/>
      <c r="FN161" s="72"/>
      <c r="FO161" s="72"/>
      <c r="FP161" s="72"/>
      <c r="FQ161" s="72"/>
      <c r="FR161" s="72"/>
      <c r="FS161" s="72"/>
      <c r="FT161" s="72"/>
      <c r="FU161" s="72"/>
      <c r="FV161" s="72"/>
      <c r="FW161" s="72"/>
      <c r="FX161" s="72"/>
      <c r="FY161" s="72"/>
      <c r="FZ161" s="72"/>
      <c r="GA161" s="72"/>
      <c r="GB161" s="72"/>
      <c r="GC161" s="72"/>
      <c r="GD161" s="72"/>
      <c r="GE161" s="72"/>
      <c r="GF161" s="72"/>
      <c r="GG161" s="72"/>
      <c r="GH161" s="72"/>
      <c r="GI161" s="72"/>
      <c r="GJ161" s="72"/>
      <c r="GK161" s="72"/>
      <c r="GL161" s="72"/>
      <c r="GM161" s="72"/>
      <c r="GN161" s="72"/>
      <c r="GO161" s="72"/>
      <c r="GP161" s="72"/>
      <c r="GQ161" s="72"/>
      <c r="GR161" s="72"/>
      <c r="GS161" s="72"/>
      <c r="GT161" s="72"/>
      <c r="GU161" s="72"/>
      <c r="GV161" s="72"/>
      <c r="GW161" s="72"/>
      <c r="GX161" s="72"/>
      <c r="GY161" s="72"/>
      <c r="GZ161" s="72"/>
      <c r="HA161" s="72"/>
      <c r="HB161" s="72"/>
      <c r="HC161" s="72"/>
      <c r="HD161" s="72"/>
      <c r="HE161" s="72"/>
      <c r="HF161" s="72"/>
      <c r="HG161" s="72"/>
      <c r="HH161" s="72"/>
      <c r="HI161" s="72"/>
      <c r="HJ161" s="72"/>
      <c r="HK161" s="72"/>
      <c r="HL161" s="72"/>
      <c r="HM161" s="72"/>
      <c r="HN161" s="72"/>
      <c r="HO161" s="72"/>
      <c r="HP161" s="72"/>
      <c r="HQ161" s="72"/>
      <c r="HR161" s="72"/>
      <c r="HS161" s="72"/>
      <c r="HT161" s="72"/>
      <c r="HU161" s="72"/>
      <c r="HV161" s="72"/>
      <c r="HW161" s="72"/>
      <c r="HX161" s="72"/>
      <c r="HY161" s="72"/>
      <c r="HZ161" s="72"/>
      <c r="IA161" s="72"/>
      <c r="IB161" s="72"/>
      <c r="IC161" s="72"/>
      <c r="ID161" s="72"/>
      <c r="IE161" s="72"/>
      <c r="IF161" s="72"/>
      <c r="IG161" s="72"/>
      <c r="IH161" s="72"/>
      <c r="II161" s="72"/>
      <c r="IJ161" s="72"/>
      <c r="IK161" s="72"/>
    </row>
    <row r="162" spans="1:245" s="73" customFormat="1" hidden="1">
      <c r="A162" s="86"/>
      <c r="B162" s="86"/>
      <c r="C162" s="84"/>
      <c r="D162" s="84"/>
      <c r="E162" s="87"/>
      <c r="F162" s="87"/>
      <c r="G162" s="87"/>
      <c r="H162" s="87"/>
      <c r="I162" s="87"/>
      <c r="J162" s="87"/>
      <c r="K162" s="87"/>
      <c r="L162" s="84"/>
      <c r="M162" s="84"/>
      <c r="N162" s="108"/>
      <c r="O162" s="92">
        <f t="shared" si="73"/>
        <v>0</v>
      </c>
      <c r="P162" s="93">
        <f t="shared" si="74"/>
        <v>0</v>
      </c>
      <c r="Q162" s="93">
        <f t="shared" si="79"/>
        <v>0</v>
      </c>
      <c r="R162" s="93">
        <f t="shared" si="80"/>
        <v>0</v>
      </c>
      <c r="S162" s="109">
        <f t="shared" si="81"/>
        <v>0</v>
      </c>
      <c r="T162" s="92">
        <v>0</v>
      </c>
      <c r="U162" s="93">
        <v>0</v>
      </c>
      <c r="V162" s="93">
        <v>0</v>
      </c>
      <c r="W162" s="93">
        <v>0</v>
      </c>
      <c r="X162" s="94">
        <f t="shared" si="82"/>
        <v>0</v>
      </c>
      <c r="Y162" s="92">
        <v>0</v>
      </c>
      <c r="Z162" s="93">
        <v>0</v>
      </c>
      <c r="AA162" s="93">
        <v>0</v>
      </c>
      <c r="AB162" s="93">
        <v>0</v>
      </c>
      <c r="AC162" s="78">
        <f t="shared" si="83"/>
        <v>0</v>
      </c>
      <c r="AD162" s="22">
        <f t="shared" si="75"/>
        <v>0</v>
      </c>
      <c r="AE162" s="23">
        <f t="shared" si="76"/>
        <v>0</v>
      </c>
      <c r="AF162" s="23">
        <f t="shared" si="77"/>
        <v>0</v>
      </c>
      <c r="AG162" s="23">
        <f t="shared" si="78"/>
        <v>0</v>
      </c>
      <c r="AH162" s="78">
        <f t="shared" si="84"/>
        <v>0</v>
      </c>
      <c r="AI162" s="22">
        <f t="shared" ref="AI162:AI176" si="91">T162-Y162</f>
        <v>0</v>
      </c>
      <c r="AJ162" s="23">
        <f t="shared" ref="AJ162:AJ176" si="92">U162-Z162</f>
        <v>0</v>
      </c>
      <c r="AK162" s="23">
        <f t="shared" si="85"/>
        <v>0</v>
      </c>
      <c r="AL162" s="23">
        <f t="shared" si="86"/>
        <v>0</v>
      </c>
      <c r="AM162" s="79">
        <f t="shared" si="87"/>
        <v>0</v>
      </c>
      <c r="AN162" s="78" t="e">
        <f t="shared" si="88"/>
        <v>#REF!</v>
      </c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  <c r="EJ162" s="72"/>
      <c r="EK162" s="72"/>
      <c r="EL162" s="72"/>
      <c r="EM162" s="72"/>
      <c r="EN162" s="72"/>
      <c r="EO162" s="72"/>
      <c r="EP162" s="72"/>
      <c r="EQ162" s="72"/>
      <c r="ER162" s="72"/>
      <c r="ES162" s="72"/>
      <c r="ET162" s="72"/>
      <c r="EU162" s="72"/>
      <c r="EV162" s="72"/>
      <c r="EW162" s="72"/>
      <c r="EX162" s="72"/>
      <c r="EY162" s="72"/>
      <c r="EZ162" s="72"/>
      <c r="FA162" s="72"/>
      <c r="FB162" s="72"/>
      <c r="FC162" s="72"/>
      <c r="FD162" s="72"/>
      <c r="FE162" s="72"/>
      <c r="FF162" s="72"/>
      <c r="FG162" s="72"/>
      <c r="FH162" s="72"/>
      <c r="FI162" s="72"/>
      <c r="FJ162" s="72"/>
      <c r="FK162" s="72"/>
      <c r="FL162" s="72"/>
      <c r="FM162" s="72"/>
      <c r="FN162" s="72"/>
      <c r="FO162" s="72"/>
      <c r="FP162" s="72"/>
      <c r="FQ162" s="72"/>
      <c r="FR162" s="72"/>
      <c r="FS162" s="72"/>
      <c r="FT162" s="72"/>
      <c r="FU162" s="72"/>
      <c r="FV162" s="72"/>
      <c r="FW162" s="72"/>
      <c r="FX162" s="72"/>
      <c r="FY162" s="72"/>
      <c r="FZ162" s="72"/>
      <c r="GA162" s="72"/>
      <c r="GB162" s="72"/>
      <c r="GC162" s="72"/>
      <c r="GD162" s="72"/>
      <c r="GE162" s="72"/>
      <c r="GF162" s="72"/>
      <c r="GG162" s="72"/>
      <c r="GH162" s="72"/>
      <c r="GI162" s="72"/>
      <c r="GJ162" s="72"/>
      <c r="GK162" s="72"/>
      <c r="GL162" s="72"/>
      <c r="GM162" s="72"/>
      <c r="GN162" s="72"/>
      <c r="GO162" s="72"/>
      <c r="GP162" s="72"/>
      <c r="GQ162" s="72"/>
      <c r="GR162" s="72"/>
      <c r="GS162" s="72"/>
      <c r="GT162" s="72"/>
      <c r="GU162" s="72"/>
      <c r="GV162" s="72"/>
      <c r="GW162" s="72"/>
      <c r="GX162" s="72"/>
      <c r="GY162" s="72"/>
      <c r="GZ162" s="72"/>
      <c r="HA162" s="72"/>
      <c r="HB162" s="72"/>
      <c r="HC162" s="72"/>
      <c r="HD162" s="72"/>
      <c r="HE162" s="72"/>
      <c r="HF162" s="72"/>
      <c r="HG162" s="72"/>
      <c r="HH162" s="72"/>
      <c r="HI162" s="72"/>
      <c r="HJ162" s="72"/>
      <c r="HK162" s="72"/>
      <c r="HL162" s="72"/>
      <c r="HM162" s="72"/>
      <c r="HN162" s="72"/>
      <c r="HO162" s="72"/>
      <c r="HP162" s="72"/>
      <c r="HQ162" s="72"/>
      <c r="HR162" s="72"/>
      <c r="HS162" s="72"/>
      <c r="HT162" s="72"/>
      <c r="HU162" s="72"/>
      <c r="HV162" s="72"/>
      <c r="HW162" s="72"/>
      <c r="HX162" s="72"/>
      <c r="HY162" s="72"/>
      <c r="HZ162" s="72"/>
      <c r="IA162" s="72"/>
      <c r="IB162" s="72"/>
      <c r="IC162" s="72"/>
      <c r="ID162" s="72"/>
      <c r="IE162" s="72"/>
      <c r="IF162" s="72"/>
      <c r="IG162" s="72"/>
      <c r="IH162" s="72"/>
      <c r="II162" s="72"/>
      <c r="IJ162" s="72"/>
      <c r="IK162" s="72"/>
    </row>
    <row r="163" spans="1:245" s="73" customFormat="1" hidden="1">
      <c r="A163" s="86"/>
      <c r="B163" s="86"/>
      <c r="C163" s="84"/>
      <c r="D163" s="84"/>
      <c r="E163" s="87"/>
      <c r="F163" s="87"/>
      <c r="G163" s="87"/>
      <c r="H163" s="87"/>
      <c r="I163" s="87"/>
      <c r="J163" s="87"/>
      <c r="K163" s="87"/>
      <c r="L163" s="84"/>
      <c r="M163" s="84"/>
      <c r="N163" s="108"/>
      <c r="O163" s="92">
        <f t="shared" si="73"/>
        <v>0</v>
      </c>
      <c r="P163" s="93">
        <f t="shared" si="74"/>
        <v>0</v>
      </c>
      <c r="Q163" s="93">
        <f t="shared" si="79"/>
        <v>0</v>
      </c>
      <c r="R163" s="93">
        <f t="shared" si="80"/>
        <v>0</v>
      </c>
      <c r="S163" s="109">
        <f t="shared" si="81"/>
        <v>0</v>
      </c>
      <c r="T163" s="92">
        <v>0</v>
      </c>
      <c r="U163" s="93">
        <v>0</v>
      </c>
      <c r="V163" s="93">
        <v>0</v>
      </c>
      <c r="W163" s="93">
        <v>0</v>
      </c>
      <c r="X163" s="94">
        <f t="shared" si="82"/>
        <v>0</v>
      </c>
      <c r="Y163" s="92">
        <v>0</v>
      </c>
      <c r="Z163" s="93">
        <v>0</v>
      </c>
      <c r="AA163" s="93">
        <v>0</v>
      </c>
      <c r="AB163" s="93">
        <v>0</v>
      </c>
      <c r="AC163" s="78">
        <f t="shared" si="83"/>
        <v>0</v>
      </c>
      <c r="AD163" s="22">
        <f t="shared" si="75"/>
        <v>0</v>
      </c>
      <c r="AE163" s="23">
        <f t="shared" si="76"/>
        <v>0</v>
      </c>
      <c r="AF163" s="23">
        <f t="shared" si="77"/>
        <v>0</v>
      </c>
      <c r="AG163" s="23">
        <f t="shared" si="78"/>
        <v>0</v>
      </c>
      <c r="AH163" s="78">
        <f t="shared" si="84"/>
        <v>0</v>
      </c>
      <c r="AI163" s="22">
        <f t="shared" si="91"/>
        <v>0</v>
      </c>
      <c r="AJ163" s="23">
        <f t="shared" si="92"/>
        <v>0</v>
      </c>
      <c r="AK163" s="23">
        <f t="shared" si="85"/>
        <v>0</v>
      </c>
      <c r="AL163" s="23">
        <f t="shared" si="86"/>
        <v>0</v>
      </c>
      <c r="AM163" s="79">
        <f t="shared" si="87"/>
        <v>0</v>
      </c>
      <c r="AN163" s="78" t="e">
        <f t="shared" si="88"/>
        <v>#REF!</v>
      </c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72"/>
      <c r="EK163" s="72"/>
      <c r="EL163" s="72"/>
      <c r="EM163" s="72"/>
      <c r="EN163" s="72"/>
      <c r="EO163" s="72"/>
      <c r="EP163" s="72"/>
      <c r="EQ163" s="72"/>
      <c r="ER163" s="72"/>
      <c r="ES163" s="72"/>
      <c r="ET163" s="72"/>
      <c r="EU163" s="72"/>
      <c r="EV163" s="72"/>
      <c r="EW163" s="72"/>
      <c r="EX163" s="72"/>
      <c r="EY163" s="72"/>
      <c r="EZ163" s="72"/>
      <c r="FA163" s="72"/>
      <c r="FB163" s="72"/>
      <c r="FC163" s="72"/>
      <c r="FD163" s="72"/>
      <c r="FE163" s="72"/>
      <c r="FF163" s="72"/>
      <c r="FG163" s="72"/>
      <c r="FH163" s="72"/>
      <c r="FI163" s="72"/>
      <c r="FJ163" s="72"/>
      <c r="FK163" s="72"/>
      <c r="FL163" s="72"/>
      <c r="FM163" s="72"/>
      <c r="FN163" s="72"/>
      <c r="FO163" s="72"/>
      <c r="FP163" s="72"/>
      <c r="FQ163" s="72"/>
      <c r="FR163" s="72"/>
      <c r="FS163" s="72"/>
      <c r="FT163" s="72"/>
      <c r="FU163" s="72"/>
      <c r="FV163" s="72"/>
      <c r="FW163" s="72"/>
      <c r="FX163" s="72"/>
      <c r="FY163" s="72"/>
      <c r="FZ163" s="72"/>
      <c r="GA163" s="72"/>
      <c r="GB163" s="72"/>
      <c r="GC163" s="72"/>
      <c r="GD163" s="72"/>
      <c r="GE163" s="72"/>
      <c r="GF163" s="72"/>
      <c r="GG163" s="72"/>
      <c r="GH163" s="72"/>
      <c r="GI163" s="72"/>
      <c r="GJ163" s="72"/>
      <c r="GK163" s="72"/>
      <c r="GL163" s="72"/>
      <c r="GM163" s="72"/>
      <c r="GN163" s="72"/>
      <c r="GO163" s="72"/>
      <c r="GP163" s="72"/>
      <c r="GQ163" s="72"/>
      <c r="GR163" s="72"/>
      <c r="GS163" s="72"/>
      <c r="GT163" s="72"/>
      <c r="GU163" s="72"/>
      <c r="GV163" s="72"/>
      <c r="GW163" s="72"/>
      <c r="GX163" s="72"/>
      <c r="GY163" s="72"/>
      <c r="GZ163" s="72"/>
      <c r="HA163" s="72"/>
      <c r="HB163" s="72"/>
      <c r="HC163" s="72"/>
      <c r="HD163" s="72"/>
      <c r="HE163" s="72"/>
      <c r="HF163" s="72"/>
      <c r="HG163" s="72"/>
      <c r="HH163" s="72"/>
      <c r="HI163" s="72"/>
      <c r="HJ163" s="72"/>
      <c r="HK163" s="72"/>
      <c r="HL163" s="72"/>
      <c r="HM163" s="72"/>
      <c r="HN163" s="72"/>
      <c r="HO163" s="72"/>
      <c r="HP163" s="72"/>
      <c r="HQ163" s="72"/>
      <c r="HR163" s="72"/>
      <c r="HS163" s="72"/>
      <c r="HT163" s="72"/>
      <c r="HU163" s="72"/>
      <c r="HV163" s="72"/>
      <c r="HW163" s="72"/>
      <c r="HX163" s="72"/>
      <c r="HY163" s="72"/>
      <c r="HZ163" s="72"/>
      <c r="IA163" s="72"/>
      <c r="IB163" s="72"/>
      <c r="IC163" s="72"/>
      <c r="ID163" s="72"/>
      <c r="IE163" s="72"/>
      <c r="IF163" s="72"/>
      <c r="IG163" s="72"/>
      <c r="IH163" s="72"/>
      <c r="II163" s="72"/>
      <c r="IJ163" s="72"/>
      <c r="IK163" s="72"/>
    </row>
    <row r="164" spans="1:245" s="73" customFormat="1" hidden="1">
      <c r="A164" s="86"/>
      <c r="B164" s="86"/>
      <c r="C164" s="84"/>
      <c r="D164" s="84"/>
      <c r="E164" s="87"/>
      <c r="F164" s="87"/>
      <c r="G164" s="87"/>
      <c r="H164" s="87"/>
      <c r="I164" s="87"/>
      <c r="J164" s="87"/>
      <c r="K164" s="87"/>
      <c r="L164" s="87"/>
      <c r="M164" s="87"/>
      <c r="N164" s="108"/>
      <c r="O164" s="92">
        <f t="shared" si="73"/>
        <v>0</v>
      </c>
      <c r="P164" s="93">
        <f t="shared" si="74"/>
        <v>0</v>
      </c>
      <c r="Q164" s="93">
        <f t="shared" si="79"/>
        <v>0</v>
      </c>
      <c r="R164" s="93">
        <f t="shared" si="80"/>
        <v>0</v>
      </c>
      <c r="S164" s="109">
        <f t="shared" si="81"/>
        <v>0</v>
      </c>
      <c r="T164" s="92">
        <v>0</v>
      </c>
      <c r="U164" s="93">
        <v>0</v>
      </c>
      <c r="V164" s="93">
        <v>0</v>
      </c>
      <c r="W164" s="93">
        <v>0</v>
      </c>
      <c r="X164" s="94">
        <f t="shared" si="82"/>
        <v>0</v>
      </c>
      <c r="Y164" s="92">
        <v>0</v>
      </c>
      <c r="Z164" s="93">
        <v>0</v>
      </c>
      <c r="AA164" s="93">
        <v>0</v>
      </c>
      <c r="AB164" s="93">
        <v>0</v>
      </c>
      <c r="AC164" s="78">
        <f t="shared" si="83"/>
        <v>0</v>
      </c>
      <c r="AD164" s="22">
        <f t="shared" si="75"/>
        <v>0</v>
      </c>
      <c r="AE164" s="23">
        <f t="shared" si="76"/>
        <v>0</v>
      </c>
      <c r="AF164" s="23">
        <f t="shared" si="77"/>
        <v>0</v>
      </c>
      <c r="AG164" s="23">
        <f t="shared" si="78"/>
        <v>0</v>
      </c>
      <c r="AH164" s="78">
        <f t="shared" si="84"/>
        <v>0</v>
      </c>
      <c r="AI164" s="22">
        <f t="shared" si="91"/>
        <v>0</v>
      </c>
      <c r="AJ164" s="23">
        <f t="shared" si="92"/>
        <v>0</v>
      </c>
      <c r="AK164" s="23">
        <f t="shared" si="85"/>
        <v>0</v>
      </c>
      <c r="AL164" s="23">
        <f t="shared" si="86"/>
        <v>0</v>
      </c>
      <c r="AM164" s="79">
        <f t="shared" si="87"/>
        <v>0</v>
      </c>
      <c r="AN164" s="78" t="e">
        <f t="shared" si="88"/>
        <v>#REF!</v>
      </c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72"/>
      <c r="EK164" s="72"/>
      <c r="EL164" s="72"/>
      <c r="EM164" s="72"/>
      <c r="EN164" s="72"/>
      <c r="EO164" s="72"/>
      <c r="EP164" s="72"/>
      <c r="EQ164" s="72"/>
      <c r="ER164" s="72"/>
      <c r="ES164" s="72"/>
      <c r="ET164" s="72"/>
      <c r="EU164" s="72"/>
      <c r="EV164" s="72"/>
      <c r="EW164" s="72"/>
      <c r="EX164" s="72"/>
      <c r="EY164" s="72"/>
      <c r="EZ164" s="72"/>
      <c r="FA164" s="72"/>
      <c r="FB164" s="72"/>
      <c r="FC164" s="72"/>
      <c r="FD164" s="72"/>
      <c r="FE164" s="72"/>
      <c r="FF164" s="72"/>
      <c r="FG164" s="72"/>
      <c r="FH164" s="72"/>
      <c r="FI164" s="72"/>
      <c r="FJ164" s="72"/>
      <c r="FK164" s="72"/>
      <c r="FL164" s="72"/>
      <c r="FM164" s="72"/>
      <c r="FN164" s="72"/>
      <c r="FO164" s="72"/>
      <c r="FP164" s="72"/>
      <c r="FQ164" s="72"/>
      <c r="FR164" s="72"/>
      <c r="FS164" s="72"/>
      <c r="FT164" s="72"/>
      <c r="FU164" s="72"/>
      <c r="FV164" s="72"/>
      <c r="FW164" s="72"/>
      <c r="FX164" s="72"/>
      <c r="FY164" s="72"/>
      <c r="FZ164" s="72"/>
      <c r="GA164" s="72"/>
      <c r="GB164" s="72"/>
      <c r="GC164" s="72"/>
      <c r="GD164" s="72"/>
      <c r="GE164" s="72"/>
      <c r="GF164" s="72"/>
      <c r="GG164" s="72"/>
      <c r="GH164" s="72"/>
      <c r="GI164" s="72"/>
      <c r="GJ164" s="72"/>
      <c r="GK164" s="72"/>
      <c r="GL164" s="72"/>
      <c r="GM164" s="72"/>
      <c r="GN164" s="72"/>
      <c r="GO164" s="72"/>
      <c r="GP164" s="72"/>
      <c r="GQ164" s="72"/>
      <c r="GR164" s="72"/>
      <c r="GS164" s="72"/>
      <c r="GT164" s="72"/>
      <c r="GU164" s="72"/>
      <c r="GV164" s="72"/>
      <c r="GW164" s="72"/>
      <c r="GX164" s="72"/>
      <c r="GY164" s="72"/>
      <c r="GZ164" s="72"/>
      <c r="HA164" s="72"/>
      <c r="HB164" s="72"/>
      <c r="HC164" s="72"/>
      <c r="HD164" s="72"/>
      <c r="HE164" s="72"/>
      <c r="HF164" s="72"/>
      <c r="HG164" s="72"/>
      <c r="HH164" s="72"/>
      <c r="HI164" s="72"/>
      <c r="HJ164" s="72"/>
      <c r="HK164" s="72"/>
      <c r="HL164" s="72"/>
      <c r="HM164" s="72"/>
      <c r="HN164" s="72"/>
      <c r="HO164" s="72"/>
      <c r="HP164" s="72"/>
      <c r="HQ164" s="72"/>
      <c r="HR164" s="72"/>
      <c r="HS164" s="72"/>
      <c r="HT164" s="72"/>
      <c r="HU164" s="72"/>
      <c r="HV164" s="72"/>
      <c r="HW164" s="72"/>
      <c r="HX164" s="72"/>
      <c r="HY164" s="72"/>
      <c r="HZ164" s="72"/>
      <c r="IA164" s="72"/>
      <c r="IB164" s="72"/>
      <c r="IC164" s="72"/>
      <c r="ID164" s="72"/>
      <c r="IE164" s="72"/>
      <c r="IF164" s="72"/>
      <c r="IG164" s="72"/>
      <c r="IH164" s="72"/>
      <c r="II164" s="72"/>
      <c r="IJ164" s="72"/>
      <c r="IK164" s="72"/>
    </row>
    <row r="165" spans="1:245" s="73" customFormat="1" hidden="1">
      <c r="A165" s="86"/>
      <c r="B165" s="86"/>
      <c r="C165" s="84"/>
      <c r="D165" s="84"/>
      <c r="E165" s="87"/>
      <c r="F165" s="87"/>
      <c r="G165" s="87"/>
      <c r="H165" s="87"/>
      <c r="I165" s="87"/>
      <c r="J165" s="87"/>
      <c r="K165" s="87"/>
      <c r="L165" s="87"/>
      <c r="M165" s="87"/>
      <c r="N165" s="108"/>
      <c r="O165" s="92">
        <f t="shared" si="73"/>
        <v>0</v>
      </c>
      <c r="P165" s="93">
        <f t="shared" si="74"/>
        <v>0</v>
      </c>
      <c r="Q165" s="93">
        <f t="shared" si="79"/>
        <v>0</v>
      </c>
      <c r="R165" s="93">
        <f t="shared" si="80"/>
        <v>0</v>
      </c>
      <c r="S165" s="109">
        <f t="shared" si="81"/>
        <v>0</v>
      </c>
      <c r="T165" s="92">
        <v>0</v>
      </c>
      <c r="U165" s="93">
        <v>0</v>
      </c>
      <c r="V165" s="93">
        <v>0</v>
      </c>
      <c r="W165" s="93">
        <v>0</v>
      </c>
      <c r="X165" s="94">
        <f t="shared" si="82"/>
        <v>0</v>
      </c>
      <c r="Y165" s="92">
        <v>0</v>
      </c>
      <c r="Z165" s="93">
        <v>0</v>
      </c>
      <c r="AA165" s="93">
        <v>0</v>
      </c>
      <c r="AB165" s="93">
        <v>0</v>
      </c>
      <c r="AC165" s="78">
        <f t="shared" si="83"/>
        <v>0</v>
      </c>
      <c r="AD165" s="22">
        <f t="shared" si="75"/>
        <v>0</v>
      </c>
      <c r="AE165" s="23">
        <f t="shared" si="76"/>
        <v>0</v>
      </c>
      <c r="AF165" s="23">
        <f t="shared" si="77"/>
        <v>0</v>
      </c>
      <c r="AG165" s="23">
        <f t="shared" si="78"/>
        <v>0</v>
      </c>
      <c r="AH165" s="78">
        <f t="shared" si="84"/>
        <v>0</v>
      </c>
      <c r="AI165" s="22">
        <f t="shared" si="91"/>
        <v>0</v>
      </c>
      <c r="AJ165" s="23">
        <f t="shared" si="92"/>
        <v>0</v>
      </c>
      <c r="AK165" s="23">
        <f t="shared" si="85"/>
        <v>0</v>
      </c>
      <c r="AL165" s="23">
        <f t="shared" si="86"/>
        <v>0</v>
      </c>
      <c r="AM165" s="79">
        <f t="shared" si="87"/>
        <v>0</v>
      </c>
      <c r="AN165" s="78" t="e">
        <f t="shared" si="88"/>
        <v>#REF!</v>
      </c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  <c r="EJ165" s="72"/>
      <c r="EK165" s="72"/>
      <c r="EL165" s="72"/>
      <c r="EM165" s="72"/>
      <c r="EN165" s="72"/>
      <c r="EO165" s="72"/>
      <c r="EP165" s="72"/>
      <c r="EQ165" s="72"/>
      <c r="ER165" s="72"/>
      <c r="ES165" s="72"/>
      <c r="ET165" s="72"/>
      <c r="EU165" s="72"/>
      <c r="EV165" s="72"/>
      <c r="EW165" s="72"/>
      <c r="EX165" s="72"/>
      <c r="EY165" s="72"/>
      <c r="EZ165" s="72"/>
      <c r="FA165" s="72"/>
      <c r="FB165" s="72"/>
      <c r="FC165" s="72"/>
      <c r="FD165" s="72"/>
      <c r="FE165" s="72"/>
      <c r="FF165" s="72"/>
      <c r="FG165" s="72"/>
      <c r="FH165" s="72"/>
      <c r="FI165" s="72"/>
      <c r="FJ165" s="72"/>
      <c r="FK165" s="72"/>
      <c r="FL165" s="72"/>
      <c r="FM165" s="72"/>
      <c r="FN165" s="72"/>
      <c r="FO165" s="72"/>
      <c r="FP165" s="72"/>
      <c r="FQ165" s="72"/>
      <c r="FR165" s="72"/>
      <c r="FS165" s="72"/>
      <c r="FT165" s="72"/>
      <c r="FU165" s="72"/>
      <c r="FV165" s="72"/>
      <c r="FW165" s="72"/>
      <c r="FX165" s="72"/>
      <c r="FY165" s="72"/>
      <c r="FZ165" s="72"/>
      <c r="GA165" s="72"/>
      <c r="GB165" s="72"/>
      <c r="GC165" s="72"/>
      <c r="GD165" s="72"/>
      <c r="GE165" s="72"/>
      <c r="GF165" s="72"/>
      <c r="GG165" s="72"/>
      <c r="GH165" s="72"/>
      <c r="GI165" s="72"/>
      <c r="GJ165" s="72"/>
      <c r="GK165" s="72"/>
      <c r="GL165" s="72"/>
      <c r="GM165" s="72"/>
      <c r="GN165" s="72"/>
      <c r="GO165" s="72"/>
      <c r="GP165" s="72"/>
      <c r="GQ165" s="72"/>
      <c r="GR165" s="72"/>
      <c r="GS165" s="72"/>
      <c r="GT165" s="72"/>
      <c r="GU165" s="72"/>
      <c r="GV165" s="72"/>
      <c r="GW165" s="72"/>
      <c r="GX165" s="72"/>
      <c r="GY165" s="72"/>
      <c r="GZ165" s="72"/>
      <c r="HA165" s="72"/>
      <c r="HB165" s="72"/>
      <c r="HC165" s="72"/>
      <c r="HD165" s="72"/>
      <c r="HE165" s="72"/>
      <c r="HF165" s="72"/>
      <c r="HG165" s="72"/>
      <c r="HH165" s="72"/>
      <c r="HI165" s="72"/>
      <c r="HJ165" s="72"/>
      <c r="HK165" s="72"/>
      <c r="HL165" s="72"/>
      <c r="HM165" s="72"/>
      <c r="HN165" s="72"/>
      <c r="HO165" s="72"/>
      <c r="HP165" s="72"/>
      <c r="HQ165" s="72"/>
      <c r="HR165" s="72"/>
      <c r="HS165" s="72"/>
      <c r="HT165" s="72"/>
      <c r="HU165" s="72"/>
      <c r="HV165" s="72"/>
      <c r="HW165" s="72"/>
      <c r="HX165" s="72"/>
      <c r="HY165" s="72"/>
      <c r="HZ165" s="72"/>
      <c r="IA165" s="72"/>
      <c r="IB165" s="72"/>
      <c r="IC165" s="72"/>
      <c r="ID165" s="72"/>
      <c r="IE165" s="72"/>
      <c r="IF165" s="72"/>
      <c r="IG165" s="72"/>
      <c r="IH165" s="72"/>
      <c r="II165" s="72"/>
      <c r="IJ165" s="72"/>
      <c r="IK165" s="72"/>
    </row>
    <row r="166" spans="1:245" hidden="1">
      <c r="A166" s="89"/>
      <c r="B166" s="89"/>
      <c r="C166" s="90"/>
      <c r="D166" s="90"/>
      <c r="E166" s="91"/>
      <c r="F166" s="91"/>
      <c r="G166" s="91"/>
      <c r="H166" s="91"/>
      <c r="I166" s="91"/>
      <c r="J166" s="91"/>
      <c r="K166" s="91"/>
      <c r="L166" s="91"/>
      <c r="M166" s="91"/>
      <c r="N166" s="110"/>
      <c r="O166" s="92">
        <f t="shared" si="73"/>
        <v>0</v>
      </c>
      <c r="P166" s="93">
        <f t="shared" si="74"/>
        <v>0</v>
      </c>
      <c r="Q166" s="93">
        <f t="shared" si="79"/>
        <v>0</v>
      </c>
      <c r="R166" s="93">
        <f t="shared" si="80"/>
        <v>0</v>
      </c>
      <c r="S166" s="109">
        <f t="shared" si="81"/>
        <v>0</v>
      </c>
      <c r="T166" s="92">
        <v>0</v>
      </c>
      <c r="U166" s="93">
        <v>0</v>
      </c>
      <c r="V166" s="93">
        <v>0</v>
      </c>
      <c r="W166" s="93">
        <v>0</v>
      </c>
      <c r="X166" s="94">
        <f t="shared" si="82"/>
        <v>0</v>
      </c>
      <c r="Y166" s="92">
        <v>0</v>
      </c>
      <c r="Z166" s="93">
        <v>0</v>
      </c>
      <c r="AA166" s="93">
        <v>0</v>
      </c>
      <c r="AB166" s="93">
        <v>0</v>
      </c>
      <c r="AC166" s="78">
        <f t="shared" si="83"/>
        <v>0</v>
      </c>
      <c r="AD166" s="22">
        <f t="shared" si="75"/>
        <v>0</v>
      </c>
      <c r="AE166" s="23">
        <f t="shared" si="76"/>
        <v>0</v>
      </c>
      <c r="AF166" s="23">
        <f t="shared" si="77"/>
        <v>0</v>
      </c>
      <c r="AG166" s="23">
        <f t="shared" si="78"/>
        <v>0</v>
      </c>
      <c r="AH166" s="78">
        <f t="shared" si="84"/>
        <v>0</v>
      </c>
      <c r="AI166" s="22">
        <f t="shared" si="91"/>
        <v>0</v>
      </c>
      <c r="AJ166" s="23">
        <f t="shared" si="92"/>
        <v>0</v>
      </c>
      <c r="AK166" s="23">
        <f t="shared" si="85"/>
        <v>0</v>
      </c>
      <c r="AL166" s="23">
        <f t="shared" si="86"/>
        <v>0</v>
      </c>
      <c r="AM166" s="79">
        <f t="shared" si="87"/>
        <v>0</v>
      </c>
      <c r="AN166" s="34" t="e">
        <f t="shared" si="88"/>
        <v>#REF!</v>
      </c>
    </row>
    <row r="167" spans="1:245" hidden="1">
      <c r="A167" s="89"/>
      <c r="B167" s="89"/>
      <c r="C167" s="90" t="s">
        <v>37</v>
      </c>
      <c r="D167" s="90"/>
      <c r="E167" s="91"/>
      <c r="F167" s="91"/>
      <c r="G167" s="91"/>
      <c r="H167" s="91"/>
      <c r="I167" s="91"/>
      <c r="J167" s="91"/>
      <c r="K167" s="91"/>
      <c r="L167" s="91"/>
      <c r="M167" s="91"/>
      <c r="N167" s="110"/>
      <c r="O167" s="92">
        <f t="shared" ref="O167:O176" si="93">ROUND(T167*ign/igo,afrind)</f>
        <v>0</v>
      </c>
      <c r="P167" s="93">
        <f t="shared" ref="P167:P176" si="94">ROUND(U167*iin/iio,afrind)</f>
        <v>0</v>
      </c>
      <c r="Q167" s="93">
        <f t="shared" si="79"/>
        <v>0</v>
      </c>
      <c r="R167" s="93">
        <f t="shared" si="80"/>
        <v>0</v>
      </c>
      <c r="S167" s="109">
        <f t="shared" si="81"/>
        <v>0</v>
      </c>
      <c r="T167" s="92">
        <v>0</v>
      </c>
      <c r="U167" s="93">
        <v>0</v>
      </c>
      <c r="V167" s="93">
        <v>0</v>
      </c>
      <c r="W167" s="93">
        <v>0</v>
      </c>
      <c r="X167" s="94">
        <f t="shared" si="82"/>
        <v>0</v>
      </c>
      <c r="Y167" s="22">
        <v>0</v>
      </c>
      <c r="Z167" s="23">
        <v>0</v>
      </c>
      <c r="AA167" s="93">
        <v>0</v>
      </c>
      <c r="AB167" s="93">
        <v>0</v>
      </c>
      <c r="AC167" s="78">
        <f t="shared" si="83"/>
        <v>0</v>
      </c>
      <c r="AD167" s="22">
        <f t="shared" si="75"/>
        <v>0</v>
      </c>
      <c r="AE167" s="23">
        <f t="shared" si="76"/>
        <v>0</v>
      </c>
      <c r="AF167" s="23">
        <f t="shared" si="77"/>
        <v>0</v>
      </c>
      <c r="AG167" s="23">
        <f t="shared" si="78"/>
        <v>0</v>
      </c>
      <c r="AH167" s="78">
        <f t="shared" si="84"/>
        <v>0</v>
      </c>
      <c r="AI167" s="22">
        <f t="shared" si="91"/>
        <v>0</v>
      </c>
      <c r="AJ167" s="23">
        <f t="shared" si="92"/>
        <v>0</v>
      </c>
      <c r="AK167" s="23">
        <f t="shared" si="85"/>
        <v>0</v>
      </c>
      <c r="AL167" s="23">
        <f t="shared" si="86"/>
        <v>0</v>
      </c>
      <c r="AM167" s="79">
        <f t="shared" si="87"/>
        <v>0</v>
      </c>
      <c r="AN167" s="34" t="e">
        <f t="shared" si="88"/>
        <v>#REF!</v>
      </c>
    </row>
    <row r="168" spans="1:245" hidden="1">
      <c r="A168" s="89"/>
      <c r="B168" s="89"/>
      <c r="C168" s="90" t="s">
        <v>37</v>
      </c>
      <c r="D168" s="90"/>
      <c r="E168" s="91"/>
      <c r="F168" s="91"/>
      <c r="G168" s="91"/>
      <c r="H168" s="91"/>
      <c r="I168" s="91"/>
      <c r="J168" s="91"/>
      <c r="K168" s="91"/>
      <c r="L168" s="91"/>
      <c r="M168" s="91"/>
      <c r="N168" s="110"/>
      <c r="O168" s="92">
        <f t="shared" si="93"/>
        <v>0</v>
      </c>
      <c r="P168" s="93">
        <f t="shared" si="94"/>
        <v>0</v>
      </c>
      <c r="Q168" s="93">
        <f t="shared" si="79"/>
        <v>0</v>
      </c>
      <c r="R168" s="93">
        <f t="shared" si="80"/>
        <v>0</v>
      </c>
      <c r="S168" s="109">
        <f t="shared" si="81"/>
        <v>0</v>
      </c>
      <c r="T168" s="92">
        <v>0</v>
      </c>
      <c r="U168" s="93">
        <v>0</v>
      </c>
      <c r="V168" s="93">
        <v>0</v>
      </c>
      <c r="W168" s="93">
        <v>0</v>
      </c>
      <c r="X168" s="94">
        <f t="shared" si="82"/>
        <v>0</v>
      </c>
      <c r="Y168" s="22">
        <v>0</v>
      </c>
      <c r="Z168" s="23">
        <v>0</v>
      </c>
      <c r="AA168" s="93">
        <v>0</v>
      </c>
      <c r="AB168" s="93">
        <v>0</v>
      </c>
      <c r="AC168" s="78">
        <f t="shared" si="83"/>
        <v>0</v>
      </c>
      <c r="AD168" s="22">
        <f t="shared" si="75"/>
        <v>0</v>
      </c>
      <c r="AE168" s="23">
        <f t="shared" si="76"/>
        <v>0</v>
      </c>
      <c r="AF168" s="23">
        <f t="shared" si="77"/>
        <v>0</v>
      </c>
      <c r="AG168" s="23">
        <f t="shared" si="78"/>
        <v>0</v>
      </c>
      <c r="AH168" s="78">
        <f t="shared" si="84"/>
        <v>0</v>
      </c>
      <c r="AI168" s="22">
        <f t="shared" si="91"/>
        <v>0</v>
      </c>
      <c r="AJ168" s="23">
        <f t="shared" si="92"/>
        <v>0</v>
      </c>
      <c r="AK168" s="23">
        <f t="shared" si="85"/>
        <v>0</v>
      </c>
      <c r="AL168" s="23">
        <f t="shared" si="86"/>
        <v>0</v>
      </c>
      <c r="AM168" s="79">
        <f t="shared" si="87"/>
        <v>0</v>
      </c>
      <c r="AN168" s="34" t="e">
        <f t="shared" si="88"/>
        <v>#REF!</v>
      </c>
    </row>
    <row r="169" spans="1:245" hidden="1">
      <c r="A169" s="89"/>
      <c r="B169" s="89"/>
      <c r="C169" s="90" t="s">
        <v>37</v>
      </c>
      <c r="D169" s="90"/>
      <c r="E169" s="91"/>
      <c r="F169" s="91"/>
      <c r="G169" s="91"/>
      <c r="H169" s="91"/>
      <c r="I169" s="91"/>
      <c r="J169" s="91"/>
      <c r="K169" s="91"/>
      <c r="L169" s="91"/>
      <c r="M169" s="91"/>
      <c r="N169" s="110"/>
      <c r="O169" s="92">
        <f t="shared" si="93"/>
        <v>0</v>
      </c>
      <c r="P169" s="93">
        <f t="shared" si="94"/>
        <v>0</v>
      </c>
      <c r="Q169" s="93">
        <f t="shared" si="79"/>
        <v>0</v>
      </c>
      <c r="R169" s="93">
        <f t="shared" si="80"/>
        <v>0</v>
      </c>
      <c r="S169" s="109">
        <f t="shared" si="81"/>
        <v>0</v>
      </c>
      <c r="T169" s="92">
        <v>0</v>
      </c>
      <c r="U169" s="93">
        <v>0</v>
      </c>
      <c r="V169" s="93">
        <v>0</v>
      </c>
      <c r="W169" s="93">
        <v>0</v>
      </c>
      <c r="X169" s="94">
        <f t="shared" si="82"/>
        <v>0</v>
      </c>
      <c r="Y169" s="22">
        <v>0</v>
      </c>
      <c r="Z169" s="23">
        <v>0</v>
      </c>
      <c r="AA169" s="93">
        <v>0</v>
      </c>
      <c r="AB169" s="93">
        <v>0</v>
      </c>
      <c r="AC169" s="78">
        <f t="shared" si="83"/>
        <v>0</v>
      </c>
      <c r="AD169" s="22">
        <f t="shared" si="75"/>
        <v>0</v>
      </c>
      <c r="AE169" s="23">
        <f t="shared" si="76"/>
        <v>0</v>
      </c>
      <c r="AF169" s="23">
        <f t="shared" si="77"/>
        <v>0</v>
      </c>
      <c r="AG169" s="23">
        <f t="shared" si="78"/>
        <v>0</v>
      </c>
      <c r="AH169" s="78">
        <f t="shared" si="84"/>
        <v>0</v>
      </c>
      <c r="AI169" s="22">
        <f t="shared" si="91"/>
        <v>0</v>
      </c>
      <c r="AJ169" s="23">
        <f t="shared" si="92"/>
        <v>0</v>
      </c>
      <c r="AK169" s="23">
        <f t="shared" si="85"/>
        <v>0</v>
      </c>
      <c r="AL169" s="23">
        <f t="shared" si="86"/>
        <v>0</v>
      </c>
      <c r="AM169" s="79">
        <f t="shared" si="87"/>
        <v>0</v>
      </c>
      <c r="AN169" s="34" t="e">
        <f t="shared" si="88"/>
        <v>#REF!</v>
      </c>
    </row>
    <row r="170" spans="1:245" hidden="1">
      <c r="A170" s="89"/>
      <c r="B170" s="89"/>
      <c r="C170" s="90" t="s">
        <v>37</v>
      </c>
      <c r="D170" s="90"/>
      <c r="E170" s="91"/>
      <c r="F170" s="91"/>
      <c r="G170" s="91"/>
      <c r="H170" s="91"/>
      <c r="I170" s="91"/>
      <c r="J170" s="91"/>
      <c r="K170" s="91"/>
      <c r="L170" s="91"/>
      <c r="M170" s="91"/>
      <c r="N170" s="110"/>
      <c r="O170" s="92">
        <f>ROUND(T170*ign/igo,afrind)</f>
        <v>0</v>
      </c>
      <c r="P170" s="93">
        <f>ROUND(U170*iin/iio,afrind)</f>
        <v>0</v>
      </c>
      <c r="Q170" s="93">
        <f t="shared" si="79"/>
        <v>0</v>
      </c>
      <c r="R170" s="93">
        <f t="shared" si="80"/>
        <v>0</v>
      </c>
      <c r="S170" s="109">
        <f t="shared" si="81"/>
        <v>0</v>
      </c>
      <c r="T170" s="92">
        <v>0</v>
      </c>
      <c r="U170" s="93">
        <v>0</v>
      </c>
      <c r="V170" s="93">
        <v>0</v>
      </c>
      <c r="W170" s="93">
        <v>0</v>
      </c>
      <c r="X170" s="94">
        <f t="shared" si="82"/>
        <v>0</v>
      </c>
      <c r="Y170" s="22">
        <v>0</v>
      </c>
      <c r="Z170" s="23">
        <v>0</v>
      </c>
      <c r="AA170" s="93">
        <v>0</v>
      </c>
      <c r="AB170" s="93">
        <v>0</v>
      </c>
      <c r="AC170" s="78">
        <f t="shared" si="83"/>
        <v>0</v>
      </c>
      <c r="AD170" s="22">
        <f t="shared" si="75"/>
        <v>0</v>
      </c>
      <c r="AE170" s="23">
        <f t="shared" si="76"/>
        <v>0</v>
      </c>
      <c r="AF170" s="23">
        <f t="shared" si="77"/>
        <v>0</v>
      </c>
      <c r="AG170" s="23">
        <f t="shared" si="78"/>
        <v>0</v>
      </c>
      <c r="AH170" s="78">
        <f t="shared" si="84"/>
        <v>0</v>
      </c>
      <c r="AI170" s="22">
        <f t="shared" ref="AI170:AJ174" si="95">T170-Y170</f>
        <v>0</v>
      </c>
      <c r="AJ170" s="23">
        <f t="shared" si="95"/>
        <v>0</v>
      </c>
      <c r="AK170" s="23">
        <f t="shared" si="85"/>
        <v>0</v>
      </c>
      <c r="AL170" s="23">
        <f t="shared" si="86"/>
        <v>0</v>
      </c>
      <c r="AM170" s="79">
        <f t="shared" si="87"/>
        <v>0</v>
      </c>
      <c r="AN170" s="34" t="e">
        <f t="shared" si="88"/>
        <v>#REF!</v>
      </c>
    </row>
    <row r="171" spans="1:245" hidden="1">
      <c r="A171" s="89"/>
      <c r="B171" s="89"/>
      <c r="C171" s="90" t="s">
        <v>37</v>
      </c>
      <c r="D171" s="90"/>
      <c r="E171" s="91"/>
      <c r="F171" s="91"/>
      <c r="G171" s="91"/>
      <c r="H171" s="91"/>
      <c r="I171" s="91"/>
      <c r="J171" s="91"/>
      <c r="K171" s="91"/>
      <c r="L171" s="91"/>
      <c r="M171" s="91"/>
      <c r="N171" s="110"/>
      <c r="O171" s="92">
        <f>ROUND(T171*ign/igo,afrind)</f>
        <v>0</v>
      </c>
      <c r="P171" s="93">
        <f>ROUND(U171*iin/iio,afrind)</f>
        <v>0</v>
      </c>
      <c r="Q171" s="93">
        <f t="shared" si="79"/>
        <v>0</v>
      </c>
      <c r="R171" s="93">
        <f t="shared" si="80"/>
        <v>0</v>
      </c>
      <c r="S171" s="109">
        <f t="shared" si="81"/>
        <v>0</v>
      </c>
      <c r="T171" s="92">
        <v>0</v>
      </c>
      <c r="U171" s="93">
        <v>0</v>
      </c>
      <c r="V171" s="93">
        <v>0</v>
      </c>
      <c r="W171" s="93">
        <v>0</v>
      </c>
      <c r="X171" s="94">
        <f t="shared" si="82"/>
        <v>0</v>
      </c>
      <c r="Y171" s="22">
        <v>0</v>
      </c>
      <c r="Z171" s="23">
        <v>0</v>
      </c>
      <c r="AA171" s="93">
        <v>0</v>
      </c>
      <c r="AB171" s="93">
        <v>0</v>
      </c>
      <c r="AC171" s="78">
        <f t="shared" si="83"/>
        <v>0</v>
      </c>
      <c r="AD171" s="22">
        <f t="shared" si="75"/>
        <v>0</v>
      </c>
      <c r="AE171" s="23">
        <f t="shared" si="76"/>
        <v>0</v>
      </c>
      <c r="AF171" s="23">
        <f t="shared" si="77"/>
        <v>0</v>
      </c>
      <c r="AG171" s="23">
        <f t="shared" si="78"/>
        <v>0</v>
      </c>
      <c r="AH171" s="78">
        <f t="shared" si="84"/>
        <v>0</v>
      </c>
      <c r="AI171" s="22">
        <f t="shared" si="95"/>
        <v>0</v>
      </c>
      <c r="AJ171" s="23">
        <f t="shared" si="95"/>
        <v>0</v>
      </c>
      <c r="AK171" s="23">
        <f t="shared" si="85"/>
        <v>0</v>
      </c>
      <c r="AL171" s="23">
        <f t="shared" si="86"/>
        <v>0</v>
      </c>
      <c r="AM171" s="79">
        <f t="shared" si="87"/>
        <v>0</v>
      </c>
      <c r="AN171" s="34" t="e">
        <f t="shared" si="88"/>
        <v>#REF!</v>
      </c>
    </row>
    <row r="172" spans="1:245" hidden="1">
      <c r="A172" s="89"/>
      <c r="B172" s="89"/>
      <c r="C172" s="90" t="s">
        <v>37</v>
      </c>
      <c r="D172" s="90"/>
      <c r="E172" s="91"/>
      <c r="F172" s="91"/>
      <c r="G172" s="91"/>
      <c r="H172" s="91"/>
      <c r="I172" s="91"/>
      <c r="J172" s="91"/>
      <c r="K172" s="91"/>
      <c r="L172" s="91"/>
      <c r="M172" s="91"/>
      <c r="N172" s="110"/>
      <c r="O172" s="92">
        <f>ROUND(T172*ign/igo,afrind)</f>
        <v>0</v>
      </c>
      <c r="P172" s="93">
        <f>ROUND(U172*iin/iio,afrind)</f>
        <v>0</v>
      </c>
      <c r="Q172" s="93">
        <f t="shared" si="79"/>
        <v>0</v>
      </c>
      <c r="R172" s="93">
        <f t="shared" si="80"/>
        <v>0</v>
      </c>
      <c r="S172" s="109">
        <f t="shared" si="81"/>
        <v>0</v>
      </c>
      <c r="T172" s="92">
        <v>0</v>
      </c>
      <c r="U172" s="93">
        <v>0</v>
      </c>
      <c r="V172" s="93">
        <v>0</v>
      </c>
      <c r="W172" s="93">
        <v>0</v>
      </c>
      <c r="X172" s="94">
        <f t="shared" si="82"/>
        <v>0</v>
      </c>
      <c r="Y172" s="22">
        <v>0</v>
      </c>
      <c r="Z172" s="23">
        <v>0</v>
      </c>
      <c r="AA172" s="93">
        <v>0</v>
      </c>
      <c r="AB172" s="93">
        <v>0</v>
      </c>
      <c r="AC172" s="78">
        <f t="shared" si="83"/>
        <v>0</v>
      </c>
      <c r="AD172" s="22">
        <f t="shared" si="75"/>
        <v>0</v>
      </c>
      <c r="AE172" s="23">
        <f t="shared" si="76"/>
        <v>0</v>
      </c>
      <c r="AF172" s="23">
        <f t="shared" si="77"/>
        <v>0</v>
      </c>
      <c r="AG172" s="23">
        <f t="shared" si="78"/>
        <v>0</v>
      </c>
      <c r="AH172" s="78">
        <f t="shared" si="84"/>
        <v>0</v>
      </c>
      <c r="AI172" s="22">
        <f t="shared" si="95"/>
        <v>0</v>
      </c>
      <c r="AJ172" s="23">
        <f t="shared" si="95"/>
        <v>0</v>
      </c>
      <c r="AK172" s="23">
        <f t="shared" si="85"/>
        <v>0</v>
      </c>
      <c r="AL172" s="23">
        <f t="shared" si="86"/>
        <v>0</v>
      </c>
      <c r="AM172" s="79">
        <f t="shared" si="87"/>
        <v>0</v>
      </c>
      <c r="AN172" s="34" t="e">
        <f t="shared" si="88"/>
        <v>#REF!</v>
      </c>
    </row>
    <row r="173" spans="1:245" hidden="1">
      <c r="A173" s="89"/>
      <c r="B173" s="89"/>
      <c r="C173" s="90" t="s">
        <v>37</v>
      </c>
      <c r="D173" s="90"/>
      <c r="E173" s="91"/>
      <c r="F173" s="91"/>
      <c r="G173" s="91"/>
      <c r="H173" s="91"/>
      <c r="I173" s="91"/>
      <c r="J173" s="91"/>
      <c r="K173" s="91"/>
      <c r="L173" s="91"/>
      <c r="M173" s="91"/>
      <c r="N173" s="110"/>
      <c r="O173" s="92">
        <f>ROUND(T173*ign/igo,afrind)</f>
        <v>0</v>
      </c>
      <c r="P173" s="93">
        <f>ROUND(U173*iin/iio,afrind)</f>
        <v>0</v>
      </c>
      <c r="Q173" s="93">
        <f t="shared" si="79"/>
        <v>0</v>
      </c>
      <c r="R173" s="93">
        <f t="shared" si="80"/>
        <v>0</v>
      </c>
      <c r="S173" s="109">
        <f t="shared" si="81"/>
        <v>0</v>
      </c>
      <c r="T173" s="92">
        <v>0</v>
      </c>
      <c r="U173" s="93">
        <v>0</v>
      </c>
      <c r="V173" s="93">
        <v>0</v>
      </c>
      <c r="W173" s="93">
        <v>0</v>
      </c>
      <c r="X173" s="94">
        <f t="shared" si="82"/>
        <v>0</v>
      </c>
      <c r="Y173" s="22">
        <v>0</v>
      </c>
      <c r="Z173" s="23">
        <v>0</v>
      </c>
      <c r="AA173" s="93">
        <v>0</v>
      </c>
      <c r="AB173" s="93">
        <v>0</v>
      </c>
      <c r="AC173" s="78">
        <f t="shared" si="83"/>
        <v>0</v>
      </c>
      <c r="AD173" s="22">
        <f t="shared" si="75"/>
        <v>0</v>
      </c>
      <c r="AE173" s="23">
        <f t="shared" si="76"/>
        <v>0</v>
      </c>
      <c r="AF173" s="23">
        <f t="shared" si="77"/>
        <v>0</v>
      </c>
      <c r="AG173" s="23">
        <f t="shared" si="78"/>
        <v>0</v>
      </c>
      <c r="AH173" s="78">
        <f t="shared" si="84"/>
        <v>0</v>
      </c>
      <c r="AI173" s="22">
        <f t="shared" si="95"/>
        <v>0</v>
      </c>
      <c r="AJ173" s="23">
        <f t="shared" si="95"/>
        <v>0</v>
      </c>
      <c r="AK173" s="23">
        <f t="shared" si="85"/>
        <v>0</v>
      </c>
      <c r="AL173" s="23">
        <f t="shared" si="86"/>
        <v>0</v>
      </c>
      <c r="AM173" s="79">
        <f t="shared" si="87"/>
        <v>0</v>
      </c>
      <c r="AN173" s="34" t="e">
        <f t="shared" si="88"/>
        <v>#REF!</v>
      </c>
    </row>
    <row r="174" spans="1:245" hidden="1">
      <c r="A174" s="89"/>
      <c r="B174" s="89"/>
      <c r="C174" s="90" t="s">
        <v>37</v>
      </c>
      <c r="D174" s="90"/>
      <c r="E174" s="91"/>
      <c r="F174" s="91"/>
      <c r="G174" s="91"/>
      <c r="H174" s="91"/>
      <c r="I174" s="91"/>
      <c r="J174" s="91"/>
      <c r="K174" s="91"/>
      <c r="L174" s="91"/>
      <c r="M174" s="91"/>
      <c r="N174" s="110"/>
      <c r="O174" s="92">
        <f>ROUND(T174*ign/igo,afrind)</f>
        <v>0</v>
      </c>
      <c r="P174" s="93">
        <f>ROUND(U174*iin/iio,afrind)</f>
        <v>0</v>
      </c>
      <c r="Q174" s="93">
        <f t="shared" si="79"/>
        <v>0</v>
      </c>
      <c r="R174" s="93">
        <f t="shared" si="80"/>
        <v>0</v>
      </c>
      <c r="S174" s="109">
        <f t="shared" si="81"/>
        <v>0</v>
      </c>
      <c r="T174" s="92">
        <v>0</v>
      </c>
      <c r="U174" s="93">
        <v>0</v>
      </c>
      <c r="V174" s="93">
        <v>0</v>
      </c>
      <c r="W174" s="93">
        <v>0</v>
      </c>
      <c r="X174" s="94">
        <f t="shared" si="82"/>
        <v>0</v>
      </c>
      <c r="Y174" s="22">
        <v>0</v>
      </c>
      <c r="Z174" s="23">
        <v>0</v>
      </c>
      <c r="AA174" s="93">
        <v>0</v>
      </c>
      <c r="AB174" s="93">
        <v>0</v>
      </c>
      <c r="AC174" s="78">
        <f t="shared" si="83"/>
        <v>0</v>
      </c>
      <c r="AD174" s="22">
        <f t="shared" si="75"/>
        <v>0</v>
      </c>
      <c r="AE174" s="23">
        <f t="shared" si="76"/>
        <v>0</v>
      </c>
      <c r="AF174" s="23">
        <f t="shared" si="77"/>
        <v>0</v>
      </c>
      <c r="AG174" s="23">
        <f t="shared" si="78"/>
        <v>0</v>
      </c>
      <c r="AH174" s="78">
        <f t="shared" si="84"/>
        <v>0</v>
      </c>
      <c r="AI174" s="22">
        <f t="shared" si="95"/>
        <v>0</v>
      </c>
      <c r="AJ174" s="23">
        <f t="shared" si="95"/>
        <v>0</v>
      </c>
      <c r="AK174" s="23">
        <f t="shared" si="85"/>
        <v>0</v>
      </c>
      <c r="AL174" s="23">
        <f t="shared" si="86"/>
        <v>0</v>
      </c>
      <c r="AM174" s="79">
        <f t="shared" si="87"/>
        <v>0</v>
      </c>
      <c r="AN174" s="34" t="e">
        <f t="shared" si="88"/>
        <v>#REF!</v>
      </c>
    </row>
    <row r="175" spans="1:245" hidden="1">
      <c r="A175" s="89"/>
      <c r="B175" s="89"/>
      <c r="C175" s="90" t="s">
        <v>37</v>
      </c>
      <c r="D175" s="90"/>
      <c r="E175" s="91"/>
      <c r="F175" s="91"/>
      <c r="G175" s="91"/>
      <c r="H175" s="91"/>
      <c r="I175" s="91"/>
      <c r="J175" s="91"/>
      <c r="K175" s="91"/>
      <c r="L175" s="91"/>
      <c r="M175" s="91"/>
      <c r="N175" s="110"/>
      <c r="O175" s="92">
        <f t="shared" si="93"/>
        <v>0</v>
      </c>
      <c r="P175" s="93">
        <f t="shared" si="94"/>
        <v>0</v>
      </c>
      <c r="Q175" s="93">
        <f t="shared" si="79"/>
        <v>0</v>
      </c>
      <c r="R175" s="93">
        <f t="shared" si="80"/>
        <v>0</v>
      </c>
      <c r="S175" s="109">
        <f t="shared" si="81"/>
        <v>0</v>
      </c>
      <c r="T175" s="92">
        <v>0</v>
      </c>
      <c r="U175" s="93">
        <v>0</v>
      </c>
      <c r="V175" s="93">
        <v>0</v>
      </c>
      <c r="W175" s="93">
        <v>0</v>
      </c>
      <c r="X175" s="94">
        <f t="shared" si="82"/>
        <v>0</v>
      </c>
      <c r="Y175" s="22">
        <v>0</v>
      </c>
      <c r="Z175" s="23">
        <v>0</v>
      </c>
      <c r="AA175" s="93">
        <v>0</v>
      </c>
      <c r="AB175" s="93">
        <v>0</v>
      </c>
      <c r="AC175" s="78">
        <f t="shared" si="83"/>
        <v>0</v>
      </c>
      <c r="AD175" s="22">
        <f t="shared" si="75"/>
        <v>0</v>
      </c>
      <c r="AE175" s="23">
        <f t="shared" si="76"/>
        <v>0</v>
      </c>
      <c r="AF175" s="23">
        <f t="shared" si="77"/>
        <v>0</v>
      </c>
      <c r="AG175" s="23">
        <f t="shared" si="78"/>
        <v>0</v>
      </c>
      <c r="AH175" s="78">
        <f t="shared" si="84"/>
        <v>0</v>
      </c>
      <c r="AI175" s="22">
        <f t="shared" si="91"/>
        <v>0</v>
      </c>
      <c r="AJ175" s="23">
        <f t="shared" si="92"/>
        <v>0</v>
      </c>
      <c r="AK175" s="23">
        <f t="shared" si="85"/>
        <v>0</v>
      </c>
      <c r="AL175" s="23">
        <f t="shared" si="86"/>
        <v>0</v>
      </c>
      <c r="AM175" s="79">
        <f t="shared" si="87"/>
        <v>0</v>
      </c>
      <c r="AN175" s="34" t="e">
        <f t="shared" si="88"/>
        <v>#REF!</v>
      </c>
    </row>
    <row r="176" spans="1:245" hidden="1">
      <c r="A176" s="89"/>
      <c r="B176" s="89"/>
      <c r="C176" s="90" t="s">
        <v>37</v>
      </c>
      <c r="D176" s="90"/>
      <c r="E176" s="91"/>
      <c r="F176" s="91"/>
      <c r="G176" s="91"/>
      <c r="H176" s="91"/>
      <c r="I176" s="91"/>
      <c r="J176" s="91"/>
      <c r="K176" s="91"/>
      <c r="L176" s="91"/>
      <c r="M176" s="91"/>
      <c r="N176" s="110"/>
      <c r="O176" s="92">
        <f t="shared" si="93"/>
        <v>0</v>
      </c>
      <c r="P176" s="93">
        <f t="shared" si="94"/>
        <v>0</v>
      </c>
      <c r="Q176" s="93">
        <f t="shared" si="79"/>
        <v>0</v>
      </c>
      <c r="R176" s="93">
        <f t="shared" si="80"/>
        <v>0</v>
      </c>
      <c r="S176" s="109">
        <f t="shared" si="81"/>
        <v>0</v>
      </c>
      <c r="T176" s="92">
        <v>0</v>
      </c>
      <c r="U176" s="93">
        <v>0</v>
      </c>
      <c r="V176" s="93">
        <v>0</v>
      </c>
      <c r="W176" s="93">
        <v>0</v>
      </c>
      <c r="X176" s="94">
        <f t="shared" si="82"/>
        <v>0</v>
      </c>
      <c r="Y176" s="22">
        <v>0</v>
      </c>
      <c r="Z176" s="23">
        <v>0</v>
      </c>
      <c r="AA176" s="93">
        <v>0</v>
      </c>
      <c r="AB176" s="93">
        <v>0</v>
      </c>
      <c r="AC176" s="78">
        <f t="shared" si="83"/>
        <v>0</v>
      </c>
      <c r="AD176" s="22">
        <f t="shared" si="75"/>
        <v>0</v>
      </c>
      <c r="AE176" s="23">
        <f t="shared" si="76"/>
        <v>0</v>
      </c>
      <c r="AF176" s="23">
        <f t="shared" si="77"/>
        <v>0</v>
      </c>
      <c r="AG176" s="23">
        <f t="shared" si="78"/>
        <v>0</v>
      </c>
      <c r="AH176" s="78">
        <f t="shared" si="84"/>
        <v>0</v>
      </c>
      <c r="AI176" s="22">
        <f t="shared" si="91"/>
        <v>0</v>
      </c>
      <c r="AJ176" s="23">
        <f t="shared" si="92"/>
        <v>0</v>
      </c>
      <c r="AK176" s="23">
        <f t="shared" si="85"/>
        <v>0</v>
      </c>
      <c r="AL176" s="23">
        <f t="shared" si="86"/>
        <v>0</v>
      </c>
      <c r="AM176" s="79">
        <f t="shared" si="87"/>
        <v>0</v>
      </c>
      <c r="AN176" s="34" t="e">
        <f t="shared" si="88"/>
        <v>#REF!</v>
      </c>
    </row>
    <row r="177" spans="1:40" ht="13.8" hidden="1" thickBot="1">
      <c r="A177" s="26"/>
      <c r="B177" s="26"/>
      <c r="C177" s="25" t="s">
        <v>38</v>
      </c>
      <c r="D177" s="27"/>
      <c r="E177" s="28"/>
      <c r="F177" s="28"/>
      <c r="G177" s="28"/>
      <c r="H177" s="28"/>
      <c r="I177" s="28"/>
      <c r="J177" s="28"/>
      <c r="K177" s="28"/>
      <c r="L177" s="28"/>
      <c r="M177" s="28"/>
      <c r="N177" s="67"/>
      <c r="O177" s="64">
        <f t="shared" ref="O177:AN177" si="96">SUM(O148:O176)</f>
        <v>0</v>
      </c>
      <c r="P177" s="64">
        <f t="shared" si="96"/>
        <v>0</v>
      </c>
      <c r="Q177" s="64">
        <f t="shared" si="96"/>
        <v>0</v>
      </c>
      <c r="R177" s="64">
        <f t="shared" si="96"/>
        <v>0</v>
      </c>
      <c r="S177" s="64">
        <f t="shared" si="96"/>
        <v>0</v>
      </c>
      <c r="T177" s="64">
        <f t="shared" si="96"/>
        <v>0</v>
      </c>
      <c r="U177" s="64">
        <f t="shared" si="96"/>
        <v>0</v>
      </c>
      <c r="V177" s="64">
        <f t="shared" si="96"/>
        <v>0</v>
      </c>
      <c r="W177" s="64">
        <f t="shared" si="96"/>
        <v>0</v>
      </c>
      <c r="X177" s="64">
        <f t="shared" si="96"/>
        <v>0</v>
      </c>
      <c r="Y177" s="64">
        <f t="shared" si="96"/>
        <v>0</v>
      </c>
      <c r="Z177" s="64">
        <f t="shared" si="96"/>
        <v>0</v>
      </c>
      <c r="AA177" s="64">
        <f t="shared" si="96"/>
        <v>0</v>
      </c>
      <c r="AB177" s="64">
        <f t="shared" si="96"/>
        <v>0</v>
      </c>
      <c r="AC177" s="64">
        <f t="shared" si="96"/>
        <v>0</v>
      </c>
      <c r="AD177" s="64">
        <f t="shared" si="96"/>
        <v>0</v>
      </c>
      <c r="AE177" s="64">
        <f t="shared" si="96"/>
        <v>0</v>
      </c>
      <c r="AF177" s="64">
        <f t="shared" si="96"/>
        <v>0</v>
      </c>
      <c r="AG177" s="64">
        <f t="shared" si="96"/>
        <v>0</v>
      </c>
      <c r="AH177" s="64">
        <f t="shared" si="96"/>
        <v>0</v>
      </c>
      <c r="AI177" s="64">
        <f t="shared" si="96"/>
        <v>0</v>
      </c>
      <c r="AJ177" s="64">
        <f t="shared" si="96"/>
        <v>0</v>
      </c>
      <c r="AK177" s="64">
        <f t="shared" si="96"/>
        <v>0</v>
      </c>
      <c r="AL177" s="64">
        <f t="shared" si="96"/>
        <v>0</v>
      </c>
      <c r="AM177" s="64">
        <f t="shared" si="96"/>
        <v>0</v>
      </c>
      <c r="AN177" s="65" t="e">
        <f t="shared" si="96"/>
        <v>#REF!</v>
      </c>
    </row>
    <row r="178" spans="1:40" ht="13.8" hidden="1" thickTop="1">
      <c r="A178" s="20"/>
      <c r="B178" s="20"/>
      <c r="C178" s="66"/>
      <c r="D178" s="19"/>
      <c r="E178" s="21"/>
      <c r="F178" s="21"/>
      <c r="G178" s="21"/>
      <c r="H178" s="21"/>
      <c r="I178" s="21"/>
      <c r="J178" s="21"/>
      <c r="K178" s="21"/>
      <c r="L178" s="21"/>
      <c r="M178" s="21"/>
      <c r="N178" s="1"/>
      <c r="O178" s="74"/>
      <c r="P178" s="75"/>
      <c r="Q178" s="75"/>
      <c r="R178" s="75"/>
      <c r="S178" s="75"/>
      <c r="T178" s="74"/>
      <c r="U178" s="75"/>
      <c r="V178" s="75"/>
      <c r="W178" s="75"/>
      <c r="X178" s="75"/>
      <c r="Y178" s="74"/>
      <c r="Z178" s="75"/>
      <c r="AA178" s="75"/>
      <c r="AB178" s="75"/>
      <c r="AC178" s="75"/>
      <c r="AD178" s="74"/>
      <c r="AE178" s="75"/>
      <c r="AF178" s="75"/>
      <c r="AG178" s="75"/>
      <c r="AH178" s="75"/>
      <c r="AI178" s="74"/>
      <c r="AJ178" s="75"/>
      <c r="AK178" s="75"/>
      <c r="AL178" s="75"/>
      <c r="AM178" s="76"/>
      <c r="AN178" s="77"/>
    </row>
    <row r="179" spans="1:40" hidden="1">
      <c r="A179" s="89"/>
      <c r="B179" s="89"/>
      <c r="C179" s="88" t="s">
        <v>17</v>
      </c>
      <c r="D179" s="90"/>
      <c r="E179" s="91"/>
      <c r="F179" s="91"/>
      <c r="G179" s="91"/>
      <c r="H179" s="91"/>
      <c r="I179" s="91"/>
      <c r="J179" s="91"/>
      <c r="K179" s="91"/>
      <c r="L179" s="91"/>
      <c r="M179" s="91"/>
      <c r="N179" s="110"/>
      <c r="O179" s="92"/>
      <c r="P179" s="93"/>
      <c r="Q179" s="93"/>
      <c r="R179" s="93"/>
      <c r="S179" s="111"/>
      <c r="T179" s="92"/>
      <c r="U179" s="93"/>
      <c r="V179" s="93"/>
      <c r="W179" s="93"/>
      <c r="X179" s="34"/>
      <c r="Y179" s="22"/>
      <c r="Z179" s="23"/>
      <c r="AA179" s="23"/>
      <c r="AB179" s="23"/>
      <c r="AC179" s="34"/>
      <c r="AD179" s="22"/>
      <c r="AE179" s="23"/>
      <c r="AF179" s="23"/>
      <c r="AG179" s="23"/>
      <c r="AH179" s="34"/>
      <c r="AI179" s="22"/>
      <c r="AJ179" s="23"/>
      <c r="AK179" s="23"/>
      <c r="AL179" s="23"/>
      <c r="AM179" s="53"/>
      <c r="AN179" s="34"/>
    </row>
    <row r="180" spans="1:40" hidden="1">
      <c r="A180" s="89"/>
      <c r="B180" s="89"/>
      <c r="C180" s="90" t="s">
        <v>37</v>
      </c>
      <c r="D180" s="90"/>
      <c r="E180" s="91"/>
      <c r="F180" s="91" t="s">
        <v>28</v>
      </c>
      <c r="G180" s="91"/>
      <c r="H180" s="91"/>
      <c r="I180" s="91"/>
      <c r="J180" s="91"/>
      <c r="K180" s="91"/>
      <c r="L180" s="91"/>
      <c r="M180" s="91"/>
      <c r="N180" s="110"/>
      <c r="O180" s="92">
        <f t="shared" ref="O180:O197" si="97">ROUND(T180*ign/igo,afrind)</f>
        <v>0</v>
      </c>
      <c r="P180" s="93">
        <f t="shared" ref="P180:P197" si="98">ROUND(U180*iin/iio,afrind)</f>
        <v>0</v>
      </c>
      <c r="Q180" s="93">
        <f>SUM(V180)</f>
        <v>0</v>
      </c>
      <c r="R180" s="93">
        <f>SUM(W180)</f>
        <v>0</v>
      </c>
      <c r="S180" s="111">
        <f>SUM(O180:R180)</f>
        <v>0</v>
      </c>
      <c r="T180" s="92">
        <v>0</v>
      </c>
      <c r="U180" s="93">
        <v>0</v>
      </c>
      <c r="V180" s="93">
        <v>0</v>
      </c>
      <c r="W180" s="93">
        <v>0</v>
      </c>
      <c r="X180" s="97">
        <f>SUM(T180:W180)</f>
        <v>0</v>
      </c>
      <c r="Y180" s="22">
        <v>0</v>
      </c>
      <c r="Z180" s="23">
        <v>0</v>
      </c>
      <c r="AA180" s="23">
        <v>0</v>
      </c>
      <c r="AB180" s="23">
        <v>0</v>
      </c>
      <c r="AC180" s="34">
        <f>SUM(Y180:AB180)</f>
        <v>0</v>
      </c>
      <c r="AD180" s="22">
        <f t="shared" ref="AD180:AD197" si="99">O180-T180</f>
        <v>0</v>
      </c>
      <c r="AE180" s="23">
        <f t="shared" ref="AE180:AE197" si="100">P180-U180</f>
        <v>0</v>
      </c>
      <c r="AF180" s="23">
        <f t="shared" ref="AF180:AF197" si="101">Q180-V180</f>
        <v>0</v>
      </c>
      <c r="AG180" s="23">
        <f t="shared" ref="AG180:AG197" si="102">R180-W180</f>
        <v>0</v>
      </c>
      <c r="AH180" s="34">
        <f>SUM(AD180:AG180)</f>
        <v>0</v>
      </c>
      <c r="AI180" s="22">
        <f t="shared" ref="AI180:AI197" si="103">T180-Y180</f>
        <v>0</v>
      </c>
      <c r="AJ180" s="23">
        <f t="shared" ref="AJ180:AL197" si="104">U180-Z180</f>
        <v>0</v>
      </c>
      <c r="AK180" s="23">
        <f t="shared" si="104"/>
        <v>0</v>
      </c>
      <c r="AL180" s="23">
        <f t="shared" si="104"/>
        <v>0</v>
      </c>
      <c r="AM180" s="53">
        <f>SUM(AI180:AL180)</f>
        <v>0</v>
      </c>
      <c r="AN180" s="34" t="e">
        <f t="shared" ref="AN180:AN197" si="105">ROUND(AM180*premieGM,2)</f>
        <v>#REF!</v>
      </c>
    </row>
    <row r="181" spans="1:40" hidden="1">
      <c r="A181" s="89"/>
      <c r="B181" s="89"/>
      <c r="C181" s="90" t="s">
        <v>37</v>
      </c>
      <c r="D181" s="90"/>
      <c r="E181" s="91"/>
      <c r="F181" s="91" t="s">
        <v>28</v>
      </c>
      <c r="G181" s="91"/>
      <c r="H181" s="91"/>
      <c r="I181" s="91"/>
      <c r="J181" s="91"/>
      <c r="K181" s="91"/>
      <c r="L181" s="91"/>
      <c r="M181" s="91"/>
      <c r="N181" s="110"/>
      <c r="O181" s="92">
        <f t="shared" si="97"/>
        <v>0</v>
      </c>
      <c r="P181" s="93">
        <f t="shared" si="98"/>
        <v>0</v>
      </c>
      <c r="Q181" s="93">
        <f t="shared" ref="Q181:Q197" si="106">SUM(V181)</f>
        <v>0</v>
      </c>
      <c r="R181" s="93">
        <f t="shared" ref="R181:R197" si="107">SUM(W181)</f>
        <v>0</v>
      </c>
      <c r="S181" s="111">
        <f t="shared" ref="S181:S197" si="108">SUM(O181:R181)</f>
        <v>0</v>
      </c>
      <c r="T181" s="92">
        <v>0</v>
      </c>
      <c r="U181" s="93">
        <v>0</v>
      </c>
      <c r="V181" s="93">
        <v>0</v>
      </c>
      <c r="W181" s="93">
        <v>0</v>
      </c>
      <c r="X181" s="97">
        <f t="shared" ref="X181:X197" si="109">SUM(T181:W181)</f>
        <v>0</v>
      </c>
      <c r="Y181" s="22">
        <v>0</v>
      </c>
      <c r="Z181" s="23">
        <v>0</v>
      </c>
      <c r="AA181" s="23">
        <v>0</v>
      </c>
      <c r="AB181" s="23">
        <v>0</v>
      </c>
      <c r="AC181" s="34">
        <f t="shared" ref="AC181:AC197" si="110">SUM(Y181:AB181)</f>
        <v>0</v>
      </c>
      <c r="AD181" s="22">
        <f t="shared" si="99"/>
        <v>0</v>
      </c>
      <c r="AE181" s="23">
        <f t="shared" si="100"/>
        <v>0</v>
      </c>
      <c r="AF181" s="23">
        <f t="shared" si="101"/>
        <v>0</v>
      </c>
      <c r="AG181" s="23">
        <f t="shared" si="102"/>
        <v>0</v>
      </c>
      <c r="AH181" s="34">
        <f t="shared" ref="AH181:AH197" si="111">SUM(AD181:AG181)</f>
        <v>0</v>
      </c>
      <c r="AI181" s="22">
        <f t="shared" si="103"/>
        <v>0</v>
      </c>
      <c r="AJ181" s="23">
        <f t="shared" si="104"/>
        <v>0</v>
      </c>
      <c r="AK181" s="23">
        <f t="shared" ref="AK181:AK197" si="112">V181-AA181</f>
        <v>0</v>
      </c>
      <c r="AL181" s="23">
        <f t="shared" ref="AL181:AL197" si="113">W181-AB181</f>
        <v>0</v>
      </c>
      <c r="AM181" s="53">
        <f t="shared" ref="AM181:AM197" si="114">SUM(AI181:AL181)</f>
        <v>0</v>
      </c>
      <c r="AN181" s="34" t="e">
        <f t="shared" si="105"/>
        <v>#REF!</v>
      </c>
    </row>
    <row r="182" spans="1:40" hidden="1">
      <c r="A182" s="89"/>
      <c r="B182" s="89"/>
      <c r="C182" s="90" t="s">
        <v>37</v>
      </c>
      <c r="D182" s="90"/>
      <c r="E182" s="91"/>
      <c r="F182" s="91" t="s">
        <v>28</v>
      </c>
      <c r="G182" s="91"/>
      <c r="H182" s="91"/>
      <c r="I182" s="91"/>
      <c r="J182" s="91"/>
      <c r="K182" s="91"/>
      <c r="L182" s="91"/>
      <c r="M182" s="91"/>
      <c r="N182" s="110"/>
      <c r="O182" s="92">
        <f t="shared" si="97"/>
        <v>0</v>
      </c>
      <c r="P182" s="93">
        <f t="shared" si="98"/>
        <v>0</v>
      </c>
      <c r="Q182" s="93">
        <f t="shared" si="106"/>
        <v>0</v>
      </c>
      <c r="R182" s="93">
        <f t="shared" si="107"/>
        <v>0</v>
      </c>
      <c r="S182" s="111">
        <f t="shared" si="108"/>
        <v>0</v>
      </c>
      <c r="T182" s="92">
        <v>0</v>
      </c>
      <c r="U182" s="93">
        <v>0</v>
      </c>
      <c r="V182" s="93">
        <v>0</v>
      </c>
      <c r="W182" s="93">
        <v>0</v>
      </c>
      <c r="X182" s="97">
        <f t="shared" si="109"/>
        <v>0</v>
      </c>
      <c r="Y182" s="22">
        <v>0</v>
      </c>
      <c r="Z182" s="23">
        <v>0</v>
      </c>
      <c r="AA182" s="23">
        <v>0</v>
      </c>
      <c r="AB182" s="23">
        <v>0</v>
      </c>
      <c r="AC182" s="34">
        <f t="shared" si="110"/>
        <v>0</v>
      </c>
      <c r="AD182" s="22">
        <f t="shared" si="99"/>
        <v>0</v>
      </c>
      <c r="AE182" s="23">
        <f t="shared" si="100"/>
        <v>0</v>
      </c>
      <c r="AF182" s="23">
        <f t="shared" si="101"/>
        <v>0</v>
      </c>
      <c r="AG182" s="23">
        <f t="shared" si="102"/>
        <v>0</v>
      </c>
      <c r="AH182" s="34">
        <f t="shared" si="111"/>
        <v>0</v>
      </c>
      <c r="AI182" s="22">
        <f t="shared" si="103"/>
        <v>0</v>
      </c>
      <c r="AJ182" s="23">
        <f t="shared" si="104"/>
        <v>0</v>
      </c>
      <c r="AK182" s="23">
        <f t="shared" si="112"/>
        <v>0</v>
      </c>
      <c r="AL182" s="23">
        <f t="shared" si="113"/>
        <v>0</v>
      </c>
      <c r="AM182" s="53">
        <f t="shared" si="114"/>
        <v>0</v>
      </c>
      <c r="AN182" s="34" t="e">
        <f t="shared" si="105"/>
        <v>#REF!</v>
      </c>
    </row>
    <row r="183" spans="1:40" hidden="1">
      <c r="A183" s="89"/>
      <c r="B183" s="89"/>
      <c r="C183" s="90" t="s">
        <v>37</v>
      </c>
      <c r="D183" s="90"/>
      <c r="E183" s="91"/>
      <c r="F183" s="91" t="s">
        <v>28</v>
      </c>
      <c r="G183" s="91"/>
      <c r="H183" s="91"/>
      <c r="I183" s="91"/>
      <c r="J183" s="91"/>
      <c r="K183" s="91"/>
      <c r="L183" s="91"/>
      <c r="M183" s="91"/>
      <c r="N183" s="110"/>
      <c r="O183" s="92">
        <f>ROUND(T183*ign/igo,afrind)</f>
        <v>0</v>
      </c>
      <c r="P183" s="93">
        <f>ROUND(U183*iin/iio,afrind)</f>
        <v>0</v>
      </c>
      <c r="Q183" s="93">
        <f t="shared" si="106"/>
        <v>0</v>
      </c>
      <c r="R183" s="93">
        <f t="shared" si="107"/>
        <v>0</v>
      </c>
      <c r="S183" s="111">
        <f t="shared" si="108"/>
        <v>0</v>
      </c>
      <c r="T183" s="92">
        <v>0</v>
      </c>
      <c r="U183" s="93">
        <v>0</v>
      </c>
      <c r="V183" s="93">
        <v>0</v>
      </c>
      <c r="W183" s="93">
        <v>0</v>
      </c>
      <c r="X183" s="97">
        <f t="shared" si="109"/>
        <v>0</v>
      </c>
      <c r="Y183" s="22">
        <f>ROUND(AE183*ign/igo,afrind)</f>
        <v>0</v>
      </c>
      <c r="Z183" s="23">
        <f>ROUND(AH183*iin/iio,afrind)</f>
        <v>0</v>
      </c>
      <c r="AA183" s="23">
        <v>0</v>
      </c>
      <c r="AB183" s="23">
        <v>0</v>
      </c>
      <c r="AC183" s="34">
        <f t="shared" si="110"/>
        <v>0</v>
      </c>
      <c r="AD183" s="22">
        <f t="shared" si="99"/>
        <v>0</v>
      </c>
      <c r="AE183" s="23">
        <f t="shared" si="100"/>
        <v>0</v>
      </c>
      <c r="AF183" s="23">
        <f t="shared" si="101"/>
        <v>0</v>
      </c>
      <c r="AG183" s="23">
        <f t="shared" si="102"/>
        <v>0</v>
      </c>
      <c r="AH183" s="34">
        <f t="shared" si="111"/>
        <v>0</v>
      </c>
      <c r="AI183" s="22">
        <f t="shared" ref="AI183:AJ187" si="115">T183-Y183</f>
        <v>0</v>
      </c>
      <c r="AJ183" s="23">
        <f t="shared" si="115"/>
        <v>0</v>
      </c>
      <c r="AK183" s="23">
        <f t="shared" si="112"/>
        <v>0</v>
      </c>
      <c r="AL183" s="23">
        <f t="shared" si="113"/>
        <v>0</v>
      </c>
      <c r="AM183" s="53">
        <f t="shared" si="114"/>
        <v>0</v>
      </c>
      <c r="AN183" s="34" t="e">
        <f t="shared" si="105"/>
        <v>#REF!</v>
      </c>
    </row>
    <row r="184" spans="1:40" hidden="1">
      <c r="A184" s="89"/>
      <c r="B184" s="89"/>
      <c r="C184" s="90" t="s">
        <v>37</v>
      </c>
      <c r="D184" s="90"/>
      <c r="E184" s="91"/>
      <c r="F184" s="91" t="s">
        <v>28</v>
      </c>
      <c r="G184" s="91"/>
      <c r="H184" s="91"/>
      <c r="I184" s="91"/>
      <c r="J184" s="91"/>
      <c r="K184" s="91"/>
      <c r="L184" s="91"/>
      <c r="M184" s="91"/>
      <c r="N184" s="110"/>
      <c r="O184" s="92">
        <f>ROUND(T184*ign/igo,afrind)</f>
        <v>0</v>
      </c>
      <c r="P184" s="93">
        <f>ROUND(U184*iin/iio,afrind)</f>
        <v>0</v>
      </c>
      <c r="Q184" s="93">
        <f t="shared" si="106"/>
        <v>0</v>
      </c>
      <c r="R184" s="93">
        <f t="shared" si="107"/>
        <v>0</v>
      </c>
      <c r="S184" s="111">
        <f t="shared" si="108"/>
        <v>0</v>
      </c>
      <c r="T184" s="92">
        <v>0</v>
      </c>
      <c r="U184" s="93">
        <v>0</v>
      </c>
      <c r="V184" s="93">
        <v>0</v>
      </c>
      <c r="W184" s="93">
        <v>0</v>
      </c>
      <c r="X184" s="97">
        <f t="shared" si="109"/>
        <v>0</v>
      </c>
      <c r="Y184" s="22">
        <f>ROUND(AE184*ign/igo,afrind)</f>
        <v>0</v>
      </c>
      <c r="Z184" s="23">
        <f>ROUND(AH184*iin/iio,afrind)</f>
        <v>0</v>
      </c>
      <c r="AA184" s="23">
        <v>0</v>
      </c>
      <c r="AB184" s="23">
        <v>0</v>
      </c>
      <c r="AC184" s="34">
        <f t="shared" si="110"/>
        <v>0</v>
      </c>
      <c r="AD184" s="22">
        <f t="shared" si="99"/>
        <v>0</v>
      </c>
      <c r="AE184" s="23">
        <f t="shared" si="100"/>
        <v>0</v>
      </c>
      <c r="AF184" s="23">
        <f t="shared" si="101"/>
        <v>0</v>
      </c>
      <c r="AG184" s="23">
        <f t="shared" si="102"/>
        <v>0</v>
      </c>
      <c r="AH184" s="34">
        <f t="shared" si="111"/>
        <v>0</v>
      </c>
      <c r="AI184" s="22">
        <f t="shared" si="115"/>
        <v>0</v>
      </c>
      <c r="AJ184" s="23">
        <f t="shared" si="115"/>
        <v>0</v>
      </c>
      <c r="AK184" s="23">
        <f t="shared" si="112"/>
        <v>0</v>
      </c>
      <c r="AL184" s="23">
        <f t="shared" si="113"/>
        <v>0</v>
      </c>
      <c r="AM184" s="53">
        <f t="shared" si="114"/>
        <v>0</v>
      </c>
      <c r="AN184" s="34" t="e">
        <f t="shared" si="105"/>
        <v>#REF!</v>
      </c>
    </row>
    <row r="185" spans="1:40" hidden="1">
      <c r="A185" s="89"/>
      <c r="B185" s="89"/>
      <c r="C185" s="90" t="s">
        <v>37</v>
      </c>
      <c r="D185" s="90"/>
      <c r="E185" s="91"/>
      <c r="F185" s="91" t="s">
        <v>28</v>
      </c>
      <c r="G185" s="91"/>
      <c r="H185" s="91"/>
      <c r="I185" s="91"/>
      <c r="J185" s="91"/>
      <c r="K185" s="91"/>
      <c r="L185" s="91"/>
      <c r="M185" s="91"/>
      <c r="N185" s="110"/>
      <c r="O185" s="92">
        <f>ROUND(T185*ign/igo,afrind)</f>
        <v>0</v>
      </c>
      <c r="P185" s="93">
        <f>ROUND(U185*iin/iio,afrind)</f>
        <v>0</v>
      </c>
      <c r="Q185" s="93">
        <f t="shared" si="106"/>
        <v>0</v>
      </c>
      <c r="R185" s="93">
        <f t="shared" si="107"/>
        <v>0</v>
      </c>
      <c r="S185" s="111">
        <f t="shared" si="108"/>
        <v>0</v>
      </c>
      <c r="T185" s="92">
        <v>0</v>
      </c>
      <c r="U185" s="93">
        <v>0</v>
      </c>
      <c r="V185" s="93">
        <v>0</v>
      </c>
      <c r="W185" s="93">
        <v>0</v>
      </c>
      <c r="X185" s="97">
        <f t="shared" si="109"/>
        <v>0</v>
      </c>
      <c r="Y185" s="22">
        <f>ROUND(AE185*ign/igo,afrind)</f>
        <v>0</v>
      </c>
      <c r="Z185" s="23">
        <f>ROUND(AH185*iin/iio,afrind)</f>
        <v>0</v>
      </c>
      <c r="AA185" s="23">
        <v>0</v>
      </c>
      <c r="AB185" s="23">
        <v>0</v>
      </c>
      <c r="AC185" s="34">
        <f t="shared" si="110"/>
        <v>0</v>
      </c>
      <c r="AD185" s="22">
        <f t="shared" si="99"/>
        <v>0</v>
      </c>
      <c r="AE185" s="23">
        <f t="shared" si="100"/>
        <v>0</v>
      </c>
      <c r="AF185" s="23">
        <f t="shared" si="101"/>
        <v>0</v>
      </c>
      <c r="AG185" s="23">
        <f t="shared" si="102"/>
        <v>0</v>
      </c>
      <c r="AH185" s="34">
        <f t="shared" si="111"/>
        <v>0</v>
      </c>
      <c r="AI185" s="22">
        <f t="shared" si="115"/>
        <v>0</v>
      </c>
      <c r="AJ185" s="23">
        <f t="shared" si="115"/>
        <v>0</v>
      </c>
      <c r="AK185" s="23">
        <f t="shared" si="112"/>
        <v>0</v>
      </c>
      <c r="AL185" s="23">
        <f t="shared" si="113"/>
        <v>0</v>
      </c>
      <c r="AM185" s="53">
        <f t="shared" si="114"/>
        <v>0</v>
      </c>
      <c r="AN185" s="34" t="e">
        <f t="shared" si="105"/>
        <v>#REF!</v>
      </c>
    </row>
    <row r="186" spans="1:40" hidden="1">
      <c r="A186" s="89"/>
      <c r="B186" s="89"/>
      <c r="C186" s="90" t="s">
        <v>37</v>
      </c>
      <c r="D186" s="90"/>
      <c r="E186" s="91"/>
      <c r="F186" s="91" t="s">
        <v>28</v>
      </c>
      <c r="G186" s="91"/>
      <c r="H186" s="91"/>
      <c r="I186" s="91"/>
      <c r="J186" s="91"/>
      <c r="K186" s="91"/>
      <c r="L186" s="91"/>
      <c r="M186" s="91"/>
      <c r="N186" s="110"/>
      <c r="O186" s="92">
        <f>ROUND(T186*ign/igo,afrind)</f>
        <v>0</v>
      </c>
      <c r="P186" s="93">
        <f>ROUND(U186*iin/iio,afrind)</f>
        <v>0</v>
      </c>
      <c r="Q186" s="93">
        <f t="shared" si="106"/>
        <v>0</v>
      </c>
      <c r="R186" s="93">
        <f t="shared" si="107"/>
        <v>0</v>
      </c>
      <c r="S186" s="111">
        <f t="shared" si="108"/>
        <v>0</v>
      </c>
      <c r="T186" s="92">
        <v>0</v>
      </c>
      <c r="U186" s="93">
        <v>0</v>
      </c>
      <c r="V186" s="93">
        <v>0</v>
      </c>
      <c r="W186" s="93">
        <v>0</v>
      </c>
      <c r="X186" s="97">
        <f t="shared" si="109"/>
        <v>0</v>
      </c>
      <c r="Y186" s="22">
        <f>ROUND(AE186*ign/igo,afrind)</f>
        <v>0</v>
      </c>
      <c r="Z186" s="23">
        <f>ROUND(AH186*iin/iio,afrind)</f>
        <v>0</v>
      </c>
      <c r="AA186" s="23">
        <v>0</v>
      </c>
      <c r="AB186" s="23">
        <v>0</v>
      </c>
      <c r="AC186" s="34">
        <f t="shared" si="110"/>
        <v>0</v>
      </c>
      <c r="AD186" s="22">
        <f t="shared" si="99"/>
        <v>0</v>
      </c>
      <c r="AE186" s="23">
        <f t="shared" si="100"/>
        <v>0</v>
      </c>
      <c r="AF186" s="23">
        <f t="shared" si="101"/>
        <v>0</v>
      </c>
      <c r="AG186" s="23">
        <f t="shared" si="102"/>
        <v>0</v>
      </c>
      <c r="AH186" s="34">
        <f t="shared" si="111"/>
        <v>0</v>
      </c>
      <c r="AI186" s="22">
        <f t="shared" si="115"/>
        <v>0</v>
      </c>
      <c r="AJ186" s="23">
        <f t="shared" si="115"/>
        <v>0</v>
      </c>
      <c r="AK186" s="23">
        <f t="shared" si="112"/>
        <v>0</v>
      </c>
      <c r="AL186" s="23">
        <f t="shared" si="113"/>
        <v>0</v>
      </c>
      <c r="AM186" s="53">
        <f t="shared" si="114"/>
        <v>0</v>
      </c>
      <c r="AN186" s="34" t="e">
        <f t="shared" si="105"/>
        <v>#REF!</v>
      </c>
    </row>
    <row r="187" spans="1:40" hidden="1">
      <c r="A187" s="89"/>
      <c r="B187" s="89"/>
      <c r="C187" s="90" t="s">
        <v>37</v>
      </c>
      <c r="D187" s="90"/>
      <c r="E187" s="91"/>
      <c r="F187" s="91" t="s">
        <v>28</v>
      </c>
      <c r="G187" s="91"/>
      <c r="H187" s="91"/>
      <c r="I187" s="91"/>
      <c r="J187" s="91"/>
      <c r="K187" s="91"/>
      <c r="L187" s="91"/>
      <c r="M187" s="91"/>
      <c r="N187" s="110"/>
      <c r="O187" s="92">
        <f>ROUND(T187*ign/igo,afrind)</f>
        <v>0</v>
      </c>
      <c r="P187" s="93">
        <f>ROUND(U187*iin/iio,afrind)</f>
        <v>0</v>
      </c>
      <c r="Q187" s="93">
        <f t="shared" si="106"/>
        <v>0</v>
      </c>
      <c r="R187" s="93">
        <f t="shared" si="107"/>
        <v>0</v>
      </c>
      <c r="S187" s="111">
        <f t="shared" si="108"/>
        <v>0</v>
      </c>
      <c r="T187" s="92">
        <v>0</v>
      </c>
      <c r="U187" s="93">
        <v>0</v>
      </c>
      <c r="V187" s="93">
        <v>0</v>
      </c>
      <c r="W187" s="93">
        <v>0</v>
      </c>
      <c r="X187" s="97">
        <f t="shared" si="109"/>
        <v>0</v>
      </c>
      <c r="Y187" s="22">
        <v>0</v>
      </c>
      <c r="Z187" s="23">
        <v>0</v>
      </c>
      <c r="AA187" s="23">
        <v>0</v>
      </c>
      <c r="AB187" s="23">
        <v>0</v>
      </c>
      <c r="AC187" s="34">
        <f t="shared" si="110"/>
        <v>0</v>
      </c>
      <c r="AD187" s="22">
        <f t="shared" si="99"/>
        <v>0</v>
      </c>
      <c r="AE187" s="23">
        <f t="shared" si="100"/>
        <v>0</v>
      </c>
      <c r="AF187" s="23">
        <f t="shared" si="101"/>
        <v>0</v>
      </c>
      <c r="AG187" s="23">
        <f t="shared" si="102"/>
        <v>0</v>
      </c>
      <c r="AH187" s="34">
        <f t="shared" si="111"/>
        <v>0</v>
      </c>
      <c r="AI187" s="22">
        <f t="shared" si="115"/>
        <v>0</v>
      </c>
      <c r="AJ187" s="23">
        <f t="shared" si="115"/>
        <v>0</v>
      </c>
      <c r="AK187" s="23">
        <f t="shared" si="112"/>
        <v>0</v>
      </c>
      <c r="AL187" s="23">
        <f t="shared" si="113"/>
        <v>0</v>
      </c>
      <c r="AM187" s="53">
        <f t="shared" si="114"/>
        <v>0</v>
      </c>
      <c r="AN187" s="34" t="e">
        <f t="shared" si="105"/>
        <v>#REF!</v>
      </c>
    </row>
    <row r="188" spans="1:40" hidden="1">
      <c r="A188" s="89"/>
      <c r="B188" s="89"/>
      <c r="C188" s="90" t="s">
        <v>37</v>
      </c>
      <c r="D188" s="90"/>
      <c r="E188" s="91"/>
      <c r="F188" s="91" t="s">
        <v>28</v>
      </c>
      <c r="G188" s="91"/>
      <c r="H188" s="91"/>
      <c r="I188" s="91"/>
      <c r="J188" s="91"/>
      <c r="K188" s="91"/>
      <c r="L188" s="91"/>
      <c r="M188" s="91"/>
      <c r="N188" s="110"/>
      <c r="O188" s="92">
        <f t="shared" si="97"/>
        <v>0</v>
      </c>
      <c r="P188" s="93">
        <f t="shared" si="98"/>
        <v>0</v>
      </c>
      <c r="Q188" s="93">
        <f t="shared" si="106"/>
        <v>0</v>
      </c>
      <c r="R188" s="93">
        <f t="shared" si="107"/>
        <v>0</v>
      </c>
      <c r="S188" s="111">
        <f t="shared" si="108"/>
        <v>0</v>
      </c>
      <c r="T188" s="92">
        <v>0</v>
      </c>
      <c r="U188" s="93">
        <v>0</v>
      </c>
      <c r="V188" s="93">
        <v>0</v>
      </c>
      <c r="W188" s="93">
        <v>0</v>
      </c>
      <c r="X188" s="97">
        <f t="shared" si="109"/>
        <v>0</v>
      </c>
      <c r="Y188" s="22">
        <v>0</v>
      </c>
      <c r="Z188" s="23">
        <v>0</v>
      </c>
      <c r="AA188" s="23">
        <v>0</v>
      </c>
      <c r="AB188" s="23">
        <v>0</v>
      </c>
      <c r="AC188" s="34">
        <f t="shared" si="110"/>
        <v>0</v>
      </c>
      <c r="AD188" s="22">
        <f t="shared" si="99"/>
        <v>0</v>
      </c>
      <c r="AE188" s="23">
        <f t="shared" si="100"/>
        <v>0</v>
      </c>
      <c r="AF188" s="23">
        <f t="shared" si="101"/>
        <v>0</v>
      </c>
      <c r="AG188" s="23">
        <f t="shared" si="102"/>
        <v>0</v>
      </c>
      <c r="AH188" s="34">
        <f t="shared" si="111"/>
        <v>0</v>
      </c>
      <c r="AI188" s="22">
        <f t="shared" si="103"/>
        <v>0</v>
      </c>
      <c r="AJ188" s="23">
        <f t="shared" si="104"/>
        <v>0</v>
      </c>
      <c r="AK188" s="23">
        <f t="shared" si="112"/>
        <v>0</v>
      </c>
      <c r="AL188" s="23">
        <f t="shared" si="113"/>
        <v>0</v>
      </c>
      <c r="AM188" s="53">
        <f t="shared" si="114"/>
        <v>0</v>
      </c>
      <c r="AN188" s="34" t="e">
        <f t="shared" si="105"/>
        <v>#REF!</v>
      </c>
    </row>
    <row r="189" spans="1:40" hidden="1">
      <c r="A189" s="89"/>
      <c r="B189" s="89"/>
      <c r="C189" s="90" t="s">
        <v>37</v>
      </c>
      <c r="D189" s="90"/>
      <c r="E189" s="91"/>
      <c r="F189" s="91" t="s">
        <v>28</v>
      </c>
      <c r="G189" s="91"/>
      <c r="H189" s="91"/>
      <c r="I189" s="91"/>
      <c r="J189" s="91"/>
      <c r="K189" s="91"/>
      <c r="L189" s="91"/>
      <c r="M189" s="91"/>
      <c r="N189" s="110"/>
      <c r="O189" s="92">
        <f t="shared" si="97"/>
        <v>0</v>
      </c>
      <c r="P189" s="93">
        <f t="shared" si="98"/>
        <v>0</v>
      </c>
      <c r="Q189" s="93">
        <f t="shared" si="106"/>
        <v>0</v>
      </c>
      <c r="R189" s="93">
        <f t="shared" si="107"/>
        <v>0</v>
      </c>
      <c r="S189" s="111">
        <f t="shared" si="108"/>
        <v>0</v>
      </c>
      <c r="T189" s="92">
        <v>0</v>
      </c>
      <c r="U189" s="93">
        <v>0</v>
      </c>
      <c r="V189" s="93">
        <v>0</v>
      </c>
      <c r="W189" s="93">
        <v>0</v>
      </c>
      <c r="X189" s="97">
        <f t="shared" si="109"/>
        <v>0</v>
      </c>
      <c r="Y189" s="22">
        <v>0</v>
      </c>
      <c r="Z189" s="23">
        <v>0</v>
      </c>
      <c r="AA189" s="23">
        <v>0</v>
      </c>
      <c r="AB189" s="23">
        <v>0</v>
      </c>
      <c r="AC189" s="34">
        <f t="shared" si="110"/>
        <v>0</v>
      </c>
      <c r="AD189" s="22">
        <f t="shared" si="99"/>
        <v>0</v>
      </c>
      <c r="AE189" s="23">
        <f t="shared" si="100"/>
        <v>0</v>
      </c>
      <c r="AF189" s="23">
        <f t="shared" si="101"/>
        <v>0</v>
      </c>
      <c r="AG189" s="23">
        <f t="shared" si="102"/>
        <v>0</v>
      </c>
      <c r="AH189" s="34">
        <f t="shared" si="111"/>
        <v>0</v>
      </c>
      <c r="AI189" s="22">
        <f t="shared" si="103"/>
        <v>0</v>
      </c>
      <c r="AJ189" s="23">
        <f t="shared" si="104"/>
        <v>0</v>
      </c>
      <c r="AK189" s="23">
        <f t="shared" si="112"/>
        <v>0</v>
      </c>
      <c r="AL189" s="23">
        <f t="shared" si="113"/>
        <v>0</v>
      </c>
      <c r="AM189" s="53">
        <f t="shared" si="114"/>
        <v>0</v>
      </c>
      <c r="AN189" s="34" t="e">
        <f t="shared" si="105"/>
        <v>#REF!</v>
      </c>
    </row>
    <row r="190" spans="1:40" hidden="1">
      <c r="A190" s="89"/>
      <c r="B190" s="89"/>
      <c r="C190" s="90" t="s">
        <v>37</v>
      </c>
      <c r="D190" s="90"/>
      <c r="E190" s="91"/>
      <c r="F190" s="91" t="s">
        <v>28</v>
      </c>
      <c r="G190" s="91"/>
      <c r="H190" s="91"/>
      <c r="I190" s="91"/>
      <c r="J190" s="91"/>
      <c r="K190" s="91"/>
      <c r="L190" s="91"/>
      <c r="M190" s="91"/>
      <c r="N190" s="110"/>
      <c r="O190" s="92">
        <f t="shared" si="97"/>
        <v>0</v>
      </c>
      <c r="P190" s="93">
        <f t="shared" si="98"/>
        <v>0</v>
      </c>
      <c r="Q190" s="93">
        <f t="shared" si="106"/>
        <v>0</v>
      </c>
      <c r="R190" s="93">
        <f t="shared" si="107"/>
        <v>0</v>
      </c>
      <c r="S190" s="111">
        <f t="shared" si="108"/>
        <v>0</v>
      </c>
      <c r="T190" s="92">
        <v>0</v>
      </c>
      <c r="U190" s="93">
        <v>0</v>
      </c>
      <c r="V190" s="93">
        <v>0</v>
      </c>
      <c r="W190" s="93">
        <v>0</v>
      </c>
      <c r="X190" s="97">
        <f t="shared" si="109"/>
        <v>0</v>
      </c>
      <c r="Y190" s="22">
        <v>0</v>
      </c>
      <c r="Z190" s="23">
        <v>0</v>
      </c>
      <c r="AA190" s="23">
        <v>0</v>
      </c>
      <c r="AB190" s="23">
        <v>0</v>
      </c>
      <c r="AC190" s="34">
        <f t="shared" si="110"/>
        <v>0</v>
      </c>
      <c r="AD190" s="22">
        <f t="shared" si="99"/>
        <v>0</v>
      </c>
      <c r="AE190" s="23">
        <f t="shared" si="100"/>
        <v>0</v>
      </c>
      <c r="AF190" s="23">
        <f t="shared" si="101"/>
        <v>0</v>
      </c>
      <c r="AG190" s="23">
        <f t="shared" si="102"/>
        <v>0</v>
      </c>
      <c r="AH190" s="34">
        <f t="shared" si="111"/>
        <v>0</v>
      </c>
      <c r="AI190" s="22">
        <f t="shared" si="103"/>
        <v>0</v>
      </c>
      <c r="AJ190" s="23">
        <f t="shared" si="104"/>
        <v>0</v>
      </c>
      <c r="AK190" s="23">
        <f t="shared" si="112"/>
        <v>0</v>
      </c>
      <c r="AL190" s="23">
        <f t="shared" si="113"/>
        <v>0</v>
      </c>
      <c r="AM190" s="53">
        <f t="shared" si="114"/>
        <v>0</v>
      </c>
      <c r="AN190" s="34" t="e">
        <f t="shared" si="105"/>
        <v>#REF!</v>
      </c>
    </row>
    <row r="191" spans="1:40" hidden="1">
      <c r="A191" s="89"/>
      <c r="B191" s="89"/>
      <c r="C191" s="90" t="s">
        <v>37</v>
      </c>
      <c r="D191" s="90"/>
      <c r="E191" s="91"/>
      <c r="F191" s="91" t="s">
        <v>28</v>
      </c>
      <c r="G191" s="91"/>
      <c r="H191" s="91"/>
      <c r="I191" s="91"/>
      <c r="J191" s="91"/>
      <c r="K191" s="91"/>
      <c r="L191" s="91"/>
      <c r="M191" s="91"/>
      <c r="N191" s="110"/>
      <c r="O191" s="92">
        <f t="shared" si="97"/>
        <v>0</v>
      </c>
      <c r="P191" s="93">
        <f t="shared" si="98"/>
        <v>0</v>
      </c>
      <c r="Q191" s="93">
        <f t="shared" si="106"/>
        <v>0</v>
      </c>
      <c r="R191" s="93">
        <f t="shared" si="107"/>
        <v>0</v>
      </c>
      <c r="S191" s="111">
        <f t="shared" si="108"/>
        <v>0</v>
      </c>
      <c r="T191" s="92">
        <v>0</v>
      </c>
      <c r="U191" s="93">
        <v>0</v>
      </c>
      <c r="V191" s="93">
        <v>0</v>
      </c>
      <c r="W191" s="93">
        <v>0</v>
      </c>
      <c r="X191" s="97">
        <f t="shared" si="109"/>
        <v>0</v>
      </c>
      <c r="Y191" s="22">
        <v>0</v>
      </c>
      <c r="Z191" s="23">
        <v>0</v>
      </c>
      <c r="AA191" s="23">
        <v>0</v>
      </c>
      <c r="AB191" s="23">
        <v>0</v>
      </c>
      <c r="AC191" s="34">
        <f t="shared" si="110"/>
        <v>0</v>
      </c>
      <c r="AD191" s="22">
        <f t="shared" si="99"/>
        <v>0</v>
      </c>
      <c r="AE191" s="23">
        <f t="shared" si="100"/>
        <v>0</v>
      </c>
      <c r="AF191" s="23">
        <f t="shared" si="101"/>
        <v>0</v>
      </c>
      <c r="AG191" s="23">
        <f t="shared" si="102"/>
        <v>0</v>
      </c>
      <c r="AH191" s="34">
        <f t="shared" si="111"/>
        <v>0</v>
      </c>
      <c r="AI191" s="22">
        <f t="shared" si="103"/>
        <v>0</v>
      </c>
      <c r="AJ191" s="23">
        <f t="shared" si="104"/>
        <v>0</v>
      </c>
      <c r="AK191" s="23">
        <f t="shared" si="112"/>
        <v>0</v>
      </c>
      <c r="AL191" s="23">
        <f t="shared" si="113"/>
        <v>0</v>
      </c>
      <c r="AM191" s="53">
        <f t="shared" si="114"/>
        <v>0</v>
      </c>
      <c r="AN191" s="34" t="e">
        <f t="shared" si="105"/>
        <v>#REF!</v>
      </c>
    </row>
    <row r="192" spans="1:40" hidden="1">
      <c r="A192" s="89"/>
      <c r="B192" s="89"/>
      <c r="C192" s="90" t="s">
        <v>37</v>
      </c>
      <c r="D192" s="90"/>
      <c r="E192" s="91"/>
      <c r="F192" s="91" t="s">
        <v>28</v>
      </c>
      <c r="G192" s="91"/>
      <c r="H192" s="91"/>
      <c r="I192" s="91"/>
      <c r="J192" s="91"/>
      <c r="K192" s="91"/>
      <c r="L192" s="91"/>
      <c r="M192" s="91"/>
      <c r="N192" s="110"/>
      <c r="O192" s="92">
        <f t="shared" si="97"/>
        <v>0</v>
      </c>
      <c r="P192" s="93">
        <f t="shared" si="98"/>
        <v>0</v>
      </c>
      <c r="Q192" s="93">
        <f t="shared" si="106"/>
        <v>0</v>
      </c>
      <c r="R192" s="93">
        <f t="shared" si="107"/>
        <v>0</v>
      </c>
      <c r="S192" s="111">
        <f t="shared" si="108"/>
        <v>0</v>
      </c>
      <c r="T192" s="92">
        <v>0</v>
      </c>
      <c r="U192" s="93">
        <v>0</v>
      </c>
      <c r="V192" s="93">
        <v>0</v>
      </c>
      <c r="W192" s="93">
        <v>0</v>
      </c>
      <c r="X192" s="97">
        <f t="shared" si="109"/>
        <v>0</v>
      </c>
      <c r="Y192" s="22">
        <v>0</v>
      </c>
      <c r="Z192" s="23">
        <v>0</v>
      </c>
      <c r="AA192" s="23">
        <v>0</v>
      </c>
      <c r="AB192" s="23">
        <v>0</v>
      </c>
      <c r="AC192" s="34">
        <f t="shared" si="110"/>
        <v>0</v>
      </c>
      <c r="AD192" s="22">
        <f t="shared" si="99"/>
        <v>0</v>
      </c>
      <c r="AE192" s="23">
        <f t="shared" si="100"/>
        <v>0</v>
      </c>
      <c r="AF192" s="23">
        <f t="shared" si="101"/>
        <v>0</v>
      </c>
      <c r="AG192" s="23">
        <f t="shared" si="102"/>
        <v>0</v>
      </c>
      <c r="AH192" s="34">
        <f t="shared" si="111"/>
        <v>0</v>
      </c>
      <c r="AI192" s="22">
        <f t="shared" si="103"/>
        <v>0</v>
      </c>
      <c r="AJ192" s="23">
        <f t="shared" si="104"/>
        <v>0</v>
      </c>
      <c r="AK192" s="23">
        <f t="shared" si="112"/>
        <v>0</v>
      </c>
      <c r="AL192" s="23">
        <f t="shared" si="113"/>
        <v>0</v>
      </c>
      <c r="AM192" s="53">
        <f t="shared" si="114"/>
        <v>0</v>
      </c>
      <c r="AN192" s="34" t="e">
        <f t="shared" si="105"/>
        <v>#REF!</v>
      </c>
    </row>
    <row r="193" spans="1:40" hidden="1">
      <c r="A193" s="89"/>
      <c r="B193" s="89"/>
      <c r="C193" s="90" t="s">
        <v>37</v>
      </c>
      <c r="D193" s="90"/>
      <c r="E193" s="91"/>
      <c r="F193" s="91" t="s">
        <v>28</v>
      </c>
      <c r="G193" s="91"/>
      <c r="H193" s="91"/>
      <c r="I193" s="91"/>
      <c r="J193" s="91"/>
      <c r="K193" s="91"/>
      <c r="L193" s="91"/>
      <c r="M193" s="91"/>
      <c r="N193" s="110"/>
      <c r="O193" s="92">
        <f t="shared" si="97"/>
        <v>0</v>
      </c>
      <c r="P193" s="93">
        <f t="shared" si="98"/>
        <v>0</v>
      </c>
      <c r="Q193" s="93">
        <f t="shared" si="106"/>
        <v>0</v>
      </c>
      <c r="R193" s="93">
        <f t="shared" si="107"/>
        <v>0</v>
      </c>
      <c r="S193" s="111">
        <f t="shared" si="108"/>
        <v>0</v>
      </c>
      <c r="T193" s="92">
        <v>0</v>
      </c>
      <c r="U193" s="93">
        <v>0</v>
      </c>
      <c r="V193" s="93">
        <v>0</v>
      </c>
      <c r="W193" s="93">
        <v>0</v>
      </c>
      <c r="X193" s="97">
        <f t="shared" si="109"/>
        <v>0</v>
      </c>
      <c r="Y193" s="22">
        <v>0</v>
      </c>
      <c r="Z193" s="23">
        <v>0</v>
      </c>
      <c r="AA193" s="23">
        <v>0</v>
      </c>
      <c r="AB193" s="23">
        <v>0</v>
      </c>
      <c r="AC193" s="34">
        <f t="shared" si="110"/>
        <v>0</v>
      </c>
      <c r="AD193" s="22">
        <f t="shared" si="99"/>
        <v>0</v>
      </c>
      <c r="AE193" s="23">
        <f t="shared" si="100"/>
        <v>0</v>
      </c>
      <c r="AF193" s="23">
        <f t="shared" si="101"/>
        <v>0</v>
      </c>
      <c r="AG193" s="23">
        <f t="shared" si="102"/>
        <v>0</v>
      </c>
      <c r="AH193" s="34">
        <f t="shared" si="111"/>
        <v>0</v>
      </c>
      <c r="AI193" s="22">
        <f t="shared" si="103"/>
        <v>0</v>
      </c>
      <c r="AJ193" s="23">
        <f t="shared" si="104"/>
        <v>0</v>
      </c>
      <c r="AK193" s="23">
        <f t="shared" si="112"/>
        <v>0</v>
      </c>
      <c r="AL193" s="23">
        <f t="shared" si="113"/>
        <v>0</v>
      </c>
      <c r="AM193" s="53">
        <f t="shared" si="114"/>
        <v>0</v>
      </c>
      <c r="AN193" s="34" t="e">
        <f t="shared" si="105"/>
        <v>#REF!</v>
      </c>
    </row>
    <row r="194" spans="1:40" hidden="1">
      <c r="A194" s="89"/>
      <c r="B194" s="89"/>
      <c r="C194" s="90" t="s">
        <v>37</v>
      </c>
      <c r="D194" s="90"/>
      <c r="E194" s="91"/>
      <c r="F194" s="91" t="s">
        <v>28</v>
      </c>
      <c r="G194" s="91"/>
      <c r="H194" s="91"/>
      <c r="I194" s="91"/>
      <c r="J194" s="91"/>
      <c r="K194" s="91"/>
      <c r="L194" s="91"/>
      <c r="M194" s="91"/>
      <c r="N194" s="110"/>
      <c r="O194" s="92">
        <f t="shared" si="97"/>
        <v>0</v>
      </c>
      <c r="P194" s="93">
        <f t="shared" si="98"/>
        <v>0</v>
      </c>
      <c r="Q194" s="93">
        <f t="shared" si="106"/>
        <v>0</v>
      </c>
      <c r="R194" s="93">
        <f t="shared" si="107"/>
        <v>0</v>
      </c>
      <c r="S194" s="111">
        <f t="shared" si="108"/>
        <v>0</v>
      </c>
      <c r="T194" s="92">
        <v>0</v>
      </c>
      <c r="U194" s="93">
        <v>0</v>
      </c>
      <c r="V194" s="93">
        <v>0</v>
      </c>
      <c r="W194" s="93">
        <v>0</v>
      </c>
      <c r="X194" s="97">
        <f t="shared" si="109"/>
        <v>0</v>
      </c>
      <c r="Y194" s="22">
        <v>0</v>
      </c>
      <c r="Z194" s="23">
        <v>0</v>
      </c>
      <c r="AA194" s="23">
        <v>0</v>
      </c>
      <c r="AB194" s="23">
        <v>0</v>
      </c>
      <c r="AC194" s="34">
        <f t="shared" si="110"/>
        <v>0</v>
      </c>
      <c r="AD194" s="22">
        <f t="shared" si="99"/>
        <v>0</v>
      </c>
      <c r="AE194" s="23">
        <f t="shared" si="100"/>
        <v>0</v>
      </c>
      <c r="AF194" s="23">
        <f t="shared" si="101"/>
        <v>0</v>
      </c>
      <c r="AG194" s="23">
        <f t="shared" si="102"/>
        <v>0</v>
      </c>
      <c r="AH194" s="34">
        <f t="shared" si="111"/>
        <v>0</v>
      </c>
      <c r="AI194" s="22">
        <f t="shared" si="103"/>
        <v>0</v>
      </c>
      <c r="AJ194" s="23">
        <f t="shared" si="104"/>
        <v>0</v>
      </c>
      <c r="AK194" s="23">
        <f t="shared" si="112"/>
        <v>0</v>
      </c>
      <c r="AL194" s="23">
        <f t="shared" si="113"/>
        <v>0</v>
      </c>
      <c r="AM194" s="53">
        <f t="shared" si="114"/>
        <v>0</v>
      </c>
      <c r="AN194" s="34" t="e">
        <f t="shared" si="105"/>
        <v>#REF!</v>
      </c>
    </row>
    <row r="195" spans="1:40" hidden="1">
      <c r="A195" s="89"/>
      <c r="B195" s="89"/>
      <c r="C195" s="90" t="s">
        <v>37</v>
      </c>
      <c r="D195" s="90"/>
      <c r="E195" s="91"/>
      <c r="F195" s="91" t="s">
        <v>28</v>
      </c>
      <c r="G195" s="91"/>
      <c r="H195" s="91"/>
      <c r="I195" s="91"/>
      <c r="J195" s="91"/>
      <c r="K195" s="91"/>
      <c r="L195" s="91"/>
      <c r="M195" s="91"/>
      <c r="N195" s="110"/>
      <c r="O195" s="92">
        <f t="shared" si="97"/>
        <v>0</v>
      </c>
      <c r="P195" s="93">
        <f t="shared" si="98"/>
        <v>0</v>
      </c>
      <c r="Q195" s="93">
        <f t="shared" si="106"/>
        <v>0</v>
      </c>
      <c r="R195" s="93">
        <f t="shared" si="107"/>
        <v>0</v>
      </c>
      <c r="S195" s="111">
        <f t="shared" si="108"/>
        <v>0</v>
      </c>
      <c r="T195" s="92">
        <v>0</v>
      </c>
      <c r="U195" s="93">
        <v>0</v>
      </c>
      <c r="V195" s="93">
        <v>0</v>
      </c>
      <c r="W195" s="93">
        <v>0</v>
      </c>
      <c r="X195" s="97">
        <f t="shared" si="109"/>
        <v>0</v>
      </c>
      <c r="Y195" s="22">
        <v>0</v>
      </c>
      <c r="Z195" s="23">
        <v>0</v>
      </c>
      <c r="AA195" s="23">
        <v>0</v>
      </c>
      <c r="AB195" s="23">
        <v>0</v>
      </c>
      <c r="AC195" s="34">
        <f t="shared" si="110"/>
        <v>0</v>
      </c>
      <c r="AD195" s="22">
        <f t="shared" si="99"/>
        <v>0</v>
      </c>
      <c r="AE195" s="23">
        <f t="shared" si="100"/>
        <v>0</v>
      </c>
      <c r="AF195" s="23">
        <f t="shared" si="101"/>
        <v>0</v>
      </c>
      <c r="AG195" s="23">
        <f t="shared" si="102"/>
        <v>0</v>
      </c>
      <c r="AH195" s="34">
        <f t="shared" si="111"/>
        <v>0</v>
      </c>
      <c r="AI195" s="22">
        <f t="shared" si="103"/>
        <v>0</v>
      </c>
      <c r="AJ195" s="23">
        <f t="shared" si="104"/>
        <v>0</v>
      </c>
      <c r="AK195" s="23">
        <f t="shared" si="112"/>
        <v>0</v>
      </c>
      <c r="AL195" s="23">
        <f t="shared" si="113"/>
        <v>0</v>
      </c>
      <c r="AM195" s="53">
        <f t="shared" si="114"/>
        <v>0</v>
      </c>
      <c r="AN195" s="34" t="e">
        <f t="shared" si="105"/>
        <v>#REF!</v>
      </c>
    </row>
    <row r="196" spans="1:40" hidden="1">
      <c r="A196" s="89"/>
      <c r="B196" s="89"/>
      <c r="C196" s="90" t="s">
        <v>37</v>
      </c>
      <c r="D196" s="90"/>
      <c r="E196" s="91"/>
      <c r="F196" s="91" t="s">
        <v>28</v>
      </c>
      <c r="G196" s="91"/>
      <c r="H196" s="91"/>
      <c r="I196" s="91"/>
      <c r="J196" s="91"/>
      <c r="K196" s="91"/>
      <c r="L196" s="91"/>
      <c r="M196" s="91"/>
      <c r="N196" s="110"/>
      <c r="O196" s="92">
        <f t="shared" si="97"/>
        <v>0</v>
      </c>
      <c r="P196" s="93">
        <f t="shared" si="98"/>
        <v>0</v>
      </c>
      <c r="Q196" s="93">
        <f t="shared" si="106"/>
        <v>0</v>
      </c>
      <c r="R196" s="93">
        <f t="shared" si="107"/>
        <v>0</v>
      </c>
      <c r="S196" s="111">
        <f t="shared" si="108"/>
        <v>0</v>
      </c>
      <c r="T196" s="92">
        <v>0</v>
      </c>
      <c r="U196" s="93">
        <v>0</v>
      </c>
      <c r="V196" s="93">
        <v>0</v>
      </c>
      <c r="W196" s="93">
        <v>0</v>
      </c>
      <c r="X196" s="97">
        <f t="shared" si="109"/>
        <v>0</v>
      </c>
      <c r="Y196" s="22">
        <v>0</v>
      </c>
      <c r="Z196" s="23">
        <v>0</v>
      </c>
      <c r="AA196" s="23">
        <v>0</v>
      </c>
      <c r="AB196" s="23">
        <v>0</v>
      </c>
      <c r="AC196" s="34">
        <f t="shared" si="110"/>
        <v>0</v>
      </c>
      <c r="AD196" s="22">
        <f t="shared" si="99"/>
        <v>0</v>
      </c>
      <c r="AE196" s="23">
        <f t="shared" si="100"/>
        <v>0</v>
      </c>
      <c r="AF196" s="23">
        <f t="shared" si="101"/>
        <v>0</v>
      </c>
      <c r="AG196" s="23">
        <f t="shared" si="102"/>
        <v>0</v>
      </c>
      <c r="AH196" s="34">
        <f t="shared" si="111"/>
        <v>0</v>
      </c>
      <c r="AI196" s="22">
        <f t="shared" si="103"/>
        <v>0</v>
      </c>
      <c r="AJ196" s="23">
        <f t="shared" si="104"/>
        <v>0</v>
      </c>
      <c r="AK196" s="23">
        <f t="shared" si="112"/>
        <v>0</v>
      </c>
      <c r="AL196" s="23">
        <f t="shared" si="113"/>
        <v>0</v>
      </c>
      <c r="AM196" s="53">
        <f t="shared" si="114"/>
        <v>0</v>
      </c>
      <c r="AN196" s="34" t="e">
        <f t="shared" si="105"/>
        <v>#REF!</v>
      </c>
    </row>
    <row r="197" spans="1:40" hidden="1">
      <c r="A197" s="89"/>
      <c r="B197" s="89"/>
      <c r="C197" s="90" t="s">
        <v>37</v>
      </c>
      <c r="D197" s="90"/>
      <c r="E197" s="91"/>
      <c r="F197" s="91" t="s">
        <v>28</v>
      </c>
      <c r="G197" s="91"/>
      <c r="H197" s="91"/>
      <c r="I197" s="91"/>
      <c r="J197" s="91"/>
      <c r="K197" s="91"/>
      <c r="L197" s="91"/>
      <c r="M197" s="91"/>
      <c r="N197" s="110"/>
      <c r="O197" s="92">
        <f t="shared" si="97"/>
        <v>0</v>
      </c>
      <c r="P197" s="93">
        <f t="shared" si="98"/>
        <v>0</v>
      </c>
      <c r="Q197" s="93">
        <f t="shared" si="106"/>
        <v>0</v>
      </c>
      <c r="R197" s="93">
        <f t="shared" si="107"/>
        <v>0</v>
      </c>
      <c r="S197" s="111">
        <f t="shared" si="108"/>
        <v>0</v>
      </c>
      <c r="T197" s="92">
        <v>0</v>
      </c>
      <c r="U197" s="93">
        <v>0</v>
      </c>
      <c r="V197" s="93">
        <v>0</v>
      </c>
      <c r="W197" s="93">
        <v>0</v>
      </c>
      <c r="X197" s="97">
        <f t="shared" si="109"/>
        <v>0</v>
      </c>
      <c r="Y197" s="22">
        <v>0</v>
      </c>
      <c r="Z197" s="23">
        <v>0</v>
      </c>
      <c r="AA197" s="23">
        <v>0</v>
      </c>
      <c r="AB197" s="23">
        <v>0</v>
      </c>
      <c r="AC197" s="34">
        <f t="shared" si="110"/>
        <v>0</v>
      </c>
      <c r="AD197" s="22">
        <f t="shared" si="99"/>
        <v>0</v>
      </c>
      <c r="AE197" s="23">
        <f t="shared" si="100"/>
        <v>0</v>
      </c>
      <c r="AF197" s="23">
        <f t="shared" si="101"/>
        <v>0</v>
      </c>
      <c r="AG197" s="23">
        <f t="shared" si="102"/>
        <v>0</v>
      </c>
      <c r="AH197" s="34">
        <f t="shared" si="111"/>
        <v>0</v>
      </c>
      <c r="AI197" s="22">
        <f t="shared" si="103"/>
        <v>0</v>
      </c>
      <c r="AJ197" s="23">
        <f t="shared" si="104"/>
        <v>0</v>
      </c>
      <c r="AK197" s="23">
        <f t="shared" si="112"/>
        <v>0</v>
      </c>
      <c r="AL197" s="23">
        <f t="shared" si="113"/>
        <v>0</v>
      </c>
      <c r="AM197" s="53">
        <f t="shared" si="114"/>
        <v>0</v>
      </c>
      <c r="AN197" s="34" t="e">
        <f t="shared" si="105"/>
        <v>#REF!</v>
      </c>
    </row>
    <row r="198" spans="1:40" ht="13.8" hidden="1" thickBot="1">
      <c r="A198" s="26"/>
      <c r="B198" s="26"/>
      <c r="C198" s="25" t="s">
        <v>39</v>
      </c>
      <c r="D198" s="27"/>
      <c r="E198" s="28"/>
      <c r="F198" s="28"/>
      <c r="G198" s="28"/>
      <c r="H198" s="28"/>
      <c r="I198" s="28"/>
      <c r="J198" s="28"/>
      <c r="K198" s="28"/>
      <c r="L198" s="28"/>
      <c r="M198" s="28"/>
      <c r="N198" s="67"/>
      <c r="O198" s="64">
        <f t="shared" ref="O198:AN198" si="116">SUM(O180:O197)</f>
        <v>0</v>
      </c>
      <c r="P198" s="64">
        <f t="shared" si="116"/>
        <v>0</v>
      </c>
      <c r="Q198" s="64">
        <f t="shared" si="116"/>
        <v>0</v>
      </c>
      <c r="R198" s="64">
        <f t="shared" si="116"/>
        <v>0</v>
      </c>
      <c r="S198" s="64">
        <f t="shared" si="116"/>
        <v>0</v>
      </c>
      <c r="T198" s="64">
        <f t="shared" si="116"/>
        <v>0</v>
      </c>
      <c r="U198" s="64">
        <f t="shared" si="116"/>
        <v>0</v>
      </c>
      <c r="V198" s="64">
        <f t="shared" si="116"/>
        <v>0</v>
      </c>
      <c r="W198" s="64">
        <f t="shared" si="116"/>
        <v>0</v>
      </c>
      <c r="X198" s="64">
        <f t="shared" si="116"/>
        <v>0</v>
      </c>
      <c r="Y198" s="64">
        <f t="shared" si="116"/>
        <v>0</v>
      </c>
      <c r="Z198" s="64">
        <f t="shared" si="116"/>
        <v>0</v>
      </c>
      <c r="AA198" s="64">
        <f t="shared" si="116"/>
        <v>0</v>
      </c>
      <c r="AB198" s="64">
        <f t="shared" si="116"/>
        <v>0</v>
      </c>
      <c r="AC198" s="64">
        <f t="shared" si="116"/>
        <v>0</v>
      </c>
      <c r="AD198" s="64">
        <f t="shared" si="116"/>
        <v>0</v>
      </c>
      <c r="AE198" s="64">
        <f t="shared" si="116"/>
        <v>0</v>
      </c>
      <c r="AF198" s="64">
        <f t="shared" si="116"/>
        <v>0</v>
      </c>
      <c r="AG198" s="64">
        <f t="shared" si="116"/>
        <v>0</v>
      </c>
      <c r="AH198" s="64">
        <f t="shared" si="116"/>
        <v>0</v>
      </c>
      <c r="AI198" s="64">
        <f t="shared" si="116"/>
        <v>0</v>
      </c>
      <c r="AJ198" s="64">
        <f t="shared" si="116"/>
        <v>0</v>
      </c>
      <c r="AK198" s="64">
        <f t="shared" si="116"/>
        <v>0</v>
      </c>
      <c r="AL198" s="64">
        <f t="shared" si="116"/>
        <v>0</v>
      </c>
      <c r="AM198" s="64">
        <f t="shared" si="116"/>
        <v>0</v>
      </c>
      <c r="AN198" s="65" t="e">
        <f t="shared" si="116"/>
        <v>#REF!</v>
      </c>
    </row>
    <row r="199" spans="1:40" ht="13.8" hidden="1" thickTop="1">
      <c r="A199" s="20"/>
      <c r="B199" s="20"/>
      <c r="C199" s="19"/>
      <c r="D199" s="19"/>
      <c r="E199" s="21"/>
      <c r="F199" s="21"/>
      <c r="G199" s="21"/>
      <c r="H199" s="21"/>
      <c r="I199" s="21"/>
      <c r="J199" s="21"/>
      <c r="K199" s="21"/>
      <c r="L199" s="21"/>
      <c r="M199" s="21"/>
      <c r="N199" s="1"/>
      <c r="O199" s="22"/>
      <c r="P199" s="23"/>
      <c r="Q199" s="23"/>
      <c r="R199" s="23"/>
      <c r="S199" s="33"/>
      <c r="T199" s="22"/>
      <c r="U199" s="23"/>
      <c r="V199" s="23"/>
      <c r="W199" s="23"/>
      <c r="X199" s="34"/>
      <c r="Y199" s="22"/>
      <c r="Z199" s="23"/>
      <c r="AA199" s="23"/>
      <c r="AB199" s="23"/>
      <c r="AC199" s="34"/>
      <c r="AD199" s="22"/>
      <c r="AE199" s="23"/>
      <c r="AF199" s="23"/>
      <c r="AG199" s="23"/>
      <c r="AH199" s="34"/>
      <c r="AI199" s="22"/>
      <c r="AJ199" s="23"/>
      <c r="AK199" s="23"/>
      <c r="AL199" s="23"/>
      <c r="AM199" s="53"/>
      <c r="AN199" s="34"/>
    </row>
    <row r="200" spans="1:40" hidden="1">
      <c r="A200" s="20"/>
      <c r="B200" s="20"/>
      <c r="C200" s="19"/>
      <c r="D200" s="19"/>
      <c r="E200" s="21"/>
      <c r="F200" s="21"/>
      <c r="G200" s="21"/>
      <c r="H200" s="21"/>
      <c r="I200" s="21"/>
      <c r="J200" s="21"/>
      <c r="K200" s="21"/>
      <c r="L200" s="21"/>
      <c r="M200" s="21"/>
      <c r="N200" s="1"/>
      <c r="O200" s="22"/>
      <c r="P200" s="23"/>
      <c r="Q200" s="23"/>
      <c r="R200" s="23"/>
      <c r="S200" s="33"/>
      <c r="T200" s="22"/>
      <c r="U200" s="23"/>
      <c r="V200" s="23"/>
      <c r="W200" s="23"/>
      <c r="X200" s="34"/>
      <c r="Y200" s="22"/>
      <c r="Z200" s="23"/>
      <c r="AA200" s="23"/>
      <c r="AB200" s="23"/>
      <c r="AC200" s="34"/>
      <c r="AD200" s="22"/>
      <c r="AE200" s="23"/>
      <c r="AF200" s="23"/>
      <c r="AG200" s="23"/>
      <c r="AH200" s="34"/>
      <c r="AI200" s="22"/>
      <c r="AJ200" s="23"/>
      <c r="AK200" s="23"/>
      <c r="AL200" s="23"/>
      <c r="AM200" s="53"/>
      <c r="AN200" s="34"/>
    </row>
    <row r="201" spans="1:40" ht="13.8" hidden="1" thickBot="1">
      <c r="A201" s="26"/>
      <c r="B201" s="26"/>
      <c r="C201" s="25" t="s">
        <v>40</v>
      </c>
      <c r="D201" s="27"/>
      <c r="E201" s="28"/>
      <c r="F201" s="28"/>
      <c r="G201" s="71"/>
      <c r="H201" s="71"/>
      <c r="I201" s="71"/>
      <c r="J201" s="71"/>
      <c r="K201" s="71"/>
      <c r="L201" s="71"/>
      <c r="M201" s="71"/>
      <c r="N201" s="29"/>
      <c r="O201" s="30">
        <f t="shared" ref="O201:AN201" si="117">O145+O177+O198</f>
        <v>247907000</v>
      </c>
      <c r="P201" s="31">
        <f t="shared" si="117"/>
        <v>32438000</v>
      </c>
      <c r="Q201" s="31">
        <f t="shared" si="117"/>
        <v>116000</v>
      </c>
      <c r="R201" s="31">
        <f t="shared" si="117"/>
        <v>4175000</v>
      </c>
      <c r="S201" s="35">
        <f t="shared" si="117"/>
        <v>284636000</v>
      </c>
      <c r="T201" s="30">
        <f t="shared" si="117"/>
        <v>238622000</v>
      </c>
      <c r="U201" s="31">
        <f t="shared" si="117"/>
        <v>31138000</v>
      </c>
      <c r="V201" s="31">
        <f t="shared" si="117"/>
        <v>116000</v>
      </c>
      <c r="W201" s="31">
        <f t="shared" si="117"/>
        <v>4175000</v>
      </c>
      <c r="X201" s="36">
        <f t="shared" si="117"/>
        <v>274051000</v>
      </c>
      <c r="Y201" s="30">
        <f t="shared" si="117"/>
        <v>238622000</v>
      </c>
      <c r="Z201" s="31">
        <f t="shared" si="117"/>
        <v>31138000</v>
      </c>
      <c r="AA201" s="31">
        <f t="shared" si="117"/>
        <v>116000</v>
      </c>
      <c r="AB201" s="31">
        <f t="shared" si="117"/>
        <v>4175000</v>
      </c>
      <c r="AC201" s="36">
        <f t="shared" si="117"/>
        <v>274051000</v>
      </c>
      <c r="AD201" s="30">
        <f t="shared" si="117"/>
        <v>9285000</v>
      </c>
      <c r="AE201" s="31">
        <f t="shared" si="117"/>
        <v>1300000</v>
      </c>
      <c r="AF201" s="31">
        <f t="shared" si="117"/>
        <v>0</v>
      </c>
      <c r="AG201" s="31">
        <f t="shared" si="117"/>
        <v>0</v>
      </c>
      <c r="AH201" s="36">
        <f t="shared" si="117"/>
        <v>10585000</v>
      </c>
      <c r="AI201" s="30">
        <f t="shared" si="117"/>
        <v>0</v>
      </c>
      <c r="AJ201" s="31">
        <f t="shared" si="117"/>
        <v>0</v>
      </c>
      <c r="AK201" s="31">
        <f t="shared" si="117"/>
        <v>0</v>
      </c>
      <c r="AL201" s="31">
        <f t="shared" si="117"/>
        <v>0</v>
      </c>
      <c r="AM201" s="54">
        <f t="shared" si="117"/>
        <v>0</v>
      </c>
      <c r="AN201" s="36" t="e">
        <f t="shared" si="117"/>
        <v>#REF!</v>
      </c>
    </row>
    <row r="202" spans="1:40" ht="13.8" hidden="1" thickTop="1"/>
    <row r="203" spans="1:40" hidden="1">
      <c r="O203" s="18"/>
      <c r="P203" s="18"/>
      <c r="Q203" s="18"/>
      <c r="R203" s="18"/>
      <c r="T203" s="18"/>
      <c r="U203" s="18"/>
      <c r="V203" s="18"/>
      <c r="W203" s="18"/>
      <c r="Y203" s="18"/>
      <c r="Z203" s="18"/>
      <c r="AA203" s="18"/>
      <c r="AB203" s="18"/>
      <c r="AD203" s="18"/>
      <c r="AE203" s="18"/>
      <c r="AF203" s="18"/>
      <c r="AG203" s="18"/>
      <c r="AI203" s="18"/>
      <c r="AJ203" s="18"/>
      <c r="AK203" s="18"/>
      <c r="AL203" s="18"/>
    </row>
    <row r="204" spans="1:40" hidden="1"/>
    <row r="205" spans="1:40" hidden="1"/>
    <row r="206" spans="1:40" hidden="1"/>
    <row r="207" spans="1:40" hidden="1"/>
    <row r="208" spans="1:40" hidden="1"/>
    <row r="209" spans="3:3" hidden="1"/>
    <row r="210" spans="3:3" hidden="1">
      <c r="C210" s="100" t="s">
        <v>41</v>
      </c>
    </row>
    <row r="211" spans="3:3" hidden="1"/>
    <row r="212" spans="3:3" hidden="1">
      <c r="C212" s="100" t="s">
        <v>42</v>
      </c>
    </row>
    <row r="213" spans="3:3" hidden="1">
      <c r="C213" s="98" t="s">
        <v>43</v>
      </c>
    </row>
    <row r="214" spans="3:3" hidden="1">
      <c r="C214" s="98" t="s">
        <v>44</v>
      </c>
    </row>
    <row r="215" spans="3:3" hidden="1">
      <c r="C215" s="99" t="s">
        <v>537</v>
      </c>
    </row>
    <row r="216" spans="3:3" hidden="1">
      <c r="C216" s="99" t="s">
        <v>45</v>
      </c>
    </row>
    <row r="217" spans="3:3" hidden="1"/>
    <row r="218" spans="3:3" hidden="1">
      <c r="C218" s="100" t="s">
        <v>46</v>
      </c>
    </row>
    <row r="219" spans="3:3" hidden="1">
      <c r="C219" s="98" t="s">
        <v>538</v>
      </c>
    </row>
    <row r="220" spans="3:3" hidden="1"/>
    <row r="221" spans="3:3" hidden="1">
      <c r="C221" s="100" t="s">
        <v>47</v>
      </c>
    </row>
    <row r="222" spans="3:3" hidden="1"/>
    <row r="223" spans="3:3" hidden="1">
      <c r="C223" s="98" t="s">
        <v>539</v>
      </c>
    </row>
    <row r="224" spans="3:3" hidden="1">
      <c r="C224" s="101" t="s">
        <v>48</v>
      </c>
    </row>
    <row r="225" spans="3:3" hidden="1">
      <c r="C225" s="101" t="s">
        <v>49</v>
      </c>
    </row>
    <row r="226" spans="3:3" hidden="1"/>
    <row r="227" spans="3:3" hidden="1">
      <c r="C227" s="100" t="s">
        <v>50</v>
      </c>
    </row>
    <row r="228" spans="3:3" hidden="1">
      <c r="C228" s="98" t="s">
        <v>51</v>
      </c>
    </row>
    <row r="229" spans="3:3" hidden="1">
      <c r="C229" s="98" t="s">
        <v>540</v>
      </c>
    </row>
    <row r="230" spans="3:3" hidden="1">
      <c r="C230" s="98" t="s">
        <v>541</v>
      </c>
    </row>
    <row r="231" spans="3:3" hidden="1"/>
    <row r="232" spans="3:3" hidden="1">
      <c r="C232" s="101" t="s">
        <v>52</v>
      </c>
    </row>
    <row r="233" spans="3:3" hidden="1"/>
    <row r="234" spans="3:3" hidden="1"/>
    <row r="235" spans="3:3" ht="13.8" thickTop="1"/>
  </sheetData>
  <mergeCells count="5">
    <mergeCell ref="AI4:AN4"/>
    <mergeCell ref="O4:S4"/>
    <mergeCell ref="T4:X4"/>
    <mergeCell ref="Y4:AC4"/>
    <mergeCell ref="AD4:AH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2" manualBreakCount="2">
    <brk id="146" min="2" max="14" man="1"/>
    <brk id="177" min="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4264-B846-4E86-99F8-028656E5AD3A}">
  <dimension ref="A1:P29"/>
  <sheetViews>
    <sheetView topLeftCell="A22" zoomScale="90" zoomScaleNormal="90" workbookViewId="0">
      <selection activeCell="M1" sqref="M1:M1048576"/>
    </sheetView>
  </sheetViews>
  <sheetFormatPr defaultRowHeight="13.2"/>
  <cols>
    <col min="3" max="3" width="20.5546875" bestFit="1" customWidth="1"/>
    <col min="6" max="6" width="13.5546875" customWidth="1"/>
    <col min="7" max="7" width="14.5546875" customWidth="1"/>
    <col min="8" max="8" width="18.77734375" customWidth="1"/>
    <col min="9" max="13" width="17.33203125" customWidth="1"/>
  </cols>
  <sheetData>
    <row r="1" spans="1:16" ht="20.399999999999999">
      <c r="A1" s="153" t="s">
        <v>62</v>
      </c>
      <c r="B1" s="153" t="s">
        <v>61</v>
      </c>
      <c r="C1" s="154" t="s">
        <v>25</v>
      </c>
      <c r="D1" s="154" t="s">
        <v>26</v>
      </c>
      <c r="E1" s="154" t="s">
        <v>27</v>
      </c>
      <c r="F1" s="154" t="s">
        <v>28</v>
      </c>
      <c r="G1" s="154" t="s">
        <v>63</v>
      </c>
      <c r="H1" s="154" t="s">
        <v>67</v>
      </c>
      <c r="I1" s="154" t="s">
        <v>66</v>
      </c>
      <c r="J1" s="154" t="s">
        <v>68</v>
      </c>
      <c r="K1" s="154" t="s">
        <v>65</v>
      </c>
      <c r="L1" s="154" t="s">
        <v>29</v>
      </c>
      <c r="M1" s="154" t="s">
        <v>64</v>
      </c>
      <c r="N1" s="154" t="s">
        <v>553</v>
      </c>
      <c r="O1" s="154" t="s">
        <v>554</v>
      </c>
      <c r="P1" s="154" t="s">
        <v>555</v>
      </c>
    </row>
    <row r="2" spans="1:16">
      <c r="A2" s="155"/>
      <c r="B2" s="155"/>
      <c r="C2" s="156" t="s">
        <v>13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</row>
    <row r="3" spans="1:16" ht="30.6">
      <c r="A3" s="157">
        <v>3</v>
      </c>
      <c r="B3" s="157">
        <v>278</v>
      </c>
      <c r="C3" s="158" t="s">
        <v>84</v>
      </c>
      <c r="D3" s="158" t="s">
        <v>85</v>
      </c>
      <c r="E3" s="159" t="s">
        <v>71</v>
      </c>
      <c r="F3" s="159" t="s">
        <v>86</v>
      </c>
      <c r="G3" s="159" t="s">
        <v>87</v>
      </c>
      <c r="H3" s="159"/>
      <c r="I3" s="159"/>
      <c r="J3" s="159"/>
      <c r="K3" s="159"/>
      <c r="L3" s="159" t="s">
        <v>76</v>
      </c>
      <c r="M3" s="159"/>
      <c r="N3" s="160" t="b">
        <v>1</v>
      </c>
      <c r="O3" s="160" t="b">
        <v>0</v>
      </c>
      <c r="P3" s="160" t="b">
        <v>0</v>
      </c>
    </row>
    <row r="4" spans="1:16" ht="30.6">
      <c r="A4" s="157">
        <v>7</v>
      </c>
      <c r="B4" s="157">
        <v>248</v>
      </c>
      <c r="C4" s="158" t="s">
        <v>98</v>
      </c>
      <c r="D4" s="158" t="s">
        <v>99</v>
      </c>
      <c r="E4" s="159" t="s">
        <v>100</v>
      </c>
      <c r="F4" s="159" t="s">
        <v>101</v>
      </c>
      <c r="G4" s="159" t="s">
        <v>102</v>
      </c>
      <c r="H4" s="159" t="s">
        <v>529</v>
      </c>
      <c r="I4" s="159" t="s">
        <v>74</v>
      </c>
      <c r="J4" s="159" t="s">
        <v>75</v>
      </c>
      <c r="K4" s="159"/>
      <c r="L4" s="159" t="s">
        <v>104</v>
      </c>
      <c r="M4" s="159"/>
      <c r="N4" s="160" t="b">
        <v>0</v>
      </c>
      <c r="O4" s="160" t="b">
        <v>1</v>
      </c>
      <c r="P4" s="160" t="b">
        <v>0</v>
      </c>
    </row>
    <row r="5" spans="1:16" ht="30.6">
      <c r="A5" s="157">
        <v>16</v>
      </c>
      <c r="B5" s="157">
        <v>281</v>
      </c>
      <c r="C5" s="158" t="s">
        <v>139</v>
      </c>
      <c r="D5" s="158" t="s">
        <v>140</v>
      </c>
      <c r="E5" s="159" t="s">
        <v>71</v>
      </c>
      <c r="F5" s="159" t="s">
        <v>141</v>
      </c>
      <c r="G5" s="159" t="s">
        <v>142</v>
      </c>
      <c r="H5" s="159" t="s">
        <v>143</v>
      </c>
      <c r="I5" s="159" t="s">
        <v>74</v>
      </c>
      <c r="J5" s="159" t="s">
        <v>75</v>
      </c>
      <c r="K5" s="159"/>
      <c r="L5" s="159" t="s">
        <v>76</v>
      </c>
      <c r="M5" s="159"/>
      <c r="N5" s="160" t="b">
        <v>0</v>
      </c>
      <c r="O5" s="160" t="b">
        <v>0</v>
      </c>
      <c r="P5" s="160" t="b">
        <v>0</v>
      </c>
    </row>
    <row r="6" spans="1:16" ht="30.6">
      <c r="A6" s="157">
        <v>18</v>
      </c>
      <c r="B6" s="157">
        <v>296</v>
      </c>
      <c r="C6" s="158" t="s">
        <v>148</v>
      </c>
      <c r="D6" s="158" t="s">
        <v>145</v>
      </c>
      <c r="E6" s="159" t="s">
        <v>71</v>
      </c>
      <c r="F6" s="159" t="s">
        <v>149</v>
      </c>
      <c r="G6" s="159" t="s">
        <v>150</v>
      </c>
      <c r="H6" s="159" t="s">
        <v>143</v>
      </c>
      <c r="I6" s="159" t="s">
        <v>74</v>
      </c>
      <c r="J6" s="159" t="s">
        <v>75</v>
      </c>
      <c r="K6" s="159"/>
      <c r="L6" s="159" t="s">
        <v>76</v>
      </c>
      <c r="M6" s="159"/>
      <c r="N6" s="160" t="b">
        <v>1</v>
      </c>
      <c r="O6" s="160" t="b">
        <v>0</v>
      </c>
      <c r="P6" s="160" t="b">
        <v>0</v>
      </c>
    </row>
    <row r="7" spans="1:16" ht="30.6">
      <c r="A7" s="157">
        <v>19</v>
      </c>
      <c r="B7" s="157">
        <v>297</v>
      </c>
      <c r="C7" s="158" t="s">
        <v>148</v>
      </c>
      <c r="D7" s="158" t="s">
        <v>145</v>
      </c>
      <c r="E7" s="159" t="s">
        <v>71</v>
      </c>
      <c r="F7" s="159" t="s">
        <v>151</v>
      </c>
      <c r="G7" s="159" t="s">
        <v>152</v>
      </c>
      <c r="H7" s="159" t="s">
        <v>143</v>
      </c>
      <c r="I7" s="159" t="s">
        <v>74</v>
      </c>
      <c r="J7" s="159" t="s">
        <v>75</v>
      </c>
      <c r="K7" s="159"/>
      <c r="L7" s="159" t="s">
        <v>76</v>
      </c>
      <c r="M7" s="159"/>
      <c r="N7" s="160" t="b">
        <v>1</v>
      </c>
      <c r="O7" s="160" t="b">
        <v>0</v>
      </c>
      <c r="P7" s="160" t="b">
        <v>0</v>
      </c>
    </row>
    <row r="8" spans="1:16" ht="30.6">
      <c r="A8" s="157">
        <v>20</v>
      </c>
      <c r="B8" s="157">
        <v>963</v>
      </c>
      <c r="C8" s="158" t="s">
        <v>153</v>
      </c>
      <c r="D8" s="158" t="s">
        <v>145</v>
      </c>
      <c r="E8" s="159" t="s">
        <v>71</v>
      </c>
      <c r="F8" s="159" t="s">
        <v>154</v>
      </c>
      <c r="G8" s="159" t="s">
        <v>155</v>
      </c>
      <c r="H8" s="159" t="s">
        <v>143</v>
      </c>
      <c r="I8" s="159" t="s">
        <v>74</v>
      </c>
      <c r="J8" s="159" t="s">
        <v>75</v>
      </c>
      <c r="K8" s="159"/>
      <c r="L8" s="159" t="s">
        <v>76</v>
      </c>
      <c r="M8" s="159"/>
      <c r="N8" s="160" t="b">
        <v>1</v>
      </c>
      <c r="O8" s="160" t="b">
        <v>0</v>
      </c>
      <c r="P8" s="160" t="b">
        <v>0</v>
      </c>
    </row>
    <row r="9" spans="1:16" ht="30.6">
      <c r="A9" s="157">
        <v>21</v>
      </c>
      <c r="B9" s="157">
        <v>272</v>
      </c>
      <c r="C9" s="158" t="s">
        <v>156</v>
      </c>
      <c r="D9" s="158" t="s">
        <v>157</v>
      </c>
      <c r="E9" s="159" t="s">
        <v>71</v>
      </c>
      <c r="F9" s="159" t="s">
        <v>158</v>
      </c>
      <c r="G9" s="159" t="s">
        <v>159</v>
      </c>
      <c r="H9" s="159" t="s">
        <v>143</v>
      </c>
      <c r="I9" s="159" t="s">
        <v>74</v>
      </c>
      <c r="J9" s="159" t="s">
        <v>75</v>
      </c>
      <c r="K9" s="159"/>
      <c r="L9" s="159" t="s">
        <v>76</v>
      </c>
      <c r="M9" s="159"/>
      <c r="N9" s="160" t="b">
        <v>0</v>
      </c>
      <c r="O9" s="160" t="b">
        <v>0</v>
      </c>
      <c r="P9" s="160" t="b">
        <v>0</v>
      </c>
    </row>
    <row r="10" spans="1:16" ht="30.6">
      <c r="A10" s="157">
        <v>24</v>
      </c>
      <c r="B10" s="157">
        <v>309</v>
      </c>
      <c r="C10" s="158" t="s">
        <v>167</v>
      </c>
      <c r="D10" s="158" t="s">
        <v>168</v>
      </c>
      <c r="E10" s="159" t="s">
        <v>71</v>
      </c>
      <c r="F10" s="159" t="s">
        <v>169</v>
      </c>
      <c r="G10" s="159" t="s">
        <v>170</v>
      </c>
      <c r="H10" s="159" t="s">
        <v>171</v>
      </c>
      <c r="I10" s="159" t="s">
        <v>74</v>
      </c>
      <c r="J10" s="159" t="s">
        <v>75</v>
      </c>
      <c r="K10" s="159"/>
      <c r="L10" s="159" t="s">
        <v>76</v>
      </c>
      <c r="M10" s="159"/>
      <c r="N10" s="160" t="b">
        <v>0</v>
      </c>
      <c r="O10" s="160" t="b">
        <v>1</v>
      </c>
      <c r="P10" s="160" t="b">
        <v>0</v>
      </c>
    </row>
    <row r="11" spans="1:16" ht="30.6">
      <c r="A11" s="157">
        <v>25</v>
      </c>
      <c r="B11" s="157">
        <v>159</v>
      </c>
      <c r="C11" s="158" t="s">
        <v>172</v>
      </c>
      <c r="D11" s="158" t="s">
        <v>173</v>
      </c>
      <c r="E11" s="159" t="s">
        <v>71</v>
      </c>
      <c r="F11" s="159" t="s">
        <v>174</v>
      </c>
      <c r="G11" s="159" t="s">
        <v>175</v>
      </c>
      <c r="H11" s="159" t="s">
        <v>103</v>
      </c>
      <c r="I11" s="159" t="s">
        <v>75</v>
      </c>
      <c r="J11" s="159" t="s">
        <v>75</v>
      </c>
      <c r="K11" s="159" t="s">
        <v>74</v>
      </c>
      <c r="L11" s="159" t="s">
        <v>76</v>
      </c>
      <c r="M11" s="159"/>
      <c r="N11" s="160" t="b">
        <v>1</v>
      </c>
      <c r="O11" s="160" t="b">
        <v>0</v>
      </c>
      <c r="P11" s="160" t="b">
        <v>0</v>
      </c>
    </row>
    <row r="12" spans="1:16" ht="30.6">
      <c r="A12" s="157">
        <v>31</v>
      </c>
      <c r="B12" s="157">
        <v>211</v>
      </c>
      <c r="C12" s="158" t="s">
        <v>199</v>
      </c>
      <c r="D12" s="158" t="s">
        <v>195</v>
      </c>
      <c r="E12" s="159" t="s">
        <v>107</v>
      </c>
      <c r="F12" s="159" t="s">
        <v>200</v>
      </c>
      <c r="G12" s="159" t="s">
        <v>201</v>
      </c>
      <c r="H12" s="159" t="s">
        <v>202</v>
      </c>
      <c r="I12" s="159" t="s">
        <v>74</v>
      </c>
      <c r="J12" s="159" t="s">
        <v>75</v>
      </c>
      <c r="K12" s="159"/>
      <c r="L12" s="159" t="s">
        <v>76</v>
      </c>
      <c r="M12" s="159"/>
      <c r="N12" s="160" t="b">
        <v>1</v>
      </c>
      <c r="O12" s="160" t="b">
        <v>0</v>
      </c>
      <c r="P12" s="160" t="b">
        <v>0</v>
      </c>
    </row>
    <row r="13" spans="1:16" ht="40.799999999999997">
      <c r="A13" s="157">
        <v>39</v>
      </c>
      <c r="B13" s="157">
        <v>273</v>
      </c>
      <c r="C13" s="158" t="s">
        <v>232</v>
      </c>
      <c r="D13" s="158" t="s">
        <v>233</v>
      </c>
      <c r="E13" s="159" t="s">
        <v>71</v>
      </c>
      <c r="F13" s="159" t="s">
        <v>234</v>
      </c>
      <c r="G13" s="159" t="s">
        <v>235</v>
      </c>
      <c r="H13" s="159" t="s">
        <v>75</v>
      </c>
      <c r="I13" s="159" t="s">
        <v>75</v>
      </c>
      <c r="J13" s="159" t="s">
        <v>75</v>
      </c>
      <c r="K13" s="159"/>
      <c r="L13" s="159" t="s">
        <v>76</v>
      </c>
      <c r="M13" s="159"/>
      <c r="N13" s="160" t="b">
        <v>0</v>
      </c>
      <c r="O13" s="160" t="b">
        <v>0</v>
      </c>
      <c r="P13" s="160" t="b">
        <v>0</v>
      </c>
    </row>
    <row r="14" spans="1:16" ht="30.6">
      <c r="A14" s="157">
        <v>42</v>
      </c>
      <c r="B14" s="157">
        <v>476</v>
      </c>
      <c r="C14" s="158" t="s">
        <v>244</v>
      </c>
      <c r="D14" s="158" t="s">
        <v>245</v>
      </c>
      <c r="E14" s="159" t="s">
        <v>191</v>
      </c>
      <c r="F14" s="159" t="s">
        <v>246</v>
      </c>
      <c r="G14" s="159" t="s">
        <v>247</v>
      </c>
      <c r="H14" s="159" t="s">
        <v>171</v>
      </c>
      <c r="I14" s="159" t="s">
        <v>74</v>
      </c>
      <c r="J14" s="159" t="s">
        <v>75</v>
      </c>
      <c r="K14" s="159"/>
      <c r="L14" s="159" t="s">
        <v>76</v>
      </c>
      <c r="M14" s="159" t="s">
        <v>248</v>
      </c>
      <c r="N14" s="160" t="b">
        <v>0</v>
      </c>
      <c r="O14" s="160" t="b">
        <v>1</v>
      </c>
      <c r="P14" s="160" t="b">
        <v>0</v>
      </c>
    </row>
    <row r="15" spans="1:16" ht="30.6">
      <c r="A15" s="157">
        <v>45</v>
      </c>
      <c r="B15" s="157">
        <v>279</v>
      </c>
      <c r="C15" s="158" t="s">
        <v>257</v>
      </c>
      <c r="D15" s="158" t="s">
        <v>258</v>
      </c>
      <c r="E15" s="159" t="s">
        <v>71</v>
      </c>
      <c r="F15" s="159" t="s">
        <v>141</v>
      </c>
      <c r="G15" s="159" t="s">
        <v>142</v>
      </c>
      <c r="H15" s="159" t="s">
        <v>143</v>
      </c>
      <c r="I15" s="159" t="s">
        <v>74</v>
      </c>
      <c r="J15" s="159" t="s">
        <v>75</v>
      </c>
      <c r="K15" s="159"/>
      <c r="L15" s="159" t="s">
        <v>76</v>
      </c>
      <c r="M15" s="159"/>
      <c r="N15" s="160" t="b">
        <v>0</v>
      </c>
      <c r="O15" s="160" t="b">
        <v>0</v>
      </c>
      <c r="P15" s="160" t="b">
        <v>0</v>
      </c>
    </row>
    <row r="16" spans="1:16" ht="40.799999999999997">
      <c r="A16" s="157">
        <v>47</v>
      </c>
      <c r="B16" s="157"/>
      <c r="C16" s="158" t="s">
        <v>265</v>
      </c>
      <c r="D16" s="158" t="s">
        <v>266</v>
      </c>
      <c r="E16" s="159" t="s">
        <v>71</v>
      </c>
      <c r="F16" s="159" t="s">
        <v>267</v>
      </c>
      <c r="G16" s="159" t="s">
        <v>268</v>
      </c>
      <c r="H16" s="159" t="s">
        <v>171</v>
      </c>
      <c r="I16" s="159" t="s">
        <v>74</v>
      </c>
      <c r="J16" s="159" t="s">
        <v>75</v>
      </c>
      <c r="K16" s="159"/>
      <c r="L16" s="159" t="s">
        <v>76</v>
      </c>
      <c r="M16" s="159" t="s">
        <v>269</v>
      </c>
      <c r="N16" s="160" t="b">
        <v>1</v>
      </c>
      <c r="O16" s="160" t="b">
        <v>0</v>
      </c>
      <c r="P16" s="160" t="b">
        <v>0</v>
      </c>
    </row>
    <row r="17" spans="1:16" ht="30.6">
      <c r="A17" s="157">
        <v>48</v>
      </c>
      <c r="B17" s="157">
        <v>310</v>
      </c>
      <c r="C17" s="158" t="s">
        <v>270</v>
      </c>
      <c r="D17" s="158" t="s">
        <v>271</v>
      </c>
      <c r="E17" s="159" t="s">
        <v>71</v>
      </c>
      <c r="F17" s="159" t="s">
        <v>272</v>
      </c>
      <c r="G17" s="159" t="s">
        <v>273</v>
      </c>
      <c r="H17" s="159" t="s">
        <v>103</v>
      </c>
      <c r="I17" s="159" t="s">
        <v>74</v>
      </c>
      <c r="J17" s="159" t="s">
        <v>75</v>
      </c>
      <c r="K17" s="159"/>
      <c r="L17" s="159" t="s">
        <v>76</v>
      </c>
      <c r="M17" s="159"/>
      <c r="N17" s="160" t="b">
        <v>0</v>
      </c>
      <c r="O17" s="160" t="b">
        <v>1</v>
      </c>
      <c r="P17" s="160" t="b">
        <v>0</v>
      </c>
    </row>
    <row r="18" spans="1:16" ht="30.6">
      <c r="A18" s="157">
        <v>56</v>
      </c>
      <c r="B18" s="157">
        <v>237</v>
      </c>
      <c r="C18" s="158" t="s">
        <v>294</v>
      </c>
      <c r="D18" s="158" t="s">
        <v>283</v>
      </c>
      <c r="E18" s="159" t="s">
        <v>261</v>
      </c>
      <c r="F18" s="159" t="s">
        <v>295</v>
      </c>
      <c r="G18" s="159" t="s">
        <v>296</v>
      </c>
      <c r="H18" s="159" t="s">
        <v>103</v>
      </c>
      <c r="I18" s="159" t="s">
        <v>74</v>
      </c>
      <c r="J18" s="159" t="s">
        <v>75</v>
      </c>
      <c r="K18" s="159"/>
      <c r="L18" s="159" t="s">
        <v>104</v>
      </c>
      <c r="M18" s="159" t="s">
        <v>297</v>
      </c>
      <c r="N18" s="160" t="b">
        <v>1</v>
      </c>
      <c r="O18" s="160" t="b">
        <v>0</v>
      </c>
      <c r="P18" s="160" t="b">
        <v>0</v>
      </c>
    </row>
    <row r="19" spans="1:16" ht="30.6">
      <c r="A19" s="157">
        <v>57</v>
      </c>
      <c r="B19" s="157">
        <v>236</v>
      </c>
      <c r="C19" s="158" t="s">
        <v>298</v>
      </c>
      <c r="D19" s="158" t="s">
        <v>283</v>
      </c>
      <c r="E19" s="159" t="s">
        <v>261</v>
      </c>
      <c r="F19" s="159" t="s">
        <v>299</v>
      </c>
      <c r="G19" s="159" t="s">
        <v>300</v>
      </c>
      <c r="H19" s="159" t="s">
        <v>301</v>
      </c>
      <c r="I19" s="159" t="s">
        <v>301</v>
      </c>
      <c r="J19" s="159" t="s">
        <v>301</v>
      </c>
      <c r="K19" s="159"/>
      <c r="L19" s="159" t="s">
        <v>104</v>
      </c>
      <c r="M19" s="159" t="s">
        <v>297</v>
      </c>
      <c r="N19" s="160" t="b">
        <v>1</v>
      </c>
      <c r="O19" s="160" t="b">
        <v>0</v>
      </c>
      <c r="P19" s="160" t="b">
        <v>0</v>
      </c>
    </row>
    <row r="20" spans="1:16" ht="30.6">
      <c r="A20" s="157">
        <v>64</v>
      </c>
      <c r="B20" s="157">
        <v>242</v>
      </c>
      <c r="C20" s="158" t="s">
        <v>325</v>
      </c>
      <c r="D20" s="158" t="s">
        <v>326</v>
      </c>
      <c r="E20" s="159" t="s">
        <v>80</v>
      </c>
      <c r="F20" s="159" t="s">
        <v>327</v>
      </c>
      <c r="G20" s="159" t="s">
        <v>328</v>
      </c>
      <c r="H20" s="159" t="s">
        <v>143</v>
      </c>
      <c r="I20" s="159" t="s">
        <v>74</v>
      </c>
      <c r="J20" s="159" t="s">
        <v>75</v>
      </c>
      <c r="K20" s="159"/>
      <c r="L20" s="159" t="s">
        <v>104</v>
      </c>
      <c r="M20" s="159"/>
      <c r="N20" s="160" t="b">
        <v>1</v>
      </c>
      <c r="O20" s="160" t="b">
        <v>0</v>
      </c>
      <c r="P20" s="160" t="b">
        <v>0</v>
      </c>
    </row>
    <row r="21" spans="1:16" ht="30.6">
      <c r="A21" s="157">
        <v>66</v>
      </c>
      <c r="B21" s="157">
        <v>340</v>
      </c>
      <c r="C21" s="158" t="s">
        <v>333</v>
      </c>
      <c r="D21" s="158" t="s">
        <v>334</v>
      </c>
      <c r="E21" s="159" t="s">
        <v>304</v>
      </c>
      <c r="F21" s="159" t="s">
        <v>335</v>
      </c>
      <c r="G21" s="159" t="s">
        <v>336</v>
      </c>
      <c r="H21" s="159" t="s">
        <v>143</v>
      </c>
      <c r="I21" s="159" t="s">
        <v>337</v>
      </c>
      <c r="J21" s="159" t="s">
        <v>75</v>
      </c>
      <c r="K21" s="159"/>
      <c r="L21" s="159" t="s">
        <v>104</v>
      </c>
      <c r="M21" s="159"/>
      <c r="N21" s="160" t="b">
        <v>1</v>
      </c>
      <c r="O21" s="160" t="b">
        <v>0</v>
      </c>
      <c r="P21" s="160" t="b">
        <v>0</v>
      </c>
    </row>
    <row r="22" spans="1:16" ht="40.799999999999997">
      <c r="A22" s="157">
        <v>67</v>
      </c>
      <c r="B22" s="157">
        <v>468</v>
      </c>
      <c r="C22" s="158" t="s">
        <v>333</v>
      </c>
      <c r="D22" s="158" t="s">
        <v>334</v>
      </c>
      <c r="E22" s="159" t="s">
        <v>304</v>
      </c>
      <c r="F22" s="159" t="s">
        <v>338</v>
      </c>
      <c r="G22" s="159" t="s">
        <v>339</v>
      </c>
      <c r="H22" s="159" t="s">
        <v>75</v>
      </c>
      <c r="I22" s="159" t="s">
        <v>75</v>
      </c>
      <c r="J22" s="159" t="s">
        <v>75</v>
      </c>
      <c r="K22" s="159" t="s">
        <v>74</v>
      </c>
      <c r="L22" s="159" t="s">
        <v>104</v>
      </c>
      <c r="M22" s="159"/>
      <c r="N22" s="160" t="b">
        <v>1</v>
      </c>
      <c r="O22" s="160" t="b">
        <v>0</v>
      </c>
      <c r="P22" s="160" t="b">
        <v>0</v>
      </c>
    </row>
    <row r="23" spans="1:16" ht="40.799999999999997">
      <c r="A23" s="157">
        <v>78</v>
      </c>
      <c r="B23" s="157">
        <v>474</v>
      </c>
      <c r="C23" s="158" t="s">
        <v>98</v>
      </c>
      <c r="D23" s="158" t="s">
        <v>99</v>
      </c>
      <c r="E23" s="159" t="s">
        <v>100</v>
      </c>
      <c r="F23" s="159" t="s">
        <v>374</v>
      </c>
      <c r="G23" s="159" t="s">
        <v>375</v>
      </c>
      <c r="H23" s="159" t="s">
        <v>103</v>
      </c>
      <c r="I23" s="159" t="s">
        <v>74</v>
      </c>
      <c r="J23" s="159" t="s">
        <v>75</v>
      </c>
      <c r="K23" s="159"/>
      <c r="L23" s="159" t="s">
        <v>104</v>
      </c>
      <c r="M23" s="159"/>
      <c r="N23" s="160" t="b">
        <v>0</v>
      </c>
      <c r="O23" s="160" t="b">
        <v>1</v>
      </c>
      <c r="P23" s="160" t="b">
        <v>0</v>
      </c>
    </row>
    <row r="24" spans="1:16" ht="30.6">
      <c r="A24" s="157">
        <v>79</v>
      </c>
      <c r="B24" s="157">
        <v>249</v>
      </c>
      <c r="C24" s="158" t="s">
        <v>376</v>
      </c>
      <c r="D24" s="158" t="s">
        <v>99</v>
      </c>
      <c r="E24" s="159" t="s">
        <v>100</v>
      </c>
      <c r="F24" s="159" t="s">
        <v>101</v>
      </c>
      <c r="G24" s="159" t="s">
        <v>102</v>
      </c>
      <c r="H24" s="159" t="s">
        <v>143</v>
      </c>
      <c r="I24" s="159" t="s">
        <v>74</v>
      </c>
      <c r="J24" s="159" t="s">
        <v>75</v>
      </c>
      <c r="K24" s="159"/>
      <c r="L24" s="159" t="s">
        <v>104</v>
      </c>
      <c r="M24" s="159"/>
      <c r="N24" s="160" t="b">
        <v>0</v>
      </c>
      <c r="O24" s="160" t="b">
        <v>1</v>
      </c>
      <c r="P24" s="160" t="b">
        <v>0</v>
      </c>
    </row>
    <row r="25" spans="1:16" ht="30.6">
      <c r="A25" s="157">
        <v>80</v>
      </c>
      <c r="B25" s="157">
        <v>1001</v>
      </c>
      <c r="C25" s="158" t="s">
        <v>98</v>
      </c>
      <c r="D25" s="158" t="s">
        <v>99</v>
      </c>
      <c r="E25" s="159" t="s">
        <v>100</v>
      </c>
      <c r="F25" s="159" t="s">
        <v>377</v>
      </c>
      <c r="G25" s="159" t="s">
        <v>378</v>
      </c>
      <c r="H25" s="159" t="s">
        <v>75</v>
      </c>
      <c r="I25" s="159" t="s">
        <v>75</v>
      </c>
      <c r="J25" s="159" t="s">
        <v>75</v>
      </c>
      <c r="K25" s="159"/>
      <c r="L25" s="159" t="s">
        <v>104</v>
      </c>
      <c r="M25" s="159"/>
      <c r="N25" s="160" t="b">
        <v>0</v>
      </c>
      <c r="O25" s="160" t="b">
        <v>1</v>
      </c>
      <c r="P25" s="160" t="b">
        <v>0</v>
      </c>
    </row>
    <row r="26" spans="1:16" ht="30.6">
      <c r="A26" s="157">
        <v>96</v>
      </c>
      <c r="B26" s="157">
        <v>308</v>
      </c>
      <c r="C26" s="158" t="s">
        <v>431</v>
      </c>
      <c r="D26" s="158" t="s">
        <v>432</v>
      </c>
      <c r="E26" s="159" t="s">
        <v>71</v>
      </c>
      <c r="F26" s="159" t="s">
        <v>433</v>
      </c>
      <c r="G26" s="159" t="s">
        <v>434</v>
      </c>
      <c r="H26" s="159" t="s">
        <v>143</v>
      </c>
      <c r="I26" s="159" t="s">
        <v>74</v>
      </c>
      <c r="J26" s="159" t="s">
        <v>75</v>
      </c>
      <c r="K26" s="159"/>
      <c r="L26" s="159" t="s">
        <v>104</v>
      </c>
      <c r="M26" s="159"/>
      <c r="N26" s="160" t="b">
        <v>0</v>
      </c>
      <c r="O26" s="160" t="b">
        <v>1</v>
      </c>
      <c r="P26" s="160" t="b">
        <v>0</v>
      </c>
    </row>
    <row r="27" spans="1:16" ht="30.6">
      <c r="A27" s="157">
        <v>106</v>
      </c>
      <c r="B27" s="157">
        <v>243</v>
      </c>
      <c r="C27" s="158" t="s">
        <v>467</v>
      </c>
      <c r="D27" s="158" t="s">
        <v>468</v>
      </c>
      <c r="E27" s="159" t="s">
        <v>80</v>
      </c>
      <c r="F27" s="159" t="s">
        <v>469</v>
      </c>
      <c r="G27" s="159" t="s">
        <v>470</v>
      </c>
      <c r="H27" s="159" t="s">
        <v>143</v>
      </c>
      <c r="I27" s="159" t="s">
        <v>74</v>
      </c>
      <c r="J27" s="159" t="s">
        <v>75</v>
      </c>
      <c r="K27" s="159"/>
      <c r="L27" s="159" t="s">
        <v>104</v>
      </c>
      <c r="M27" s="159"/>
      <c r="N27" s="160" t="b">
        <v>1</v>
      </c>
      <c r="O27" s="160" t="b">
        <v>0</v>
      </c>
      <c r="P27" s="160" t="b">
        <v>0</v>
      </c>
    </row>
    <row r="28" spans="1:16" ht="30.6">
      <c r="A28" s="157">
        <v>117</v>
      </c>
      <c r="B28" s="157">
        <v>543</v>
      </c>
      <c r="C28" s="158" t="s">
        <v>517</v>
      </c>
      <c r="D28" s="158" t="s">
        <v>518</v>
      </c>
      <c r="E28" s="159" t="s">
        <v>80</v>
      </c>
      <c r="F28" s="159" t="s">
        <v>519</v>
      </c>
      <c r="G28" s="159" t="s">
        <v>520</v>
      </c>
      <c r="H28" s="159" t="s">
        <v>143</v>
      </c>
      <c r="I28" s="159" t="s">
        <v>74</v>
      </c>
      <c r="J28" s="159" t="s">
        <v>75</v>
      </c>
      <c r="K28" s="159"/>
      <c r="L28" s="159" t="s">
        <v>104</v>
      </c>
      <c r="M28" s="159" t="s">
        <v>248</v>
      </c>
      <c r="N28" s="160" t="b">
        <v>0</v>
      </c>
      <c r="O28" s="160" t="b">
        <v>1</v>
      </c>
      <c r="P28" s="160" t="b">
        <v>0</v>
      </c>
    </row>
    <row r="29" spans="1:16" ht="30.6">
      <c r="A29" s="157">
        <v>118</v>
      </c>
      <c r="B29" s="157">
        <v>251</v>
      </c>
      <c r="C29" s="158" t="s">
        <v>521</v>
      </c>
      <c r="D29" s="158" t="s">
        <v>522</v>
      </c>
      <c r="E29" s="159" t="s">
        <v>80</v>
      </c>
      <c r="F29" s="159" t="s">
        <v>523</v>
      </c>
      <c r="G29" s="159" t="s">
        <v>524</v>
      </c>
      <c r="H29" s="159" t="s">
        <v>103</v>
      </c>
      <c r="I29" s="159" t="s">
        <v>74</v>
      </c>
      <c r="J29" s="159" t="s">
        <v>75</v>
      </c>
      <c r="K29" s="159"/>
      <c r="L29" s="159" t="s">
        <v>104</v>
      </c>
      <c r="M29" s="159"/>
      <c r="N29" s="160" t="b">
        <v>0</v>
      </c>
      <c r="O29" s="160" t="b">
        <v>1</v>
      </c>
      <c r="P29" s="160" t="b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70612-B7C8-46AA-8E16-7F93B808B0A6}">
  <dimension ref="A1:O7"/>
  <sheetViews>
    <sheetView workbookViewId="0">
      <selection activeCell="E16" sqref="E16"/>
    </sheetView>
  </sheetViews>
  <sheetFormatPr defaultRowHeight="13.2"/>
  <cols>
    <col min="3" max="3" width="14.21875" bestFit="1" customWidth="1"/>
    <col min="6" max="6" width="14.6640625" customWidth="1"/>
    <col min="7" max="7" width="14.77734375" customWidth="1"/>
    <col min="8" max="15" width="12.77734375" customWidth="1"/>
  </cols>
  <sheetData>
    <row r="1" spans="1:15" ht="20.399999999999999">
      <c r="A1" s="153" t="s">
        <v>62</v>
      </c>
      <c r="B1" s="153" t="s">
        <v>61</v>
      </c>
      <c r="C1" s="154" t="s">
        <v>25</v>
      </c>
      <c r="D1" s="154" t="s">
        <v>26</v>
      </c>
      <c r="E1" s="154" t="s">
        <v>27</v>
      </c>
      <c r="F1" s="154" t="s">
        <v>28</v>
      </c>
      <c r="G1" s="154" t="s">
        <v>63</v>
      </c>
      <c r="H1" s="154" t="s">
        <v>67</v>
      </c>
      <c r="I1" s="154" t="s">
        <v>66</v>
      </c>
      <c r="J1" s="154" t="s">
        <v>68</v>
      </c>
      <c r="K1" s="154" t="s">
        <v>65</v>
      </c>
      <c r="L1" s="154" t="s">
        <v>29</v>
      </c>
      <c r="M1" s="154" t="s">
        <v>556</v>
      </c>
      <c r="N1" s="154" t="s">
        <v>557</v>
      </c>
      <c r="O1" s="154" t="s">
        <v>558</v>
      </c>
    </row>
    <row r="2" spans="1:15" ht="20.399999999999999">
      <c r="A2" s="155"/>
      <c r="B2" s="155"/>
      <c r="C2" s="156" t="s">
        <v>13</v>
      </c>
      <c r="D2" s="156"/>
      <c r="E2" s="156"/>
      <c r="F2" s="156"/>
      <c r="G2" s="161"/>
      <c r="H2" s="161"/>
      <c r="I2" s="161"/>
      <c r="J2" s="161"/>
      <c r="K2" s="161"/>
      <c r="L2" s="161"/>
      <c r="M2" s="161"/>
      <c r="N2" s="161"/>
      <c r="O2" s="161"/>
    </row>
    <row r="3" spans="1:15" ht="30.6">
      <c r="A3" s="162">
        <v>1</v>
      </c>
      <c r="B3" s="162">
        <v>295</v>
      </c>
      <c r="C3" s="158" t="s">
        <v>69</v>
      </c>
      <c r="D3" s="158" t="s">
        <v>70</v>
      </c>
      <c r="E3" s="159" t="s">
        <v>71</v>
      </c>
      <c r="F3" s="159" t="s">
        <v>72</v>
      </c>
      <c r="G3" s="163" t="s">
        <v>73</v>
      </c>
      <c r="H3" s="163" t="s">
        <v>74</v>
      </c>
      <c r="I3" s="163" t="s">
        <v>74</v>
      </c>
      <c r="J3" s="163" t="s">
        <v>75</v>
      </c>
      <c r="K3" s="163" t="s">
        <v>75</v>
      </c>
      <c r="L3" s="163" t="s">
        <v>76</v>
      </c>
      <c r="M3" s="163" t="s">
        <v>559</v>
      </c>
      <c r="N3" s="163" t="s">
        <v>559</v>
      </c>
      <c r="O3" s="163"/>
    </row>
    <row r="4" spans="1:15" ht="30.6">
      <c r="A4" s="157">
        <v>2</v>
      </c>
      <c r="B4" s="157">
        <v>44</v>
      </c>
      <c r="C4" s="158" t="s">
        <v>78</v>
      </c>
      <c r="D4" s="158" t="s">
        <v>79</v>
      </c>
      <c r="E4" s="159" t="s">
        <v>80</v>
      </c>
      <c r="F4" s="159" t="s">
        <v>81</v>
      </c>
      <c r="G4" s="163" t="s">
        <v>82</v>
      </c>
      <c r="H4" s="163" t="s">
        <v>74</v>
      </c>
      <c r="I4" s="163" t="s">
        <v>74</v>
      </c>
      <c r="J4" s="163" t="s">
        <v>75</v>
      </c>
      <c r="K4" s="163" t="s">
        <v>74</v>
      </c>
      <c r="L4" s="163" t="s">
        <v>76</v>
      </c>
      <c r="M4" s="163" t="s">
        <v>559</v>
      </c>
      <c r="N4" s="163" t="s">
        <v>559</v>
      </c>
      <c r="O4" s="163"/>
    </row>
    <row r="5" spans="1:15" ht="30.6">
      <c r="A5" s="157">
        <v>3</v>
      </c>
      <c r="B5" s="157">
        <v>278</v>
      </c>
      <c r="C5" s="158" t="s">
        <v>84</v>
      </c>
      <c r="D5" s="158" t="s">
        <v>85</v>
      </c>
      <c r="E5" s="159" t="s">
        <v>71</v>
      </c>
      <c r="F5" s="159" t="s">
        <v>86</v>
      </c>
      <c r="G5" s="163" t="s">
        <v>87</v>
      </c>
      <c r="H5" s="163" t="s">
        <v>74</v>
      </c>
      <c r="I5" s="163" t="s">
        <v>74</v>
      </c>
      <c r="J5" s="163" t="s">
        <v>75</v>
      </c>
      <c r="K5" s="163" t="s">
        <v>560</v>
      </c>
      <c r="L5" s="163" t="s">
        <v>76</v>
      </c>
      <c r="M5" s="163" t="s">
        <v>559</v>
      </c>
      <c r="N5" s="163" t="s">
        <v>559</v>
      </c>
      <c r="O5" s="163"/>
    </row>
    <row r="6" spans="1:15" ht="30.6">
      <c r="A6" s="157">
        <v>5</v>
      </c>
      <c r="B6" s="157">
        <v>347</v>
      </c>
      <c r="C6" s="158" t="s">
        <v>93</v>
      </c>
      <c r="D6" s="158" t="s">
        <v>94</v>
      </c>
      <c r="E6" s="159" t="s">
        <v>80</v>
      </c>
      <c r="F6" s="159" t="s">
        <v>95</v>
      </c>
      <c r="G6" s="163" t="s">
        <v>96</v>
      </c>
      <c r="H6" s="163" t="s">
        <v>74</v>
      </c>
      <c r="I6" s="163" t="s">
        <v>74</v>
      </c>
      <c r="J6" s="163" t="s">
        <v>75</v>
      </c>
      <c r="K6" s="163" t="s">
        <v>74</v>
      </c>
      <c r="L6" s="163" t="s">
        <v>76</v>
      </c>
      <c r="M6" s="163" t="s">
        <v>559</v>
      </c>
      <c r="N6" s="163" t="s">
        <v>559</v>
      </c>
      <c r="O6" s="163"/>
    </row>
    <row r="7" spans="1:15" ht="30.6">
      <c r="A7" s="157">
        <v>9</v>
      </c>
      <c r="B7" s="157">
        <v>277</v>
      </c>
      <c r="C7" s="158" t="s">
        <v>110</v>
      </c>
      <c r="D7" s="158" t="s">
        <v>111</v>
      </c>
      <c r="E7" s="159" t="s">
        <v>71</v>
      </c>
      <c r="F7" s="159" t="s">
        <v>112</v>
      </c>
      <c r="G7" s="163" t="s">
        <v>113</v>
      </c>
      <c r="H7" s="163" t="s">
        <v>74</v>
      </c>
      <c r="I7" s="163" t="s">
        <v>74</v>
      </c>
      <c r="J7" s="163" t="s">
        <v>75</v>
      </c>
      <c r="K7" s="163" t="s">
        <v>74</v>
      </c>
      <c r="L7" s="163" t="s">
        <v>104</v>
      </c>
      <c r="M7" s="163" t="s">
        <v>559</v>
      </c>
      <c r="N7" s="163" t="s">
        <v>559</v>
      </c>
      <c r="O7" s="1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BD05-8A08-488D-94CC-B6A4CFC9C920}">
  <dimension ref="A1:P129"/>
  <sheetViews>
    <sheetView tabSelected="1" workbookViewId="0">
      <selection activeCell="G5" sqref="G5"/>
    </sheetView>
  </sheetViews>
  <sheetFormatPr defaultRowHeight="13.2"/>
  <cols>
    <col min="1" max="2" width="8.88671875" style="166"/>
    <col min="3" max="3" width="28.21875" style="166" bestFit="1" customWidth="1"/>
    <col min="4" max="5" width="8.88671875" style="166"/>
    <col min="6" max="7" width="15.5546875" style="166" customWidth="1"/>
    <col min="8" max="8" width="8.88671875" style="166"/>
    <col min="9" max="9" width="9.5546875" style="166" customWidth="1"/>
    <col min="10" max="11" width="8.88671875" style="166"/>
    <col min="12" max="12" width="8.88671875" style="166" customWidth="1"/>
    <col min="13" max="13" width="10.44140625" style="166" customWidth="1"/>
    <col min="14" max="14" width="8.21875" style="166" bestFit="1" customWidth="1"/>
    <col min="15" max="15" width="8.6640625" style="166" bestFit="1" customWidth="1"/>
    <col min="16" max="16" width="12.21875" style="166" customWidth="1"/>
    <col min="17" max="16384" width="8.88671875" style="166"/>
  </cols>
  <sheetData>
    <row r="1" spans="1:16" ht="30.6">
      <c r="A1" s="164" t="s">
        <v>62</v>
      </c>
      <c r="B1" s="164" t="s">
        <v>61</v>
      </c>
      <c r="C1" s="165" t="s">
        <v>25</v>
      </c>
      <c r="D1" s="165" t="s">
        <v>26</v>
      </c>
      <c r="E1" s="165" t="s">
        <v>27</v>
      </c>
      <c r="F1" s="165" t="s">
        <v>28</v>
      </c>
      <c r="G1" s="165" t="s">
        <v>63</v>
      </c>
      <c r="H1" s="165" t="s">
        <v>67</v>
      </c>
      <c r="I1" s="165" t="s">
        <v>66</v>
      </c>
      <c r="J1" s="165" t="s">
        <v>68</v>
      </c>
      <c r="K1" s="165" t="s">
        <v>65</v>
      </c>
      <c r="L1" s="165" t="s">
        <v>29</v>
      </c>
      <c r="M1" s="165" t="s">
        <v>64</v>
      </c>
      <c r="N1" s="165" t="s">
        <v>561</v>
      </c>
      <c r="O1" s="165" t="s">
        <v>562</v>
      </c>
      <c r="P1" s="165" t="s">
        <v>595</v>
      </c>
    </row>
    <row r="2" spans="1:16" ht="61.2">
      <c r="A2" s="167">
        <v>1</v>
      </c>
      <c r="B2" s="167">
        <v>295</v>
      </c>
      <c r="C2" s="168" t="s">
        <v>69</v>
      </c>
      <c r="D2" s="168" t="s">
        <v>70</v>
      </c>
      <c r="E2" s="163" t="s">
        <v>71</v>
      </c>
      <c r="F2" s="163" t="s">
        <v>72</v>
      </c>
      <c r="G2" s="163" t="s">
        <v>73</v>
      </c>
      <c r="H2" s="163" t="s">
        <v>74</v>
      </c>
      <c r="I2" s="163" t="s">
        <v>74</v>
      </c>
      <c r="J2" s="163" t="s">
        <v>75</v>
      </c>
      <c r="K2" s="163" t="s">
        <v>75</v>
      </c>
      <c r="L2" s="163" t="s">
        <v>76</v>
      </c>
      <c r="M2" s="163" t="s">
        <v>77</v>
      </c>
      <c r="N2" s="163"/>
      <c r="O2" s="163"/>
      <c r="P2" s="163" t="s">
        <v>563</v>
      </c>
    </row>
    <row r="3" spans="1:16" ht="122.4">
      <c r="A3" s="169">
        <v>2</v>
      </c>
      <c r="B3" s="169">
        <v>44</v>
      </c>
      <c r="C3" s="168" t="s">
        <v>78</v>
      </c>
      <c r="D3" s="168" t="s">
        <v>79</v>
      </c>
      <c r="E3" s="163" t="s">
        <v>80</v>
      </c>
      <c r="F3" s="163" t="s">
        <v>81</v>
      </c>
      <c r="G3" s="163" t="s">
        <v>82</v>
      </c>
      <c r="H3" s="163" t="s">
        <v>74</v>
      </c>
      <c r="I3" s="163" t="s">
        <v>74</v>
      </c>
      <c r="J3" s="163" t="s">
        <v>75</v>
      </c>
      <c r="K3" s="163" t="s">
        <v>74</v>
      </c>
      <c r="L3" s="163" t="s">
        <v>76</v>
      </c>
      <c r="M3" s="163" t="s">
        <v>83</v>
      </c>
      <c r="N3" s="163"/>
      <c r="O3" s="163"/>
      <c r="P3" s="163" t="s">
        <v>563</v>
      </c>
    </row>
    <row r="4" spans="1:16" ht="61.2">
      <c r="A4" s="169">
        <v>3</v>
      </c>
      <c r="B4" s="169">
        <v>278</v>
      </c>
      <c r="C4" s="168" t="s">
        <v>84</v>
      </c>
      <c r="D4" s="168" t="s">
        <v>85</v>
      </c>
      <c r="E4" s="163" t="s">
        <v>71</v>
      </c>
      <c r="F4" s="163" t="s">
        <v>86</v>
      </c>
      <c r="G4" s="163" t="s">
        <v>87</v>
      </c>
      <c r="H4" s="163" t="s">
        <v>74</v>
      </c>
      <c r="I4" s="163" t="s">
        <v>74</v>
      </c>
      <c r="J4" s="163" t="s">
        <v>75</v>
      </c>
      <c r="K4" s="163" t="s">
        <v>75</v>
      </c>
      <c r="L4" s="163" t="s">
        <v>76</v>
      </c>
      <c r="M4" s="163"/>
      <c r="N4" s="163"/>
      <c r="O4" s="163"/>
      <c r="P4" s="163"/>
    </row>
    <row r="5" spans="1:16" ht="71.400000000000006">
      <c r="A5" s="169">
        <v>4</v>
      </c>
      <c r="B5" s="169">
        <v>972</v>
      </c>
      <c r="C5" s="168" t="s">
        <v>88</v>
      </c>
      <c r="D5" s="168" t="s">
        <v>89</v>
      </c>
      <c r="E5" s="163" t="s">
        <v>71</v>
      </c>
      <c r="F5" s="163" t="s">
        <v>90</v>
      </c>
      <c r="G5" s="163" t="s">
        <v>91</v>
      </c>
      <c r="H5" s="163" t="s">
        <v>74</v>
      </c>
      <c r="I5" s="163" t="s">
        <v>74</v>
      </c>
      <c r="J5" s="163" t="s">
        <v>75</v>
      </c>
      <c r="K5" s="163" t="s">
        <v>74</v>
      </c>
      <c r="L5" s="163" t="s">
        <v>76</v>
      </c>
      <c r="M5" s="163" t="s">
        <v>92</v>
      </c>
      <c r="N5" s="163"/>
      <c r="O5" s="163"/>
      <c r="P5" s="163" t="s">
        <v>563</v>
      </c>
    </row>
    <row r="6" spans="1:16" ht="61.2">
      <c r="A6" s="169">
        <v>5</v>
      </c>
      <c r="B6" s="169">
        <v>347</v>
      </c>
      <c r="C6" s="168" t="s">
        <v>93</v>
      </c>
      <c r="D6" s="168" t="s">
        <v>94</v>
      </c>
      <c r="E6" s="163" t="s">
        <v>80</v>
      </c>
      <c r="F6" s="163" t="s">
        <v>95</v>
      </c>
      <c r="G6" s="163" t="s">
        <v>96</v>
      </c>
      <c r="H6" s="163" t="s">
        <v>74</v>
      </c>
      <c r="I6" s="163" t="s">
        <v>74</v>
      </c>
      <c r="J6" s="163" t="s">
        <v>75</v>
      </c>
      <c r="K6" s="163" t="s">
        <v>74</v>
      </c>
      <c r="L6" s="163" t="s">
        <v>76</v>
      </c>
      <c r="M6" s="163" t="s">
        <v>564</v>
      </c>
      <c r="N6" s="163"/>
      <c r="O6" s="163" t="s">
        <v>565</v>
      </c>
      <c r="P6" s="163" t="s">
        <v>563</v>
      </c>
    </row>
    <row r="7" spans="1:16" ht="51">
      <c r="A7" s="169">
        <v>7</v>
      </c>
      <c r="B7" s="169">
        <v>248</v>
      </c>
      <c r="C7" s="168" t="s">
        <v>98</v>
      </c>
      <c r="D7" s="168" t="s">
        <v>99</v>
      </c>
      <c r="E7" s="163" t="s">
        <v>100</v>
      </c>
      <c r="F7" s="163" t="s">
        <v>101</v>
      </c>
      <c r="G7" s="163" t="s">
        <v>102</v>
      </c>
      <c r="H7" s="163" t="s">
        <v>529</v>
      </c>
      <c r="I7" s="163" t="s">
        <v>74</v>
      </c>
      <c r="J7" s="163" t="s">
        <v>75</v>
      </c>
      <c r="K7" s="163"/>
      <c r="L7" s="163" t="s">
        <v>104</v>
      </c>
      <c r="M7" s="163"/>
      <c r="N7" s="163"/>
      <c r="O7" s="163"/>
      <c r="P7" s="163"/>
    </row>
    <row r="8" spans="1:16" ht="51">
      <c r="A8" s="169">
        <v>8</v>
      </c>
      <c r="B8" s="169">
        <v>547</v>
      </c>
      <c r="C8" s="168" t="s">
        <v>105</v>
      </c>
      <c r="D8" s="168" t="s">
        <v>106</v>
      </c>
      <c r="E8" s="163" t="s">
        <v>107</v>
      </c>
      <c r="F8" s="163" t="s">
        <v>108</v>
      </c>
      <c r="G8" s="163" t="s">
        <v>109</v>
      </c>
      <c r="H8" s="163" t="s">
        <v>74</v>
      </c>
      <c r="I8" s="163" t="s">
        <v>74</v>
      </c>
      <c r="J8" s="163" t="s">
        <v>75</v>
      </c>
      <c r="K8" s="163" t="s">
        <v>75</v>
      </c>
      <c r="L8" s="163" t="s">
        <v>104</v>
      </c>
      <c r="M8" s="163"/>
      <c r="N8" s="163"/>
      <c r="O8" s="163"/>
      <c r="P8" s="163" t="s">
        <v>563</v>
      </c>
    </row>
    <row r="9" spans="1:16" ht="51">
      <c r="A9" s="169">
        <v>9</v>
      </c>
      <c r="B9" s="169">
        <v>277</v>
      </c>
      <c r="C9" s="168" t="s">
        <v>110</v>
      </c>
      <c r="D9" s="168" t="s">
        <v>111</v>
      </c>
      <c r="E9" s="163" t="s">
        <v>71</v>
      </c>
      <c r="F9" s="163" t="s">
        <v>112</v>
      </c>
      <c r="G9" s="163" t="s">
        <v>113</v>
      </c>
      <c r="H9" s="163" t="s">
        <v>74</v>
      </c>
      <c r="I9" s="163" t="s">
        <v>74</v>
      </c>
      <c r="J9" s="163" t="s">
        <v>75</v>
      </c>
      <c r="K9" s="163" t="s">
        <v>74</v>
      </c>
      <c r="L9" s="163" t="s">
        <v>104</v>
      </c>
      <c r="M9" s="163" t="s">
        <v>564</v>
      </c>
      <c r="N9" s="163"/>
      <c r="O9" s="163" t="s">
        <v>565</v>
      </c>
      <c r="P9" s="163" t="s">
        <v>563</v>
      </c>
    </row>
    <row r="10" spans="1:16" ht="51">
      <c r="A10" s="169">
        <v>10</v>
      </c>
      <c r="B10" s="169">
        <v>300</v>
      </c>
      <c r="C10" s="168" t="s">
        <v>114</v>
      </c>
      <c r="D10" s="168" t="s">
        <v>115</v>
      </c>
      <c r="E10" s="163" t="s">
        <v>71</v>
      </c>
      <c r="F10" s="163" t="s">
        <v>116</v>
      </c>
      <c r="G10" s="163" t="s">
        <v>117</v>
      </c>
      <c r="H10" s="163" t="s">
        <v>75</v>
      </c>
      <c r="I10" s="163" t="s">
        <v>74</v>
      </c>
      <c r="J10" s="163" t="s">
        <v>75</v>
      </c>
      <c r="K10" s="163" t="s">
        <v>75</v>
      </c>
      <c r="L10" s="163" t="s">
        <v>104</v>
      </c>
      <c r="M10" s="163"/>
      <c r="N10" s="163"/>
      <c r="O10" s="163"/>
      <c r="P10" s="163" t="s">
        <v>565</v>
      </c>
    </row>
    <row r="11" spans="1:16" ht="51">
      <c r="A11" s="169">
        <v>11</v>
      </c>
      <c r="B11" s="169">
        <v>301</v>
      </c>
      <c r="C11" s="168" t="s">
        <v>118</v>
      </c>
      <c r="D11" s="168" t="s">
        <v>89</v>
      </c>
      <c r="E11" s="163" t="s">
        <v>71</v>
      </c>
      <c r="F11" s="163" t="s">
        <v>119</v>
      </c>
      <c r="G11" s="163" t="s">
        <v>120</v>
      </c>
      <c r="H11" s="163" t="s">
        <v>529</v>
      </c>
      <c r="I11" s="163" t="s">
        <v>74</v>
      </c>
      <c r="J11" s="163"/>
      <c r="K11" s="163" t="s">
        <v>75</v>
      </c>
      <c r="L11" s="163" t="s">
        <v>104</v>
      </c>
      <c r="M11" s="163"/>
      <c r="N11" s="163"/>
      <c r="O11" s="163"/>
      <c r="P11" s="163" t="s">
        <v>565</v>
      </c>
    </row>
    <row r="12" spans="1:16" ht="51">
      <c r="A12" s="169">
        <v>12</v>
      </c>
      <c r="B12" s="169">
        <v>363</v>
      </c>
      <c r="C12" s="168" t="s">
        <v>121</v>
      </c>
      <c r="D12" s="168" t="s">
        <v>122</v>
      </c>
      <c r="E12" s="163" t="s">
        <v>71</v>
      </c>
      <c r="F12" s="163" t="s">
        <v>123</v>
      </c>
      <c r="G12" s="163" t="s">
        <v>124</v>
      </c>
      <c r="H12" s="163" t="s">
        <v>74</v>
      </c>
      <c r="I12" s="163" t="s">
        <v>74</v>
      </c>
      <c r="J12" s="163" t="s">
        <v>75</v>
      </c>
      <c r="K12" s="163" t="s">
        <v>74</v>
      </c>
      <c r="L12" s="163" t="s">
        <v>104</v>
      </c>
      <c r="M12" s="163" t="s">
        <v>97</v>
      </c>
      <c r="N12" s="163"/>
      <c r="O12" s="163"/>
      <c r="P12" s="163" t="s">
        <v>563</v>
      </c>
    </row>
    <row r="13" spans="1:16" ht="61.2">
      <c r="A13" s="169">
        <v>13</v>
      </c>
      <c r="B13" s="169">
        <v>311</v>
      </c>
      <c r="C13" s="168" t="s">
        <v>125</v>
      </c>
      <c r="D13" s="168" t="s">
        <v>126</v>
      </c>
      <c r="E13" s="163" t="s">
        <v>71</v>
      </c>
      <c r="F13" s="163" t="s">
        <v>127</v>
      </c>
      <c r="G13" s="163" t="s">
        <v>128</v>
      </c>
      <c r="H13" s="163" t="s">
        <v>75</v>
      </c>
      <c r="I13" s="163" t="s">
        <v>74</v>
      </c>
      <c r="J13" s="163" t="s">
        <v>75</v>
      </c>
      <c r="K13" s="163" t="s">
        <v>75</v>
      </c>
      <c r="L13" s="163" t="s">
        <v>76</v>
      </c>
      <c r="M13" s="163"/>
      <c r="N13" s="163"/>
      <c r="O13" s="163"/>
      <c r="P13" s="163" t="s">
        <v>565</v>
      </c>
    </row>
    <row r="14" spans="1:16" ht="61.2">
      <c r="A14" s="169">
        <v>14</v>
      </c>
      <c r="B14" s="169">
        <v>298</v>
      </c>
      <c r="C14" s="168" t="s">
        <v>129</v>
      </c>
      <c r="D14" s="168" t="s">
        <v>130</v>
      </c>
      <c r="E14" s="163" t="s">
        <v>71</v>
      </c>
      <c r="F14" s="163" t="s">
        <v>131</v>
      </c>
      <c r="G14" s="163" t="s">
        <v>132</v>
      </c>
      <c r="H14" s="163" t="s">
        <v>75</v>
      </c>
      <c r="I14" s="163" t="s">
        <v>75</v>
      </c>
      <c r="J14" s="163" t="s">
        <v>75</v>
      </c>
      <c r="K14" s="163" t="s">
        <v>75</v>
      </c>
      <c r="L14" s="163" t="s">
        <v>76</v>
      </c>
      <c r="M14" s="163"/>
      <c r="N14" s="163"/>
      <c r="O14" s="163"/>
      <c r="P14" s="163" t="s">
        <v>565</v>
      </c>
    </row>
    <row r="15" spans="1:16" ht="61.2">
      <c r="A15" s="169">
        <v>15</v>
      </c>
      <c r="B15" s="169">
        <v>336</v>
      </c>
      <c r="C15" s="168" t="s">
        <v>133</v>
      </c>
      <c r="D15" s="168" t="s">
        <v>134</v>
      </c>
      <c r="E15" s="163" t="s">
        <v>135</v>
      </c>
      <c r="F15" s="163" t="s">
        <v>136</v>
      </c>
      <c r="G15" s="163" t="s">
        <v>137</v>
      </c>
      <c r="H15" s="163" t="s">
        <v>75</v>
      </c>
      <c r="I15" s="163" t="s">
        <v>75</v>
      </c>
      <c r="J15" s="163" t="s">
        <v>138</v>
      </c>
      <c r="K15" s="163" t="s">
        <v>75</v>
      </c>
      <c r="L15" s="163" t="s">
        <v>76</v>
      </c>
      <c r="M15" s="163"/>
      <c r="N15" s="163"/>
      <c r="O15" s="163"/>
      <c r="P15" s="163" t="s">
        <v>565</v>
      </c>
    </row>
    <row r="16" spans="1:16" ht="61.2">
      <c r="A16" s="169">
        <v>16</v>
      </c>
      <c r="B16" s="169">
        <v>281</v>
      </c>
      <c r="C16" s="168" t="s">
        <v>139</v>
      </c>
      <c r="D16" s="168" t="s">
        <v>140</v>
      </c>
      <c r="E16" s="163" t="s">
        <v>71</v>
      </c>
      <c r="F16" s="163" t="s">
        <v>141</v>
      </c>
      <c r="G16" s="163" t="s">
        <v>142</v>
      </c>
      <c r="H16" s="163" t="s">
        <v>143</v>
      </c>
      <c r="I16" s="163" t="s">
        <v>74</v>
      </c>
      <c r="J16" s="163" t="s">
        <v>75</v>
      </c>
      <c r="K16" s="163"/>
      <c r="L16" s="163" t="s">
        <v>76</v>
      </c>
      <c r="M16" s="163"/>
      <c r="N16" s="163"/>
      <c r="O16" s="163"/>
      <c r="P16" s="163"/>
    </row>
    <row r="17" spans="1:16" ht="61.2">
      <c r="A17" s="169">
        <v>17</v>
      </c>
      <c r="B17" s="169">
        <v>285</v>
      </c>
      <c r="C17" s="168" t="s">
        <v>144</v>
      </c>
      <c r="D17" s="168" t="s">
        <v>145</v>
      </c>
      <c r="E17" s="163" t="s">
        <v>71</v>
      </c>
      <c r="F17" s="163" t="s">
        <v>146</v>
      </c>
      <c r="G17" s="163" t="s">
        <v>147</v>
      </c>
      <c r="H17" s="163" t="s">
        <v>75</v>
      </c>
      <c r="I17" s="163" t="s">
        <v>75</v>
      </c>
      <c r="J17" s="163" t="s">
        <v>75</v>
      </c>
      <c r="K17" s="163" t="s">
        <v>75</v>
      </c>
      <c r="L17" s="163" t="s">
        <v>76</v>
      </c>
      <c r="M17" s="163"/>
      <c r="N17" s="163"/>
      <c r="O17" s="163"/>
      <c r="P17" s="163" t="s">
        <v>563</v>
      </c>
    </row>
    <row r="18" spans="1:16" ht="61.2">
      <c r="A18" s="169">
        <v>18</v>
      </c>
      <c r="B18" s="169">
        <v>296</v>
      </c>
      <c r="C18" s="168" t="s">
        <v>148</v>
      </c>
      <c r="D18" s="168" t="s">
        <v>145</v>
      </c>
      <c r="E18" s="163" t="s">
        <v>71</v>
      </c>
      <c r="F18" s="163" t="s">
        <v>149</v>
      </c>
      <c r="G18" s="163" t="s">
        <v>150</v>
      </c>
      <c r="H18" s="163" t="s">
        <v>143</v>
      </c>
      <c r="I18" s="163" t="s">
        <v>74</v>
      </c>
      <c r="J18" s="163" t="s">
        <v>75</v>
      </c>
      <c r="K18" s="163"/>
      <c r="L18" s="163" t="s">
        <v>76</v>
      </c>
      <c r="M18" s="163"/>
      <c r="N18" s="163"/>
      <c r="O18" s="163"/>
      <c r="P18" s="163"/>
    </row>
    <row r="19" spans="1:16" ht="61.2">
      <c r="A19" s="169">
        <v>19</v>
      </c>
      <c r="B19" s="169">
        <v>297</v>
      </c>
      <c r="C19" s="168" t="s">
        <v>148</v>
      </c>
      <c r="D19" s="168" t="s">
        <v>145</v>
      </c>
      <c r="E19" s="163" t="s">
        <v>71</v>
      </c>
      <c r="F19" s="163" t="s">
        <v>151</v>
      </c>
      <c r="G19" s="163" t="s">
        <v>152</v>
      </c>
      <c r="H19" s="163" t="s">
        <v>143</v>
      </c>
      <c r="I19" s="163" t="s">
        <v>74</v>
      </c>
      <c r="J19" s="163" t="s">
        <v>75</v>
      </c>
      <c r="K19" s="163"/>
      <c r="L19" s="163" t="s">
        <v>76</v>
      </c>
      <c r="M19" s="163"/>
      <c r="N19" s="163"/>
      <c r="O19" s="163"/>
      <c r="P19" s="163"/>
    </row>
    <row r="20" spans="1:16" ht="61.2">
      <c r="A20" s="169">
        <v>20</v>
      </c>
      <c r="B20" s="169">
        <v>963</v>
      </c>
      <c r="C20" s="168" t="s">
        <v>153</v>
      </c>
      <c r="D20" s="168" t="s">
        <v>145</v>
      </c>
      <c r="E20" s="163" t="s">
        <v>71</v>
      </c>
      <c r="F20" s="163" t="s">
        <v>154</v>
      </c>
      <c r="G20" s="163" t="s">
        <v>155</v>
      </c>
      <c r="H20" s="163" t="s">
        <v>143</v>
      </c>
      <c r="I20" s="163" t="s">
        <v>74</v>
      </c>
      <c r="J20" s="163" t="s">
        <v>75</v>
      </c>
      <c r="K20" s="163"/>
      <c r="L20" s="163" t="s">
        <v>76</v>
      </c>
      <c r="M20" s="163"/>
      <c r="N20" s="163"/>
      <c r="O20" s="163"/>
      <c r="P20" s="163"/>
    </row>
    <row r="21" spans="1:16" ht="61.2">
      <c r="A21" s="169">
        <v>21</v>
      </c>
      <c r="B21" s="169">
        <v>272</v>
      </c>
      <c r="C21" s="168" t="s">
        <v>156</v>
      </c>
      <c r="D21" s="168" t="s">
        <v>157</v>
      </c>
      <c r="E21" s="163" t="s">
        <v>71</v>
      </c>
      <c r="F21" s="163" t="s">
        <v>158</v>
      </c>
      <c r="G21" s="163" t="s">
        <v>159</v>
      </c>
      <c r="H21" s="163" t="s">
        <v>143</v>
      </c>
      <c r="I21" s="163" t="s">
        <v>74</v>
      </c>
      <c r="J21" s="163" t="s">
        <v>75</v>
      </c>
      <c r="K21" s="163"/>
      <c r="L21" s="163" t="s">
        <v>76</v>
      </c>
      <c r="M21" s="163"/>
      <c r="N21" s="163"/>
      <c r="O21" s="163"/>
      <c r="P21" s="163"/>
    </row>
    <row r="22" spans="1:16" ht="61.2">
      <c r="A22" s="169">
        <v>22</v>
      </c>
      <c r="B22" s="169">
        <v>261</v>
      </c>
      <c r="C22" s="168" t="s">
        <v>160</v>
      </c>
      <c r="D22" s="168" t="s">
        <v>79</v>
      </c>
      <c r="E22" s="163" t="s">
        <v>80</v>
      </c>
      <c r="F22" s="163" t="s">
        <v>161</v>
      </c>
      <c r="G22" s="163" t="s">
        <v>162</v>
      </c>
      <c r="H22" s="163" t="s">
        <v>143</v>
      </c>
      <c r="I22" s="163" t="s">
        <v>74</v>
      </c>
      <c r="J22" s="163" t="s">
        <v>75</v>
      </c>
      <c r="K22" s="163" t="s">
        <v>75</v>
      </c>
      <c r="L22" s="163" t="s">
        <v>76</v>
      </c>
      <c r="M22" s="163"/>
      <c r="N22" s="163"/>
      <c r="O22" s="163"/>
      <c r="P22" s="163" t="s">
        <v>565</v>
      </c>
    </row>
    <row r="23" spans="1:16" ht="61.2">
      <c r="A23" s="169">
        <v>23</v>
      </c>
      <c r="B23" s="169">
        <v>306</v>
      </c>
      <c r="C23" s="168" t="s">
        <v>163</v>
      </c>
      <c r="D23" s="168" t="s">
        <v>164</v>
      </c>
      <c r="E23" s="163" t="s">
        <v>71</v>
      </c>
      <c r="F23" s="163" t="s">
        <v>165</v>
      </c>
      <c r="G23" s="163" t="s">
        <v>166</v>
      </c>
      <c r="H23" s="163" t="s">
        <v>75</v>
      </c>
      <c r="I23" s="163" t="s">
        <v>75</v>
      </c>
      <c r="J23" s="163" t="s">
        <v>75</v>
      </c>
      <c r="K23" s="163"/>
      <c r="L23" s="163" t="s">
        <v>76</v>
      </c>
      <c r="M23" s="163"/>
      <c r="N23" s="163"/>
      <c r="O23" s="163"/>
      <c r="P23" s="163"/>
    </row>
    <row r="24" spans="1:16" ht="61.2">
      <c r="A24" s="169">
        <v>24</v>
      </c>
      <c r="B24" s="169">
        <v>309</v>
      </c>
      <c r="C24" s="168" t="s">
        <v>167</v>
      </c>
      <c r="D24" s="168" t="s">
        <v>168</v>
      </c>
      <c r="E24" s="163" t="s">
        <v>71</v>
      </c>
      <c r="F24" s="163" t="s">
        <v>169</v>
      </c>
      <c r="G24" s="163" t="s">
        <v>170</v>
      </c>
      <c r="H24" s="163" t="s">
        <v>171</v>
      </c>
      <c r="I24" s="163" t="s">
        <v>74</v>
      </c>
      <c r="J24" s="163" t="s">
        <v>75</v>
      </c>
      <c r="K24" s="163"/>
      <c r="L24" s="163" t="s">
        <v>76</v>
      </c>
      <c r="M24" s="163"/>
      <c r="N24" s="163"/>
      <c r="O24" s="163"/>
      <c r="P24" s="163"/>
    </row>
    <row r="25" spans="1:16" ht="61.2">
      <c r="A25" s="169">
        <v>25</v>
      </c>
      <c r="B25" s="169">
        <v>159</v>
      </c>
      <c r="C25" s="168" t="s">
        <v>172</v>
      </c>
      <c r="D25" s="168" t="s">
        <v>173</v>
      </c>
      <c r="E25" s="163" t="s">
        <v>71</v>
      </c>
      <c r="F25" s="163" t="s">
        <v>174</v>
      </c>
      <c r="G25" s="163" t="s">
        <v>175</v>
      </c>
      <c r="H25" s="163" t="s">
        <v>103</v>
      </c>
      <c r="I25" s="163" t="s">
        <v>75</v>
      </c>
      <c r="J25" s="163" t="s">
        <v>75</v>
      </c>
      <c r="K25" s="163" t="s">
        <v>74</v>
      </c>
      <c r="L25" s="163" t="s">
        <v>76</v>
      </c>
      <c r="M25" s="163"/>
      <c r="N25" s="163"/>
      <c r="O25" s="163"/>
      <c r="P25" s="163"/>
    </row>
    <row r="26" spans="1:16" ht="61.2">
      <c r="A26" s="169">
        <v>26</v>
      </c>
      <c r="B26" s="169">
        <v>260</v>
      </c>
      <c r="C26" s="168" t="s">
        <v>176</v>
      </c>
      <c r="D26" s="168" t="s">
        <v>177</v>
      </c>
      <c r="E26" s="163" t="s">
        <v>80</v>
      </c>
      <c r="F26" s="163" t="s">
        <v>178</v>
      </c>
      <c r="G26" s="163" t="s">
        <v>179</v>
      </c>
      <c r="H26" s="163" t="s">
        <v>566</v>
      </c>
      <c r="I26" s="163" t="s">
        <v>75</v>
      </c>
      <c r="J26" s="163" t="s">
        <v>75</v>
      </c>
      <c r="K26" s="163" t="s">
        <v>75</v>
      </c>
      <c r="L26" s="163" t="s">
        <v>76</v>
      </c>
      <c r="M26" s="163"/>
      <c r="N26" s="163"/>
      <c r="O26" s="163"/>
      <c r="P26" s="163" t="s">
        <v>565</v>
      </c>
    </row>
    <row r="27" spans="1:16" ht="61.2">
      <c r="A27" s="169">
        <v>27</v>
      </c>
      <c r="B27" s="169">
        <v>254</v>
      </c>
      <c r="C27" s="168" t="s">
        <v>180</v>
      </c>
      <c r="D27" s="168" t="s">
        <v>181</v>
      </c>
      <c r="E27" s="163" t="s">
        <v>80</v>
      </c>
      <c r="F27" s="163" t="s">
        <v>182</v>
      </c>
      <c r="G27" s="163" t="s">
        <v>183</v>
      </c>
      <c r="H27" s="163" t="s">
        <v>75</v>
      </c>
      <c r="I27" s="163" t="s">
        <v>75</v>
      </c>
      <c r="J27" s="163" t="s">
        <v>75</v>
      </c>
      <c r="K27" s="163" t="s">
        <v>75</v>
      </c>
      <c r="L27" s="163" t="s">
        <v>76</v>
      </c>
      <c r="M27" s="163"/>
      <c r="N27" s="163"/>
      <c r="O27" s="163"/>
      <c r="P27" s="163"/>
    </row>
    <row r="28" spans="1:16" ht="71.400000000000006">
      <c r="A28" s="169">
        <v>28</v>
      </c>
      <c r="B28" s="169">
        <v>328</v>
      </c>
      <c r="C28" s="168" t="s">
        <v>184</v>
      </c>
      <c r="D28" s="168" t="s">
        <v>185</v>
      </c>
      <c r="E28" s="163" t="s">
        <v>80</v>
      </c>
      <c r="F28" s="163" t="s">
        <v>186</v>
      </c>
      <c r="G28" s="163" t="s">
        <v>187</v>
      </c>
      <c r="H28" s="163" t="s">
        <v>75</v>
      </c>
      <c r="I28" s="163" t="s">
        <v>75</v>
      </c>
      <c r="J28" s="163" t="s">
        <v>75</v>
      </c>
      <c r="K28" s="163" t="s">
        <v>75</v>
      </c>
      <c r="L28" s="163" t="s">
        <v>76</v>
      </c>
      <c r="M28" s="163" t="s">
        <v>188</v>
      </c>
      <c r="N28" s="163"/>
      <c r="O28" s="163"/>
      <c r="P28" s="163" t="s">
        <v>565</v>
      </c>
    </row>
    <row r="29" spans="1:16" ht="61.2">
      <c r="A29" s="169">
        <v>29</v>
      </c>
      <c r="B29" s="169">
        <v>233</v>
      </c>
      <c r="C29" s="168" t="s">
        <v>189</v>
      </c>
      <c r="D29" s="168" t="s">
        <v>190</v>
      </c>
      <c r="E29" s="163" t="s">
        <v>191</v>
      </c>
      <c r="F29" s="163" t="s">
        <v>192</v>
      </c>
      <c r="G29" s="163" t="s">
        <v>193</v>
      </c>
      <c r="H29" s="163" t="s">
        <v>75</v>
      </c>
      <c r="I29" s="163" t="s">
        <v>74</v>
      </c>
      <c r="J29" s="163" t="s">
        <v>75</v>
      </c>
      <c r="K29" s="163" t="s">
        <v>75</v>
      </c>
      <c r="L29" s="163" t="s">
        <v>76</v>
      </c>
      <c r="M29" s="163"/>
      <c r="N29" s="163"/>
      <c r="O29" s="163"/>
      <c r="P29" s="163" t="s">
        <v>563</v>
      </c>
    </row>
    <row r="30" spans="1:16" ht="61.2">
      <c r="A30" s="169">
        <v>30</v>
      </c>
      <c r="B30" s="169">
        <v>210</v>
      </c>
      <c r="C30" s="168" t="s">
        <v>194</v>
      </c>
      <c r="D30" s="168" t="s">
        <v>195</v>
      </c>
      <c r="E30" s="163" t="s">
        <v>107</v>
      </c>
      <c r="F30" s="163" t="s">
        <v>196</v>
      </c>
      <c r="G30" s="163" t="s">
        <v>197</v>
      </c>
      <c r="H30" s="163" t="s">
        <v>75</v>
      </c>
      <c r="I30" s="163" t="s">
        <v>75</v>
      </c>
      <c r="J30" s="163" t="s">
        <v>75</v>
      </c>
      <c r="K30" s="163" t="s">
        <v>75</v>
      </c>
      <c r="L30" s="163" t="s">
        <v>76</v>
      </c>
      <c r="M30" s="163" t="s">
        <v>198</v>
      </c>
      <c r="N30" s="163"/>
      <c r="O30" s="163"/>
      <c r="P30" s="163" t="s">
        <v>565</v>
      </c>
    </row>
    <row r="31" spans="1:16" ht="61.2">
      <c r="A31" s="169">
        <v>31</v>
      </c>
      <c r="B31" s="169">
        <v>211</v>
      </c>
      <c r="C31" s="168" t="s">
        <v>199</v>
      </c>
      <c r="D31" s="168" t="s">
        <v>195</v>
      </c>
      <c r="E31" s="163" t="s">
        <v>107</v>
      </c>
      <c r="F31" s="163" t="s">
        <v>200</v>
      </c>
      <c r="G31" s="163" t="s">
        <v>201</v>
      </c>
      <c r="H31" s="163" t="s">
        <v>202</v>
      </c>
      <c r="I31" s="163" t="s">
        <v>74</v>
      </c>
      <c r="J31" s="163" t="s">
        <v>75</v>
      </c>
      <c r="K31" s="163"/>
      <c r="L31" s="163" t="s">
        <v>76</v>
      </c>
      <c r="M31" s="163"/>
      <c r="N31" s="163"/>
      <c r="O31" s="163"/>
      <c r="P31" s="163"/>
    </row>
    <row r="32" spans="1:16" ht="61.2">
      <c r="A32" s="169">
        <v>32</v>
      </c>
      <c r="B32" s="169">
        <v>217</v>
      </c>
      <c r="C32" s="168" t="s">
        <v>203</v>
      </c>
      <c r="D32" s="168" t="s">
        <v>204</v>
      </c>
      <c r="E32" s="163" t="s">
        <v>107</v>
      </c>
      <c r="F32" s="163" t="s">
        <v>205</v>
      </c>
      <c r="G32" s="163" t="s">
        <v>206</v>
      </c>
      <c r="H32" s="163" t="s">
        <v>74</v>
      </c>
      <c r="I32" s="163" t="s">
        <v>74</v>
      </c>
      <c r="J32" s="163" t="s">
        <v>560</v>
      </c>
      <c r="K32" s="163" t="s">
        <v>75</v>
      </c>
      <c r="L32" s="163" t="s">
        <v>76</v>
      </c>
      <c r="M32" s="163"/>
      <c r="N32" s="163"/>
      <c r="O32" s="163"/>
      <c r="P32" s="163" t="s">
        <v>565</v>
      </c>
    </row>
    <row r="33" spans="1:16" ht="61.2">
      <c r="A33" s="169">
        <v>33</v>
      </c>
      <c r="B33" s="169">
        <v>213</v>
      </c>
      <c r="C33" s="168" t="s">
        <v>207</v>
      </c>
      <c r="D33" s="168" t="s">
        <v>204</v>
      </c>
      <c r="E33" s="163" t="s">
        <v>107</v>
      </c>
      <c r="F33" s="163" t="s">
        <v>208</v>
      </c>
      <c r="G33" s="163" t="s">
        <v>209</v>
      </c>
      <c r="H33" s="163" t="s">
        <v>75</v>
      </c>
      <c r="I33" s="163" t="s">
        <v>75</v>
      </c>
      <c r="J33" s="163" t="s">
        <v>75</v>
      </c>
      <c r="K33" s="163" t="s">
        <v>75</v>
      </c>
      <c r="L33" s="163" t="s">
        <v>76</v>
      </c>
      <c r="M33" s="163"/>
      <c r="N33" s="163"/>
      <c r="O33" s="163"/>
      <c r="P33" s="163" t="s">
        <v>563</v>
      </c>
    </row>
    <row r="34" spans="1:16" ht="61.2">
      <c r="A34" s="169">
        <v>34</v>
      </c>
      <c r="B34" s="169">
        <v>218</v>
      </c>
      <c r="C34" s="168" t="s">
        <v>210</v>
      </c>
      <c r="D34" s="168" t="s">
        <v>204</v>
      </c>
      <c r="E34" s="163" t="s">
        <v>107</v>
      </c>
      <c r="F34" s="163" t="s">
        <v>211</v>
      </c>
      <c r="G34" s="163" t="s">
        <v>212</v>
      </c>
      <c r="H34" s="163" t="s">
        <v>75</v>
      </c>
      <c r="I34" s="163" t="s">
        <v>75</v>
      </c>
      <c r="J34" s="163" t="s">
        <v>75</v>
      </c>
      <c r="K34" s="163" t="s">
        <v>75</v>
      </c>
      <c r="L34" s="163" t="s">
        <v>76</v>
      </c>
      <c r="M34" s="163"/>
      <c r="N34" s="163"/>
      <c r="O34" s="163"/>
      <c r="P34" s="163"/>
    </row>
    <row r="35" spans="1:16" ht="20.399999999999999">
      <c r="A35" s="169">
        <v>35</v>
      </c>
      <c r="B35" s="169">
        <v>1139</v>
      </c>
      <c r="C35" s="168" t="s">
        <v>213</v>
      </c>
      <c r="D35" s="168" t="s">
        <v>214</v>
      </c>
      <c r="E35" s="163" t="s">
        <v>80</v>
      </c>
      <c r="F35" s="163" t="s">
        <v>215</v>
      </c>
      <c r="G35" s="163" t="s">
        <v>216</v>
      </c>
      <c r="H35" s="163" t="s">
        <v>75</v>
      </c>
      <c r="I35" s="163" t="s">
        <v>75</v>
      </c>
      <c r="J35" s="163" t="s">
        <v>75</v>
      </c>
      <c r="K35" s="163" t="s">
        <v>74</v>
      </c>
      <c r="L35" s="163" t="s">
        <v>217</v>
      </c>
      <c r="M35" s="163" t="s">
        <v>218</v>
      </c>
      <c r="N35" s="163"/>
      <c r="O35" s="163"/>
      <c r="P35" s="163" t="s">
        <v>563</v>
      </c>
    </row>
    <row r="36" spans="1:16" ht="61.2">
      <c r="A36" s="169">
        <v>36</v>
      </c>
      <c r="B36" s="169">
        <v>267</v>
      </c>
      <c r="C36" s="168" t="s">
        <v>219</v>
      </c>
      <c r="D36" s="168" t="s">
        <v>220</v>
      </c>
      <c r="E36" s="163" t="s">
        <v>80</v>
      </c>
      <c r="F36" s="163" t="s">
        <v>221</v>
      </c>
      <c r="G36" s="163" t="s">
        <v>222</v>
      </c>
      <c r="H36" s="163" t="s">
        <v>75</v>
      </c>
      <c r="I36" s="163" t="s">
        <v>75</v>
      </c>
      <c r="J36" s="163" t="s">
        <v>75</v>
      </c>
      <c r="K36" s="163" t="s">
        <v>75</v>
      </c>
      <c r="L36" s="163" t="s">
        <v>76</v>
      </c>
      <c r="M36" s="163"/>
      <c r="N36" s="163"/>
      <c r="O36" s="163" t="s">
        <v>565</v>
      </c>
      <c r="P36" s="163" t="s">
        <v>563</v>
      </c>
    </row>
    <row r="37" spans="1:16" ht="61.2">
      <c r="A37" s="169">
        <v>37</v>
      </c>
      <c r="B37" s="169">
        <v>294</v>
      </c>
      <c r="C37" s="168" t="s">
        <v>223</v>
      </c>
      <c r="D37" s="168" t="s">
        <v>224</v>
      </c>
      <c r="E37" s="163" t="s">
        <v>71</v>
      </c>
      <c r="F37" s="163" t="s">
        <v>223</v>
      </c>
      <c r="G37" s="163" t="s">
        <v>225</v>
      </c>
      <c r="H37" s="163" t="s">
        <v>567</v>
      </c>
      <c r="I37" s="163" t="s">
        <v>75</v>
      </c>
      <c r="J37" s="163" t="s">
        <v>75</v>
      </c>
      <c r="K37" s="163" t="s">
        <v>75</v>
      </c>
      <c r="L37" s="163" t="s">
        <v>76</v>
      </c>
      <c r="M37" s="163" t="s">
        <v>198</v>
      </c>
      <c r="N37" s="163"/>
      <c r="O37" s="163"/>
      <c r="P37" s="163"/>
    </row>
    <row r="38" spans="1:16" ht="61.2">
      <c r="A38" s="169">
        <v>38</v>
      </c>
      <c r="B38" s="169">
        <v>545</v>
      </c>
      <c r="C38" s="168" t="s">
        <v>226</v>
      </c>
      <c r="D38" s="168" t="s">
        <v>224</v>
      </c>
      <c r="E38" s="163" t="s">
        <v>71</v>
      </c>
      <c r="F38" s="163" t="s">
        <v>226</v>
      </c>
      <c r="G38" s="163" t="s">
        <v>227</v>
      </c>
      <c r="H38" s="163" t="s">
        <v>143</v>
      </c>
      <c r="I38" s="163" t="s">
        <v>75</v>
      </c>
      <c r="J38" s="163" t="s">
        <v>75</v>
      </c>
      <c r="K38" s="163" t="s">
        <v>75</v>
      </c>
      <c r="L38" s="163" t="s">
        <v>76</v>
      </c>
      <c r="M38" s="163" t="s">
        <v>198</v>
      </c>
      <c r="N38" s="163"/>
      <c r="O38" s="163"/>
      <c r="P38" s="163"/>
    </row>
    <row r="39" spans="1:16" ht="71.400000000000006">
      <c r="A39" s="169"/>
      <c r="B39" s="169"/>
      <c r="C39" s="168" t="s">
        <v>229</v>
      </c>
      <c r="D39" s="168" t="s">
        <v>224</v>
      </c>
      <c r="E39" s="163" t="s">
        <v>71</v>
      </c>
      <c r="F39" s="163" t="s">
        <v>230</v>
      </c>
      <c r="G39" s="163" t="s">
        <v>231</v>
      </c>
      <c r="H39" s="163" t="s">
        <v>143</v>
      </c>
      <c r="I39" s="163" t="s">
        <v>75</v>
      </c>
      <c r="J39" s="163" t="s">
        <v>75</v>
      </c>
      <c r="K39" s="163" t="s">
        <v>75</v>
      </c>
      <c r="L39" s="163"/>
      <c r="M39" s="163"/>
      <c r="N39" s="163"/>
      <c r="O39" s="163"/>
      <c r="P39" s="163" t="s">
        <v>563</v>
      </c>
    </row>
    <row r="40" spans="1:16" ht="61.2">
      <c r="A40" s="169">
        <v>39</v>
      </c>
      <c r="B40" s="169">
        <v>273</v>
      </c>
      <c r="C40" s="168" t="s">
        <v>232</v>
      </c>
      <c r="D40" s="168" t="s">
        <v>233</v>
      </c>
      <c r="E40" s="163" t="s">
        <v>71</v>
      </c>
      <c r="F40" s="163" t="s">
        <v>234</v>
      </c>
      <c r="G40" s="163" t="s">
        <v>235</v>
      </c>
      <c r="H40" s="163" t="s">
        <v>75</v>
      </c>
      <c r="I40" s="163" t="s">
        <v>75</v>
      </c>
      <c r="J40" s="163" t="s">
        <v>75</v>
      </c>
      <c r="K40" s="163"/>
      <c r="L40" s="163" t="s">
        <v>76</v>
      </c>
      <c r="M40" s="163"/>
      <c r="N40" s="163"/>
      <c r="O40" s="163"/>
      <c r="P40" s="163"/>
    </row>
    <row r="41" spans="1:16" ht="30.6">
      <c r="A41" s="169">
        <v>40</v>
      </c>
      <c r="B41" s="169">
        <v>268</v>
      </c>
      <c r="C41" s="168" t="s">
        <v>236</v>
      </c>
      <c r="D41" s="168" t="s">
        <v>237</v>
      </c>
      <c r="E41" s="163" t="s">
        <v>80</v>
      </c>
      <c r="F41" s="163" t="s">
        <v>238</v>
      </c>
      <c r="G41" s="163" t="s">
        <v>239</v>
      </c>
      <c r="H41" s="163" t="s">
        <v>75</v>
      </c>
      <c r="I41" s="163" t="s">
        <v>75</v>
      </c>
      <c r="J41" s="163" t="s">
        <v>75</v>
      </c>
      <c r="K41" s="163" t="s">
        <v>75</v>
      </c>
      <c r="L41" s="163"/>
      <c r="M41" s="163"/>
      <c r="N41" s="163"/>
      <c r="O41" s="163"/>
      <c r="P41" s="163"/>
    </row>
    <row r="42" spans="1:16" ht="61.2">
      <c r="A42" s="169">
        <v>41</v>
      </c>
      <c r="B42" s="169">
        <v>222</v>
      </c>
      <c r="C42" s="168" t="s">
        <v>240</v>
      </c>
      <c r="D42" s="168" t="s">
        <v>241</v>
      </c>
      <c r="E42" s="163" t="s">
        <v>107</v>
      </c>
      <c r="F42" s="163" t="s">
        <v>242</v>
      </c>
      <c r="G42" s="163" t="s">
        <v>243</v>
      </c>
      <c r="H42" s="163" t="s">
        <v>75</v>
      </c>
      <c r="I42" s="163" t="s">
        <v>75</v>
      </c>
      <c r="J42" s="163" t="s">
        <v>75</v>
      </c>
      <c r="K42" s="163" t="s">
        <v>75</v>
      </c>
      <c r="L42" s="163" t="s">
        <v>76</v>
      </c>
      <c r="M42" s="163" t="s">
        <v>198</v>
      </c>
      <c r="N42" s="163"/>
      <c r="O42" s="163"/>
      <c r="P42" s="163" t="s">
        <v>565</v>
      </c>
    </row>
    <row r="43" spans="1:16" ht="61.2">
      <c r="A43" s="169">
        <v>42</v>
      </c>
      <c r="B43" s="169">
        <v>476</v>
      </c>
      <c r="C43" s="168" t="s">
        <v>244</v>
      </c>
      <c r="D43" s="168" t="s">
        <v>245</v>
      </c>
      <c r="E43" s="163" t="s">
        <v>191</v>
      </c>
      <c r="F43" s="163" t="s">
        <v>246</v>
      </c>
      <c r="G43" s="163" t="s">
        <v>247</v>
      </c>
      <c r="H43" s="163" t="s">
        <v>171</v>
      </c>
      <c r="I43" s="163" t="s">
        <v>74</v>
      </c>
      <c r="J43" s="163" t="s">
        <v>75</v>
      </c>
      <c r="K43" s="163"/>
      <c r="L43" s="163" t="s">
        <v>76</v>
      </c>
      <c r="M43" s="163" t="s">
        <v>248</v>
      </c>
      <c r="N43" s="163"/>
      <c r="O43" s="163"/>
      <c r="P43" s="163"/>
    </row>
    <row r="44" spans="1:16" ht="61.2">
      <c r="A44" s="169">
        <v>43</v>
      </c>
      <c r="B44" s="169"/>
      <c r="C44" s="168" t="s">
        <v>249</v>
      </c>
      <c r="D44" s="168"/>
      <c r="E44" s="163"/>
      <c r="F44" s="163" t="s">
        <v>250</v>
      </c>
      <c r="G44" s="163" t="s">
        <v>251</v>
      </c>
      <c r="H44" s="163" t="s">
        <v>75</v>
      </c>
      <c r="I44" s="163" t="s">
        <v>75</v>
      </c>
      <c r="J44" s="163" t="s">
        <v>75</v>
      </c>
      <c r="K44" s="163" t="s">
        <v>75</v>
      </c>
      <c r="L44" s="163" t="s">
        <v>76</v>
      </c>
      <c r="M44" s="163"/>
      <c r="N44" s="163"/>
      <c r="O44" s="163"/>
      <c r="P44" s="163" t="s">
        <v>565</v>
      </c>
    </row>
    <row r="45" spans="1:16" ht="61.2">
      <c r="A45" s="169">
        <v>44</v>
      </c>
      <c r="B45" s="169">
        <v>223</v>
      </c>
      <c r="C45" s="168" t="s">
        <v>252</v>
      </c>
      <c r="D45" s="168" t="s">
        <v>253</v>
      </c>
      <c r="E45" s="163" t="s">
        <v>254</v>
      </c>
      <c r="F45" s="163" t="s">
        <v>255</v>
      </c>
      <c r="G45" s="163" t="s">
        <v>256</v>
      </c>
      <c r="H45" s="163" t="s">
        <v>75</v>
      </c>
      <c r="I45" s="163" t="s">
        <v>75</v>
      </c>
      <c r="J45" s="163" t="s">
        <v>75</v>
      </c>
      <c r="K45" s="163" t="s">
        <v>75</v>
      </c>
      <c r="L45" s="163" t="s">
        <v>76</v>
      </c>
      <c r="M45" s="163"/>
      <c r="N45" s="163"/>
      <c r="O45" s="163"/>
      <c r="P45" s="163" t="s">
        <v>565</v>
      </c>
    </row>
    <row r="46" spans="1:16" ht="61.2">
      <c r="A46" s="169">
        <v>45</v>
      </c>
      <c r="B46" s="169">
        <v>279</v>
      </c>
      <c r="C46" s="168" t="s">
        <v>257</v>
      </c>
      <c r="D46" s="168" t="s">
        <v>258</v>
      </c>
      <c r="E46" s="163" t="s">
        <v>71</v>
      </c>
      <c r="F46" s="163" t="s">
        <v>141</v>
      </c>
      <c r="G46" s="163" t="s">
        <v>142</v>
      </c>
      <c r="H46" s="163" t="s">
        <v>143</v>
      </c>
      <c r="I46" s="163" t="s">
        <v>74</v>
      </c>
      <c r="J46" s="163" t="s">
        <v>75</v>
      </c>
      <c r="K46" s="163"/>
      <c r="L46" s="163" t="s">
        <v>76</v>
      </c>
      <c r="M46" s="163"/>
      <c r="N46" s="163"/>
      <c r="O46" s="163"/>
      <c r="P46" s="163"/>
    </row>
    <row r="47" spans="1:16" ht="61.2">
      <c r="A47" s="169">
        <v>46</v>
      </c>
      <c r="B47" s="169">
        <v>234</v>
      </c>
      <c r="C47" s="168" t="s">
        <v>259</v>
      </c>
      <c r="D47" s="168" t="s">
        <v>260</v>
      </c>
      <c r="E47" s="163" t="s">
        <v>261</v>
      </c>
      <c r="F47" s="163" t="s">
        <v>262</v>
      </c>
      <c r="G47" s="163" t="s">
        <v>263</v>
      </c>
      <c r="H47" s="163" t="s">
        <v>75</v>
      </c>
      <c r="I47" s="163" t="s">
        <v>74</v>
      </c>
      <c r="J47" s="163" t="s">
        <v>75</v>
      </c>
      <c r="K47" s="163" t="s">
        <v>74</v>
      </c>
      <c r="L47" s="163" t="s">
        <v>76</v>
      </c>
      <c r="M47" s="163" t="s">
        <v>264</v>
      </c>
      <c r="N47" s="163"/>
      <c r="O47" s="163"/>
      <c r="P47" s="163" t="s">
        <v>563</v>
      </c>
    </row>
    <row r="48" spans="1:16" ht="61.2">
      <c r="A48" s="169">
        <v>47</v>
      </c>
      <c r="B48" s="169"/>
      <c r="C48" s="168" t="s">
        <v>265</v>
      </c>
      <c r="D48" s="168" t="s">
        <v>266</v>
      </c>
      <c r="E48" s="163" t="s">
        <v>71</v>
      </c>
      <c r="F48" s="163" t="s">
        <v>267</v>
      </c>
      <c r="G48" s="163" t="s">
        <v>268</v>
      </c>
      <c r="H48" s="163" t="s">
        <v>171</v>
      </c>
      <c r="I48" s="163" t="s">
        <v>74</v>
      </c>
      <c r="J48" s="163" t="s">
        <v>75</v>
      </c>
      <c r="K48" s="163"/>
      <c r="L48" s="163" t="s">
        <v>76</v>
      </c>
      <c r="M48" s="163" t="s">
        <v>269</v>
      </c>
      <c r="N48" s="163"/>
      <c r="O48" s="163"/>
      <c r="P48" s="163"/>
    </row>
    <row r="49" spans="1:16" ht="61.2">
      <c r="A49" s="169">
        <v>48</v>
      </c>
      <c r="B49" s="169">
        <v>310</v>
      </c>
      <c r="C49" s="168" t="s">
        <v>270</v>
      </c>
      <c r="D49" s="168" t="s">
        <v>271</v>
      </c>
      <c r="E49" s="163" t="s">
        <v>71</v>
      </c>
      <c r="F49" s="163" t="s">
        <v>272</v>
      </c>
      <c r="G49" s="163" t="s">
        <v>273</v>
      </c>
      <c r="H49" s="163" t="s">
        <v>529</v>
      </c>
      <c r="I49" s="163" t="s">
        <v>74</v>
      </c>
      <c r="J49" s="163" t="s">
        <v>75</v>
      </c>
      <c r="K49" s="163"/>
      <c r="L49" s="163" t="s">
        <v>76</v>
      </c>
      <c r="M49" s="163"/>
      <c r="N49" s="163"/>
      <c r="O49" s="163"/>
      <c r="P49" s="163"/>
    </row>
    <row r="50" spans="1:16" ht="61.2">
      <c r="A50" s="169">
        <v>49</v>
      </c>
      <c r="B50" s="169">
        <v>347</v>
      </c>
      <c r="C50" s="168" t="s">
        <v>93</v>
      </c>
      <c r="D50" s="168" t="s">
        <v>94</v>
      </c>
      <c r="E50" s="163" t="s">
        <v>80</v>
      </c>
      <c r="F50" s="163" t="s">
        <v>274</v>
      </c>
      <c r="G50" s="163" t="s">
        <v>275</v>
      </c>
      <c r="H50" s="163"/>
      <c r="I50" s="163"/>
      <c r="J50" s="163"/>
      <c r="K50" s="163"/>
      <c r="L50" s="163" t="s">
        <v>76</v>
      </c>
      <c r="M50" s="163"/>
      <c r="N50" s="163"/>
      <c r="O50" s="163"/>
      <c r="P50" s="163"/>
    </row>
    <row r="51" spans="1:16" ht="30.6">
      <c r="A51" s="169">
        <v>50</v>
      </c>
      <c r="B51" s="169">
        <v>347</v>
      </c>
      <c r="C51" s="168" t="s">
        <v>93</v>
      </c>
      <c r="D51" s="168" t="s">
        <v>94</v>
      </c>
      <c r="E51" s="163" t="s">
        <v>80</v>
      </c>
      <c r="F51" s="163" t="s">
        <v>276</v>
      </c>
      <c r="G51" s="163" t="s">
        <v>277</v>
      </c>
      <c r="H51" s="163"/>
      <c r="I51" s="163"/>
      <c r="J51" s="163"/>
      <c r="K51" s="163"/>
      <c r="L51" s="163"/>
      <c r="M51" s="163"/>
      <c r="N51" s="163"/>
      <c r="O51" s="163"/>
      <c r="P51" s="163"/>
    </row>
    <row r="52" spans="1:16" ht="20.399999999999999">
      <c r="A52" s="169">
        <v>51</v>
      </c>
      <c r="B52" s="169">
        <v>347</v>
      </c>
      <c r="C52" s="168" t="s">
        <v>93</v>
      </c>
      <c r="D52" s="168" t="s">
        <v>94</v>
      </c>
      <c r="E52" s="163" t="s">
        <v>80</v>
      </c>
      <c r="F52" s="163" t="s">
        <v>278</v>
      </c>
      <c r="G52" s="163" t="s">
        <v>279</v>
      </c>
      <c r="H52" s="163"/>
      <c r="I52" s="163"/>
      <c r="J52" s="163"/>
      <c r="K52" s="163"/>
      <c r="L52" s="163"/>
      <c r="M52" s="163"/>
      <c r="N52" s="163"/>
      <c r="O52" s="163"/>
      <c r="P52" s="163"/>
    </row>
    <row r="53" spans="1:16" ht="20.399999999999999">
      <c r="A53" s="169">
        <v>52</v>
      </c>
      <c r="B53" s="169">
        <v>347</v>
      </c>
      <c r="C53" s="168" t="s">
        <v>93</v>
      </c>
      <c r="D53" s="168" t="s">
        <v>94</v>
      </c>
      <c r="E53" s="163" t="s">
        <v>80</v>
      </c>
      <c r="F53" s="163" t="s">
        <v>280</v>
      </c>
      <c r="G53" s="163" t="s">
        <v>281</v>
      </c>
      <c r="H53" s="163"/>
      <c r="I53" s="163"/>
      <c r="J53" s="163"/>
      <c r="K53" s="163"/>
      <c r="L53" s="163"/>
      <c r="M53" s="163"/>
      <c r="N53" s="163"/>
      <c r="O53" s="163"/>
      <c r="P53" s="163"/>
    </row>
    <row r="54" spans="1:16" ht="81.599999999999994">
      <c r="A54" s="169">
        <v>53</v>
      </c>
      <c r="B54" s="169">
        <v>326</v>
      </c>
      <c r="C54" s="168" t="s">
        <v>282</v>
      </c>
      <c r="D54" s="168" t="s">
        <v>283</v>
      </c>
      <c r="E54" s="163" t="s">
        <v>261</v>
      </c>
      <c r="F54" s="163" t="s">
        <v>568</v>
      </c>
      <c r="G54" s="163" t="s">
        <v>569</v>
      </c>
      <c r="H54" s="163" t="s">
        <v>75</v>
      </c>
      <c r="I54" s="163" t="s">
        <v>75</v>
      </c>
      <c r="J54" s="163" t="s">
        <v>75</v>
      </c>
      <c r="K54" s="163" t="s">
        <v>74</v>
      </c>
      <c r="L54" s="163" t="s">
        <v>104</v>
      </c>
      <c r="M54" s="163" t="s">
        <v>286</v>
      </c>
      <c r="N54" s="163"/>
      <c r="O54" s="163"/>
      <c r="P54" s="163" t="s">
        <v>563</v>
      </c>
    </row>
    <row r="55" spans="1:16" ht="51">
      <c r="A55" s="169">
        <v>54</v>
      </c>
      <c r="B55" s="169">
        <v>231</v>
      </c>
      <c r="C55" s="168" t="s">
        <v>287</v>
      </c>
      <c r="D55" s="168" t="s">
        <v>283</v>
      </c>
      <c r="E55" s="163" t="s">
        <v>261</v>
      </c>
      <c r="F55" s="163" t="s">
        <v>288</v>
      </c>
      <c r="G55" s="163" t="s">
        <v>289</v>
      </c>
      <c r="H55" s="163" t="s">
        <v>75</v>
      </c>
      <c r="I55" s="163" t="s">
        <v>75</v>
      </c>
      <c r="J55" s="163" t="s">
        <v>75</v>
      </c>
      <c r="K55" s="163" t="s">
        <v>75</v>
      </c>
      <c r="L55" s="163" t="s">
        <v>104</v>
      </c>
      <c r="M55" s="163"/>
      <c r="N55" s="163"/>
      <c r="O55" s="163"/>
      <c r="P55" s="163"/>
    </row>
    <row r="56" spans="1:16" ht="51">
      <c r="A56" s="169">
        <v>55</v>
      </c>
      <c r="B56" s="169">
        <v>343</v>
      </c>
      <c r="C56" s="168" t="s">
        <v>290</v>
      </c>
      <c r="D56" s="168" t="s">
        <v>291</v>
      </c>
      <c r="E56" s="163" t="s">
        <v>100</v>
      </c>
      <c r="F56" s="163" t="s">
        <v>292</v>
      </c>
      <c r="G56" s="163" t="s">
        <v>293</v>
      </c>
      <c r="H56" s="163" t="s">
        <v>75</v>
      </c>
      <c r="I56" s="163" t="s">
        <v>75</v>
      </c>
      <c r="J56" s="163" t="s">
        <v>75</v>
      </c>
      <c r="K56" s="163" t="s">
        <v>75</v>
      </c>
      <c r="L56" s="163" t="s">
        <v>104</v>
      </c>
      <c r="M56" s="163"/>
      <c r="N56" s="163"/>
      <c r="O56" s="163"/>
      <c r="P56" s="163"/>
    </row>
    <row r="57" spans="1:16" ht="51">
      <c r="A57" s="169">
        <v>56</v>
      </c>
      <c r="B57" s="169">
        <v>237</v>
      </c>
      <c r="C57" s="168" t="s">
        <v>294</v>
      </c>
      <c r="D57" s="168" t="s">
        <v>283</v>
      </c>
      <c r="E57" s="163" t="s">
        <v>261</v>
      </c>
      <c r="F57" s="163" t="s">
        <v>295</v>
      </c>
      <c r="G57" s="163" t="s">
        <v>296</v>
      </c>
      <c r="H57" s="163" t="s">
        <v>103</v>
      </c>
      <c r="I57" s="163" t="s">
        <v>74</v>
      </c>
      <c r="J57" s="163" t="s">
        <v>75</v>
      </c>
      <c r="K57" s="163"/>
      <c r="L57" s="163" t="s">
        <v>104</v>
      </c>
      <c r="M57" s="163" t="s">
        <v>297</v>
      </c>
      <c r="N57" s="163"/>
      <c r="O57" s="163"/>
      <c r="P57" s="163"/>
    </row>
    <row r="58" spans="1:16" ht="51">
      <c r="A58" s="169">
        <v>57</v>
      </c>
      <c r="B58" s="169">
        <v>236</v>
      </c>
      <c r="C58" s="168" t="s">
        <v>298</v>
      </c>
      <c r="D58" s="168" t="s">
        <v>283</v>
      </c>
      <c r="E58" s="163" t="s">
        <v>261</v>
      </c>
      <c r="F58" s="163" t="s">
        <v>299</v>
      </c>
      <c r="G58" s="163" t="s">
        <v>300</v>
      </c>
      <c r="H58" s="163" t="s">
        <v>301</v>
      </c>
      <c r="I58" s="163" t="s">
        <v>301</v>
      </c>
      <c r="J58" s="163" t="s">
        <v>301</v>
      </c>
      <c r="K58" s="163"/>
      <c r="L58" s="163" t="s">
        <v>104</v>
      </c>
      <c r="M58" s="163" t="s">
        <v>297</v>
      </c>
      <c r="N58" s="163"/>
      <c r="O58" s="163"/>
      <c r="P58" s="163"/>
    </row>
    <row r="59" spans="1:16" ht="51">
      <c r="A59" s="169">
        <v>58</v>
      </c>
      <c r="B59" s="169">
        <v>335</v>
      </c>
      <c r="C59" s="168" t="s">
        <v>302</v>
      </c>
      <c r="D59" s="168" t="s">
        <v>303</v>
      </c>
      <c r="E59" s="163" t="s">
        <v>304</v>
      </c>
      <c r="F59" s="163" t="s">
        <v>305</v>
      </c>
      <c r="G59" s="163" t="s">
        <v>306</v>
      </c>
      <c r="H59" s="163"/>
      <c r="I59" s="163"/>
      <c r="J59" s="163"/>
      <c r="K59" s="163"/>
      <c r="L59" s="163" t="s">
        <v>104</v>
      </c>
      <c r="M59" s="163"/>
      <c r="N59" s="163"/>
      <c r="O59" s="163"/>
      <c r="P59" s="163"/>
    </row>
    <row r="60" spans="1:16" ht="51">
      <c r="A60" s="169">
        <v>59</v>
      </c>
      <c r="B60" s="169">
        <v>563</v>
      </c>
      <c r="C60" s="168" t="s">
        <v>307</v>
      </c>
      <c r="D60" s="168" t="s">
        <v>303</v>
      </c>
      <c r="E60" s="163" t="s">
        <v>304</v>
      </c>
      <c r="F60" s="163" t="s">
        <v>308</v>
      </c>
      <c r="G60" s="163" t="s">
        <v>309</v>
      </c>
      <c r="H60" s="163"/>
      <c r="I60" s="163"/>
      <c r="J60" s="163"/>
      <c r="K60" s="163"/>
      <c r="L60" s="163" t="s">
        <v>104</v>
      </c>
      <c r="M60" s="163"/>
      <c r="N60" s="163"/>
      <c r="O60" s="163"/>
      <c r="P60" s="163"/>
    </row>
    <row r="61" spans="1:16" ht="51">
      <c r="A61" s="169">
        <v>60</v>
      </c>
      <c r="B61" s="169">
        <v>565</v>
      </c>
      <c r="C61" s="168" t="s">
        <v>310</v>
      </c>
      <c r="D61" s="168" t="s">
        <v>303</v>
      </c>
      <c r="E61" s="163" t="s">
        <v>304</v>
      </c>
      <c r="F61" s="163" t="s">
        <v>311</v>
      </c>
      <c r="G61" s="163" t="s">
        <v>312</v>
      </c>
      <c r="H61" s="163"/>
      <c r="I61" s="163"/>
      <c r="J61" s="163"/>
      <c r="K61" s="163"/>
      <c r="L61" s="163" t="s">
        <v>104</v>
      </c>
      <c r="M61" s="163"/>
      <c r="N61" s="163"/>
      <c r="O61" s="163"/>
      <c r="P61" s="163"/>
    </row>
    <row r="62" spans="1:16" ht="51">
      <c r="A62" s="169">
        <v>61</v>
      </c>
      <c r="B62" s="169">
        <v>250</v>
      </c>
      <c r="C62" s="168" t="s">
        <v>313</v>
      </c>
      <c r="D62" s="168" t="s">
        <v>314</v>
      </c>
      <c r="E62" s="163" t="s">
        <v>100</v>
      </c>
      <c r="F62" s="163" t="s">
        <v>315</v>
      </c>
      <c r="G62" s="163" t="s">
        <v>316</v>
      </c>
      <c r="H62" s="163"/>
      <c r="I62" s="163"/>
      <c r="J62" s="163"/>
      <c r="K62" s="163"/>
      <c r="L62" s="163" t="s">
        <v>104</v>
      </c>
      <c r="M62" s="163"/>
      <c r="N62" s="163"/>
      <c r="O62" s="163"/>
      <c r="P62" s="163" t="s">
        <v>563</v>
      </c>
    </row>
    <row r="63" spans="1:16" ht="51">
      <c r="A63" s="169">
        <v>62</v>
      </c>
      <c r="B63" s="169">
        <v>245</v>
      </c>
      <c r="C63" s="168" t="s">
        <v>317</v>
      </c>
      <c r="D63" s="168" t="s">
        <v>318</v>
      </c>
      <c r="E63" s="163" t="s">
        <v>100</v>
      </c>
      <c r="F63" s="163" t="s">
        <v>319</v>
      </c>
      <c r="G63" s="163" t="s">
        <v>320</v>
      </c>
      <c r="H63" s="163" t="s">
        <v>75</v>
      </c>
      <c r="I63" s="163" t="s">
        <v>74</v>
      </c>
      <c r="J63" s="163" t="s">
        <v>75</v>
      </c>
      <c r="K63" s="163" t="s">
        <v>75</v>
      </c>
      <c r="L63" s="163" t="s">
        <v>104</v>
      </c>
      <c r="M63" s="163"/>
      <c r="N63" s="163"/>
      <c r="O63" s="163"/>
      <c r="P63" s="163" t="s">
        <v>565</v>
      </c>
    </row>
    <row r="64" spans="1:16" ht="51">
      <c r="A64" s="169">
        <v>63</v>
      </c>
      <c r="B64" s="169">
        <v>238</v>
      </c>
      <c r="C64" s="168" t="s">
        <v>321</v>
      </c>
      <c r="D64" s="168" t="s">
        <v>322</v>
      </c>
      <c r="E64" s="163" t="s">
        <v>191</v>
      </c>
      <c r="F64" s="163" t="s">
        <v>323</v>
      </c>
      <c r="G64" s="163" t="s">
        <v>324</v>
      </c>
      <c r="H64" s="163" t="s">
        <v>103</v>
      </c>
      <c r="I64" s="163" t="s">
        <v>74</v>
      </c>
      <c r="J64" s="163" t="s">
        <v>75</v>
      </c>
      <c r="K64" s="163" t="s">
        <v>75</v>
      </c>
      <c r="L64" s="163" t="s">
        <v>104</v>
      </c>
      <c r="M64" s="163"/>
      <c r="N64" s="163"/>
      <c r="O64" s="163"/>
      <c r="P64" s="163" t="s">
        <v>565</v>
      </c>
    </row>
    <row r="65" spans="1:16" ht="51">
      <c r="A65" s="169">
        <v>64</v>
      </c>
      <c r="B65" s="169">
        <v>242</v>
      </c>
      <c r="C65" s="168" t="s">
        <v>325</v>
      </c>
      <c r="D65" s="168" t="s">
        <v>326</v>
      </c>
      <c r="E65" s="163" t="s">
        <v>80</v>
      </c>
      <c r="F65" s="163" t="s">
        <v>327</v>
      </c>
      <c r="G65" s="163" t="s">
        <v>328</v>
      </c>
      <c r="H65" s="163" t="s">
        <v>143</v>
      </c>
      <c r="I65" s="163" t="s">
        <v>74</v>
      </c>
      <c r="J65" s="163" t="s">
        <v>75</v>
      </c>
      <c r="K65" s="163"/>
      <c r="L65" s="163" t="s">
        <v>104</v>
      </c>
      <c r="M65" s="163"/>
      <c r="N65" s="163"/>
      <c r="O65" s="163"/>
      <c r="P65" s="163"/>
    </row>
    <row r="66" spans="1:16" ht="30.6">
      <c r="A66" s="169">
        <v>65</v>
      </c>
      <c r="B66" s="169">
        <v>235</v>
      </c>
      <c r="C66" s="168" t="s">
        <v>329</v>
      </c>
      <c r="D66" s="168" t="s">
        <v>330</v>
      </c>
      <c r="E66" s="163" t="s">
        <v>261</v>
      </c>
      <c r="F66" s="163" t="s">
        <v>331</v>
      </c>
      <c r="G66" s="163" t="s">
        <v>332</v>
      </c>
      <c r="H66" s="163" t="s">
        <v>560</v>
      </c>
      <c r="I66" s="163" t="s">
        <v>560</v>
      </c>
      <c r="J66" s="163" t="s">
        <v>560</v>
      </c>
      <c r="K66" s="163" t="s">
        <v>560</v>
      </c>
      <c r="L66" s="163" t="s">
        <v>217</v>
      </c>
      <c r="M66" s="163"/>
      <c r="N66" s="163"/>
      <c r="O66" s="163"/>
      <c r="P66" s="163"/>
    </row>
    <row r="67" spans="1:16" ht="51">
      <c r="A67" s="169">
        <v>66</v>
      </c>
      <c r="B67" s="169">
        <v>340</v>
      </c>
      <c r="C67" s="168" t="s">
        <v>333</v>
      </c>
      <c r="D67" s="168" t="s">
        <v>334</v>
      </c>
      <c r="E67" s="163" t="s">
        <v>304</v>
      </c>
      <c r="F67" s="163" t="s">
        <v>335</v>
      </c>
      <c r="G67" s="163" t="s">
        <v>336</v>
      </c>
      <c r="H67" s="163" t="s">
        <v>143</v>
      </c>
      <c r="I67" s="163" t="s">
        <v>337</v>
      </c>
      <c r="J67" s="163" t="s">
        <v>75</v>
      </c>
      <c r="K67" s="163"/>
      <c r="L67" s="163" t="s">
        <v>104</v>
      </c>
      <c r="M67" s="163"/>
      <c r="N67" s="163"/>
      <c r="O67" s="163"/>
      <c r="P67" s="163"/>
    </row>
    <row r="68" spans="1:16" ht="51">
      <c r="A68" s="169">
        <v>67</v>
      </c>
      <c r="B68" s="169">
        <v>468</v>
      </c>
      <c r="C68" s="168" t="s">
        <v>333</v>
      </c>
      <c r="D68" s="168" t="s">
        <v>334</v>
      </c>
      <c r="E68" s="163" t="s">
        <v>304</v>
      </c>
      <c r="F68" s="163" t="s">
        <v>338</v>
      </c>
      <c r="G68" s="163" t="s">
        <v>339</v>
      </c>
      <c r="H68" s="163" t="s">
        <v>75</v>
      </c>
      <c r="I68" s="163" t="s">
        <v>75</v>
      </c>
      <c r="J68" s="163" t="s">
        <v>75</v>
      </c>
      <c r="K68" s="163" t="s">
        <v>74</v>
      </c>
      <c r="L68" s="163" t="s">
        <v>104</v>
      </c>
      <c r="M68" s="163"/>
      <c r="N68" s="163"/>
      <c r="O68" s="163"/>
      <c r="P68" s="163"/>
    </row>
    <row r="69" spans="1:16" ht="51">
      <c r="A69" s="169">
        <v>68</v>
      </c>
      <c r="B69" s="169">
        <v>331</v>
      </c>
      <c r="C69" s="168" t="s">
        <v>340</v>
      </c>
      <c r="D69" s="168" t="s">
        <v>341</v>
      </c>
      <c r="E69" s="163" t="s">
        <v>100</v>
      </c>
      <c r="F69" s="163" t="s">
        <v>342</v>
      </c>
      <c r="G69" s="163" t="s">
        <v>343</v>
      </c>
      <c r="H69" s="163" t="s">
        <v>75</v>
      </c>
      <c r="I69" s="163" t="s">
        <v>75</v>
      </c>
      <c r="J69" s="163" t="s">
        <v>75</v>
      </c>
      <c r="K69" s="163" t="s">
        <v>75</v>
      </c>
      <c r="L69" s="163" t="s">
        <v>104</v>
      </c>
      <c r="M69" s="163"/>
      <c r="N69" s="163"/>
      <c r="O69" s="163"/>
      <c r="P69" s="163" t="s">
        <v>563</v>
      </c>
    </row>
    <row r="70" spans="1:16" ht="30.6">
      <c r="A70" s="169">
        <v>69</v>
      </c>
      <c r="B70" s="169">
        <v>957</v>
      </c>
      <c r="C70" s="168" t="s">
        <v>344</v>
      </c>
      <c r="D70" s="168" t="s">
        <v>345</v>
      </c>
      <c r="E70" s="163" t="s">
        <v>346</v>
      </c>
      <c r="F70" s="163" t="s">
        <v>347</v>
      </c>
      <c r="G70" s="163" t="s">
        <v>348</v>
      </c>
      <c r="H70" s="163" t="s">
        <v>560</v>
      </c>
      <c r="I70" s="163" t="s">
        <v>560</v>
      </c>
      <c r="J70" s="163" t="s">
        <v>560</v>
      </c>
      <c r="K70" s="163" t="s">
        <v>560</v>
      </c>
      <c r="L70" s="163" t="s">
        <v>349</v>
      </c>
      <c r="M70" s="163"/>
      <c r="N70" s="163"/>
      <c r="O70" s="163"/>
      <c r="P70" s="163"/>
    </row>
    <row r="71" spans="1:16" ht="51">
      <c r="A71" s="169">
        <v>70</v>
      </c>
      <c r="B71" s="169">
        <v>591</v>
      </c>
      <c r="C71" s="168" t="s">
        <v>350</v>
      </c>
      <c r="D71" s="168" t="s">
        <v>345</v>
      </c>
      <c r="E71" s="163" t="s">
        <v>80</v>
      </c>
      <c r="F71" s="163" t="s">
        <v>351</v>
      </c>
      <c r="G71" s="163" t="s">
        <v>352</v>
      </c>
      <c r="H71" s="163" t="s">
        <v>75</v>
      </c>
      <c r="I71" s="163" t="s">
        <v>75</v>
      </c>
      <c r="J71" s="163" t="s">
        <v>75</v>
      </c>
      <c r="K71" s="163" t="s">
        <v>75</v>
      </c>
      <c r="L71" s="163" t="s">
        <v>104</v>
      </c>
      <c r="M71" s="163"/>
      <c r="N71" s="163"/>
      <c r="O71" s="163"/>
      <c r="P71" s="163"/>
    </row>
    <row r="72" spans="1:16" ht="51">
      <c r="A72" s="169">
        <v>71</v>
      </c>
      <c r="B72" s="169">
        <v>593</v>
      </c>
      <c r="C72" s="168" t="s">
        <v>353</v>
      </c>
      <c r="D72" s="168" t="s">
        <v>145</v>
      </c>
      <c r="E72" s="163" t="s">
        <v>80</v>
      </c>
      <c r="F72" s="163" t="s">
        <v>354</v>
      </c>
      <c r="G72" s="163" t="s">
        <v>355</v>
      </c>
      <c r="H72" s="163" t="s">
        <v>75</v>
      </c>
      <c r="I72" s="163" t="s">
        <v>75</v>
      </c>
      <c r="J72" s="163" t="s">
        <v>75</v>
      </c>
      <c r="K72" s="163" t="s">
        <v>75</v>
      </c>
      <c r="L72" s="163" t="s">
        <v>104</v>
      </c>
      <c r="M72" s="163"/>
      <c r="N72" s="163"/>
      <c r="O72" s="163"/>
      <c r="P72" s="163"/>
    </row>
    <row r="73" spans="1:16" ht="51">
      <c r="A73" s="169">
        <v>72</v>
      </c>
      <c r="B73" s="169">
        <v>595</v>
      </c>
      <c r="C73" s="168" t="s">
        <v>356</v>
      </c>
      <c r="D73" s="168" t="s">
        <v>145</v>
      </c>
      <c r="E73" s="163" t="s">
        <v>80</v>
      </c>
      <c r="F73" s="163" t="s">
        <v>357</v>
      </c>
      <c r="G73" s="163" t="s">
        <v>358</v>
      </c>
      <c r="H73" s="163" t="s">
        <v>75</v>
      </c>
      <c r="I73" s="163" t="s">
        <v>75</v>
      </c>
      <c r="J73" s="163" t="s">
        <v>75</v>
      </c>
      <c r="K73" s="163" t="s">
        <v>75</v>
      </c>
      <c r="L73" s="163" t="s">
        <v>104</v>
      </c>
      <c r="M73" s="163"/>
      <c r="N73" s="163"/>
      <c r="O73" s="163"/>
      <c r="P73" s="163"/>
    </row>
    <row r="74" spans="1:16" ht="51">
      <c r="A74" s="169">
        <v>73</v>
      </c>
      <c r="B74" s="169">
        <v>781</v>
      </c>
      <c r="C74" s="168" t="s">
        <v>359</v>
      </c>
      <c r="D74" s="168" t="s">
        <v>145</v>
      </c>
      <c r="E74" s="163" t="s">
        <v>80</v>
      </c>
      <c r="F74" s="163" t="s">
        <v>360</v>
      </c>
      <c r="G74" s="163" t="s">
        <v>361</v>
      </c>
      <c r="H74" s="163" t="s">
        <v>75</v>
      </c>
      <c r="I74" s="163" t="s">
        <v>75</v>
      </c>
      <c r="J74" s="163" t="s">
        <v>75</v>
      </c>
      <c r="K74" s="163" t="s">
        <v>75</v>
      </c>
      <c r="L74" s="163" t="s">
        <v>104</v>
      </c>
      <c r="M74" s="163"/>
      <c r="N74" s="163"/>
      <c r="O74" s="163"/>
      <c r="P74" s="163"/>
    </row>
    <row r="75" spans="1:16" ht="51">
      <c r="A75" s="169">
        <v>74</v>
      </c>
      <c r="B75" s="169">
        <v>783</v>
      </c>
      <c r="C75" s="168" t="s">
        <v>362</v>
      </c>
      <c r="D75" s="168" t="s">
        <v>145</v>
      </c>
      <c r="E75" s="163" t="s">
        <v>80</v>
      </c>
      <c r="F75" s="163" t="s">
        <v>363</v>
      </c>
      <c r="G75" s="163" t="s">
        <v>364</v>
      </c>
      <c r="H75" s="163" t="s">
        <v>75</v>
      </c>
      <c r="I75" s="163" t="s">
        <v>75</v>
      </c>
      <c r="J75" s="163" t="s">
        <v>75</v>
      </c>
      <c r="K75" s="163" t="s">
        <v>75</v>
      </c>
      <c r="L75" s="163" t="s">
        <v>104</v>
      </c>
      <c r="M75" s="163"/>
      <c r="N75" s="163"/>
      <c r="O75" s="163"/>
      <c r="P75" s="163"/>
    </row>
    <row r="76" spans="1:16" ht="51">
      <c r="A76" s="169">
        <v>75</v>
      </c>
      <c r="B76" s="169">
        <v>599</v>
      </c>
      <c r="C76" s="168" t="s">
        <v>365</v>
      </c>
      <c r="D76" s="168" t="s">
        <v>145</v>
      </c>
      <c r="E76" s="163" t="s">
        <v>80</v>
      </c>
      <c r="F76" s="163" t="s">
        <v>366</v>
      </c>
      <c r="G76" s="163" t="s">
        <v>367</v>
      </c>
      <c r="H76" s="163" t="s">
        <v>75</v>
      </c>
      <c r="I76" s="163" t="s">
        <v>75</v>
      </c>
      <c r="J76" s="163" t="s">
        <v>75</v>
      </c>
      <c r="K76" s="163" t="s">
        <v>75</v>
      </c>
      <c r="L76" s="163" t="s">
        <v>104</v>
      </c>
      <c r="M76" s="163"/>
      <c r="N76" s="163"/>
      <c r="O76" s="163"/>
      <c r="P76" s="163"/>
    </row>
    <row r="77" spans="1:16" ht="51">
      <c r="A77" s="169">
        <v>76</v>
      </c>
      <c r="B77" s="169">
        <v>603</v>
      </c>
      <c r="C77" s="168" t="s">
        <v>368</v>
      </c>
      <c r="D77" s="168" t="s">
        <v>345</v>
      </c>
      <c r="E77" s="163" t="s">
        <v>80</v>
      </c>
      <c r="F77" s="163" t="s">
        <v>369</v>
      </c>
      <c r="G77" s="163" t="s">
        <v>370</v>
      </c>
      <c r="H77" s="163" t="s">
        <v>75</v>
      </c>
      <c r="I77" s="163" t="s">
        <v>75</v>
      </c>
      <c r="J77" s="163" t="s">
        <v>75</v>
      </c>
      <c r="K77" s="163" t="s">
        <v>75</v>
      </c>
      <c r="L77" s="163" t="s">
        <v>104</v>
      </c>
      <c r="M77" s="163"/>
      <c r="N77" s="163"/>
      <c r="O77" s="163"/>
      <c r="P77" s="163"/>
    </row>
    <row r="78" spans="1:16" ht="51">
      <c r="A78" s="169">
        <v>77</v>
      </c>
      <c r="B78" s="169">
        <v>605</v>
      </c>
      <c r="C78" s="168" t="s">
        <v>371</v>
      </c>
      <c r="D78" s="168" t="s">
        <v>345</v>
      </c>
      <c r="E78" s="163" t="s">
        <v>80</v>
      </c>
      <c r="F78" s="163" t="s">
        <v>372</v>
      </c>
      <c r="G78" s="163" t="s">
        <v>373</v>
      </c>
      <c r="H78" s="163" t="s">
        <v>75</v>
      </c>
      <c r="I78" s="163" t="s">
        <v>75</v>
      </c>
      <c r="J78" s="163" t="s">
        <v>75</v>
      </c>
      <c r="K78" s="163" t="s">
        <v>75</v>
      </c>
      <c r="L78" s="163" t="s">
        <v>104</v>
      </c>
      <c r="M78" s="163"/>
      <c r="N78" s="163"/>
      <c r="O78" s="163"/>
      <c r="P78" s="163"/>
    </row>
    <row r="79" spans="1:16" ht="51">
      <c r="A79" s="169">
        <v>78</v>
      </c>
      <c r="B79" s="169">
        <v>474</v>
      </c>
      <c r="C79" s="168" t="s">
        <v>98</v>
      </c>
      <c r="D79" s="168" t="s">
        <v>99</v>
      </c>
      <c r="E79" s="163" t="s">
        <v>100</v>
      </c>
      <c r="F79" s="163" t="s">
        <v>374</v>
      </c>
      <c r="G79" s="163" t="s">
        <v>375</v>
      </c>
      <c r="H79" s="163" t="s">
        <v>103</v>
      </c>
      <c r="I79" s="163" t="s">
        <v>74</v>
      </c>
      <c r="J79" s="163" t="s">
        <v>75</v>
      </c>
      <c r="K79" s="163"/>
      <c r="L79" s="163" t="s">
        <v>104</v>
      </c>
      <c r="M79" s="163"/>
      <c r="N79" s="163"/>
      <c r="O79" s="163"/>
      <c r="P79" s="163"/>
    </row>
    <row r="80" spans="1:16" ht="51">
      <c r="A80" s="169">
        <v>79</v>
      </c>
      <c r="B80" s="169">
        <v>249</v>
      </c>
      <c r="C80" s="168" t="s">
        <v>376</v>
      </c>
      <c r="D80" s="168" t="s">
        <v>99</v>
      </c>
      <c r="E80" s="163" t="s">
        <v>100</v>
      </c>
      <c r="F80" s="163" t="s">
        <v>101</v>
      </c>
      <c r="G80" s="163" t="s">
        <v>102</v>
      </c>
      <c r="H80" s="163" t="s">
        <v>143</v>
      </c>
      <c r="I80" s="163" t="s">
        <v>74</v>
      </c>
      <c r="J80" s="163" t="s">
        <v>75</v>
      </c>
      <c r="K80" s="163"/>
      <c r="L80" s="163" t="s">
        <v>104</v>
      </c>
      <c r="M80" s="163"/>
      <c r="N80" s="163"/>
      <c r="O80" s="163"/>
      <c r="P80" s="163"/>
    </row>
    <row r="81" spans="1:16" ht="51">
      <c r="A81" s="169">
        <v>80</v>
      </c>
      <c r="B81" s="169">
        <v>1001</v>
      </c>
      <c r="C81" s="168" t="s">
        <v>98</v>
      </c>
      <c r="D81" s="168" t="s">
        <v>99</v>
      </c>
      <c r="E81" s="163" t="s">
        <v>100</v>
      </c>
      <c r="F81" s="163" t="s">
        <v>377</v>
      </c>
      <c r="G81" s="163" t="s">
        <v>378</v>
      </c>
      <c r="H81" s="163" t="s">
        <v>75</v>
      </c>
      <c r="I81" s="163" t="s">
        <v>75</v>
      </c>
      <c r="J81" s="163" t="s">
        <v>75</v>
      </c>
      <c r="K81" s="163"/>
      <c r="L81" s="163" t="s">
        <v>104</v>
      </c>
      <c r="M81" s="163"/>
      <c r="N81" s="163"/>
      <c r="O81" s="163"/>
      <c r="P81" s="163"/>
    </row>
    <row r="82" spans="1:16" ht="51">
      <c r="A82" s="169">
        <v>81</v>
      </c>
      <c r="B82" s="169">
        <v>313</v>
      </c>
      <c r="C82" s="168" t="s">
        <v>379</v>
      </c>
      <c r="D82" s="168" t="s">
        <v>380</v>
      </c>
      <c r="E82" s="163" t="s">
        <v>100</v>
      </c>
      <c r="F82" s="163" t="s">
        <v>381</v>
      </c>
      <c r="G82" s="163" t="s">
        <v>382</v>
      </c>
      <c r="H82" s="163" t="s">
        <v>75</v>
      </c>
      <c r="I82" s="163" t="s">
        <v>75</v>
      </c>
      <c r="J82" s="163" t="s">
        <v>75</v>
      </c>
      <c r="K82" s="163" t="s">
        <v>75</v>
      </c>
      <c r="L82" s="163" t="s">
        <v>104</v>
      </c>
      <c r="M82" s="163"/>
      <c r="N82" s="163"/>
      <c r="O82" s="163"/>
      <c r="P82" s="163"/>
    </row>
    <row r="83" spans="1:16" ht="51">
      <c r="A83" s="169">
        <v>82</v>
      </c>
      <c r="B83" s="169">
        <v>226</v>
      </c>
      <c r="C83" s="168" t="s">
        <v>383</v>
      </c>
      <c r="D83" s="168" t="s">
        <v>384</v>
      </c>
      <c r="E83" s="163" t="s">
        <v>385</v>
      </c>
      <c r="F83" s="163" t="s">
        <v>386</v>
      </c>
      <c r="G83" s="163" t="s">
        <v>387</v>
      </c>
      <c r="H83" s="163" t="s">
        <v>560</v>
      </c>
      <c r="I83" s="163" t="s">
        <v>560</v>
      </c>
      <c r="J83" s="163" t="s">
        <v>560</v>
      </c>
      <c r="K83" s="163" t="s">
        <v>560</v>
      </c>
      <c r="L83" s="163" t="s">
        <v>104</v>
      </c>
      <c r="M83" s="163"/>
      <c r="N83" s="163"/>
      <c r="O83" s="163"/>
      <c r="P83" s="163"/>
    </row>
    <row r="84" spans="1:16" ht="51">
      <c r="A84" s="169">
        <v>83</v>
      </c>
      <c r="B84" s="169">
        <v>342</v>
      </c>
      <c r="C84" s="168" t="s">
        <v>388</v>
      </c>
      <c r="D84" s="168" t="s">
        <v>384</v>
      </c>
      <c r="E84" s="163" t="s">
        <v>385</v>
      </c>
      <c r="F84" s="163" t="s">
        <v>389</v>
      </c>
      <c r="G84" s="163" t="s">
        <v>390</v>
      </c>
      <c r="H84" s="163" t="s">
        <v>75</v>
      </c>
      <c r="I84" s="163" t="s">
        <v>75</v>
      </c>
      <c r="J84" s="163" t="s">
        <v>75</v>
      </c>
      <c r="K84" s="163" t="s">
        <v>75</v>
      </c>
      <c r="L84" s="163" t="s">
        <v>104</v>
      </c>
      <c r="M84" s="163"/>
      <c r="N84" s="163"/>
      <c r="O84" s="163"/>
      <c r="P84" s="163"/>
    </row>
    <row r="85" spans="1:16" ht="51">
      <c r="A85" s="169">
        <v>84</v>
      </c>
      <c r="B85" s="169">
        <v>571</v>
      </c>
      <c r="C85" s="168" t="s">
        <v>391</v>
      </c>
      <c r="D85" s="168" t="s">
        <v>384</v>
      </c>
      <c r="E85" s="163" t="s">
        <v>385</v>
      </c>
      <c r="F85" s="163" t="s">
        <v>392</v>
      </c>
      <c r="G85" s="163" t="s">
        <v>393</v>
      </c>
      <c r="H85" s="163" t="s">
        <v>75</v>
      </c>
      <c r="I85" s="163" t="s">
        <v>75</v>
      </c>
      <c r="J85" s="163" t="s">
        <v>75</v>
      </c>
      <c r="K85" s="163" t="s">
        <v>75</v>
      </c>
      <c r="L85" s="163" t="s">
        <v>104</v>
      </c>
      <c r="M85" s="163"/>
      <c r="N85" s="163"/>
      <c r="O85" s="163"/>
      <c r="P85" s="163"/>
    </row>
    <row r="86" spans="1:16" ht="51">
      <c r="A86" s="169">
        <v>85</v>
      </c>
      <c r="B86" s="169">
        <v>567</v>
      </c>
      <c r="C86" s="168" t="s">
        <v>394</v>
      </c>
      <c r="D86" s="168" t="s">
        <v>384</v>
      </c>
      <c r="E86" s="163" t="s">
        <v>385</v>
      </c>
      <c r="F86" s="163" t="s">
        <v>395</v>
      </c>
      <c r="G86" s="163" t="s">
        <v>396</v>
      </c>
      <c r="H86" s="163" t="s">
        <v>75</v>
      </c>
      <c r="I86" s="163" t="s">
        <v>75</v>
      </c>
      <c r="J86" s="163" t="s">
        <v>75</v>
      </c>
      <c r="K86" s="163" t="s">
        <v>75</v>
      </c>
      <c r="L86" s="163" t="s">
        <v>104</v>
      </c>
      <c r="M86" s="163"/>
      <c r="N86" s="163"/>
      <c r="O86" s="163"/>
      <c r="P86" s="163"/>
    </row>
    <row r="87" spans="1:16" ht="51">
      <c r="A87" s="169">
        <v>86</v>
      </c>
      <c r="B87" s="169">
        <v>573</v>
      </c>
      <c r="C87" s="168" t="s">
        <v>397</v>
      </c>
      <c r="D87" s="168" t="s">
        <v>384</v>
      </c>
      <c r="E87" s="163" t="s">
        <v>385</v>
      </c>
      <c r="F87" s="163" t="s">
        <v>398</v>
      </c>
      <c r="G87" s="163" t="s">
        <v>399</v>
      </c>
      <c r="H87" s="163" t="s">
        <v>75</v>
      </c>
      <c r="I87" s="163" t="s">
        <v>75</v>
      </c>
      <c r="J87" s="163" t="s">
        <v>75</v>
      </c>
      <c r="K87" s="163" t="s">
        <v>75</v>
      </c>
      <c r="L87" s="163" t="s">
        <v>104</v>
      </c>
      <c r="M87" s="163"/>
      <c r="N87" s="163"/>
      <c r="O87" s="163"/>
      <c r="P87" s="163"/>
    </row>
    <row r="88" spans="1:16" ht="51">
      <c r="A88" s="169">
        <v>87</v>
      </c>
      <c r="B88" s="169">
        <v>575</v>
      </c>
      <c r="C88" s="168" t="s">
        <v>400</v>
      </c>
      <c r="D88" s="168" t="s">
        <v>384</v>
      </c>
      <c r="E88" s="163" t="s">
        <v>385</v>
      </c>
      <c r="F88" s="163" t="s">
        <v>401</v>
      </c>
      <c r="G88" s="163" t="s">
        <v>402</v>
      </c>
      <c r="H88" s="163" t="s">
        <v>75</v>
      </c>
      <c r="I88" s="163" t="s">
        <v>75</v>
      </c>
      <c r="J88" s="163" t="s">
        <v>75</v>
      </c>
      <c r="K88" s="163" t="s">
        <v>75</v>
      </c>
      <c r="L88" s="163" t="s">
        <v>104</v>
      </c>
      <c r="M88" s="163"/>
      <c r="N88" s="163"/>
      <c r="O88" s="163"/>
      <c r="P88" s="163"/>
    </row>
    <row r="89" spans="1:16" ht="51">
      <c r="A89" s="169">
        <v>88</v>
      </c>
      <c r="B89" s="169">
        <v>577</v>
      </c>
      <c r="C89" s="168" t="s">
        <v>383</v>
      </c>
      <c r="D89" s="168" t="s">
        <v>384</v>
      </c>
      <c r="E89" s="163" t="s">
        <v>385</v>
      </c>
      <c r="F89" s="163" t="s">
        <v>403</v>
      </c>
      <c r="G89" s="163" t="s">
        <v>404</v>
      </c>
      <c r="H89" s="163" t="s">
        <v>75</v>
      </c>
      <c r="I89" s="163" t="s">
        <v>75</v>
      </c>
      <c r="J89" s="163" t="s">
        <v>75</v>
      </c>
      <c r="K89" s="163" t="s">
        <v>75</v>
      </c>
      <c r="L89" s="163" t="s">
        <v>104</v>
      </c>
      <c r="M89" s="163"/>
      <c r="N89" s="163"/>
      <c r="O89" s="163"/>
      <c r="P89" s="163"/>
    </row>
    <row r="90" spans="1:16" ht="51">
      <c r="A90" s="169">
        <v>89</v>
      </c>
      <c r="B90" s="169">
        <v>579</v>
      </c>
      <c r="C90" s="168" t="s">
        <v>405</v>
      </c>
      <c r="D90" s="168" t="s">
        <v>384</v>
      </c>
      <c r="E90" s="163" t="s">
        <v>385</v>
      </c>
      <c r="F90" s="163" t="s">
        <v>406</v>
      </c>
      <c r="G90" s="163" t="s">
        <v>407</v>
      </c>
      <c r="H90" s="163" t="s">
        <v>75</v>
      </c>
      <c r="I90" s="163" t="s">
        <v>75</v>
      </c>
      <c r="J90" s="163" t="s">
        <v>75</v>
      </c>
      <c r="K90" s="163" t="s">
        <v>75</v>
      </c>
      <c r="L90" s="163" t="s">
        <v>104</v>
      </c>
      <c r="M90" s="163"/>
      <c r="N90" s="163"/>
      <c r="O90" s="163"/>
      <c r="P90" s="163"/>
    </row>
    <row r="91" spans="1:16" ht="51">
      <c r="A91" s="169">
        <v>90</v>
      </c>
      <c r="B91" s="169">
        <v>334</v>
      </c>
      <c r="C91" s="168" t="s">
        <v>408</v>
      </c>
      <c r="D91" s="168" t="s">
        <v>409</v>
      </c>
      <c r="E91" s="163" t="s">
        <v>304</v>
      </c>
      <c r="F91" s="163" t="s">
        <v>410</v>
      </c>
      <c r="G91" s="163" t="s">
        <v>411</v>
      </c>
      <c r="H91" s="163" t="s">
        <v>74</v>
      </c>
      <c r="I91" s="163" t="s">
        <v>75</v>
      </c>
      <c r="J91" s="163" t="s">
        <v>75</v>
      </c>
      <c r="K91" s="163" t="s">
        <v>75</v>
      </c>
      <c r="L91" s="163" t="s">
        <v>104</v>
      </c>
      <c r="M91" s="163" t="s">
        <v>412</v>
      </c>
      <c r="N91" s="163"/>
      <c r="O91" s="163"/>
      <c r="P91" s="163" t="s">
        <v>565</v>
      </c>
    </row>
    <row r="92" spans="1:16" ht="51">
      <c r="A92" s="169">
        <v>91</v>
      </c>
      <c r="B92" s="169">
        <v>333</v>
      </c>
      <c r="C92" s="168" t="s">
        <v>413</v>
      </c>
      <c r="D92" s="168" t="s">
        <v>414</v>
      </c>
      <c r="E92" s="163" t="s">
        <v>80</v>
      </c>
      <c r="F92" s="163" t="s">
        <v>415</v>
      </c>
      <c r="G92" s="163" t="s">
        <v>416</v>
      </c>
      <c r="H92" s="163" t="s">
        <v>74</v>
      </c>
      <c r="I92" s="163" t="s">
        <v>74</v>
      </c>
      <c r="J92" s="163" t="s">
        <v>75</v>
      </c>
      <c r="K92" s="163" t="s">
        <v>560</v>
      </c>
      <c r="L92" s="163" t="s">
        <v>104</v>
      </c>
      <c r="M92" s="163"/>
      <c r="N92" s="163"/>
      <c r="O92" s="163"/>
      <c r="P92" s="163" t="s">
        <v>563</v>
      </c>
    </row>
    <row r="93" spans="1:16" ht="51">
      <c r="A93" s="169">
        <v>92</v>
      </c>
      <c r="B93" s="169">
        <v>515</v>
      </c>
      <c r="C93" s="168" t="s">
        <v>417</v>
      </c>
      <c r="D93" s="168" t="s">
        <v>418</v>
      </c>
      <c r="E93" s="163" t="s">
        <v>71</v>
      </c>
      <c r="F93" s="163" t="s">
        <v>419</v>
      </c>
      <c r="G93" s="163" t="s">
        <v>420</v>
      </c>
      <c r="H93" s="163" t="s">
        <v>75</v>
      </c>
      <c r="I93" s="163" t="s">
        <v>75</v>
      </c>
      <c r="J93" s="163" t="s">
        <v>75</v>
      </c>
      <c r="K93" s="163" t="s">
        <v>75</v>
      </c>
      <c r="L93" s="163" t="s">
        <v>104</v>
      </c>
      <c r="M93" s="163"/>
      <c r="N93" s="163"/>
      <c r="O93" s="163"/>
      <c r="P93" s="163" t="s">
        <v>565</v>
      </c>
    </row>
    <row r="94" spans="1:16" ht="30.6">
      <c r="A94" s="169">
        <v>93</v>
      </c>
      <c r="B94" s="169">
        <v>451</v>
      </c>
      <c r="C94" s="168" t="s">
        <v>421</v>
      </c>
      <c r="D94" s="168" t="s">
        <v>418</v>
      </c>
      <c r="E94" s="163" t="s">
        <v>71</v>
      </c>
      <c r="F94" s="163" t="s">
        <v>422</v>
      </c>
      <c r="G94" s="163" t="s">
        <v>423</v>
      </c>
      <c r="H94" s="163" t="s">
        <v>75</v>
      </c>
      <c r="I94" s="163" t="s">
        <v>75</v>
      </c>
      <c r="J94" s="163" t="s">
        <v>75</v>
      </c>
      <c r="K94" s="163" t="s">
        <v>75</v>
      </c>
      <c r="L94" s="163" t="s">
        <v>424</v>
      </c>
      <c r="M94" s="163"/>
      <c r="N94" s="163"/>
      <c r="O94" s="163"/>
      <c r="P94" s="163" t="s">
        <v>563</v>
      </c>
    </row>
    <row r="95" spans="1:16" ht="51">
      <c r="A95" s="169">
        <v>94</v>
      </c>
      <c r="B95" s="169">
        <v>221</v>
      </c>
      <c r="C95" s="168" t="s">
        <v>425</v>
      </c>
      <c r="D95" s="168" t="s">
        <v>426</v>
      </c>
      <c r="E95" s="163" t="s">
        <v>107</v>
      </c>
      <c r="F95" s="163" t="s">
        <v>427</v>
      </c>
      <c r="G95" s="163" t="s">
        <v>428</v>
      </c>
      <c r="H95" s="163" t="s">
        <v>75</v>
      </c>
      <c r="I95" s="163" t="s">
        <v>74</v>
      </c>
      <c r="J95" s="163" t="s">
        <v>75</v>
      </c>
      <c r="K95" s="163" t="s">
        <v>75</v>
      </c>
      <c r="L95" s="163" t="s">
        <v>104</v>
      </c>
      <c r="M95" s="163"/>
      <c r="N95" s="163"/>
      <c r="O95" s="163"/>
      <c r="P95" s="163" t="s">
        <v>565</v>
      </c>
    </row>
    <row r="96" spans="1:16" ht="20.399999999999999">
      <c r="A96" s="169">
        <v>95</v>
      </c>
      <c r="B96" s="169">
        <v>277</v>
      </c>
      <c r="C96" s="168" t="s">
        <v>110</v>
      </c>
      <c r="D96" s="168" t="s">
        <v>111</v>
      </c>
      <c r="E96" s="163" t="s">
        <v>71</v>
      </c>
      <c r="F96" s="163" t="s">
        <v>429</v>
      </c>
      <c r="G96" s="163" t="s">
        <v>430</v>
      </c>
      <c r="H96" s="163"/>
      <c r="I96" s="163"/>
      <c r="J96" s="163"/>
      <c r="K96" s="163"/>
      <c r="L96" s="163"/>
      <c r="M96" s="163"/>
      <c r="N96" s="163"/>
      <c r="O96" s="163"/>
      <c r="P96" s="163"/>
    </row>
    <row r="97" spans="1:16" ht="51">
      <c r="A97" s="169">
        <v>96</v>
      </c>
      <c r="B97" s="169">
        <v>308</v>
      </c>
      <c r="C97" s="168" t="s">
        <v>431</v>
      </c>
      <c r="D97" s="168" t="s">
        <v>432</v>
      </c>
      <c r="E97" s="163" t="s">
        <v>71</v>
      </c>
      <c r="F97" s="163" t="s">
        <v>433</v>
      </c>
      <c r="G97" s="163" t="s">
        <v>434</v>
      </c>
      <c r="H97" s="163" t="s">
        <v>143</v>
      </c>
      <c r="I97" s="163" t="s">
        <v>74</v>
      </c>
      <c r="J97" s="163" t="s">
        <v>75</v>
      </c>
      <c r="K97" s="163"/>
      <c r="L97" s="163" t="s">
        <v>104</v>
      </c>
      <c r="M97" s="163"/>
      <c r="N97" s="163"/>
      <c r="O97" s="163"/>
      <c r="P97" s="163"/>
    </row>
    <row r="98" spans="1:16" ht="51">
      <c r="A98" s="169">
        <v>97</v>
      </c>
      <c r="B98" s="169">
        <v>270</v>
      </c>
      <c r="C98" s="168" t="s">
        <v>435</v>
      </c>
      <c r="D98" s="168" t="s">
        <v>436</v>
      </c>
      <c r="E98" s="163" t="s">
        <v>71</v>
      </c>
      <c r="F98" s="163" t="s">
        <v>437</v>
      </c>
      <c r="G98" s="163" t="s">
        <v>438</v>
      </c>
      <c r="H98" s="163"/>
      <c r="I98" s="163"/>
      <c r="J98" s="163"/>
      <c r="K98" s="163"/>
      <c r="L98" s="163" t="s">
        <v>104</v>
      </c>
      <c r="M98" s="163" t="s">
        <v>412</v>
      </c>
      <c r="N98" s="163"/>
      <c r="O98" s="163"/>
      <c r="P98" s="163"/>
    </row>
    <row r="99" spans="1:16" ht="51">
      <c r="A99" s="169">
        <v>98</v>
      </c>
      <c r="B99" s="169">
        <v>583</v>
      </c>
      <c r="C99" s="168" t="s">
        <v>439</v>
      </c>
      <c r="D99" s="168" t="s">
        <v>130</v>
      </c>
      <c r="E99" s="163" t="s">
        <v>71</v>
      </c>
      <c r="F99" s="163" t="s">
        <v>440</v>
      </c>
      <c r="G99" s="163" t="s">
        <v>441</v>
      </c>
      <c r="H99" s="163" t="s">
        <v>75</v>
      </c>
      <c r="I99" s="163" t="s">
        <v>75</v>
      </c>
      <c r="J99" s="163" t="s">
        <v>75</v>
      </c>
      <c r="K99" s="163" t="s">
        <v>75</v>
      </c>
      <c r="L99" s="163" t="s">
        <v>104</v>
      </c>
      <c r="M99" s="163"/>
      <c r="N99" s="163"/>
      <c r="O99" s="163"/>
      <c r="P99" s="163"/>
    </row>
    <row r="100" spans="1:16" ht="51">
      <c r="A100" s="169">
        <v>99</v>
      </c>
      <c r="B100" s="169">
        <v>587</v>
      </c>
      <c r="C100" s="168" t="s">
        <v>442</v>
      </c>
      <c r="D100" s="168" t="s">
        <v>130</v>
      </c>
      <c r="E100" s="163" t="s">
        <v>71</v>
      </c>
      <c r="F100" s="163" t="s">
        <v>443</v>
      </c>
      <c r="G100" s="163" t="s">
        <v>444</v>
      </c>
      <c r="H100" s="163" t="s">
        <v>75</v>
      </c>
      <c r="I100" s="163" t="s">
        <v>75</v>
      </c>
      <c r="J100" s="163" t="s">
        <v>75</v>
      </c>
      <c r="K100" s="163" t="s">
        <v>75</v>
      </c>
      <c r="L100" s="163" t="s">
        <v>104</v>
      </c>
      <c r="M100" s="163"/>
      <c r="N100" s="163"/>
      <c r="O100" s="163"/>
      <c r="P100" s="163"/>
    </row>
    <row r="101" spans="1:16" ht="51">
      <c r="A101" s="169">
        <v>100</v>
      </c>
      <c r="B101" s="169">
        <v>589</v>
      </c>
      <c r="C101" s="168" t="s">
        <v>445</v>
      </c>
      <c r="D101" s="168" t="s">
        <v>130</v>
      </c>
      <c r="E101" s="163" t="s">
        <v>71</v>
      </c>
      <c r="F101" s="163" t="s">
        <v>446</v>
      </c>
      <c r="G101" s="163" t="s">
        <v>447</v>
      </c>
      <c r="H101" s="163" t="s">
        <v>75</v>
      </c>
      <c r="I101" s="163" t="s">
        <v>75</v>
      </c>
      <c r="J101" s="163" t="s">
        <v>75</v>
      </c>
      <c r="K101" s="163" t="s">
        <v>75</v>
      </c>
      <c r="L101" s="163" t="s">
        <v>104</v>
      </c>
      <c r="M101" s="163"/>
      <c r="N101" s="163"/>
      <c r="O101" s="163"/>
      <c r="P101" s="163"/>
    </row>
    <row r="102" spans="1:16" ht="20.399999999999999">
      <c r="A102" s="169">
        <v>101</v>
      </c>
      <c r="B102" s="169">
        <v>229</v>
      </c>
      <c r="C102" s="168" t="s">
        <v>448</v>
      </c>
      <c r="D102" s="168" t="s">
        <v>449</v>
      </c>
      <c r="E102" s="163" t="s">
        <v>107</v>
      </c>
      <c r="F102" s="163" t="s">
        <v>450</v>
      </c>
      <c r="G102" s="163" t="s">
        <v>451</v>
      </c>
      <c r="H102" s="163" t="s">
        <v>75</v>
      </c>
      <c r="I102" s="163" t="s">
        <v>75</v>
      </c>
      <c r="J102" s="163" t="s">
        <v>75</v>
      </c>
      <c r="K102" s="163" t="s">
        <v>75</v>
      </c>
      <c r="L102" s="163" t="s">
        <v>452</v>
      </c>
      <c r="M102" s="163"/>
      <c r="N102" s="163"/>
      <c r="O102" s="163"/>
      <c r="P102" s="163"/>
    </row>
    <row r="103" spans="1:16" ht="51">
      <c r="A103" s="169">
        <v>102</v>
      </c>
      <c r="B103" s="169">
        <v>228</v>
      </c>
      <c r="C103" s="168" t="s">
        <v>453</v>
      </c>
      <c r="D103" s="168" t="s">
        <v>449</v>
      </c>
      <c r="E103" s="163" t="s">
        <v>107</v>
      </c>
      <c r="F103" s="163" t="s">
        <v>454</v>
      </c>
      <c r="G103" s="163" t="s">
        <v>455</v>
      </c>
      <c r="H103" s="163" t="s">
        <v>75</v>
      </c>
      <c r="I103" s="163" t="s">
        <v>75</v>
      </c>
      <c r="J103" s="163" t="s">
        <v>75</v>
      </c>
      <c r="K103" s="163" t="s">
        <v>75</v>
      </c>
      <c r="L103" s="163" t="s">
        <v>104</v>
      </c>
      <c r="M103" s="163"/>
      <c r="N103" s="163"/>
      <c r="O103" s="163"/>
      <c r="P103" s="163"/>
    </row>
    <row r="104" spans="1:16" ht="51">
      <c r="A104" s="169">
        <v>103</v>
      </c>
      <c r="B104" s="169">
        <v>283</v>
      </c>
      <c r="C104" s="168" t="s">
        <v>456</v>
      </c>
      <c r="D104" s="168" t="s">
        <v>457</v>
      </c>
      <c r="E104" s="163" t="s">
        <v>71</v>
      </c>
      <c r="F104" s="163" t="s">
        <v>458</v>
      </c>
      <c r="G104" s="163" t="s">
        <v>459</v>
      </c>
      <c r="H104" s="163" t="s">
        <v>75</v>
      </c>
      <c r="I104" s="163" t="s">
        <v>75</v>
      </c>
      <c r="J104" s="163" t="s">
        <v>75</v>
      </c>
      <c r="K104" s="163" t="s">
        <v>75</v>
      </c>
      <c r="L104" s="163" t="s">
        <v>104</v>
      </c>
      <c r="M104" s="163"/>
      <c r="N104" s="163"/>
      <c r="O104" s="163"/>
      <c r="P104" s="163"/>
    </row>
    <row r="105" spans="1:16" ht="51">
      <c r="A105" s="169">
        <v>104</v>
      </c>
      <c r="B105" s="169">
        <v>290</v>
      </c>
      <c r="C105" s="168" t="s">
        <v>460</v>
      </c>
      <c r="D105" s="168" t="s">
        <v>461</v>
      </c>
      <c r="E105" s="163" t="s">
        <v>71</v>
      </c>
      <c r="F105" s="163" t="s">
        <v>462</v>
      </c>
      <c r="G105" s="163" t="s">
        <v>463</v>
      </c>
      <c r="H105" s="163" t="s">
        <v>75</v>
      </c>
      <c r="I105" s="163" t="s">
        <v>75</v>
      </c>
      <c r="J105" s="163" t="s">
        <v>75</v>
      </c>
      <c r="K105" s="163" t="s">
        <v>75</v>
      </c>
      <c r="L105" s="163" t="s">
        <v>104</v>
      </c>
      <c r="M105" s="163"/>
      <c r="N105" s="163"/>
      <c r="O105" s="163"/>
      <c r="P105" s="163" t="s">
        <v>563</v>
      </c>
    </row>
    <row r="106" spans="1:16" ht="51">
      <c r="A106" s="169">
        <v>105</v>
      </c>
      <c r="B106" s="169">
        <v>288</v>
      </c>
      <c r="C106" s="168" t="s">
        <v>464</v>
      </c>
      <c r="D106" s="168" t="s">
        <v>461</v>
      </c>
      <c r="E106" s="163" t="s">
        <v>71</v>
      </c>
      <c r="F106" s="163" t="s">
        <v>465</v>
      </c>
      <c r="G106" s="163" t="s">
        <v>466</v>
      </c>
      <c r="H106" s="163" t="s">
        <v>75</v>
      </c>
      <c r="I106" s="163" t="s">
        <v>75</v>
      </c>
      <c r="J106" s="163" t="s">
        <v>75</v>
      </c>
      <c r="K106" s="163" t="s">
        <v>75</v>
      </c>
      <c r="L106" s="163" t="s">
        <v>104</v>
      </c>
      <c r="M106" s="163"/>
      <c r="N106" s="163"/>
      <c r="O106" s="163"/>
      <c r="P106" s="163" t="s">
        <v>563</v>
      </c>
    </row>
    <row r="107" spans="1:16" ht="51">
      <c r="A107" s="169">
        <v>106</v>
      </c>
      <c r="B107" s="169">
        <v>243</v>
      </c>
      <c r="C107" s="168" t="s">
        <v>467</v>
      </c>
      <c r="D107" s="168" t="s">
        <v>468</v>
      </c>
      <c r="E107" s="163" t="s">
        <v>80</v>
      </c>
      <c r="F107" s="163" t="s">
        <v>469</v>
      </c>
      <c r="G107" s="163" t="s">
        <v>470</v>
      </c>
      <c r="H107" s="163" t="s">
        <v>143</v>
      </c>
      <c r="I107" s="163" t="s">
        <v>74</v>
      </c>
      <c r="J107" s="163" t="s">
        <v>75</v>
      </c>
      <c r="K107" s="163"/>
      <c r="L107" s="163" t="s">
        <v>104</v>
      </c>
      <c r="M107" s="163"/>
      <c r="N107" s="163"/>
      <c r="O107" s="163"/>
      <c r="P107" s="163"/>
    </row>
    <row r="108" spans="1:16" ht="51">
      <c r="A108" s="169">
        <v>107</v>
      </c>
      <c r="B108" s="169">
        <v>307</v>
      </c>
      <c r="C108" s="168" t="s">
        <v>471</v>
      </c>
      <c r="D108" s="168" t="s">
        <v>472</v>
      </c>
      <c r="E108" s="163" t="s">
        <v>71</v>
      </c>
      <c r="F108" s="163" t="s">
        <v>473</v>
      </c>
      <c r="G108" s="163" t="s">
        <v>474</v>
      </c>
      <c r="H108" s="163" t="s">
        <v>75</v>
      </c>
      <c r="I108" s="163" t="s">
        <v>75</v>
      </c>
      <c r="J108" s="163" t="s">
        <v>75</v>
      </c>
      <c r="K108" s="163" t="s">
        <v>74</v>
      </c>
      <c r="L108" s="163" t="s">
        <v>104</v>
      </c>
      <c r="M108" s="163"/>
      <c r="N108" s="163"/>
      <c r="O108" s="163"/>
      <c r="P108" s="163" t="s">
        <v>563</v>
      </c>
    </row>
    <row r="109" spans="1:16" ht="51">
      <c r="A109" s="169">
        <v>108</v>
      </c>
      <c r="B109" s="169">
        <v>230</v>
      </c>
      <c r="C109" s="168" t="s">
        <v>475</v>
      </c>
      <c r="D109" s="168" t="s">
        <v>476</v>
      </c>
      <c r="E109" s="163" t="s">
        <v>261</v>
      </c>
      <c r="F109" s="163" t="s">
        <v>477</v>
      </c>
      <c r="G109" s="163" t="s">
        <v>478</v>
      </c>
      <c r="H109" s="163" t="s">
        <v>75</v>
      </c>
      <c r="I109" s="163" t="s">
        <v>74</v>
      </c>
      <c r="J109" s="163" t="s">
        <v>75</v>
      </c>
      <c r="K109" s="163" t="s">
        <v>75</v>
      </c>
      <c r="L109" s="163" t="s">
        <v>104</v>
      </c>
      <c r="M109" s="163"/>
      <c r="N109" s="163"/>
      <c r="O109" s="163"/>
      <c r="P109" s="163" t="s">
        <v>565</v>
      </c>
    </row>
    <row r="110" spans="1:16" ht="51">
      <c r="A110" s="169">
        <v>109</v>
      </c>
      <c r="B110" s="169">
        <v>244</v>
      </c>
      <c r="C110" s="168" t="s">
        <v>479</v>
      </c>
      <c r="D110" s="168" t="s">
        <v>480</v>
      </c>
      <c r="E110" s="163" t="s">
        <v>80</v>
      </c>
      <c r="F110" s="163" t="s">
        <v>481</v>
      </c>
      <c r="G110" s="163" t="s">
        <v>482</v>
      </c>
      <c r="H110" s="163" t="s">
        <v>75</v>
      </c>
      <c r="I110" s="163" t="s">
        <v>75</v>
      </c>
      <c r="J110" s="163" t="s">
        <v>75</v>
      </c>
      <c r="K110" s="163" t="s">
        <v>75</v>
      </c>
      <c r="L110" s="163" t="s">
        <v>104</v>
      </c>
      <c r="M110" s="163" t="s">
        <v>483</v>
      </c>
      <c r="N110" s="163"/>
      <c r="O110" s="163"/>
      <c r="P110" s="163"/>
    </row>
    <row r="111" spans="1:16" ht="51">
      <c r="A111" s="169">
        <v>110</v>
      </c>
      <c r="B111" s="169">
        <v>256</v>
      </c>
      <c r="C111" s="168" t="s">
        <v>484</v>
      </c>
      <c r="D111" s="168" t="s">
        <v>480</v>
      </c>
      <c r="E111" s="163" t="s">
        <v>80</v>
      </c>
      <c r="F111" s="163" t="s">
        <v>485</v>
      </c>
      <c r="G111" s="163" t="s">
        <v>486</v>
      </c>
      <c r="H111" s="163" t="s">
        <v>75</v>
      </c>
      <c r="I111" s="163" t="s">
        <v>75</v>
      </c>
      <c r="J111" s="163" t="s">
        <v>75</v>
      </c>
      <c r="K111" s="163" t="s">
        <v>75</v>
      </c>
      <c r="L111" s="163" t="s">
        <v>104</v>
      </c>
      <c r="M111" s="163" t="s">
        <v>412</v>
      </c>
      <c r="N111" s="163"/>
      <c r="O111" s="163"/>
      <c r="P111" s="163"/>
    </row>
    <row r="112" spans="1:16" ht="51">
      <c r="A112" s="169">
        <v>111</v>
      </c>
      <c r="B112" s="169">
        <v>257</v>
      </c>
      <c r="C112" s="168" t="s">
        <v>487</v>
      </c>
      <c r="D112" s="168" t="s">
        <v>480</v>
      </c>
      <c r="E112" s="163" t="s">
        <v>80</v>
      </c>
      <c r="F112" s="163" t="s">
        <v>488</v>
      </c>
      <c r="G112" s="163" t="s">
        <v>489</v>
      </c>
      <c r="H112" s="163" t="s">
        <v>75</v>
      </c>
      <c r="I112" s="163" t="s">
        <v>75</v>
      </c>
      <c r="J112" s="163" t="s">
        <v>75</v>
      </c>
      <c r="K112" s="163" t="s">
        <v>75</v>
      </c>
      <c r="L112" s="163" t="s">
        <v>104</v>
      </c>
      <c r="M112" s="163" t="s">
        <v>412</v>
      </c>
      <c r="N112" s="163"/>
      <c r="O112" s="163"/>
      <c r="P112" s="163"/>
    </row>
    <row r="113" spans="1:16" ht="51">
      <c r="A113" s="169">
        <v>112</v>
      </c>
      <c r="B113" s="169">
        <v>258</v>
      </c>
      <c r="C113" s="168" t="s">
        <v>490</v>
      </c>
      <c r="D113" s="168" t="s">
        <v>480</v>
      </c>
      <c r="E113" s="163" t="s">
        <v>80</v>
      </c>
      <c r="F113" s="163" t="s">
        <v>491</v>
      </c>
      <c r="G113" s="163" t="s">
        <v>492</v>
      </c>
      <c r="H113" s="163" t="s">
        <v>75</v>
      </c>
      <c r="I113" s="163" t="s">
        <v>75</v>
      </c>
      <c r="J113" s="163" t="s">
        <v>75</v>
      </c>
      <c r="K113" s="163" t="s">
        <v>75</v>
      </c>
      <c r="L113" s="163" t="s">
        <v>104</v>
      </c>
      <c r="M113" s="163" t="s">
        <v>412</v>
      </c>
      <c r="N113" s="163"/>
      <c r="O113" s="163"/>
      <c r="P113" s="163"/>
    </row>
    <row r="114" spans="1:16" ht="61.2">
      <c r="A114" s="169">
        <v>113</v>
      </c>
      <c r="B114" s="169">
        <v>259</v>
      </c>
      <c r="C114" s="168" t="s">
        <v>493</v>
      </c>
      <c r="D114" s="168" t="s">
        <v>480</v>
      </c>
      <c r="E114" s="163" t="s">
        <v>80</v>
      </c>
      <c r="F114" s="163" t="s">
        <v>494</v>
      </c>
      <c r="G114" s="163" t="s">
        <v>495</v>
      </c>
      <c r="H114" s="163" t="s">
        <v>75</v>
      </c>
      <c r="I114" s="163" t="s">
        <v>75</v>
      </c>
      <c r="J114" s="163" t="s">
        <v>75</v>
      </c>
      <c r="K114" s="163" t="s">
        <v>75</v>
      </c>
      <c r="L114" s="163" t="s">
        <v>104</v>
      </c>
      <c r="M114" s="163" t="s">
        <v>496</v>
      </c>
      <c r="N114" s="163"/>
      <c r="O114" s="163"/>
      <c r="P114" s="163"/>
    </row>
    <row r="115" spans="1:16" ht="51">
      <c r="A115" s="169">
        <v>114</v>
      </c>
      <c r="B115" s="169">
        <v>741</v>
      </c>
      <c r="C115" s="168" t="s">
        <v>497</v>
      </c>
      <c r="D115" s="168" t="s">
        <v>498</v>
      </c>
      <c r="E115" s="163" t="s">
        <v>107</v>
      </c>
      <c r="F115" s="163" t="s">
        <v>499</v>
      </c>
      <c r="G115" s="163" t="s">
        <v>500</v>
      </c>
      <c r="H115" s="163" t="s">
        <v>75</v>
      </c>
      <c r="I115" s="163" t="s">
        <v>75</v>
      </c>
      <c r="J115" s="163" t="s">
        <v>75</v>
      </c>
      <c r="K115" s="163" t="s">
        <v>75</v>
      </c>
      <c r="L115" s="163" t="s">
        <v>104</v>
      </c>
      <c r="M115" s="163"/>
      <c r="N115" s="163"/>
      <c r="O115" s="163"/>
      <c r="P115" s="163" t="s">
        <v>563</v>
      </c>
    </row>
    <row r="116" spans="1:16" ht="71.400000000000006">
      <c r="A116" s="169"/>
      <c r="B116" s="169"/>
      <c r="C116" s="168" t="s">
        <v>501</v>
      </c>
      <c r="D116" s="168" t="s">
        <v>502</v>
      </c>
      <c r="E116" s="163" t="s">
        <v>80</v>
      </c>
      <c r="F116" s="163" t="s">
        <v>503</v>
      </c>
      <c r="G116" s="163" t="s">
        <v>504</v>
      </c>
      <c r="H116" s="163" t="s">
        <v>74</v>
      </c>
      <c r="I116" s="163" t="s">
        <v>75</v>
      </c>
      <c r="J116" s="163" t="s">
        <v>75</v>
      </c>
      <c r="K116" s="163" t="s">
        <v>75</v>
      </c>
      <c r="L116" s="163"/>
      <c r="M116" s="163"/>
      <c r="N116" s="163"/>
      <c r="O116" s="163"/>
      <c r="P116" s="163"/>
    </row>
    <row r="117" spans="1:16" ht="71.400000000000006">
      <c r="A117" s="169"/>
      <c r="B117" s="169"/>
      <c r="C117" s="168" t="s">
        <v>505</v>
      </c>
      <c r="D117" s="168" t="s">
        <v>502</v>
      </c>
      <c r="E117" s="163" t="s">
        <v>80</v>
      </c>
      <c r="F117" s="163" t="s">
        <v>506</v>
      </c>
      <c r="G117" s="163" t="s">
        <v>507</v>
      </c>
      <c r="H117" s="163" t="s">
        <v>74</v>
      </c>
      <c r="I117" s="163" t="s">
        <v>75</v>
      </c>
      <c r="J117" s="163" t="s">
        <v>75</v>
      </c>
      <c r="K117" s="163" t="s">
        <v>75</v>
      </c>
      <c r="L117" s="163"/>
      <c r="M117" s="163"/>
      <c r="N117" s="163"/>
      <c r="O117" s="163"/>
      <c r="P117" s="163" t="s">
        <v>563</v>
      </c>
    </row>
    <row r="118" spans="1:16" ht="51">
      <c r="A118" s="169">
        <v>115</v>
      </c>
      <c r="B118" s="169">
        <v>212</v>
      </c>
      <c r="C118" s="168" t="s">
        <v>508</v>
      </c>
      <c r="D118" s="168" t="s">
        <v>509</v>
      </c>
      <c r="E118" s="163" t="s">
        <v>107</v>
      </c>
      <c r="F118" s="163" t="s">
        <v>510</v>
      </c>
      <c r="G118" s="163" t="s">
        <v>511</v>
      </c>
      <c r="H118" s="163" t="s">
        <v>75</v>
      </c>
      <c r="I118" s="163" t="s">
        <v>75</v>
      </c>
      <c r="J118" s="163" t="s">
        <v>75</v>
      </c>
      <c r="K118" s="163" t="s">
        <v>75</v>
      </c>
      <c r="L118" s="163" t="s">
        <v>104</v>
      </c>
      <c r="M118" s="163"/>
      <c r="N118" s="163"/>
      <c r="O118" s="163"/>
      <c r="P118" s="163" t="s">
        <v>563</v>
      </c>
    </row>
    <row r="119" spans="1:16" ht="51">
      <c r="A119" s="169">
        <v>116</v>
      </c>
      <c r="B119" s="169"/>
      <c r="C119" s="168" t="s">
        <v>512</v>
      </c>
      <c r="D119" s="168" t="s">
        <v>513</v>
      </c>
      <c r="E119" s="163" t="s">
        <v>107</v>
      </c>
      <c r="F119" s="163" t="s">
        <v>514</v>
      </c>
      <c r="G119" s="163" t="s">
        <v>515</v>
      </c>
      <c r="H119" s="163" t="s">
        <v>75</v>
      </c>
      <c r="I119" s="163" t="s">
        <v>75</v>
      </c>
      <c r="J119" s="163" t="s">
        <v>75</v>
      </c>
      <c r="K119" s="163" t="s">
        <v>75</v>
      </c>
      <c r="L119" s="163" t="s">
        <v>104</v>
      </c>
      <c r="M119" s="163" t="s">
        <v>516</v>
      </c>
      <c r="N119" s="163"/>
      <c r="O119" s="163"/>
      <c r="P119" s="163" t="s">
        <v>563</v>
      </c>
    </row>
    <row r="120" spans="1:16" ht="51">
      <c r="A120" s="169">
        <v>117</v>
      </c>
      <c r="B120" s="169">
        <v>543</v>
      </c>
      <c r="C120" s="168" t="s">
        <v>517</v>
      </c>
      <c r="D120" s="168" t="s">
        <v>518</v>
      </c>
      <c r="E120" s="163" t="s">
        <v>80</v>
      </c>
      <c r="F120" s="163" t="s">
        <v>519</v>
      </c>
      <c r="G120" s="163" t="s">
        <v>520</v>
      </c>
      <c r="H120" s="163" t="s">
        <v>143</v>
      </c>
      <c r="I120" s="163" t="s">
        <v>74</v>
      </c>
      <c r="J120" s="163" t="s">
        <v>75</v>
      </c>
      <c r="K120" s="163"/>
      <c r="L120" s="163" t="s">
        <v>104</v>
      </c>
      <c r="M120" s="163" t="s">
        <v>248</v>
      </c>
      <c r="N120" s="163"/>
      <c r="O120" s="163"/>
      <c r="P120" s="163"/>
    </row>
    <row r="121" spans="1:16" ht="51">
      <c r="A121" s="169">
        <v>118</v>
      </c>
      <c r="B121" s="169">
        <v>251</v>
      </c>
      <c r="C121" s="168" t="s">
        <v>521</v>
      </c>
      <c r="D121" s="168" t="s">
        <v>522</v>
      </c>
      <c r="E121" s="163" t="s">
        <v>80</v>
      </c>
      <c r="F121" s="163" t="s">
        <v>523</v>
      </c>
      <c r="G121" s="163" t="s">
        <v>524</v>
      </c>
      <c r="H121" s="163" t="s">
        <v>103</v>
      </c>
      <c r="I121" s="163" t="s">
        <v>74</v>
      </c>
      <c r="J121" s="163" t="s">
        <v>75</v>
      </c>
      <c r="K121" s="163"/>
      <c r="L121" s="163" t="s">
        <v>104</v>
      </c>
      <c r="M121" s="163"/>
      <c r="N121" s="163"/>
      <c r="O121" s="163"/>
      <c r="P121" s="163"/>
    </row>
    <row r="122" spans="1:16" ht="51">
      <c r="A122" s="169">
        <v>119</v>
      </c>
      <c r="B122" s="169">
        <v>276</v>
      </c>
      <c r="C122" s="168" t="s">
        <v>525</v>
      </c>
      <c r="D122" s="168" t="s">
        <v>526</v>
      </c>
      <c r="E122" s="163" t="s">
        <v>71</v>
      </c>
      <c r="F122" s="163" t="s">
        <v>527</v>
      </c>
      <c r="G122" s="163" t="s">
        <v>528</v>
      </c>
      <c r="H122" s="163" t="s">
        <v>75</v>
      </c>
      <c r="I122" s="163" t="s">
        <v>74</v>
      </c>
      <c r="J122" s="163" t="s">
        <v>75</v>
      </c>
      <c r="K122" s="163" t="s">
        <v>75</v>
      </c>
      <c r="L122" s="163" t="s">
        <v>104</v>
      </c>
      <c r="M122" s="163"/>
      <c r="N122" s="163"/>
      <c r="O122" s="163"/>
      <c r="P122" s="163" t="s">
        <v>565</v>
      </c>
    </row>
    <row r="123" spans="1:16" ht="30.6">
      <c r="A123" s="169">
        <v>120</v>
      </c>
      <c r="B123" s="169"/>
      <c r="C123" s="168" t="s">
        <v>570</v>
      </c>
      <c r="D123" s="168" t="s">
        <v>571</v>
      </c>
      <c r="E123" s="163" t="s">
        <v>107</v>
      </c>
      <c r="F123" s="163" t="s">
        <v>572</v>
      </c>
      <c r="G123" s="163" t="s">
        <v>573</v>
      </c>
      <c r="H123" s="163" t="s">
        <v>75</v>
      </c>
      <c r="I123" s="163" t="s">
        <v>75</v>
      </c>
      <c r="J123" s="163" t="s">
        <v>75</v>
      </c>
      <c r="K123" s="163" t="s">
        <v>75</v>
      </c>
      <c r="L123" s="163" t="s">
        <v>574</v>
      </c>
      <c r="M123" s="163"/>
      <c r="N123" s="163"/>
      <c r="O123" s="163"/>
      <c r="P123" s="163" t="s">
        <v>563</v>
      </c>
    </row>
    <row r="124" spans="1:16" ht="30.6">
      <c r="A124" s="169">
        <v>121</v>
      </c>
      <c r="B124" s="169"/>
      <c r="C124" s="168" t="s">
        <v>575</v>
      </c>
      <c r="D124" s="168" t="s">
        <v>571</v>
      </c>
      <c r="E124" s="163" t="s">
        <v>107</v>
      </c>
      <c r="F124" s="163" t="s">
        <v>576</v>
      </c>
      <c r="G124" s="163" t="s">
        <v>577</v>
      </c>
      <c r="H124" s="163" t="s">
        <v>75</v>
      </c>
      <c r="I124" s="163" t="s">
        <v>75</v>
      </c>
      <c r="J124" s="163" t="s">
        <v>75</v>
      </c>
      <c r="K124" s="163" t="s">
        <v>75</v>
      </c>
      <c r="L124" s="163" t="s">
        <v>578</v>
      </c>
      <c r="M124" s="163"/>
      <c r="N124" s="163"/>
      <c r="O124" s="163"/>
      <c r="P124" s="163" t="s">
        <v>563</v>
      </c>
    </row>
    <row r="125" spans="1:16" ht="30.6">
      <c r="A125" s="169">
        <v>122</v>
      </c>
      <c r="B125" s="169"/>
      <c r="C125" s="168" t="s">
        <v>579</v>
      </c>
      <c r="D125" s="168" t="s">
        <v>571</v>
      </c>
      <c r="E125" s="163" t="s">
        <v>107</v>
      </c>
      <c r="F125" s="163" t="s">
        <v>580</v>
      </c>
      <c r="G125" s="163" t="s">
        <v>581</v>
      </c>
      <c r="H125" s="163" t="s">
        <v>75</v>
      </c>
      <c r="I125" s="163" t="s">
        <v>75</v>
      </c>
      <c r="J125" s="163" t="s">
        <v>75</v>
      </c>
      <c r="K125" s="163" t="s">
        <v>75</v>
      </c>
      <c r="L125" s="163" t="s">
        <v>574</v>
      </c>
      <c r="M125" s="163"/>
      <c r="N125" s="163"/>
      <c r="O125" s="163"/>
      <c r="P125" s="163" t="s">
        <v>563</v>
      </c>
    </row>
    <row r="126" spans="1:16" ht="20.399999999999999">
      <c r="A126" s="169">
        <v>123</v>
      </c>
      <c r="B126" s="169"/>
      <c r="C126" s="168" t="s">
        <v>582</v>
      </c>
      <c r="D126" s="168" t="s">
        <v>583</v>
      </c>
      <c r="E126" s="163" t="s">
        <v>100</v>
      </c>
      <c r="F126" s="163" t="s">
        <v>584</v>
      </c>
      <c r="G126" s="163" t="s">
        <v>585</v>
      </c>
      <c r="H126" s="163" t="s">
        <v>75</v>
      </c>
      <c r="I126" s="163" t="s">
        <v>75</v>
      </c>
      <c r="J126" s="163" t="s">
        <v>75</v>
      </c>
      <c r="K126" s="163" t="s">
        <v>75</v>
      </c>
      <c r="L126" s="163" t="s">
        <v>574</v>
      </c>
      <c r="M126" s="163"/>
      <c r="N126" s="163"/>
      <c r="O126" s="163" t="s">
        <v>565</v>
      </c>
      <c r="P126" s="163" t="s">
        <v>563</v>
      </c>
    </row>
    <row r="127" spans="1:16" ht="20.399999999999999">
      <c r="A127" s="169">
        <v>124</v>
      </c>
      <c r="B127" s="169"/>
      <c r="C127" s="168" t="s">
        <v>586</v>
      </c>
      <c r="D127" s="168" t="s">
        <v>587</v>
      </c>
      <c r="E127" s="163" t="s">
        <v>80</v>
      </c>
      <c r="F127" s="163" t="s">
        <v>588</v>
      </c>
      <c r="G127" s="163" t="s">
        <v>586</v>
      </c>
      <c r="H127" s="163" t="s">
        <v>74</v>
      </c>
      <c r="I127" s="163" t="s">
        <v>75</v>
      </c>
      <c r="J127" s="163" t="s">
        <v>75</v>
      </c>
      <c r="K127" s="163" t="s">
        <v>75</v>
      </c>
      <c r="L127" s="163"/>
      <c r="M127" s="163"/>
      <c r="N127" s="163"/>
      <c r="O127" s="163"/>
      <c r="P127" s="163"/>
    </row>
    <row r="128" spans="1:16" ht="30.6">
      <c r="A128" s="169">
        <v>125</v>
      </c>
      <c r="B128" s="169"/>
      <c r="C128" s="168" t="s">
        <v>589</v>
      </c>
      <c r="D128" s="168" t="s">
        <v>181</v>
      </c>
      <c r="E128" s="163" t="s">
        <v>80</v>
      </c>
      <c r="F128" s="163" t="s">
        <v>590</v>
      </c>
      <c r="G128" s="163" t="s">
        <v>589</v>
      </c>
      <c r="H128" s="163" t="s">
        <v>567</v>
      </c>
      <c r="I128" s="163" t="s">
        <v>75</v>
      </c>
      <c r="J128" s="163" t="s">
        <v>75</v>
      </c>
      <c r="K128" s="163" t="s">
        <v>74</v>
      </c>
      <c r="L128" s="163"/>
      <c r="M128" s="163"/>
      <c r="N128" s="163"/>
      <c r="O128" s="163"/>
      <c r="P128" s="163"/>
    </row>
    <row r="129" spans="1:16" ht="20.399999999999999">
      <c r="A129" s="169">
        <v>126</v>
      </c>
      <c r="B129" s="169"/>
      <c r="C129" s="168" t="s">
        <v>591</v>
      </c>
      <c r="D129" s="168" t="s">
        <v>592</v>
      </c>
      <c r="E129" s="163" t="s">
        <v>385</v>
      </c>
      <c r="F129" s="163" t="s">
        <v>593</v>
      </c>
      <c r="G129" s="163" t="s">
        <v>594</v>
      </c>
      <c r="H129" s="163" t="s">
        <v>75</v>
      </c>
      <c r="I129" s="163" t="s">
        <v>75</v>
      </c>
      <c r="J129" s="163" t="s">
        <v>75</v>
      </c>
      <c r="K129" s="163" t="s">
        <v>74</v>
      </c>
      <c r="L129" s="163"/>
      <c r="M129" s="163"/>
      <c r="N129" s="163"/>
      <c r="O129" s="163"/>
      <c r="P129" s="163"/>
    </row>
  </sheetData>
  <dataValidations count="1">
    <dataValidation type="list" allowBlank="1" showInputMessage="1" showErrorMessage="1" sqref="N2:P129" xr:uid="{D0C85271-7D8C-47DD-BC90-11CFFBADDAC2}">
      <formula1>$H$242:$H$243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11</vt:i4>
      </vt:variant>
    </vt:vector>
  </HeadingPairs>
  <TitlesOfParts>
    <vt:vector size="17" baseType="lpstr">
      <vt:lpstr>General Info</vt:lpstr>
      <vt:lpstr>Polisblad</vt:lpstr>
      <vt:lpstr>Bestand dd 1 januari 2025</vt:lpstr>
      <vt:lpstr>Antwoord vraag 3</vt:lpstr>
      <vt:lpstr>Antwoord vraag 7</vt:lpstr>
      <vt:lpstr>Antwoord vraag 10</vt:lpstr>
      <vt:lpstr>'Bestand dd 1 januari 2025'!Afdrukbereik</vt:lpstr>
      <vt:lpstr>'Bestand dd 1 januari 2025'!Afdruktitels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Kimberley Kole-Dijkstra</cp:lastModifiedBy>
  <cp:revision/>
  <dcterms:created xsi:type="dcterms:W3CDTF">2000-08-08T13:09:59Z</dcterms:created>
  <dcterms:modified xsi:type="dcterms:W3CDTF">2025-10-16T10:51:09Z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875a5b46-6a40-4ffc-90be-3fcbddbfaaf1_ActionId">
    <vt:lpwstr>66201da9-5e5f-452c-a198-e50cc3487327</vt:lpwstr>
  </property>
  <property fmtid="{D5CDD505-2E9C-101B-9397-08002B2CF9AE}" pid="5" name="MSIP_Label_875a5b46-6a40-4ffc-90be-3fcbddbfaaf1_Name">
    <vt:lpwstr>CONFIDENTIAL \ CONFIDENTIAL</vt:lpwstr>
  </property>
  <property fmtid="{D5CDD505-2E9C-101B-9397-08002B2CF9AE}" pid="6" name="MSIP_Label_875a5b46-6a40-4ffc-90be-3fcbddbfaaf1_SetDate">
    <vt:lpwstr>2025-01-24T10:44:30Z</vt:lpwstr>
  </property>
  <property fmtid="{D5CDD505-2E9C-101B-9397-08002B2CF9AE}" pid="7" name="MSIP_Label_875a5b46-6a40-4ffc-90be-3fcbddbfaaf1_SiteId">
    <vt:lpwstr>94cfddbc-0627-494a-ad7a-29aea3aea832</vt:lpwstr>
  </property>
  <property fmtid="{D5CDD505-2E9C-101B-9397-08002B2CF9AE}" pid="8" name="MSIP_Label_875a5b46-6a40-4ffc-90be-3fcbddbfaaf1_Enabled">
    <vt:lpwstr>True</vt:lpwstr>
  </property>
  <property fmtid="{D5CDD505-2E9C-101B-9397-08002B2CF9AE}" pid="9" name="MSIP_Label_875a5b46-6a40-4ffc-90be-3fcbddbfaaf1_Removed">
    <vt:lpwstr>False</vt:lpwstr>
  </property>
  <property fmtid="{D5CDD505-2E9C-101B-9397-08002B2CF9AE}" pid="10" name="MSIP_Label_875a5b46-6a40-4ffc-90be-3fcbddbfaaf1_Parent">
    <vt:lpwstr>fa45f789-1f0b-4e07-bb5a-5b7474c73833</vt:lpwstr>
  </property>
  <property fmtid="{D5CDD505-2E9C-101B-9397-08002B2CF9AE}" pid="11" name="MSIP_Label_875a5b46-6a40-4ffc-90be-3fcbddbfaaf1_Extended_MSFT_Method">
    <vt:lpwstr>Standard</vt:lpwstr>
  </property>
  <property fmtid="{D5CDD505-2E9C-101B-9397-08002B2CF9AE}" pid="12" name="MSIP_Label_fa45f789-1f0b-4e07-bb5a-5b7474c73833_Enabled">
    <vt:lpwstr>True</vt:lpwstr>
  </property>
  <property fmtid="{D5CDD505-2E9C-101B-9397-08002B2CF9AE}" pid="13" name="MSIP_Label_fa45f789-1f0b-4e07-bb5a-5b7474c73833_SiteId">
    <vt:lpwstr>94cfddbc-0627-494a-ad7a-29aea3aea832</vt:lpwstr>
  </property>
  <property fmtid="{D5CDD505-2E9C-101B-9397-08002B2CF9AE}" pid="14" name="MSIP_Label_fa45f789-1f0b-4e07-bb5a-5b7474c73833_SetDate">
    <vt:lpwstr>2025-01-24T10:44:30Z</vt:lpwstr>
  </property>
  <property fmtid="{D5CDD505-2E9C-101B-9397-08002B2CF9AE}" pid="15" name="MSIP_Label_fa45f789-1f0b-4e07-bb5a-5b7474c73833_Name">
    <vt:lpwstr>CONFIDENTIAL</vt:lpwstr>
  </property>
  <property fmtid="{D5CDD505-2E9C-101B-9397-08002B2CF9AE}" pid="16" name="MSIP_Label_fa45f789-1f0b-4e07-bb5a-5b7474c73833_ActionId">
    <vt:lpwstr>eb0af40a-6811-4822-b1c1-b39ce7db9096</vt:lpwstr>
  </property>
  <property fmtid="{D5CDD505-2E9C-101B-9397-08002B2CF9AE}" pid="17" name="MSIP_Label_fa45f789-1f0b-4e07-bb5a-5b7474c73833_Extended_MSFT_Method">
    <vt:lpwstr>Standard</vt:lpwstr>
  </property>
  <property fmtid="{D5CDD505-2E9C-101B-9397-08002B2CF9AE}" pid="18" name="Sensitivity">
    <vt:lpwstr>CONFIDENTIAL \ CONFIDENTIAL CONFIDENTIAL</vt:lpwstr>
  </property>
</Properties>
</file>