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Europese Aanbestedingen\Aanbestedingen 2025\Gemeente Kampen\Brandverzekering\03) Concept stukken\"/>
    </mc:Choice>
  </mc:AlternateContent>
  <bookViews>
    <workbookView xWindow="28680" yWindow="-1920" windowWidth="29040" windowHeight="17640"/>
  </bookViews>
  <sheets>
    <sheet name="Blad2" sheetId="2" r:id="rId1"/>
    <sheet name="Blad1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8" i="2" l="1"/>
  <c r="L207" i="2"/>
  <c r="L206" i="2"/>
  <c r="L205" i="2"/>
  <c r="L204" i="2"/>
  <c r="L203" i="2"/>
  <c r="L202" i="2"/>
  <c r="L201" i="2"/>
  <c r="L200" i="2"/>
  <c r="L199" i="2"/>
  <c r="L210" i="2" s="1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96" i="2" s="1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49" i="2" s="1"/>
  <c r="L214" i="2" s="1"/>
  <c r="J208" i="2"/>
  <c r="N208" i="2" s="1"/>
  <c r="J207" i="2"/>
  <c r="N207" i="2" s="1"/>
  <c r="J206" i="2"/>
  <c r="N206" i="2" s="1"/>
  <c r="J205" i="2"/>
  <c r="N205" i="2" s="1"/>
  <c r="J204" i="2"/>
  <c r="N204" i="2" s="1"/>
  <c r="J203" i="2"/>
  <c r="N203" i="2" s="1"/>
  <c r="J202" i="2"/>
  <c r="N202" i="2" s="1"/>
  <c r="J201" i="2"/>
  <c r="N201" i="2" s="1"/>
  <c r="J200" i="2"/>
  <c r="N200" i="2" s="1"/>
  <c r="J199" i="2"/>
  <c r="J194" i="2"/>
  <c r="N194" i="2" s="1"/>
  <c r="J193" i="2"/>
  <c r="N193" i="2" s="1"/>
  <c r="J192" i="2"/>
  <c r="N192" i="2" s="1"/>
  <c r="J191" i="2"/>
  <c r="N191" i="2" s="1"/>
  <c r="J190" i="2"/>
  <c r="N190" i="2" s="1"/>
  <c r="J189" i="2"/>
  <c r="N189" i="2" s="1"/>
  <c r="J188" i="2"/>
  <c r="N188" i="2" s="1"/>
  <c r="J187" i="2"/>
  <c r="N187" i="2" s="1"/>
  <c r="J186" i="2"/>
  <c r="N186" i="2" s="1"/>
  <c r="J185" i="2"/>
  <c r="N185" i="2" s="1"/>
  <c r="J184" i="2"/>
  <c r="N184" i="2" s="1"/>
  <c r="J183" i="2"/>
  <c r="N183" i="2" s="1"/>
  <c r="J182" i="2"/>
  <c r="N182" i="2" s="1"/>
  <c r="J181" i="2"/>
  <c r="N181" i="2" s="1"/>
  <c r="J180" i="2"/>
  <c r="N180" i="2" s="1"/>
  <c r="J179" i="2"/>
  <c r="N179" i="2" s="1"/>
  <c r="J178" i="2"/>
  <c r="N178" i="2" s="1"/>
  <c r="J177" i="2"/>
  <c r="N177" i="2" s="1"/>
  <c r="J176" i="2"/>
  <c r="N176" i="2" s="1"/>
  <c r="J175" i="2"/>
  <c r="N175" i="2" s="1"/>
  <c r="J174" i="2"/>
  <c r="N174" i="2" s="1"/>
  <c r="J173" i="2"/>
  <c r="N173" i="2" s="1"/>
  <c r="J172" i="2"/>
  <c r="N172" i="2" s="1"/>
  <c r="J171" i="2"/>
  <c r="N171" i="2" s="1"/>
  <c r="J170" i="2"/>
  <c r="N170" i="2" s="1"/>
  <c r="J169" i="2"/>
  <c r="N169" i="2" s="1"/>
  <c r="J168" i="2"/>
  <c r="N168" i="2" s="1"/>
  <c r="J167" i="2"/>
  <c r="N167" i="2" s="1"/>
  <c r="J166" i="2"/>
  <c r="N166" i="2" s="1"/>
  <c r="J165" i="2"/>
  <c r="N165" i="2" s="1"/>
  <c r="J164" i="2"/>
  <c r="N164" i="2" s="1"/>
  <c r="J163" i="2"/>
  <c r="N163" i="2" s="1"/>
  <c r="J162" i="2"/>
  <c r="N162" i="2" s="1"/>
  <c r="J161" i="2"/>
  <c r="N161" i="2" s="1"/>
  <c r="J160" i="2"/>
  <c r="N160" i="2" s="1"/>
  <c r="J159" i="2"/>
  <c r="N159" i="2" s="1"/>
  <c r="J158" i="2"/>
  <c r="N158" i="2" s="1"/>
  <c r="J157" i="2"/>
  <c r="N157" i="2" s="1"/>
  <c r="J156" i="2"/>
  <c r="N156" i="2" s="1"/>
  <c r="J155" i="2"/>
  <c r="N155" i="2" s="1"/>
  <c r="J154" i="2"/>
  <c r="N154" i="2" s="1"/>
  <c r="J153" i="2"/>
  <c r="N153" i="2" s="1"/>
  <c r="J152" i="2"/>
  <c r="J147" i="2"/>
  <c r="N147" i="2" s="1"/>
  <c r="J146" i="2"/>
  <c r="N146" i="2" s="1"/>
  <c r="J145" i="2"/>
  <c r="N145" i="2" s="1"/>
  <c r="J144" i="2"/>
  <c r="N144" i="2" s="1"/>
  <c r="J143" i="2"/>
  <c r="N143" i="2" s="1"/>
  <c r="J142" i="2"/>
  <c r="N142" i="2" s="1"/>
  <c r="J141" i="2"/>
  <c r="N141" i="2" s="1"/>
  <c r="J140" i="2"/>
  <c r="N140" i="2" s="1"/>
  <c r="J139" i="2"/>
  <c r="N139" i="2" s="1"/>
  <c r="J138" i="2"/>
  <c r="N138" i="2" s="1"/>
  <c r="J137" i="2"/>
  <c r="N137" i="2" s="1"/>
  <c r="J136" i="2"/>
  <c r="N136" i="2" s="1"/>
  <c r="J135" i="2"/>
  <c r="N135" i="2" s="1"/>
  <c r="J134" i="2"/>
  <c r="N134" i="2" s="1"/>
  <c r="J133" i="2"/>
  <c r="N133" i="2" s="1"/>
  <c r="J132" i="2"/>
  <c r="N132" i="2" s="1"/>
  <c r="J131" i="2"/>
  <c r="N131" i="2" s="1"/>
  <c r="J130" i="2"/>
  <c r="N130" i="2" s="1"/>
  <c r="J129" i="2"/>
  <c r="N129" i="2" s="1"/>
  <c r="J128" i="2"/>
  <c r="N128" i="2" s="1"/>
  <c r="J127" i="2"/>
  <c r="N127" i="2" s="1"/>
  <c r="J126" i="2"/>
  <c r="N126" i="2" s="1"/>
  <c r="J125" i="2"/>
  <c r="N125" i="2" s="1"/>
  <c r="J124" i="2"/>
  <c r="N124" i="2" s="1"/>
  <c r="J123" i="2"/>
  <c r="N123" i="2" s="1"/>
  <c r="J122" i="2"/>
  <c r="N122" i="2" s="1"/>
  <c r="J121" i="2"/>
  <c r="N121" i="2" s="1"/>
  <c r="J120" i="2"/>
  <c r="N120" i="2" s="1"/>
  <c r="J119" i="2"/>
  <c r="N119" i="2" s="1"/>
  <c r="J118" i="2"/>
  <c r="N118" i="2" s="1"/>
  <c r="J117" i="2"/>
  <c r="N117" i="2" s="1"/>
  <c r="J116" i="2"/>
  <c r="N116" i="2" s="1"/>
  <c r="J115" i="2"/>
  <c r="N115" i="2" s="1"/>
  <c r="J114" i="2"/>
  <c r="N114" i="2" s="1"/>
  <c r="J113" i="2"/>
  <c r="N113" i="2" s="1"/>
  <c r="J112" i="2"/>
  <c r="N112" i="2" s="1"/>
  <c r="J111" i="2"/>
  <c r="N111" i="2" s="1"/>
  <c r="J110" i="2"/>
  <c r="N110" i="2" s="1"/>
  <c r="J109" i="2"/>
  <c r="N109" i="2" s="1"/>
  <c r="J108" i="2"/>
  <c r="N108" i="2" s="1"/>
  <c r="J107" i="2"/>
  <c r="N107" i="2" s="1"/>
  <c r="J106" i="2"/>
  <c r="N106" i="2" s="1"/>
  <c r="J105" i="2"/>
  <c r="N105" i="2" s="1"/>
  <c r="J104" i="2"/>
  <c r="N104" i="2" s="1"/>
  <c r="J103" i="2"/>
  <c r="N103" i="2" s="1"/>
  <c r="J102" i="2"/>
  <c r="N102" i="2" s="1"/>
  <c r="J101" i="2"/>
  <c r="N101" i="2" s="1"/>
  <c r="J100" i="2"/>
  <c r="N100" i="2" s="1"/>
  <c r="J99" i="2"/>
  <c r="N99" i="2" s="1"/>
  <c r="J98" i="2"/>
  <c r="N98" i="2" s="1"/>
  <c r="J97" i="2"/>
  <c r="N97" i="2" s="1"/>
  <c r="J96" i="2"/>
  <c r="N96" i="2" s="1"/>
  <c r="J95" i="2"/>
  <c r="N95" i="2" s="1"/>
  <c r="J94" i="2"/>
  <c r="N94" i="2" s="1"/>
  <c r="J93" i="2"/>
  <c r="N93" i="2" s="1"/>
  <c r="J92" i="2"/>
  <c r="N92" i="2" s="1"/>
  <c r="J91" i="2"/>
  <c r="N91" i="2" s="1"/>
  <c r="J90" i="2"/>
  <c r="N90" i="2" s="1"/>
  <c r="J89" i="2"/>
  <c r="N89" i="2" s="1"/>
  <c r="J88" i="2"/>
  <c r="N88" i="2" s="1"/>
  <c r="J87" i="2"/>
  <c r="N87" i="2" s="1"/>
  <c r="J86" i="2"/>
  <c r="N86" i="2" s="1"/>
  <c r="J85" i="2"/>
  <c r="N85" i="2" s="1"/>
  <c r="J84" i="2"/>
  <c r="N84" i="2" s="1"/>
  <c r="J83" i="2"/>
  <c r="N83" i="2" s="1"/>
  <c r="J82" i="2"/>
  <c r="N82" i="2" s="1"/>
  <c r="J81" i="2"/>
  <c r="N81" i="2" s="1"/>
  <c r="J80" i="2"/>
  <c r="N80" i="2" s="1"/>
  <c r="J79" i="2"/>
  <c r="N79" i="2" s="1"/>
  <c r="J78" i="2"/>
  <c r="N78" i="2" s="1"/>
  <c r="J77" i="2"/>
  <c r="N77" i="2" s="1"/>
  <c r="J76" i="2"/>
  <c r="N76" i="2" s="1"/>
  <c r="J75" i="2"/>
  <c r="N75" i="2" s="1"/>
  <c r="J74" i="2"/>
  <c r="N74" i="2" s="1"/>
  <c r="J73" i="2"/>
  <c r="N73" i="2" s="1"/>
  <c r="J72" i="2"/>
  <c r="N72" i="2" s="1"/>
  <c r="J71" i="2"/>
  <c r="N71" i="2" s="1"/>
  <c r="J70" i="2"/>
  <c r="N70" i="2" s="1"/>
  <c r="J69" i="2"/>
  <c r="N69" i="2" s="1"/>
  <c r="J68" i="2"/>
  <c r="N68" i="2" s="1"/>
  <c r="J67" i="2"/>
  <c r="N67" i="2" s="1"/>
  <c r="J66" i="2"/>
  <c r="N66" i="2" s="1"/>
  <c r="J65" i="2"/>
  <c r="N65" i="2" s="1"/>
  <c r="J64" i="2"/>
  <c r="N64" i="2" s="1"/>
  <c r="J63" i="2"/>
  <c r="N63" i="2" s="1"/>
  <c r="J62" i="2"/>
  <c r="N62" i="2" s="1"/>
  <c r="J61" i="2"/>
  <c r="N61" i="2" s="1"/>
  <c r="J60" i="2"/>
  <c r="N60" i="2" s="1"/>
  <c r="J59" i="2"/>
  <c r="N59" i="2" s="1"/>
  <c r="J58" i="2"/>
  <c r="N58" i="2" s="1"/>
  <c r="J57" i="2"/>
  <c r="N57" i="2" s="1"/>
  <c r="J56" i="2"/>
  <c r="N56" i="2" s="1"/>
  <c r="J55" i="2"/>
  <c r="N55" i="2" s="1"/>
  <c r="J54" i="2"/>
  <c r="N54" i="2" s="1"/>
  <c r="J53" i="2"/>
  <c r="N53" i="2" s="1"/>
  <c r="J52" i="2"/>
  <c r="N52" i="2" s="1"/>
  <c r="J51" i="2"/>
  <c r="N51" i="2" s="1"/>
  <c r="J50" i="2"/>
  <c r="N50" i="2" s="1"/>
  <c r="J49" i="2"/>
  <c r="N49" i="2" s="1"/>
  <c r="J48" i="2"/>
  <c r="N48" i="2" s="1"/>
  <c r="J47" i="2"/>
  <c r="N47" i="2" s="1"/>
  <c r="J46" i="2"/>
  <c r="N46" i="2" s="1"/>
  <c r="J45" i="2"/>
  <c r="N45" i="2" s="1"/>
  <c r="J44" i="2"/>
  <c r="N44" i="2" s="1"/>
  <c r="J43" i="2"/>
  <c r="N43" i="2" s="1"/>
  <c r="J42" i="2"/>
  <c r="N42" i="2" s="1"/>
  <c r="J41" i="2"/>
  <c r="N41" i="2" s="1"/>
  <c r="J40" i="2"/>
  <c r="N40" i="2" s="1"/>
  <c r="J39" i="2"/>
  <c r="N39" i="2" s="1"/>
  <c r="J38" i="2"/>
  <c r="N38" i="2" s="1"/>
  <c r="J37" i="2"/>
  <c r="N37" i="2" s="1"/>
  <c r="J36" i="2"/>
  <c r="N36" i="2" s="1"/>
  <c r="J35" i="2"/>
  <c r="N35" i="2" s="1"/>
  <c r="J34" i="2"/>
  <c r="N34" i="2" s="1"/>
  <c r="J33" i="2"/>
  <c r="N33" i="2" s="1"/>
  <c r="J32" i="2"/>
  <c r="N32" i="2" s="1"/>
  <c r="J31" i="2"/>
  <c r="N31" i="2" s="1"/>
  <c r="J30" i="2"/>
  <c r="N30" i="2" s="1"/>
  <c r="J29" i="2"/>
  <c r="N29" i="2" s="1"/>
  <c r="J28" i="2"/>
  <c r="N28" i="2" s="1"/>
  <c r="J27" i="2"/>
  <c r="N27" i="2" s="1"/>
  <c r="J26" i="2"/>
  <c r="N26" i="2" s="1"/>
  <c r="J25" i="2"/>
  <c r="N25" i="2" s="1"/>
  <c r="J24" i="2"/>
  <c r="N24" i="2" s="1"/>
  <c r="J23" i="2"/>
  <c r="N23" i="2" s="1"/>
  <c r="J22" i="2"/>
  <c r="N22" i="2" s="1"/>
  <c r="J21" i="2"/>
  <c r="N21" i="2" s="1"/>
  <c r="J20" i="2"/>
  <c r="N20" i="2" s="1"/>
  <c r="J19" i="2"/>
  <c r="N19" i="2" s="1"/>
  <c r="J18" i="2"/>
  <c r="N18" i="2" s="1"/>
  <c r="J17" i="2"/>
  <c r="N17" i="2" s="1"/>
  <c r="J16" i="2"/>
  <c r="N16" i="2" s="1"/>
  <c r="J15" i="2"/>
  <c r="N15" i="2" s="1"/>
  <c r="J14" i="2"/>
  <c r="N14" i="2" s="1"/>
  <c r="J13" i="2"/>
  <c r="N13" i="2" s="1"/>
  <c r="J12" i="2"/>
  <c r="N12" i="2" l="1"/>
  <c r="J149" i="2"/>
  <c r="N152" i="2"/>
  <c r="J196" i="2"/>
  <c r="N196" i="2" s="1"/>
  <c r="N199" i="2"/>
  <c r="J210" i="2"/>
  <c r="N210" i="2" s="1"/>
  <c r="M166" i="2"/>
  <c r="N149" i="2" l="1"/>
  <c r="J214" i="2"/>
  <c r="M192" i="2"/>
  <c r="M200" i="2"/>
  <c r="M71" i="2"/>
  <c r="M205" i="2"/>
  <c r="N214" i="2" l="1"/>
  <c r="N215" i="2" s="1"/>
  <c r="M70" i="2"/>
  <c r="M159" i="2"/>
  <c r="K149" i="2"/>
  <c r="M117" i="2" l="1"/>
  <c r="M67" i="2" l="1"/>
  <c r="M13" i="2" l="1"/>
  <c r="M14" i="2"/>
  <c r="M15" i="2"/>
  <c r="M20" i="2"/>
  <c r="M21" i="2"/>
  <c r="M22" i="2"/>
  <c r="M23" i="2"/>
  <c r="M28" i="2"/>
  <c r="M29" i="2"/>
  <c r="M30" i="2"/>
  <c r="M31" i="2"/>
  <c r="M37" i="2"/>
  <c r="M38" i="2"/>
  <c r="M39" i="2"/>
  <c r="M44" i="2"/>
  <c r="M45" i="2"/>
  <c r="M46" i="2"/>
  <c r="M47" i="2"/>
  <c r="M52" i="2"/>
  <c r="M53" i="2"/>
  <c r="M54" i="2"/>
  <c r="M58" i="2"/>
  <c r="M59" i="2"/>
  <c r="M60" i="2"/>
  <c r="M68" i="2"/>
  <c r="M69" i="2"/>
  <c r="M72" i="2"/>
  <c r="M73" i="2"/>
  <c r="M78" i="2"/>
  <c r="M79" i="2"/>
  <c r="M80" i="2"/>
  <c r="M81" i="2"/>
  <c r="M86" i="2"/>
  <c r="M87" i="2"/>
  <c r="M91" i="2"/>
  <c r="M92" i="2"/>
  <c r="M93" i="2"/>
  <c r="M97" i="2"/>
  <c r="M98" i="2"/>
  <c r="M99" i="2"/>
  <c r="M103" i="2"/>
  <c r="M104" i="2"/>
  <c r="M105" i="2"/>
  <c r="M110" i="2"/>
  <c r="M111" i="2"/>
  <c r="M112" i="2"/>
  <c r="M113" i="2"/>
  <c r="M118" i="2"/>
  <c r="M119" i="2"/>
  <c r="M120" i="2"/>
  <c r="M121" i="2"/>
  <c r="M126" i="2"/>
  <c r="M127" i="2"/>
  <c r="M128" i="2"/>
  <c r="M129" i="2"/>
  <c r="M134" i="2"/>
  <c r="M135" i="2"/>
  <c r="M136" i="2"/>
  <c r="M137" i="2"/>
  <c r="M142" i="2"/>
  <c r="M143" i="2"/>
  <c r="M144" i="2"/>
  <c r="M145" i="2"/>
  <c r="M150" i="2"/>
  <c r="M154" i="2"/>
  <c r="M155" i="2"/>
  <c r="M162" i="2"/>
  <c r="M163" i="2"/>
  <c r="M171" i="2"/>
  <c r="M172" i="2"/>
  <c r="M65" i="2"/>
  <c r="M179" i="2"/>
  <c r="M186" i="2"/>
  <c r="I149" i="2" l="1"/>
  <c r="M149" i="2" s="1"/>
  <c r="K196" i="2"/>
  <c r="I196" i="2"/>
  <c r="K210" i="2"/>
  <c r="I210" i="2"/>
  <c r="M199" i="2"/>
  <c r="M198" i="2"/>
  <c r="M183" i="2"/>
  <c r="M176" i="2"/>
  <c r="M168" i="2"/>
  <c r="M184" i="2"/>
  <c r="M177" i="2"/>
  <c r="M169" i="2"/>
  <c r="M160" i="2"/>
  <c r="M152" i="2"/>
  <c r="M56" i="2"/>
  <c r="M42" i="2"/>
  <c r="M18" i="2"/>
  <c r="M12" i="2"/>
  <c r="M141" i="2"/>
  <c r="M133" i="2"/>
  <c r="M125" i="2"/>
  <c r="M109" i="2"/>
  <c r="M102" i="2"/>
  <c r="M90" i="2"/>
  <c r="M85" i="2"/>
  <c r="M77" i="2"/>
  <c r="M64" i="2"/>
  <c r="M57" i="2"/>
  <c r="M51" i="2"/>
  <c r="M43" i="2"/>
  <c r="M35" i="2"/>
  <c r="M27" i="2"/>
  <c r="M19" i="2"/>
  <c r="M185" i="2"/>
  <c r="M178" i="2"/>
  <c r="M170" i="2"/>
  <c r="M161" i="2"/>
  <c r="M153" i="2"/>
  <c r="M63" i="2"/>
  <c r="M197" i="2"/>
  <c r="M206" i="2"/>
  <c r="M201" i="2"/>
  <c r="M187" i="2"/>
  <c r="M204" i="2"/>
  <c r="M194" i="2"/>
  <c r="M189" i="2"/>
  <c r="M182" i="2"/>
  <c r="M175" i="2"/>
  <c r="M167" i="2"/>
  <c r="M158" i="2"/>
  <c r="M151" i="2"/>
  <c r="M147" i="2"/>
  <c r="M140" i="2"/>
  <c r="M132" i="2"/>
  <c r="M124" i="2"/>
  <c r="M116" i="2"/>
  <c r="M108" i="2"/>
  <c r="M101" i="2"/>
  <c r="M96" i="2"/>
  <c r="M89" i="2"/>
  <c r="M84" i="2"/>
  <c r="M76" i="2"/>
  <c r="M50" i="2"/>
  <c r="M34" i="2"/>
  <c r="M26" i="2"/>
  <c r="M208" i="2"/>
  <c r="M203" i="2"/>
  <c r="M193" i="2"/>
  <c r="M188" i="2"/>
  <c r="M181" i="2"/>
  <c r="M174" i="2"/>
  <c r="M165" i="2"/>
  <c r="M157" i="2"/>
  <c r="M146" i="2"/>
  <c r="M139" i="2"/>
  <c r="M131" i="2"/>
  <c r="M123" i="2"/>
  <c r="M115" i="2"/>
  <c r="M107" i="2"/>
  <c r="M100" i="2"/>
  <c r="M95" i="2"/>
  <c r="M83" i="2"/>
  <c r="M75" i="2"/>
  <c r="M62" i="2"/>
  <c r="M49" i="2"/>
  <c r="M41" i="2"/>
  <c r="M33" i="2"/>
  <c r="M25" i="2"/>
  <c r="M180" i="2"/>
  <c r="M173" i="2"/>
  <c r="M164" i="2"/>
  <c r="M156" i="2"/>
  <c r="M138" i="2"/>
  <c r="M130" i="2"/>
  <c r="M122" i="2"/>
  <c r="M114" i="2"/>
  <c r="M106" i="2"/>
  <c r="M94" i="2"/>
  <c r="M88" i="2"/>
  <c r="M82" i="2"/>
  <c r="M74" i="2"/>
  <c r="M61" i="2"/>
  <c r="M55" i="2"/>
  <c r="M48" i="2"/>
  <c r="M40" i="2"/>
  <c r="M32" i="2"/>
  <c r="M24" i="2"/>
  <c r="M16" i="2"/>
  <c r="M207" i="2"/>
  <c r="M202" i="2"/>
  <c r="M191" i="2"/>
  <c r="M66" i="2"/>
  <c r="M190" i="2"/>
  <c r="M17" i="2"/>
  <c r="M210" i="2" l="1"/>
  <c r="M196" i="2"/>
  <c r="I214" i="2"/>
  <c r="K214" i="2"/>
  <c r="M214" i="2" l="1"/>
</calcChain>
</file>

<file path=xl/sharedStrings.xml><?xml version="1.0" encoding="utf-8"?>
<sst xmlns="http://schemas.openxmlformats.org/spreadsheetml/2006/main" count="2716" uniqueCount="629">
  <si>
    <t>Adres:</t>
  </si>
  <si>
    <t>No.:</t>
  </si>
  <si>
    <t>Plaats:</t>
  </si>
  <si>
    <t>Bestemming:</t>
  </si>
  <si>
    <t>FCL.nr.</t>
  </si>
  <si>
    <t>Taxatie datum</t>
  </si>
  <si>
    <t>Gebouwen:</t>
  </si>
  <si>
    <t>Inventaris:</t>
  </si>
  <si>
    <t>Totaal</t>
  </si>
  <si>
    <t>Straat:</t>
  </si>
  <si>
    <t>Gebouwen</t>
  </si>
  <si>
    <t>Inventaris</t>
  </si>
  <si>
    <t>in EUR:</t>
  </si>
  <si>
    <t>Gemeentelijk Bezit:</t>
  </si>
  <si>
    <t>Diverse Gebouwen:</t>
  </si>
  <si>
    <t>Buitenbroeksweg</t>
  </si>
  <si>
    <t>Kampen</t>
  </si>
  <si>
    <t>Appartementen, Bedrijfsruimten enz.</t>
  </si>
  <si>
    <t>5.800.4260</t>
  </si>
  <si>
    <t>De Maten</t>
  </si>
  <si>
    <t xml:space="preserve">Burg. Berghuisplein </t>
  </si>
  <si>
    <t>stadskantoor (printers)</t>
  </si>
  <si>
    <t>5.200.0000</t>
  </si>
  <si>
    <t>Burg. Berghuisplein *</t>
  </si>
  <si>
    <t>stadskantoor</t>
  </si>
  <si>
    <t>5.200.0010</t>
  </si>
  <si>
    <t>10-01-2018</t>
  </si>
  <si>
    <t>Engelenbergstr/Wilh.laan/Begraafpl.</t>
  </si>
  <si>
    <t>Ong.</t>
  </si>
  <si>
    <t>5.300.1000</t>
  </si>
  <si>
    <t>Onverschillig waar binnen de Gem.</t>
  </si>
  <si>
    <t>Toiletwagen + Inventaris</t>
  </si>
  <si>
    <t>Onverschillig binnen Nederland</t>
  </si>
  <si>
    <t>Houten schaftwagen</t>
  </si>
  <si>
    <t>Buitensingel (in het Hertenkamp)</t>
  </si>
  <si>
    <t>Dierenverblijf</t>
  </si>
  <si>
    <t>Houten voederbak, waarboven een bak met nokpannen</t>
  </si>
  <si>
    <t>Korteweg</t>
  </si>
  <si>
    <t>Plantsoenschuur</t>
  </si>
  <si>
    <t>Lelystraat</t>
  </si>
  <si>
    <t>Inventaris z.b. in de gebouwen, d.t. berging</t>
  </si>
  <si>
    <t>Middenwetering</t>
  </si>
  <si>
    <t>Stal voor dierenweide enz.</t>
  </si>
  <si>
    <t>Fonteinkruid</t>
  </si>
  <si>
    <t>2a</t>
  </si>
  <si>
    <t>Onderkomen Plantsoenendienst, kantine, doucheruimte en wagenberging</t>
  </si>
  <si>
    <t>Sportpark de Maten</t>
  </si>
  <si>
    <t>onderkomen en inventaris</t>
  </si>
  <si>
    <t>onderkomen en inventaris Gemeente Kampen incl.houten schuur voor opslag van (rijdend) materieel</t>
  </si>
  <si>
    <t xml:space="preserve">onderkomen en inventaris Gemeente Kampen </t>
  </si>
  <si>
    <t>Bergweg</t>
  </si>
  <si>
    <t>Sportpark de Uithoek, schuur en inventaris gemeente Kampen</t>
  </si>
  <si>
    <t>v.m. Brandweergarage</t>
  </si>
  <si>
    <t>Binnen Nederland</t>
  </si>
  <si>
    <t>Schaftwagens</t>
  </si>
  <si>
    <t>5.300.2000</t>
  </si>
  <si>
    <t>Inventaris en Gereedschappen</t>
  </si>
  <si>
    <t xml:space="preserve">Tasveld </t>
  </si>
  <si>
    <t>IJsselmuiden</t>
  </si>
  <si>
    <t>Wijkgebouw Zendijk</t>
  </si>
  <si>
    <t>26a en 26b</t>
  </si>
  <si>
    <t>stallingloods</t>
  </si>
  <si>
    <t>Anjerstraat</t>
  </si>
  <si>
    <t>Bejaardensocieteit (voormalig schoolgebouw)</t>
  </si>
  <si>
    <t>5.800.4000</t>
  </si>
  <si>
    <t>3e Ebbingestraat</t>
  </si>
  <si>
    <t>verhuurd aan K.B.O.</t>
  </si>
  <si>
    <t>5.800.4010</t>
  </si>
  <si>
    <t>Burgwal</t>
  </si>
  <si>
    <t>5.800.4070</t>
  </si>
  <si>
    <t>Graafschap</t>
  </si>
  <si>
    <t>39-I &amp; 39-II</t>
  </si>
  <si>
    <t>Atelier en massagepraktijk</t>
  </si>
  <si>
    <t>5.800.4080</t>
  </si>
  <si>
    <t>Hofstraat</t>
  </si>
  <si>
    <t>Stichting De Ruimte en Stichting Vluchtelingenwerk</t>
  </si>
  <si>
    <t>5.800.4090</t>
  </si>
  <si>
    <t>Jongerencentrum 't Ukien</t>
  </si>
  <si>
    <t>5.800.4120</t>
  </si>
  <si>
    <t>Greenterweg</t>
  </si>
  <si>
    <t>Woning plus Schuur</t>
  </si>
  <si>
    <t>5.800.4130</t>
  </si>
  <si>
    <t>Beltweg</t>
  </si>
  <si>
    <t>Kantoor, gereedschapslokaal, schaft- en waslokaal etc. Opslag</t>
  </si>
  <si>
    <t>5.800.4140</t>
  </si>
  <si>
    <t>Veerweg</t>
  </si>
  <si>
    <t>Gebouw 't Old Ekke</t>
  </si>
  <si>
    <t>5.800.4150</t>
  </si>
  <si>
    <t>17-6-2016</t>
  </si>
  <si>
    <t>6-I</t>
  </si>
  <si>
    <t xml:space="preserve">Woonhuis </t>
  </si>
  <si>
    <t>5.800.4170</t>
  </si>
  <si>
    <t>Esdoornhof</t>
  </si>
  <si>
    <t>Wijkvereniging Zuid</t>
  </si>
  <si>
    <t>5.800.4190</t>
  </si>
  <si>
    <t>Lamoraal van Egmondstraat</t>
  </si>
  <si>
    <t>St. Chr. Peuterklassen &amp; Wijkvereniging Flevowijk-Cellesbroek</t>
  </si>
  <si>
    <t>5.800.4200</t>
  </si>
  <si>
    <t>Noordweg</t>
  </si>
  <si>
    <t>Gebouw Ventura</t>
  </si>
  <si>
    <t>5.800.4230</t>
  </si>
  <si>
    <t>Theaterkoor Caecilia, Kleine Komedie, Kamper symfonieorkest Fidelio, het Torenkoor, Seniorensociëteit, Inloophuis</t>
  </si>
  <si>
    <t>5.800.4240</t>
  </si>
  <si>
    <t xml:space="preserve">Noordweg </t>
  </si>
  <si>
    <t>gebouw De Riette</t>
  </si>
  <si>
    <t>5.800.4280</t>
  </si>
  <si>
    <t>Buitensingel</t>
  </si>
  <si>
    <t>Kinderboerderij van steen gebouwd met pannen gedekt</t>
  </si>
  <si>
    <t>5.800.4300</t>
  </si>
  <si>
    <t>Houten kippenhok en werktuigberging en bakhuis</t>
  </si>
  <si>
    <t>Cellesbroeksweg</t>
  </si>
  <si>
    <t>achterhuis en schuur omgebouwd tot radio-omroep</t>
  </si>
  <si>
    <t>5.800.4310</t>
  </si>
  <si>
    <t xml:space="preserve">Cellesbroeksweg </t>
  </si>
  <si>
    <t>stal met electr.install. Enz.</t>
  </si>
  <si>
    <t>Woonhuis</t>
  </si>
  <si>
    <t>Touwslagerslaantje</t>
  </si>
  <si>
    <t>Zoddepark, dierenverblijf</t>
  </si>
  <si>
    <t>5.800.4330</t>
  </si>
  <si>
    <t>Veecaterdijk</t>
  </si>
  <si>
    <t>s-Heerenbroek</t>
  </si>
  <si>
    <t>5.800.4390</t>
  </si>
  <si>
    <t>Erfgenamenstraat</t>
  </si>
  <si>
    <t>1a</t>
  </si>
  <si>
    <t>muziekvereniging Oranje en peuterspeelzaal</t>
  </si>
  <si>
    <t>5.800.4400</t>
  </si>
  <si>
    <t>Wilhelminalaan</t>
  </si>
  <si>
    <t>5.800.4430</t>
  </si>
  <si>
    <t>Havenweg</t>
  </si>
  <si>
    <t>5.800.4440</t>
  </si>
  <si>
    <t>5.800.4450</t>
  </si>
  <si>
    <t>Slagersplein</t>
  </si>
  <si>
    <t>woning met schuur</t>
  </si>
  <si>
    <t>5.800.4460</t>
  </si>
  <si>
    <t>5.800.4470</t>
  </si>
  <si>
    <t>Eenvoudstraat</t>
  </si>
  <si>
    <t>5.800.4480</t>
  </si>
  <si>
    <t>Sint Nicolaasdijk</t>
  </si>
  <si>
    <t>5.800.4500</t>
  </si>
  <si>
    <t>Burgemeester van Tuinenplein</t>
  </si>
  <si>
    <t>Servicegebouw/toezichtsruimte bij fietsenstalling station Zuid</t>
  </si>
  <si>
    <t>5.800.4550</t>
  </si>
  <si>
    <t>2 busabri's</t>
  </si>
  <si>
    <t>Goudplevier</t>
  </si>
  <si>
    <t>Brandweerkazerne</t>
  </si>
  <si>
    <t>6.120.2000</t>
  </si>
  <si>
    <t xml:space="preserve">Jan Ligthartstraat </t>
  </si>
  <si>
    <t>Gebouw - adres onbekend</t>
  </si>
  <si>
    <t>Brugwachtershuis, Stadsbrug</t>
  </si>
  <si>
    <t>6.210.5000</t>
  </si>
  <si>
    <t>diverse locaties</t>
  </si>
  <si>
    <t xml:space="preserve"> </t>
  </si>
  <si>
    <t>Info stopzuilen en abri's</t>
  </si>
  <si>
    <t>6.212.0000</t>
  </si>
  <si>
    <t>Buiten Haven</t>
  </si>
  <si>
    <t>Aanlegsteigers</t>
  </si>
  <si>
    <t>6.221.0000</t>
  </si>
  <si>
    <t>Raas</t>
  </si>
  <si>
    <t>Zgn Biezenkeet, op de hoofddijk van Stadserf 19</t>
  </si>
  <si>
    <t>6.340.0000</t>
  </si>
  <si>
    <t>Stikkenpolder</t>
  </si>
  <si>
    <t>v.m. Motorgemaal, dienende tot Vogelwachthuisje enz.</t>
  </si>
  <si>
    <t>Oudedijk</t>
  </si>
  <si>
    <t>Modelboerderij op kleine schaal, in een gebouw (Loods)</t>
  </si>
  <si>
    <t>Vloeddijk</t>
  </si>
  <si>
    <t>muziekschool Quintus (voormalig kazerne)</t>
  </si>
  <si>
    <t>6.511.0000</t>
  </si>
  <si>
    <t>Oefenruimte, in gebruik bij de Vereniging Popbelang</t>
  </si>
  <si>
    <t>6.511.2000</t>
  </si>
  <si>
    <t>6.530.1000</t>
  </si>
  <si>
    <t xml:space="preserve">Grafhorsterweg </t>
  </si>
  <si>
    <t>53a</t>
  </si>
  <si>
    <t>6.530.1010</t>
  </si>
  <si>
    <t>1b</t>
  </si>
  <si>
    <t>Kantinegebouw t.b.v. de IJsbaanvereniging T.O.G.</t>
  </si>
  <si>
    <t>6.530.2000</t>
  </si>
  <si>
    <t xml:space="preserve">Burgemeester Berghuisplein </t>
  </si>
  <si>
    <t>Zwembadcomplex "De Steur"</t>
  </si>
  <si>
    <t>6.530.3000</t>
  </si>
  <si>
    <t>Horstsingel</t>
  </si>
  <si>
    <t>6.530.4000</t>
  </si>
  <si>
    <t>Akelei</t>
  </si>
  <si>
    <t>Sporthal Cellesbroek en Kantine</t>
  </si>
  <si>
    <t>6.530.4100</t>
  </si>
  <si>
    <t>Oosterholtseweg</t>
  </si>
  <si>
    <t>Sporthal/Jongerencentrum</t>
  </si>
  <si>
    <t>6.530.4200</t>
  </si>
  <si>
    <t>Quarles van Uffordweg</t>
  </si>
  <si>
    <t>Wilsum</t>
  </si>
  <si>
    <t>De Toekomst' mfc/gymnastieklokaal</t>
  </si>
  <si>
    <t>6.530.5100</t>
  </si>
  <si>
    <t>Bisschopswetering</t>
  </si>
  <si>
    <t>3a</t>
  </si>
  <si>
    <t>Verenigingsgebouw/gymnastieklokaal</t>
  </si>
  <si>
    <t>Broeksteeg</t>
  </si>
  <si>
    <t>Zalk</t>
  </si>
  <si>
    <t>6.531.0000</t>
  </si>
  <si>
    <t>6 kleedkamers en 2 scheidsr.kleedkamers tbv kv DOS Kampen</t>
  </si>
  <si>
    <t>Veneweg</t>
  </si>
  <si>
    <t xml:space="preserve">6.531.0000 </t>
  </si>
  <si>
    <t>H. van Dijkstraat</t>
  </si>
  <si>
    <t>3b</t>
  </si>
  <si>
    <t>6.531.0100</t>
  </si>
  <si>
    <t>6.531.0200</t>
  </si>
  <si>
    <t>Grafhortsterweg</t>
  </si>
  <si>
    <t>Ong</t>
  </si>
  <si>
    <t>Voormalige Kantine IJVV</t>
  </si>
  <si>
    <t>6.531.0300</t>
  </si>
  <si>
    <t xml:space="preserve">Van Lierweg </t>
  </si>
  <si>
    <t>6.531.0400</t>
  </si>
  <si>
    <t>6.540.0000</t>
  </si>
  <si>
    <t>Nieuwe Markt</t>
  </si>
  <si>
    <t>Muziektent, incl. stenen voet</t>
  </si>
  <si>
    <t>6.540.1000</t>
  </si>
  <si>
    <t xml:space="preserve">IJsselkade </t>
  </si>
  <si>
    <t>Museum (v.m. Synagoge)</t>
  </si>
  <si>
    <t>6.541.2000</t>
  </si>
  <si>
    <t>Oudestraat</t>
  </si>
  <si>
    <t>6.541.7000</t>
  </si>
  <si>
    <t>IJsseldijk</t>
  </si>
  <si>
    <t>toiletgebouw wsv Bovenhaven</t>
  </si>
  <si>
    <t>6.560.1000</t>
  </si>
  <si>
    <t>Reijersdijk</t>
  </si>
  <si>
    <t>6.670.5010</t>
  </si>
  <si>
    <t>Binnen de gemeente Kampen</t>
  </si>
  <si>
    <t>Klikocontainersystemen</t>
  </si>
  <si>
    <t>6.721.0000</t>
  </si>
  <si>
    <t>Rietgors/Groenendael etc.</t>
  </si>
  <si>
    <t>Electriciteitskastjes</t>
  </si>
  <si>
    <t>6.722.0000</t>
  </si>
  <si>
    <t>Rondeweg</t>
  </si>
  <si>
    <t>Ontvanglokaal Alg. Begraafplaats Gem. Kampen</t>
  </si>
  <si>
    <t>6.724.0000</t>
  </si>
  <si>
    <t>Dagverblijf Grafdelver Alg. Begraafpl. Gem. Kampen</t>
  </si>
  <si>
    <t>ong.</t>
  </si>
  <si>
    <t>Bovenbroeksweg</t>
  </si>
  <si>
    <t>Aula/Wachtrmt./Berging/werkpl./Kantoor/Schaftlokaal/Toiletten</t>
  </si>
  <si>
    <t>Binnen de Gemeente</t>
  </si>
  <si>
    <t>Begraafplaatsen</t>
  </si>
  <si>
    <t>Voorstraat</t>
  </si>
  <si>
    <t>19a</t>
  </si>
  <si>
    <t>Grafhorst</t>
  </si>
  <si>
    <t>Veerhuis</t>
  </si>
  <si>
    <t>6.821.4000</t>
  </si>
  <si>
    <t>Heultjesweg</t>
  </si>
  <si>
    <t>Museum-boerderij</t>
  </si>
  <si>
    <t>6.821.4003</t>
  </si>
  <si>
    <t>Groenestraat</t>
  </si>
  <si>
    <t>Stadsboerderij</t>
  </si>
  <si>
    <t>6.821.4005</t>
  </si>
  <si>
    <t>Nieuwe Toren</t>
  </si>
  <si>
    <t>6.821.4020</t>
  </si>
  <si>
    <t>Dorpsweg</t>
  </si>
  <si>
    <t>Kerktoren, Uurwerk etc.</t>
  </si>
  <si>
    <t>6.821.4021</t>
  </si>
  <si>
    <t>6.821.4022</t>
  </si>
  <si>
    <t>Brinkweg</t>
  </si>
  <si>
    <t>Molen de Valk</t>
  </si>
  <si>
    <t>6.821.4023</t>
  </si>
  <si>
    <t>Kerkplein</t>
  </si>
  <si>
    <t>Buiten Nieuwstraat</t>
  </si>
  <si>
    <t>Buitentoren, dienende tot Mortuarium</t>
  </si>
  <si>
    <t>6.821.4024</t>
  </si>
  <si>
    <t>Koornmarkt</t>
  </si>
  <si>
    <t>Boventoren, dienende tot Klokkentoren *</t>
  </si>
  <si>
    <t>6.821.4025</t>
  </si>
  <si>
    <t>Windkorenmolen d' Olde Zwarver</t>
  </si>
  <si>
    <t>6.821.4030</t>
  </si>
  <si>
    <t>IJsselkade</t>
  </si>
  <si>
    <t>Koornmarktspoort</t>
  </si>
  <si>
    <t>6.821.4040</t>
  </si>
  <si>
    <t>2e Ebbingestraat</t>
  </si>
  <si>
    <t>Cellebroederspoort</t>
  </si>
  <si>
    <t>6.821.4041</t>
  </si>
  <si>
    <t>Broederpoort</t>
  </si>
  <si>
    <t>6.821.4042</t>
  </si>
  <si>
    <t>Wielstraat</t>
  </si>
  <si>
    <t>30 Sanitaire Units</t>
  </si>
  <si>
    <t>6.822.1000</t>
  </si>
  <si>
    <t>Stoomstraat</t>
  </si>
  <si>
    <t>10 t/m 26 even</t>
  </si>
  <si>
    <t xml:space="preserve">9 units </t>
  </si>
  <si>
    <t>Prof. K. Schilderhof</t>
  </si>
  <si>
    <t>61, 63, 65, 67</t>
  </si>
  <si>
    <t>4 gebouwen met sanitaire voorzieningen</t>
  </si>
  <si>
    <t>1a t/m 1d</t>
  </si>
  <si>
    <t>4 sanitaire units</t>
  </si>
  <si>
    <t>Woonwagen (verhuurd)</t>
  </si>
  <si>
    <t>9 t/m 23</t>
  </si>
  <si>
    <t>8 sanitaire gebouwen</t>
  </si>
  <si>
    <t>22, 22a, 24, 24a</t>
  </si>
  <si>
    <t>4 Sanitairgebouwen</t>
  </si>
  <si>
    <t>11, 13, 15, 17</t>
  </si>
  <si>
    <t>Luit</t>
  </si>
  <si>
    <t>41,43,58,60,62,64</t>
  </si>
  <si>
    <t>6 sanitaire gebouwen</t>
  </si>
  <si>
    <t xml:space="preserve">Venedijk Noord </t>
  </si>
  <si>
    <t>4 schuren en 1 hooiberg</t>
  </si>
  <si>
    <t>6.830.1311</t>
  </si>
  <si>
    <t>27-10-2015</t>
  </si>
  <si>
    <t>Zwartendijk</t>
  </si>
  <si>
    <t>boerderij</t>
  </si>
  <si>
    <t>6.830.7511</t>
  </si>
  <si>
    <t>Oranjesingel</t>
  </si>
  <si>
    <t>Parkeergarage De Buitenhaven</t>
  </si>
  <si>
    <t>6.214.0014</t>
  </si>
  <si>
    <t>Gemeente archief in Stadskazerne</t>
  </si>
  <si>
    <t>6.580.0020</t>
  </si>
  <si>
    <t xml:space="preserve">Havenweg </t>
  </si>
  <si>
    <t>botenloods Koggewerf</t>
  </si>
  <si>
    <t>particuliere bewoning</t>
  </si>
  <si>
    <t xml:space="preserve">Oudestraat </t>
  </si>
  <si>
    <t>depot kantoor handhaving en stalling fietsen ondernemers</t>
  </si>
  <si>
    <t>Gemeentelijk bezit:</t>
  </si>
  <si>
    <t>Totaal Diverse Gebouwen:</t>
  </si>
  <si>
    <t>Primair Onderwijs:</t>
  </si>
  <si>
    <t>Engelenbergstraat</t>
  </si>
  <si>
    <t>School, Gymlokaal, vaklokaal, bergrmt, rijw.stalling</t>
  </si>
  <si>
    <t>6.421.0000</t>
  </si>
  <si>
    <t>Troelstrasingel</t>
  </si>
  <si>
    <t>OJS Het Scala</t>
  </si>
  <si>
    <t>Tormentil</t>
  </si>
  <si>
    <t>Gevers van Endegeeststraat</t>
  </si>
  <si>
    <t>Het Meerrijk</t>
  </si>
  <si>
    <t>Zilverschoon</t>
  </si>
  <si>
    <t>Laanzicht</t>
  </si>
  <si>
    <t>Bouwkamp</t>
  </si>
  <si>
    <t>OBS Villa Nova</t>
  </si>
  <si>
    <t>6.421.2000</t>
  </si>
  <si>
    <t>Ooievaarstraat</t>
  </si>
  <si>
    <t>CBS "De Ontdekking"</t>
  </si>
  <si>
    <t>Ds. J. v.d. Wendeschool</t>
  </si>
  <si>
    <t>Mgr. Zwijsenschool</t>
  </si>
  <si>
    <t>Willem van Oranjeschool</t>
  </si>
  <si>
    <t>Triangel</t>
  </si>
  <si>
    <t>Dr. Schaepmanschool</t>
  </si>
  <si>
    <t>Populierenstraat</t>
  </si>
  <si>
    <t>Rehobothschool</t>
  </si>
  <si>
    <t>Winde</t>
  </si>
  <si>
    <t>School "De Wegwijzer"</t>
  </si>
  <si>
    <t>Wederiklaan</t>
  </si>
  <si>
    <t>De Fontein</t>
  </si>
  <si>
    <t>Rolklaver</t>
  </si>
  <si>
    <t>Gereformeerde K.B.O. School "De Mirt"</t>
  </si>
  <si>
    <t>Basisschool "De Morgenster"</t>
  </si>
  <si>
    <t>Basisshool "Eben Haezer"</t>
  </si>
  <si>
    <t>Drostenstraat</t>
  </si>
  <si>
    <t>Basisschool "Rehoboth"</t>
  </si>
  <si>
    <t>B. van Vleutenstraat</t>
  </si>
  <si>
    <t>PCB Oranjeschool Zalk</t>
  </si>
  <si>
    <t>Zuideinde West</t>
  </si>
  <si>
    <t>Kamperveen</t>
  </si>
  <si>
    <t>Koldewijn Schoele</t>
  </si>
  <si>
    <t>Hogeweg</t>
  </si>
  <si>
    <t>School De Zaaier</t>
  </si>
  <si>
    <t>Groenendael</t>
  </si>
  <si>
    <t>Basisschool "Ichtus"</t>
  </si>
  <si>
    <t>Zandbergstraat</t>
  </si>
  <si>
    <t>Westenbergstraat</t>
  </si>
  <si>
    <t>CBS "De Regenboog"</t>
  </si>
  <si>
    <t>Zwolseweg</t>
  </si>
  <si>
    <t>Prinses Julianaschool</t>
  </si>
  <si>
    <t>34-d</t>
  </si>
  <si>
    <t>Het Visnet</t>
  </si>
  <si>
    <t>Fidelio</t>
  </si>
  <si>
    <t>Dependance W. van Oranjeschool</t>
  </si>
  <si>
    <t>2 noodlokalen Rehobothschool</t>
  </si>
  <si>
    <t>Basisschool "Het Stroomdal"</t>
  </si>
  <si>
    <t>Basisschool "De IJsselster"</t>
  </si>
  <si>
    <t xml:space="preserve">Lijnpad </t>
  </si>
  <si>
    <t>Basisschool "De Groenling"</t>
  </si>
  <si>
    <t>Pannekoekendijk</t>
  </si>
  <si>
    <t>Dependance Dr. H. Boumanschool</t>
  </si>
  <si>
    <t>6.423.0000</t>
  </si>
  <si>
    <t>Hoefblad</t>
  </si>
  <si>
    <t>Z.M.L.K. school "De Spanker"</t>
  </si>
  <si>
    <t>6.431.0000</t>
  </si>
  <si>
    <t xml:space="preserve">Marinus Postlaan </t>
  </si>
  <si>
    <t>1a-c</t>
  </si>
  <si>
    <t>Gymnastieklokaal</t>
  </si>
  <si>
    <t>6.530.5002</t>
  </si>
  <si>
    <t>6.530.5004</t>
  </si>
  <si>
    <t xml:space="preserve">Gymnastieklokaal </t>
  </si>
  <si>
    <t>6.530.5010</t>
  </si>
  <si>
    <t>6.530.5011</t>
  </si>
  <si>
    <t>Totaal Primair Onderwijs:</t>
  </si>
  <si>
    <t>Voortgezet Onderwijs:</t>
  </si>
  <si>
    <t>6.441.0000</t>
  </si>
  <si>
    <t>Marinus Postlaan</t>
  </si>
  <si>
    <t>Almere College</t>
  </si>
  <si>
    <t>Hilbert van Dijkstraat</t>
  </si>
  <si>
    <t>Conciergewoning behorende bij het Almere College</t>
  </si>
  <si>
    <t>Flevoweg</t>
  </si>
  <si>
    <t>VIA Almere (vmbo school)</t>
  </si>
  <si>
    <t xml:space="preserve">Veenmos </t>
  </si>
  <si>
    <t>school in gebruik bij Almere college</t>
  </si>
  <si>
    <t>VIA Ichthus (vmbo school)</t>
  </si>
  <si>
    <t>6.441.1000</t>
  </si>
  <si>
    <t>J. Ligthartstraat</t>
  </si>
  <si>
    <t>Kamperstraatweg</t>
  </si>
  <si>
    <t>1-A</t>
  </si>
  <si>
    <t>SGM Pieter Zandt</t>
  </si>
  <si>
    <t>6.441.2000</t>
  </si>
  <si>
    <t>Grafhorsterweg</t>
  </si>
  <si>
    <t>Dep. Pieter Zandt</t>
  </si>
  <si>
    <t>53b</t>
  </si>
  <si>
    <t>gymzaal bij dep. Pieter Zandt</t>
  </si>
  <si>
    <t>Totaal Voortgezet Onderwijs:</t>
  </si>
  <si>
    <t>EINDTOTAAL:</t>
  </si>
  <si>
    <t>tijdelijke huisvesting Dr. H. Bouwmanschool</t>
  </si>
  <si>
    <t>6.820.2001</t>
  </si>
  <si>
    <t>5.800.4545</t>
  </si>
  <si>
    <t>Kleiland</t>
  </si>
  <si>
    <t>Voedselbank</t>
  </si>
  <si>
    <t xml:space="preserve">Postcode </t>
  </si>
  <si>
    <t>8265 PH</t>
  </si>
  <si>
    <t>8265 VA</t>
  </si>
  <si>
    <t>8261 DD</t>
  </si>
  <si>
    <t>8261 DA</t>
  </si>
  <si>
    <t>8261 DC</t>
  </si>
  <si>
    <t>8265 WS</t>
  </si>
  <si>
    <t>8265 LA</t>
  </si>
  <si>
    <t>8271 CC</t>
  </si>
  <si>
    <t>8271 RW</t>
  </si>
  <si>
    <t>8261 LA</t>
  </si>
  <si>
    <t>8261 VR</t>
  </si>
  <si>
    <t>8261 ET</t>
  </si>
  <si>
    <t>8261 LB</t>
  </si>
  <si>
    <t>8261 BB</t>
  </si>
  <si>
    <t>8262 BB</t>
  </si>
  <si>
    <t>8262 BC</t>
  </si>
  <si>
    <t>8262 GJ</t>
  </si>
  <si>
    <t>8261 BZ</t>
  </si>
  <si>
    <t>8266 GM</t>
  </si>
  <si>
    <t>8265 ZM</t>
  </si>
  <si>
    <t>8262 BW</t>
  </si>
  <si>
    <t>8262 BM</t>
  </si>
  <si>
    <t>8265 PG</t>
  </si>
  <si>
    <t>8271 AT</t>
  </si>
  <si>
    <t>8275 AG</t>
  </si>
  <si>
    <t>8271 TT</t>
  </si>
  <si>
    <t>8262 DE</t>
  </si>
  <si>
    <t>8262 BZ</t>
  </si>
  <si>
    <t>8262 PE</t>
  </si>
  <si>
    <t>8262 PC</t>
  </si>
  <si>
    <t>8262 CD</t>
  </si>
  <si>
    <t>8265 TJ</t>
  </si>
  <si>
    <t>8271 GB</t>
  </si>
  <si>
    <t>8265 CJ</t>
  </si>
  <si>
    <t>8267 AP</t>
  </si>
  <si>
    <t>8267 AZ</t>
  </si>
  <si>
    <t>8261 GC</t>
  </si>
  <si>
    <t>8271 CB</t>
  </si>
  <si>
    <t>8261 DB</t>
  </si>
  <si>
    <t>8265 KA</t>
  </si>
  <si>
    <t>8271 PS</t>
  </si>
  <si>
    <t>8274 BA</t>
  </si>
  <si>
    <t>8275 AK</t>
  </si>
  <si>
    <t>8276 AE</t>
  </si>
  <si>
    <t>8265 VC</t>
  </si>
  <si>
    <t>8264 PC</t>
  </si>
  <si>
    <t>8271 CD</t>
  </si>
  <si>
    <t>8274 BD</t>
  </si>
  <si>
    <t>8261 ES</t>
  </si>
  <si>
    <t>8261 BR</t>
  </si>
  <si>
    <t>8261 AC</t>
  </si>
  <si>
    <t>8261 CK</t>
  </si>
  <si>
    <t>8261 LK</t>
  </si>
  <si>
    <t>8262 CN</t>
  </si>
  <si>
    <t>8271 DG</t>
  </si>
  <si>
    <t>8265 VZ</t>
  </si>
  <si>
    <t>8277 AJ</t>
  </si>
  <si>
    <t>8267 AH</t>
  </si>
  <si>
    <t>8261 VJ</t>
  </si>
  <si>
    <t>8261 CZ</t>
  </si>
  <si>
    <t>8274 AD</t>
  </si>
  <si>
    <t>8271 BK</t>
  </si>
  <si>
    <t>8276 AH</t>
  </si>
  <si>
    <t>8276 AM</t>
  </si>
  <si>
    <t>8261 AT</t>
  </si>
  <si>
    <t>8261 JX</t>
  </si>
  <si>
    <t>8261 LM</t>
  </si>
  <si>
    <t>8261 GS</t>
  </si>
  <si>
    <t>8261 VV</t>
  </si>
  <si>
    <t>8261 VP</t>
  </si>
  <si>
    <t>8263 BJ</t>
  </si>
  <si>
    <t>8263 AT</t>
  </si>
  <si>
    <t>8264 BL</t>
  </si>
  <si>
    <t>8262 BG</t>
  </si>
  <si>
    <t>8271 GA</t>
  </si>
  <si>
    <t>8265 RH</t>
  </si>
  <si>
    <t>8265 VX</t>
  </si>
  <si>
    <t>8265 PD</t>
  </si>
  <si>
    <t>8262 EL</t>
  </si>
  <si>
    <t>8261 CA</t>
  </si>
  <si>
    <t>8275 AN</t>
  </si>
  <si>
    <t>8266 AC</t>
  </si>
  <si>
    <t>8262 SX</t>
  </si>
  <si>
    <t>8265 DM</t>
  </si>
  <si>
    <t>8265 ZD</t>
  </si>
  <si>
    <t>8265 HE</t>
  </si>
  <si>
    <t>8271 JZ</t>
  </si>
  <si>
    <t>8266 KL</t>
  </si>
  <si>
    <t>8262 AN</t>
  </si>
  <si>
    <t>8261 CB</t>
  </si>
  <si>
    <t>8265 RG</t>
  </si>
  <si>
    <t>8266 BK</t>
  </si>
  <si>
    <t>8265 ED</t>
  </si>
  <si>
    <t>8265 DA</t>
  </si>
  <si>
    <t>8265 EA</t>
  </si>
  <si>
    <t>8271 BM</t>
  </si>
  <si>
    <t>8271 TC</t>
  </si>
  <si>
    <t>8276 AL</t>
  </si>
  <si>
    <t>8278 AP</t>
  </si>
  <si>
    <t>8278 BC</t>
  </si>
  <si>
    <t>8271 EM</t>
  </si>
  <si>
    <t>8274 AR</t>
  </si>
  <si>
    <t>8275 AC</t>
  </si>
  <si>
    <t>8277 AA</t>
  </si>
  <si>
    <t>8265 TA</t>
  </si>
  <si>
    <t>8271 LB</t>
  </si>
  <si>
    <t>8262 RZ</t>
  </si>
  <si>
    <t>8265 GM</t>
  </si>
  <si>
    <t>8264 PB</t>
  </si>
  <si>
    <t>8265 BH</t>
  </si>
  <si>
    <t>8266 AD</t>
  </si>
  <si>
    <t>8262 BV</t>
  </si>
  <si>
    <t>8265 PL</t>
  </si>
  <si>
    <t>8265 HZ</t>
  </si>
  <si>
    <t>8261 CG</t>
  </si>
  <si>
    <t>8271 RV</t>
  </si>
  <si>
    <t>8271 VH</t>
  </si>
  <si>
    <t>8271 VG</t>
  </si>
  <si>
    <t>Sportpark Cellesbroek, Akelei</t>
  </si>
  <si>
    <t>Sportpark Hagenbroek, H.v. Dijkstraat</t>
  </si>
  <si>
    <t>4 en 4a</t>
  </si>
  <si>
    <t>1-p</t>
  </si>
  <si>
    <t>1 en 2</t>
  </si>
  <si>
    <t>Wijkcentrum Reijersdam en sporthal volleybalvereniging Reflex</t>
  </si>
  <si>
    <t>22-I</t>
  </si>
  <si>
    <t>01-03-2023</t>
  </si>
  <si>
    <t>incl</t>
  </si>
  <si>
    <t>excl</t>
  </si>
  <si>
    <t>Repetitieruimte 'de Broederband'</t>
  </si>
  <si>
    <t>01-03-*2023</t>
  </si>
  <si>
    <t>Incl./Excl.</t>
  </si>
  <si>
    <t>21% BTW</t>
  </si>
  <si>
    <t>Sporthal de Reeve</t>
  </si>
  <si>
    <t>Bovensingel</t>
  </si>
  <si>
    <t>8266 BS</t>
  </si>
  <si>
    <t>Kindcentrum Marnix</t>
  </si>
  <si>
    <t>woning met opslag</t>
  </si>
  <si>
    <t>leegstaand</t>
  </si>
  <si>
    <t>leegstandsbeheer / oefenruimte voor een bandje</t>
  </si>
  <si>
    <t>5.800.4560</t>
  </si>
  <si>
    <t>Ichthus College</t>
  </si>
  <si>
    <t>Stadskazerne: Bibliotheek, Archief, RTV Ijsselmond, Archeologie, Hist. Vereniging,Speel-o-theek, informatiepunt</t>
  </si>
  <si>
    <t>6.002.3000</t>
  </si>
  <si>
    <t>Servicebureau Almere College</t>
  </si>
  <si>
    <t>8266 KM</t>
  </si>
  <si>
    <t>Gymzaal Onderdijks</t>
  </si>
  <si>
    <t>Joodse Begraafplaats IJsselmuiden, Metaheerhuisje</t>
  </si>
  <si>
    <t>6.530.5005</t>
  </si>
  <si>
    <t>Lange Akker</t>
  </si>
  <si>
    <t>Prisma en Enkschool voor gespecialiseed onderwijs en verhuur aan Philidelphia zorg en Fysiopraktijk</t>
  </si>
  <si>
    <t>nabij 22</t>
  </si>
  <si>
    <t>noodlokalen Dr. Schaepmanschool</t>
  </si>
  <si>
    <t>Basisschool Wereldrijk</t>
  </si>
  <si>
    <t>OBS De Schatkaart</t>
  </si>
  <si>
    <t>Tennispaviljoen met 2 Kleedkamers en 1 berging bij het Tennispark</t>
  </si>
  <si>
    <t>Tennispark IJsselmuiden met 2 kleedkamers</t>
  </si>
  <si>
    <t xml:space="preserve">De Maten </t>
  </si>
  <si>
    <t>Sportpark De Venen, 6 kleedkamers, 3 scheidsr.kleedkamers 1 berging tbv  v.v. KHC</t>
  </si>
  <si>
    <t>Sportpark De Maten, 14 Kleedkamers, 6 scheidsrechterkamers, 1 massagekamer en berging tbv v.v. DOS Kampen</t>
  </si>
  <si>
    <t>Sportpark De Maten, 5 kleedkamers, 1 scheidsrechterkleedkamer tbv v.v. Kampen</t>
  </si>
  <si>
    <t xml:space="preserve">Sportpark Hagenbroek, 4 Kleedkamers, 2 scheidsr. kleedkamers en 1 berging tbv Hockeyclub </t>
  </si>
  <si>
    <t>Sportpark Hagenbroek, 6 kleedkamers en scheidsrechterskleedkamers tbv Korfbalvereniging Wit-Blauw</t>
  </si>
  <si>
    <t>Sportpark Hagenbroek, 4 kleedkamers en 2 scheidsr.kleedkamers tbv Atletiekvereniging 'Isala'</t>
  </si>
  <si>
    <t xml:space="preserve">Sportpark Middenwetering, 10 kleedkamers, 2 scheidsr.kleedkamers tbv v.v. Go-Ahead  </t>
  </si>
  <si>
    <t xml:space="preserve">Sportpark Den Uithoek, 10 kleedkamers en 2 scheidsr.kleedkamers tbv v.v. IJVV </t>
  </si>
  <si>
    <t>Sportpark De Wijde Blik, 4 kleedkamers en 2 scheidr.kleedkamer tbv v.v. Wilsum</t>
  </si>
  <si>
    <t>Sportpark An de Steege,  3 kleedkamers en 1 scheidsr.kleedkamer tbv v.v. Zalk</t>
  </si>
  <si>
    <t>Stadsgehoorzaal Kampen, Cult. Centrum, Theater, Filmhuis</t>
  </si>
  <si>
    <t>Stedelijk Museum Kampen (v.m. Stadhuis)</t>
  </si>
  <si>
    <t>Gemeente Kampen</t>
  </si>
  <si>
    <t xml:space="preserve">In EUR </t>
  </si>
  <si>
    <t>Index 138,2</t>
  </si>
  <si>
    <t>Index 131,5</t>
  </si>
  <si>
    <t>Excl. index</t>
  </si>
  <si>
    <t>in EUR</t>
  </si>
  <si>
    <t>Groen van Prinstererschool</t>
  </si>
  <si>
    <t>nieuw 2024</t>
  </si>
  <si>
    <t>Inbraakinstallatie met doormelding</t>
  </si>
  <si>
    <t>ja / nee</t>
  </si>
  <si>
    <t>Brandmeldinstallatie met doormel-ding</t>
  </si>
  <si>
    <t>Sprinkler installatie</t>
  </si>
  <si>
    <t>Zonne   panelen</t>
  </si>
  <si>
    <t>Asbest daken</t>
  </si>
  <si>
    <t>Leegstand</t>
  </si>
  <si>
    <t>Leegstand  antikraak? Ad Hoc, Camelot of anders?</t>
  </si>
  <si>
    <t>Bijzonderheden bijv. voornemen tot sloop etc.</t>
  </si>
  <si>
    <t>R i s i c o    i n f o r m a t i e</t>
  </si>
  <si>
    <t>ja</t>
  </si>
  <si>
    <t>nee</t>
  </si>
  <si>
    <t>Monument      rijks / gemeente / nee</t>
  </si>
  <si>
    <t>nvt</t>
  </si>
  <si>
    <t xml:space="preserve">nvt </t>
  </si>
  <si>
    <t>Woonhuismuseum ('t kleinste huisje)</t>
  </si>
  <si>
    <t>Objectenspecificatie per 01-01-2025 incl. risico-informatie</t>
  </si>
  <si>
    <t>?</t>
  </si>
  <si>
    <t>voornemen tot afstoot</t>
  </si>
  <si>
    <t>ja, gemeente</t>
  </si>
  <si>
    <t>ja, rijks</t>
  </si>
  <si>
    <t>??</t>
  </si>
  <si>
    <t>deels</t>
  </si>
  <si>
    <t>antikraak</t>
  </si>
  <si>
    <t>achterhuis leeg</t>
  </si>
  <si>
    <t>woning antikraak</t>
  </si>
  <si>
    <t>voornemen tot sloop</t>
  </si>
  <si>
    <t>gesloopt</t>
  </si>
  <si>
    <t>4 gem. 4a nee</t>
  </si>
  <si>
    <t>ja *</t>
  </si>
  <si>
    <t>ja * = sprinkler gevoed door brandweer</t>
  </si>
  <si>
    <t>niet bekend</t>
  </si>
  <si>
    <t>OBS Wonderwijs</t>
  </si>
  <si>
    <t>nog niet</t>
  </si>
  <si>
    <t>staat sinds kort leeg</t>
  </si>
  <si>
    <t>vm School tijdelijk in gebruik bij kinderdagverblijf</t>
  </si>
  <si>
    <t>Bijlage C.2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</si>
</sst>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_-;\-* #,##0_-;_-* &quot;-&quot;??_-;_-@_-"/>
    <numFmt numFmtId="165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17"/>
      </top>
      <bottom style="double">
        <color indexed="17"/>
      </bottom>
      <diagonal/>
    </border>
    <border>
      <left style="thin">
        <color indexed="8"/>
      </left>
      <right style="thin">
        <color indexed="8"/>
      </right>
      <top style="thin">
        <color indexed="17"/>
      </top>
      <bottom style="double">
        <color indexed="17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17"/>
      </top>
      <bottom style="double">
        <color indexed="17"/>
      </bottom>
      <diagonal/>
    </border>
    <border>
      <left style="thin">
        <color indexed="8"/>
      </left>
      <right style="thin">
        <color indexed="8"/>
      </right>
      <top/>
      <bottom style="thin">
        <color theme="2"/>
      </bottom>
      <diagonal/>
    </border>
    <border>
      <left style="thin">
        <color indexed="8"/>
      </left>
      <right style="thin">
        <color indexed="8"/>
      </right>
      <top style="thin">
        <color theme="2"/>
      </top>
      <bottom style="thin">
        <color theme="2"/>
      </bottom>
      <diagonal/>
    </border>
    <border>
      <left style="thin">
        <color indexed="8"/>
      </left>
      <right style="thin">
        <color indexed="8"/>
      </right>
      <top style="thin">
        <color theme="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4">
    <xf numFmtId="0" fontId="0" fillId="0" borderId="0" xfId="0"/>
    <xf numFmtId="165" fontId="0" fillId="0" borderId="0" xfId="0" applyNumberFormat="1"/>
    <xf numFmtId="1" fontId="0" fillId="0" borderId="0" xfId="0" applyNumberFormat="1"/>
    <xf numFmtId="0" fontId="2" fillId="0" borderId="0" xfId="0" applyFont="1"/>
    <xf numFmtId="0" fontId="0" fillId="0" borderId="0" xfId="0" applyBorder="1"/>
    <xf numFmtId="0" fontId="1" fillId="0" borderId="0" xfId="0" applyFont="1"/>
    <xf numFmtId="1" fontId="1" fillId="0" borderId="0" xfId="0" applyNumberFormat="1" applyFont="1"/>
    <xf numFmtId="165" fontId="1" fillId="0" borderId="0" xfId="0" applyNumberFormat="1" applyFont="1"/>
    <xf numFmtId="43" fontId="4" fillId="2" borderId="1" xfId="1" applyFont="1" applyFill="1" applyBorder="1" applyAlignment="1">
      <alignment horizontal="left" vertical="top"/>
    </xf>
    <xf numFmtId="1" fontId="4" fillId="2" borderId="2" xfId="1" quotePrefix="1" applyNumberFormat="1" applyFont="1" applyFill="1" applyBorder="1" applyAlignment="1">
      <alignment horizontal="left" vertical="top"/>
    </xf>
    <xf numFmtId="43" fontId="4" fillId="2" borderId="2" xfId="1" quotePrefix="1" applyFont="1" applyFill="1" applyBorder="1" applyAlignment="1">
      <alignment horizontal="left" vertical="top"/>
    </xf>
    <xf numFmtId="2" fontId="5" fillId="2" borderId="2" xfId="1" applyNumberFormat="1" applyFont="1" applyFill="1" applyBorder="1" applyAlignment="1">
      <alignment horizontal="left" vertical="top" wrapText="1"/>
    </xf>
    <xf numFmtId="164" fontId="4" fillId="2" borderId="2" xfId="1" applyNumberFormat="1" applyFont="1" applyFill="1" applyBorder="1" applyAlignment="1">
      <alignment vertical="top"/>
    </xf>
    <xf numFmtId="43" fontId="4" fillId="2" borderId="2" xfId="1" applyFont="1" applyFill="1" applyBorder="1" applyAlignment="1">
      <alignment vertical="top"/>
    </xf>
    <xf numFmtId="165" fontId="4" fillId="2" borderId="2" xfId="1" applyNumberFormat="1" applyFont="1" applyFill="1" applyBorder="1" applyAlignment="1">
      <alignment vertical="top"/>
    </xf>
    <xf numFmtId="43" fontId="4" fillId="2" borderId="3" xfId="1" quotePrefix="1" applyFont="1" applyFill="1" applyBorder="1" applyAlignment="1">
      <alignment horizontal="left" vertical="top"/>
    </xf>
    <xf numFmtId="1" fontId="4" fillId="2" borderId="0" xfId="1" quotePrefix="1" applyNumberFormat="1" applyFont="1" applyFill="1" applyBorder="1" applyAlignment="1">
      <alignment horizontal="left" vertical="top"/>
    </xf>
    <xf numFmtId="43" fontId="4" fillId="2" borderId="0" xfId="1" quotePrefix="1" applyFont="1" applyFill="1" applyBorder="1" applyAlignment="1">
      <alignment horizontal="left" vertical="top"/>
    </xf>
    <xf numFmtId="2" fontId="5" fillId="2" borderId="0" xfId="1" applyNumberFormat="1" applyFont="1" applyFill="1" applyBorder="1" applyAlignment="1">
      <alignment horizontal="left" vertical="top" wrapText="1"/>
    </xf>
    <xf numFmtId="164" fontId="5" fillId="2" borderId="0" xfId="1" applyNumberFormat="1" applyFont="1" applyFill="1" applyBorder="1" applyAlignment="1">
      <alignment vertical="top"/>
    </xf>
    <xf numFmtId="43" fontId="5" fillId="2" borderId="0" xfId="1" applyFont="1" applyFill="1" applyBorder="1" applyAlignment="1">
      <alignment vertical="top"/>
    </xf>
    <xf numFmtId="165" fontId="5" fillId="2" borderId="0" xfId="1" applyNumberFormat="1" applyFont="1" applyFill="1" applyBorder="1" applyAlignment="1">
      <alignment vertical="top"/>
    </xf>
    <xf numFmtId="1" fontId="5" fillId="2" borderId="0" xfId="1" applyNumberFormat="1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top"/>
    </xf>
    <xf numFmtId="0" fontId="5" fillId="2" borderId="4" xfId="0" applyFont="1" applyFill="1" applyBorder="1" applyAlignment="1">
      <alignment vertical="top"/>
    </xf>
    <xf numFmtId="1" fontId="5" fillId="2" borderId="5" xfId="0" applyNumberFormat="1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2" fontId="5" fillId="2" borderId="5" xfId="1" applyNumberFormat="1" applyFont="1" applyFill="1" applyBorder="1" applyAlignment="1">
      <alignment horizontal="left" vertical="top" wrapText="1"/>
    </xf>
    <xf numFmtId="164" fontId="4" fillId="2" borderId="5" xfId="1" applyNumberFormat="1" applyFont="1" applyFill="1" applyBorder="1" applyAlignment="1">
      <alignment vertical="top"/>
    </xf>
    <xf numFmtId="43" fontId="5" fillId="2" borderId="5" xfId="1" applyFont="1" applyFill="1" applyBorder="1" applyAlignment="1">
      <alignment vertical="top"/>
    </xf>
    <xf numFmtId="165" fontId="5" fillId="2" borderId="5" xfId="1" applyNumberFormat="1" applyFont="1" applyFill="1" applyBorder="1" applyAlignment="1">
      <alignment vertical="top"/>
    </xf>
    <xf numFmtId="43" fontId="4" fillId="3" borderId="6" xfId="1" applyFont="1" applyFill="1" applyBorder="1" applyAlignment="1">
      <alignment horizontal="left" vertical="top"/>
    </xf>
    <xf numFmtId="1" fontId="4" fillId="3" borderId="7" xfId="1" applyNumberFormat="1" applyFont="1" applyFill="1" applyBorder="1" applyAlignment="1">
      <alignment horizontal="left" vertical="top"/>
    </xf>
    <xf numFmtId="43" fontId="4" fillId="3" borderId="7" xfId="1" applyFont="1" applyFill="1" applyBorder="1" applyAlignment="1">
      <alignment horizontal="left" vertical="top"/>
    </xf>
    <xf numFmtId="2" fontId="4" fillId="3" borderId="7" xfId="1" applyNumberFormat="1" applyFont="1" applyFill="1" applyBorder="1" applyAlignment="1">
      <alignment horizontal="left" vertical="top" wrapText="1"/>
    </xf>
    <xf numFmtId="164" fontId="4" fillId="3" borderId="7" xfId="1" applyNumberFormat="1" applyFont="1" applyFill="1" applyBorder="1" applyAlignment="1">
      <alignment vertical="top"/>
    </xf>
    <xf numFmtId="43" fontId="5" fillId="3" borderId="9" xfId="1" quotePrefix="1" applyFont="1" applyFill="1" applyBorder="1" applyAlignment="1">
      <alignment horizontal="left" vertical="top"/>
    </xf>
    <xf numFmtId="1" fontId="5" fillId="3" borderId="10" xfId="1" quotePrefix="1" applyNumberFormat="1" applyFont="1" applyFill="1" applyBorder="1" applyAlignment="1">
      <alignment horizontal="left" vertical="top"/>
    </xf>
    <xf numFmtId="43" fontId="5" fillId="3" borderId="10" xfId="1" quotePrefix="1" applyFont="1" applyFill="1" applyBorder="1" applyAlignment="1">
      <alignment horizontal="left" vertical="top"/>
    </xf>
    <xf numFmtId="2" fontId="5" fillId="3" borderId="10" xfId="1" applyNumberFormat="1" applyFont="1" applyFill="1" applyBorder="1" applyAlignment="1">
      <alignment horizontal="left" vertical="top" wrapText="1"/>
    </xf>
    <xf numFmtId="2" fontId="6" fillId="3" borderId="10" xfId="1" applyNumberFormat="1" applyFont="1" applyFill="1" applyBorder="1" applyAlignment="1">
      <alignment horizontal="left" vertical="top" wrapText="1"/>
    </xf>
    <xf numFmtId="164" fontId="4" fillId="3" borderId="10" xfId="1" applyNumberFormat="1" applyFont="1" applyFill="1" applyBorder="1" applyAlignment="1">
      <alignment vertical="top"/>
    </xf>
    <xf numFmtId="0" fontId="4" fillId="0" borderId="6" xfId="0" quotePrefix="1" applyFont="1" applyBorder="1" applyAlignment="1">
      <alignment horizontal="left" vertical="top"/>
    </xf>
    <xf numFmtId="1" fontId="5" fillId="0" borderId="7" xfId="1" applyNumberFormat="1" applyFont="1" applyBorder="1" applyAlignment="1">
      <alignment horizontal="left" vertical="top"/>
    </xf>
    <xf numFmtId="43" fontId="5" fillId="0" borderId="7" xfId="1" applyFont="1" applyBorder="1" applyAlignment="1">
      <alignment horizontal="left" vertical="top"/>
    </xf>
    <xf numFmtId="2" fontId="5" fillId="0" borderId="7" xfId="1" applyNumberFormat="1" applyFont="1" applyBorder="1" applyAlignment="1">
      <alignment horizontal="left" vertical="top" wrapText="1"/>
    </xf>
    <xf numFmtId="165" fontId="5" fillId="0" borderId="7" xfId="1" applyNumberFormat="1" applyFont="1" applyBorder="1" applyAlignment="1">
      <alignment vertical="top"/>
    </xf>
    <xf numFmtId="0" fontId="4" fillId="0" borderId="6" xfId="0" quotePrefix="1" applyFont="1" applyBorder="1" applyAlignment="1" applyProtection="1">
      <alignment horizontal="left" vertical="top"/>
      <protection locked="0"/>
    </xf>
    <xf numFmtId="1" fontId="4" fillId="0" borderId="7" xfId="0" applyNumberFormat="1" applyFont="1" applyBorder="1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horizontal="left" vertical="top"/>
      <protection locked="0"/>
    </xf>
    <xf numFmtId="2" fontId="5" fillId="0" borderId="7" xfId="1" applyNumberFormat="1" applyFont="1" applyBorder="1" applyAlignment="1" applyProtection="1">
      <alignment horizontal="left" vertical="top" wrapText="1"/>
      <protection locked="0"/>
    </xf>
    <xf numFmtId="164" fontId="5" fillId="0" borderId="7" xfId="1" applyNumberFormat="1" applyFont="1" applyBorder="1" applyAlignment="1" applyProtection="1">
      <alignment vertical="top"/>
      <protection locked="0"/>
    </xf>
    <xf numFmtId="43" fontId="5" fillId="0" borderId="7" xfId="1" applyFont="1" applyBorder="1" applyAlignment="1" applyProtection="1">
      <alignment vertical="top"/>
      <protection locked="0"/>
    </xf>
    <xf numFmtId="165" fontId="5" fillId="0" borderId="7" xfId="1" applyNumberFormat="1" applyFont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164" fontId="7" fillId="0" borderId="7" xfId="1" applyNumberFormat="1" applyFont="1" applyBorder="1" applyAlignment="1" applyProtection="1">
      <alignment vertical="top"/>
      <protection locked="0"/>
    </xf>
    <xf numFmtId="165" fontId="7" fillId="0" borderId="7" xfId="1" applyNumberFormat="1" applyFont="1" applyBorder="1" applyAlignment="1" applyProtection="1">
      <alignment vertical="top"/>
      <protection locked="0"/>
    </xf>
    <xf numFmtId="43" fontId="8" fillId="4" borderId="12" xfId="1" applyFont="1" applyFill="1" applyBorder="1" applyAlignment="1">
      <alignment vertical="top"/>
    </xf>
    <xf numFmtId="164" fontId="9" fillId="4" borderId="14" xfId="1" applyNumberFormat="1" applyFont="1" applyFill="1" applyBorder="1" applyAlignment="1" applyProtection="1">
      <alignment vertical="top"/>
      <protection locked="0"/>
    </xf>
    <xf numFmtId="165" fontId="9" fillId="4" borderId="14" xfId="1" applyNumberFormat="1" applyFont="1" applyFill="1" applyBorder="1" applyAlignment="1" applyProtection="1">
      <alignment vertical="top"/>
      <protection locked="0"/>
    </xf>
    <xf numFmtId="43" fontId="8" fillId="0" borderId="6" xfId="1" applyFont="1" applyBorder="1" applyAlignment="1">
      <alignment vertical="top"/>
    </xf>
    <xf numFmtId="43" fontId="8" fillId="4" borderId="15" xfId="1" applyFont="1" applyFill="1" applyBorder="1" applyAlignment="1">
      <alignment vertical="top"/>
    </xf>
    <xf numFmtId="1" fontId="8" fillId="4" borderId="14" xfId="1" applyNumberFormat="1" applyFont="1" applyFill="1" applyBorder="1" applyAlignment="1">
      <alignment horizontal="left" vertical="top"/>
    </xf>
    <xf numFmtId="43" fontId="8" fillId="4" borderId="14" xfId="1" applyFont="1" applyFill="1" applyBorder="1" applyAlignment="1">
      <alignment horizontal="left" vertical="top"/>
    </xf>
    <xf numFmtId="2" fontId="8" fillId="4" borderId="14" xfId="1" applyNumberFormat="1" applyFont="1" applyFill="1" applyBorder="1" applyAlignment="1">
      <alignment vertical="top"/>
    </xf>
    <xf numFmtId="1" fontId="8" fillId="0" borderId="7" xfId="1" applyNumberFormat="1" applyFont="1" applyBorder="1" applyAlignment="1">
      <alignment horizontal="left" vertical="top"/>
    </xf>
    <xf numFmtId="43" fontId="8" fillId="0" borderId="7" xfId="1" applyFont="1" applyBorder="1" applyAlignment="1">
      <alignment horizontal="left" vertical="top"/>
    </xf>
    <xf numFmtId="2" fontId="8" fillId="0" borderId="7" xfId="1" applyNumberFormat="1" applyFont="1" applyBorder="1" applyAlignment="1">
      <alignment vertical="top"/>
    </xf>
    <xf numFmtId="43" fontId="7" fillId="0" borderId="6" xfId="1" applyFont="1" applyBorder="1" applyAlignment="1">
      <alignment vertical="top"/>
    </xf>
    <xf numFmtId="1" fontId="7" fillId="0" borderId="7" xfId="0" applyNumberFormat="1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2" fontId="7" fillId="0" borderId="7" xfId="1" applyNumberFormat="1" applyFont="1" applyBorder="1" applyAlignment="1">
      <alignment horizontal="left" vertical="top"/>
    </xf>
    <xf numFmtId="1" fontId="8" fillId="4" borderId="13" xfId="0" quotePrefix="1" applyNumberFormat="1" applyFont="1" applyFill="1" applyBorder="1" applyAlignment="1">
      <alignment horizontal="left" vertical="top"/>
    </xf>
    <xf numFmtId="0" fontId="8" fillId="4" borderId="13" xfId="0" quotePrefix="1" applyFont="1" applyFill="1" applyBorder="1" applyAlignment="1">
      <alignment horizontal="left" vertical="top"/>
    </xf>
    <xf numFmtId="2" fontId="8" fillId="4" borderId="13" xfId="0" quotePrefix="1" applyNumberFormat="1" applyFont="1" applyFill="1" applyBorder="1" applyAlignment="1">
      <alignment horizontal="left" vertical="top"/>
    </xf>
    <xf numFmtId="165" fontId="4" fillId="2" borderId="2" xfId="1" applyNumberFormat="1" applyFont="1" applyFill="1" applyBorder="1" applyAlignment="1">
      <alignment horizontal="right" vertical="top"/>
    </xf>
    <xf numFmtId="165" fontId="5" fillId="2" borderId="0" xfId="1" applyNumberFormat="1" applyFont="1" applyFill="1" applyBorder="1" applyAlignment="1">
      <alignment horizontal="right" vertical="top"/>
    </xf>
    <xf numFmtId="165" fontId="5" fillId="2" borderId="5" xfId="1" applyNumberFormat="1" applyFont="1" applyFill="1" applyBorder="1" applyAlignment="1">
      <alignment horizontal="right" vertical="top"/>
    </xf>
    <xf numFmtId="43" fontId="4" fillId="3" borderId="11" xfId="1" applyFont="1" applyFill="1" applyBorder="1" applyAlignment="1">
      <alignment horizontal="right" vertical="top"/>
    </xf>
    <xf numFmtId="165" fontId="5" fillId="0" borderId="7" xfId="1" applyNumberFormat="1" applyFont="1" applyBorder="1" applyAlignment="1">
      <alignment horizontal="right" vertical="top"/>
    </xf>
    <xf numFmtId="165" fontId="5" fillId="0" borderId="7" xfId="1" applyNumberFormat="1" applyFont="1" applyBorder="1" applyAlignment="1" applyProtection="1">
      <alignment horizontal="right" vertical="top"/>
      <protection locked="0"/>
    </xf>
    <xf numFmtId="165" fontId="7" fillId="0" borderId="7" xfId="1" applyNumberFormat="1" applyFont="1" applyBorder="1" applyAlignment="1" applyProtection="1">
      <alignment horizontal="right" vertical="top"/>
      <protection locked="0"/>
    </xf>
    <xf numFmtId="165" fontId="7" fillId="4" borderId="17" xfId="1" applyNumberFormat="1" applyFont="1" applyFill="1" applyBorder="1" applyAlignment="1" applyProtection="1">
      <alignment horizontal="right" vertical="top"/>
      <protection locked="0"/>
    </xf>
    <xf numFmtId="165" fontId="7" fillId="4" borderId="14" xfId="1" applyNumberFormat="1" applyFont="1" applyFill="1" applyBorder="1" applyAlignment="1" applyProtection="1">
      <alignment horizontal="right" vertical="top"/>
      <protection locked="0"/>
    </xf>
    <xf numFmtId="165" fontId="1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4" fontId="7" fillId="4" borderId="14" xfId="1" applyNumberFormat="1" applyFont="1" applyFill="1" applyBorder="1" applyAlignment="1" applyProtection="1">
      <alignment vertical="top"/>
      <protection locked="0"/>
    </xf>
    <xf numFmtId="164" fontId="0" fillId="0" borderId="0" xfId="0" applyNumberFormat="1" applyFont="1"/>
    <xf numFmtId="0" fontId="0" fillId="0" borderId="0" xfId="0" applyFont="1"/>
    <xf numFmtId="164" fontId="2" fillId="0" borderId="7" xfId="1" applyNumberFormat="1" applyFont="1" applyBorder="1" applyAlignment="1">
      <alignment vertical="top"/>
    </xf>
    <xf numFmtId="43" fontId="2" fillId="0" borderId="7" xfId="1" applyFont="1" applyBorder="1" applyAlignment="1">
      <alignment vertical="top"/>
    </xf>
    <xf numFmtId="0" fontId="0" fillId="0" borderId="0" xfId="0" applyAlignment="1">
      <alignment wrapText="1"/>
    </xf>
    <xf numFmtId="0" fontId="3" fillId="6" borderId="16" xfId="0" applyFont="1" applyFill="1" applyBorder="1" applyAlignment="1">
      <alignment vertical="top" wrapText="1"/>
    </xf>
    <xf numFmtId="0" fontId="3" fillId="6" borderId="16" xfId="0" applyFont="1" applyFill="1" applyBorder="1" applyAlignment="1">
      <alignment vertical="top"/>
    </xf>
    <xf numFmtId="0" fontId="0" fillId="6" borderId="16" xfId="0" applyFill="1" applyBorder="1"/>
    <xf numFmtId="0" fontId="0" fillId="6" borderId="16" xfId="0" applyFill="1" applyBorder="1" applyAlignment="1">
      <alignment vertical="top"/>
    </xf>
    <xf numFmtId="0" fontId="0" fillId="0" borderId="16" xfId="0" applyBorder="1"/>
    <xf numFmtId="0" fontId="1" fillId="0" borderId="6" xfId="1" applyNumberFormat="1" applyFont="1" applyBorder="1" applyAlignment="1" applyProtection="1">
      <alignment vertical="top"/>
      <protection locked="0"/>
    </xf>
    <xf numFmtId="1" fontId="1" fillId="0" borderId="7" xfId="0" applyNumberFormat="1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2" fontId="1" fillId="0" borderId="7" xfId="1" applyNumberFormat="1" applyFont="1" applyBorder="1" applyAlignment="1" applyProtection="1">
      <alignment horizontal="left" vertical="top"/>
      <protection locked="0"/>
    </xf>
    <xf numFmtId="49" fontId="1" fillId="0" borderId="7" xfId="0" applyNumberFormat="1" applyFont="1" applyBorder="1" applyAlignment="1" applyProtection="1">
      <alignment horizontal="left" vertical="top"/>
      <protection locked="0"/>
    </xf>
    <xf numFmtId="49" fontId="1" fillId="0" borderId="11" xfId="0" applyNumberFormat="1" applyFont="1" applyBorder="1" applyAlignment="1" applyProtection="1">
      <alignment horizontal="left" vertical="top"/>
      <protection locked="0"/>
    </xf>
    <xf numFmtId="164" fontId="1" fillId="0" borderId="7" xfId="1" applyNumberFormat="1" applyFont="1" applyBorder="1" applyAlignment="1" applyProtection="1">
      <alignment vertical="top"/>
      <protection locked="0"/>
    </xf>
    <xf numFmtId="165" fontId="1" fillId="0" borderId="7" xfId="1" applyNumberFormat="1" applyFont="1" applyBorder="1" applyAlignment="1" applyProtection="1">
      <alignment vertical="top"/>
      <protection locked="0"/>
    </xf>
    <xf numFmtId="165" fontId="1" fillId="0" borderId="7" xfId="1" applyNumberFormat="1" applyFont="1" applyBorder="1" applyAlignment="1" applyProtection="1">
      <alignment horizontal="right" vertical="top"/>
      <protection locked="0"/>
    </xf>
    <xf numFmtId="2" fontId="1" fillId="0" borderId="7" xfId="1" applyNumberFormat="1" applyFont="1" applyBorder="1" applyAlignment="1" applyProtection="1">
      <alignment vertical="top"/>
      <protection locked="0"/>
    </xf>
    <xf numFmtId="49" fontId="1" fillId="0" borderId="7" xfId="1" applyNumberFormat="1" applyFont="1" applyBorder="1" applyAlignment="1" applyProtection="1">
      <alignment vertical="top"/>
      <protection locked="0"/>
    </xf>
    <xf numFmtId="49" fontId="1" fillId="0" borderId="11" xfId="1" applyNumberFormat="1" applyFont="1" applyBorder="1" applyAlignment="1" applyProtection="1">
      <alignment vertical="top"/>
      <protection locked="0"/>
    </xf>
    <xf numFmtId="0" fontId="1" fillId="0" borderId="6" xfId="0" applyNumberFormat="1" applyFont="1" applyBorder="1" applyAlignment="1" applyProtection="1">
      <alignment horizontal="left" vertical="top"/>
      <protection locked="0"/>
    </xf>
    <xf numFmtId="2" fontId="1" fillId="0" borderId="7" xfId="0" applyNumberFormat="1" applyFont="1" applyBorder="1" applyAlignment="1" applyProtection="1">
      <alignment vertical="top"/>
      <protection locked="0"/>
    </xf>
    <xf numFmtId="49" fontId="1" fillId="0" borderId="7" xfId="0" applyNumberFormat="1" applyFont="1" applyBorder="1" applyAlignment="1" applyProtection="1">
      <alignment vertical="top"/>
      <protection locked="0"/>
    </xf>
    <xf numFmtId="49" fontId="1" fillId="0" borderId="11" xfId="0" applyNumberFormat="1" applyFont="1" applyBorder="1" applyAlignment="1" applyProtection="1">
      <alignment vertical="top"/>
      <protection locked="0"/>
    </xf>
    <xf numFmtId="0" fontId="1" fillId="0" borderId="6" xfId="1" applyNumberFormat="1" applyFont="1" applyBorder="1" applyAlignment="1" applyProtection="1">
      <alignment horizontal="left" vertical="top"/>
      <protection locked="0"/>
    </xf>
    <xf numFmtId="49" fontId="1" fillId="0" borderId="7" xfId="1" applyNumberFormat="1" applyFont="1" applyBorder="1" applyAlignment="1" applyProtection="1">
      <alignment horizontal="left" vertical="top"/>
      <protection locked="0"/>
    </xf>
    <xf numFmtId="49" fontId="1" fillId="0" borderId="11" xfId="1" applyNumberFormat="1" applyFont="1" applyBorder="1" applyAlignment="1" applyProtection="1">
      <alignment horizontal="left" vertical="top"/>
      <protection locked="0"/>
    </xf>
    <xf numFmtId="164" fontId="1" fillId="5" borderId="7" xfId="1" applyNumberFormat="1" applyFont="1" applyFill="1" applyBorder="1" applyAlignment="1" applyProtection="1">
      <alignment vertical="top"/>
      <protection locked="0"/>
    </xf>
    <xf numFmtId="49" fontId="1" fillId="0" borderId="7" xfId="1" applyNumberFormat="1" applyFont="1" applyFill="1" applyBorder="1" applyAlignment="1" applyProtection="1">
      <alignment horizontal="left" vertical="top"/>
      <protection locked="0"/>
    </xf>
    <xf numFmtId="49" fontId="1" fillId="0" borderId="11" xfId="1" applyNumberFormat="1" applyFont="1" applyFill="1" applyBorder="1" applyAlignment="1" applyProtection="1">
      <alignment horizontal="left" vertical="top"/>
      <protection locked="0"/>
    </xf>
    <xf numFmtId="0" fontId="1" fillId="0" borderId="6" xfId="0" applyNumberFormat="1" applyFont="1" applyBorder="1" applyAlignment="1" applyProtection="1">
      <alignment vertical="top"/>
      <protection locked="0"/>
    </xf>
    <xf numFmtId="1" fontId="1" fillId="0" borderId="7" xfId="0" quotePrefix="1" applyNumberFormat="1" applyFont="1" applyBorder="1" applyAlignment="1" applyProtection="1">
      <alignment horizontal="left" vertical="top"/>
      <protection locked="0"/>
    </xf>
    <xf numFmtId="0" fontId="1" fillId="0" borderId="7" xfId="0" quotePrefix="1" applyNumberFormat="1" applyFont="1" applyBorder="1" applyAlignment="1" applyProtection="1">
      <alignment horizontal="left" vertical="top"/>
      <protection locked="0"/>
    </xf>
    <xf numFmtId="2" fontId="1" fillId="0" borderId="7" xfId="0" quotePrefix="1" applyNumberFormat="1" applyFont="1" applyBorder="1" applyAlignment="1" applyProtection="1">
      <alignment horizontal="left" vertical="top"/>
      <protection locked="0"/>
    </xf>
    <xf numFmtId="0" fontId="1" fillId="0" borderId="6" xfId="1" quotePrefix="1" applyNumberFormat="1" applyFont="1" applyBorder="1" applyAlignment="1" applyProtection="1">
      <alignment horizontal="left" vertical="top"/>
      <protection locked="0"/>
    </xf>
    <xf numFmtId="0" fontId="1" fillId="0" borderId="7" xfId="0" quotePrefix="1" applyFont="1" applyBorder="1" applyAlignment="1" applyProtection="1">
      <alignment horizontal="left" vertical="top"/>
      <protection locked="0"/>
    </xf>
    <xf numFmtId="2" fontId="1" fillId="0" borderId="7" xfId="0" applyNumberFormat="1" applyFont="1" applyBorder="1" applyAlignment="1" applyProtection="1">
      <alignment horizontal="left" vertical="top"/>
      <protection locked="0"/>
    </xf>
    <xf numFmtId="2" fontId="1" fillId="0" borderId="7" xfId="1" quotePrefix="1" applyNumberFormat="1" applyFont="1" applyBorder="1" applyAlignment="1" applyProtection="1">
      <alignment horizontal="left" vertical="top"/>
      <protection locked="0"/>
    </xf>
    <xf numFmtId="49" fontId="1" fillId="0" borderId="7" xfId="0" applyNumberFormat="1" applyFont="1" applyFill="1" applyBorder="1" applyAlignment="1" applyProtection="1">
      <alignment vertical="top"/>
      <protection locked="0"/>
    </xf>
    <xf numFmtId="49" fontId="1" fillId="0" borderId="11" xfId="0" applyNumberFormat="1" applyFont="1" applyFill="1" applyBorder="1" applyAlignment="1" applyProtection="1">
      <alignment vertical="top"/>
      <protection locked="0"/>
    </xf>
    <xf numFmtId="0" fontId="1" fillId="0" borderId="7" xfId="1" applyNumberFormat="1" applyFont="1" applyBorder="1" applyAlignment="1" applyProtection="1">
      <alignment horizontal="left" vertical="top"/>
      <protection locked="0"/>
    </xf>
    <xf numFmtId="49" fontId="1" fillId="0" borderId="7" xfId="1" applyNumberFormat="1" applyFont="1" applyFill="1" applyBorder="1" applyAlignment="1" applyProtection="1">
      <alignment vertical="top"/>
      <protection locked="0"/>
    </xf>
    <xf numFmtId="49" fontId="1" fillId="0" borderId="11" xfId="1" applyNumberFormat="1" applyFont="1" applyFill="1" applyBorder="1" applyAlignment="1" applyProtection="1">
      <alignment vertical="top"/>
      <protection locked="0"/>
    </xf>
    <xf numFmtId="0" fontId="1" fillId="0" borderId="6" xfId="0" quotePrefix="1" applyNumberFormat="1" applyFont="1" applyBorder="1" applyAlignment="1" applyProtection="1">
      <alignment horizontal="left" vertical="top"/>
      <protection locked="0"/>
    </xf>
    <xf numFmtId="2" fontId="1" fillId="0" borderId="7" xfId="1" applyNumberFormat="1" applyFont="1" applyFill="1" applyBorder="1" applyAlignment="1" applyProtection="1">
      <alignment vertical="top"/>
      <protection locked="0"/>
    </xf>
    <xf numFmtId="2" fontId="1" fillId="0" borderId="11" xfId="1" applyNumberFormat="1" applyFont="1" applyFill="1" applyBorder="1" applyAlignment="1" applyProtection="1">
      <alignment vertical="top"/>
      <protection locked="0"/>
    </xf>
    <xf numFmtId="2" fontId="1" fillId="0" borderId="19" xfId="0" applyNumberFormat="1" applyFont="1" applyBorder="1" applyAlignment="1" applyProtection="1">
      <alignment horizontal="left" vertical="top"/>
      <protection locked="0"/>
    </xf>
    <xf numFmtId="2" fontId="1" fillId="5" borderId="20" xfId="1" applyNumberFormat="1" applyFont="1" applyFill="1" applyBorder="1" applyAlignment="1" applyProtection="1">
      <alignment horizontal="left" vertical="top"/>
      <protection locked="0"/>
    </xf>
    <xf numFmtId="2" fontId="1" fillId="0" borderId="20" xfId="1" applyNumberFormat="1" applyFont="1" applyBorder="1" applyAlignment="1" applyProtection="1">
      <alignment vertical="top"/>
      <protection locked="0"/>
    </xf>
    <xf numFmtId="2" fontId="1" fillId="0" borderId="21" xfId="0" quotePrefix="1" applyNumberFormat="1" applyFont="1" applyBorder="1" applyAlignment="1" applyProtection="1">
      <alignment horizontal="left" vertical="top"/>
      <protection locked="0"/>
    </xf>
    <xf numFmtId="43" fontId="1" fillId="0" borderId="6" xfId="1" applyFont="1" applyBorder="1" applyAlignment="1" applyProtection="1">
      <alignment horizontal="left" vertical="top"/>
      <protection locked="0"/>
    </xf>
    <xf numFmtId="43" fontId="1" fillId="0" borderId="6" xfId="1" applyFont="1" applyBorder="1" applyAlignment="1" applyProtection="1">
      <alignment vertical="top"/>
      <protection locked="0"/>
    </xf>
    <xf numFmtId="43" fontId="10" fillId="4" borderId="12" xfId="1" applyFont="1" applyFill="1" applyBorder="1" applyAlignment="1">
      <alignment vertical="top"/>
    </xf>
    <xf numFmtId="1" fontId="10" fillId="4" borderId="13" xfId="0" applyNumberFormat="1" applyFont="1" applyFill="1" applyBorder="1" applyAlignment="1">
      <alignment horizontal="left" vertical="top"/>
    </xf>
    <xf numFmtId="0" fontId="10" fillId="4" borderId="13" xfId="0" applyFont="1" applyFill="1" applyBorder="1" applyAlignment="1">
      <alignment horizontal="left" vertical="top"/>
    </xf>
    <xf numFmtId="2" fontId="10" fillId="4" borderId="13" xfId="0" applyNumberFormat="1" applyFont="1" applyFill="1" applyBorder="1" applyAlignment="1">
      <alignment horizontal="left" vertical="top"/>
    </xf>
    <xf numFmtId="164" fontId="1" fillId="4" borderId="14" xfId="1" applyNumberFormat="1" applyFont="1" applyFill="1" applyBorder="1" applyAlignment="1" applyProtection="1">
      <alignment vertical="top"/>
      <protection locked="0"/>
    </xf>
    <xf numFmtId="164" fontId="3" fillId="4" borderId="14" xfId="1" applyNumberFormat="1" applyFont="1" applyFill="1" applyBorder="1" applyAlignment="1" applyProtection="1">
      <alignment vertical="top"/>
      <protection locked="0"/>
    </xf>
    <xf numFmtId="165" fontId="3" fillId="4" borderId="14" xfId="1" applyNumberFormat="1" applyFont="1" applyFill="1" applyBorder="1" applyAlignment="1" applyProtection="1">
      <alignment vertical="top"/>
      <protection locked="0"/>
    </xf>
    <xf numFmtId="2" fontId="10" fillId="4" borderId="18" xfId="0" applyNumberFormat="1" applyFont="1" applyFill="1" applyBorder="1" applyAlignment="1">
      <alignment horizontal="right" vertical="top"/>
    </xf>
    <xf numFmtId="43" fontId="10" fillId="0" borderId="6" xfId="1" applyFont="1" applyBorder="1" applyAlignment="1">
      <alignment vertical="top"/>
    </xf>
    <xf numFmtId="1" fontId="10" fillId="0" borderId="7" xfId="0" applyNumberFormat="1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2" fontId="10" fillId="0" borderId="7" xfId="0" applyNumberFormat="1" applyFont="1" applyBorder="1" applyAlignment="1">
      <alignment horizontal="left" vertical="top"/>
    </xf>
    <xf numFmtId="0" fontId="10" fillId="0" borderId="6" xfId="0" applyFont="1" applyBorder="1" applyAlignment="1" applyProtection="1">
      <alignment horizontal="left" vertical="top"/>
      <protection locked="0"/>
    </xf>
    <xf numFmtId="1" fontId="1" fillId="0" borderId="7" xfId="1" applyNumberFormat="1" applyFont="1" applyBorder="1" applyAlignment="1" applyProtection="1">
      <alignment horizontal="left" vertical="top"/>
      <protection locked="0"/>
    </xf>
    <xf numFmtId="43" fontId="1" fillId="0" borderId="7" xfId="1" applyFont="1" applyBorder="1" applyAlignment="1" applyProtection="1">
      <alignment horizontal="left" vertical="top"/>
      <protection locked="0"/>
    </xf>
    <xf numFmtId="43" fontId="10" fillId="4" borderId="15" xfId="1" applyFont="1" applyFill="1" applyBorder="1" applyAlignment="1">
      <alignment vertical="top"/>
    </xf>
    <xf numFmtId="1" fontId="10" fillId="4" borderId="14" xfId="1" applyNumberFormat="1" applyFont="1" applyFill="1" applyBorder="1" applyAlignment="1">
      <alignment horizontal="left" vertical="top"/>
    </xf>
    <xf numFmtId="43" fontId="10" fillId="4" borderId="14" xfId="1" applyFont="1" applyFill="1" applyBorder="1" applyAlignment="1">
      <alignment horizontal="left" vertical="top"/>
    </xf>
    <xf numFmtId="2" fontId="10" fillId="4" borderId="14" xfId="1" applyNumberFormat="1" applyFont="1" applyFill="1" applyBorder="1" applyAlignment="1">
      <alignment vertical="top"/>
    </xf>
    <xf numFmtId="165" fontId="1" fillId="4" borderId="17" xfId="1" applyNumberFormat="1" applyFont="1" applyFill="1" applyBorder="1" applyAlignment="1" applyProtection="1">
      <alignment horizontal="right" vertical="top"/>
      <protection locked="0"/>
    </xf>
    <xf numFmtId="1" fontId="10" fillId="0" borderId="7" xfId="1" applyNumberFormat="1" applyFont="1" applyBorder="1" applyAlignment="1">
      <alignment horizontal="left" vertical="top"/>
    </xf>
    <xf numFmtId="43" fontId="10" fillId="0" borderId="7" xfId="1" applyFont="1" applyBorder="1" applyAlignment="1">
      <alignment horizontal="left" vertical="top"/>
    </xf>
    <xf numFmtId="2" fontId="10" fillId="0" borderId="7" xfId="1" applyNumberFormat="1" applyFont="1" applyBorder="1" applyAlignment="1">
      <alignment vertical="top"/>
    </xf>
    <xf numFmtId="0" fontId="10" fillId="0" borderId="6" xfId="0" quotePrefix="1" applyFont="1" applyBorder="1" applyAlignment="1" applyProtection="1">
      <alignment horizontal="left" vertical="top"/>
      <protection locked="0"/>
    </xf>
    <xf numFmtId="0" fontId="0" fillId="0" borderId="28" xfId="0" applyBorder="1"/>
    <xf numFmtId="0" fontId="0" fillId="0" borderId="29" xfId="0" applyBorder="1"/>
    <xf numFmtId="0" fontId="0" fillId="0" borderId="29" xfId="0" applyBorder="1" applyAlignment="1">
      <alignment wrapText="1"/>
    </xf>
    <xf numFmtId="0" fontId="0" fillId="0" borderId="30" xfId="0" applyBorder="1"/>
    <xf numFmtId="0" fontId="0" fillId="0" borderId="29" xfId="0" applyFont="1" applyBorder="1"/>
    <xf numFmtId="0" fontId="7" fillId="0" borderId="29" xfId="0" applyFont="1" applyBorder="1"/>
    <xf numFmtId="0" fontId="0" fillId="0" borderId="0" xfId="0" applyAlignment="1"/>
    <xf numFmtId="43" fontId="4" fillId="7" borderId="7" xfId="1" applyFont="1" applyFill="1" applyBorder="1" applyAlignment="1">
      <alignment vertical="top"/>
    </xf>
    <xf numFmtId="43" fontId="4" fillId="7" borderId="8" xfId="1" applyFont="1" applyFill="1" applyBorder="1" applyAlignment="1">
      <alignment vertical="top"/>
    </xf>
    <xf numFmtId="1" fontId="4" fillId="3" borderId="32" xfId="1" applyNumberFormat="1" applyFont="1" applyFill="1" applyBorder="1" applyAlignment="1">
      <alignment horizontal="left" vertical="top"/>
    </xf>
    <xf numFmtId="43" fontId="4" fillId="7" borderId="32" xfId="1" applyFont="1" applyFill="1" applyBorder="1" applyAlignment="1">
      <alignment vertical="top"/>
    </xf>
    <xf numFmtId="43" fontId="4" fillId="7" borderId="33" xfId="1" applyFont="1" applyFill="1" applyBorder="1" applyAlignment="1">
      <alignment vertical="top"/>
    </xf>
    <xf numFmtId="43" fontId="4" fillId="3" borderId="31" xfId="1" applyFont="1" applyFill="1" applyBorder="1" applyAlignment="1">
      <alignment horizontal="right" vertical="top"/>
    </xf>
    <xf numFmtId="43" fontId="11" fillId="2" borderId="23" xfId="1" applyFont="1" applyFill="1" applyBorder="1" applyAlignment="1">
      <alignment horizontal="center" vertical="top"/>
    </xf>
    <xf numFmtId="43" fontId="11" fillId="2" borderId="24" xfId="1" applyFont="1" applyFill="1" applyBorder="1" applyAlignment="1">
      <alignment horizontal="center" vertical="top"/>
    </xf>
    <xf numFmtId="43" fontId="11" fillId="2" borderId="25" xfId="1" applyFont="1" applyFill="1" applyBorder="1" applyAlignment="1">
      <alignment horizontal="center" vertical="top"/>
    </xf>
    <xf numFmtId="43" fontId="11" fillId="2" borderId="26" xfId="1" applyFont="1" applyFill="1" applyBorder="1" applyAlignment="1">
      <alignment horizontal="center" vertical="top"/>
    </xf>
    <xf numFmtId="43" fontId="11" fillId="2" borderId="22" xfId="1" applyFont="1" applyFill="1" applyBorder="1" applyAlignment="1">
      <alignment horizontal="center" vertical="top"/>
    </xf>
    <xf numFmtId="43" fontId="11" fillId="2" borderId="27" xfId="1" applyFont="1" applyFill="1" applyBorder="1" applyAlignment="1">
      <alignment horizontal="center" vertical="top"/>
    </xf>
  </cellXfs>
  <cellStyles count="4">
    <cellStyle name="Komma" xfId="1" builtinId="3"/>
    <cellStyle name="Komma 2" xfId="2"/>
    <cellStyle name="Standaard" xfId="0" builtinId="0"/>
    <cellStyle name="Valu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2"/>
  <sheetViews>
    <sheetView tabSelected="1" workbookViewId="0">
      <pane ySplit="8" topLeftCell="A43" activePane="bottomLeft" state="frozen"/>
      <selection pane="bottomLeft" activeCell="A4" sqref="A4"/>
    </sheetView>
  </sheetViews>
  <sheetFormatPr defaultRowHeight="15" x14ac:dyDescent="0.25"/>
  <cols>
    <col min="1" max="1" width="34.85546875" bestFit="1" customWidth="1"/>
    <col min="2" max="2" width="13.7109375" style="2" bestFit="1" customWidth="1"/>
    <col min="3" max="3" width="10" customWidth="1"/>
    <col min="4" max="4" width="11.28515625" bestFit="1" customWidth="1"/>
    <col min="5" max="5" width="59.140625" customWidth="1"/>
    <col min="6" max="6" width="10.5703125" customWidth="1"/>
    <col min="7" max="7" width="11.42578125" customWidth="1"/>
    <col min="8" max="8" width="10.42578125" customWidth="1"/>
    <col min="9" max="9" width="14.140625" hidden="1" customWidth="1"/>
    <col min="10" max="10" width="14.140625" customWidth="1"/>
    <col min="11" max="11" width="11.5703125" hidden="1" customWidth="1"/>
    <col min="12" max="12" width="11.5703125" customWidth="1"/>
    <col min="13" max="13" width="13.42578125" style="1" hidden="1" customWidth="1"/>
    <col min="14" max="14" width="13.42578125" style="1" customWidth="1"/>
    <col min="15" max="15" width="11.140625" style="85" customWidth="1"/>
    <col min="16" max="16" width="9.140625" customWidth="1"/>
    <col min="17" max="17" width="12.140625" customWidth="1"/>
    <col min="18" max="18" width="12.28515625" customWidth="1"/>
    <col min="21" max="21" width="10" bestFit="1" customWidth="1"/>
    <col min="22" max="22" width="10.42578125" customWidth="1"/>
    <col min="23" max="23" width="12.140625" customWidth="1"/>
    <col min="24" max="24" width="21.42578125" bestFit="1" customWidth="1"/>
  </cols>
  <sheetData>
    <row r="1" spans="1:25" x14ac:dyDescent="0.25">
      <c r="A1" s="8" t="s">
        <v>151</v>
      </c>
      <c r="B1" s="9"/>
      <c r="C1" s="10"/>
      <c r="D1" s="10"/>
      <c r="E1" s="11"/>
      <c r="F1" s="11"/>
      <c r="G1" s="11"/>
      <c r="H1" s="11"/>
      <c r="I1" s="12"/>
      <c r="J1" s="12"/>
      <c r="K1" s="13"/>
      <c r="L1" s="13"/>
      <c r="M1" s="14"/>
      <c r="N1" s="14"/>
      <c r="O1" s="75"/>
      <c r="P1" s="13"/>
      <c r="Q1" s="14"/>
      <c r="R1" s="14"/>
      <c r="S1" s="75"/>
      <c r="T1" s="13"/>
      <c r="U1" s="13"/>
      <c r="V1" s="14"/>
      <c r="W1" s="14"/>
      <c r="X1" s="14"/>
    </row>
    <row r="2" spans="1:25" x14ac:dyDescent="0.25">
      <c r="A2" s="15" t="s">
        <v>628</v>
      </c>
      <c r="B2" s="16"/>
      <c r="C2" s="17"/>
      <c r="D2" s="17"/>
      <c r="E2" s="18"/>
      <c r="F2" s="18"/>
      <c r="G2" s="18"/>
      <c r="H2" s="18"/>
      <c r="I2" s="19"/>
      <c r="J2" s="19"/>
      <c r="K2" s="20"/>
      <c r="L2" s="20"/>
      <c r="M2" s="21"/>
      <c r="N2" s="21"/>
      <c r="O2" s="76"/>
      <c r="P2" s="20"/>
      <c r="Q2" s="21"/>
      <c r="R2" s="21"/>
      <c r="S2" s="76"/>
      <c r="T2" s="20"/>
      <c r="U2" s="20"/>
      <c r="V2" s="21"/>
      <c r="W2" s="21"/>
      <c r="X2" s="21"/>
    </row>
    <row r="3" spans="1:25" x14ac:dyDescent="0.25">
      <c r="A3" s="15" t="s">
        <v>584</v>
      </c>
      <c r="B3" s="16"/>
      <c r="C3" s="17"/>
      <c r="D3" s="17"/>
      <c r="E3" s="18"/>
      <c r="F3" s="18"/>
      <c r="G3" s="18"/>
      <c r="H3" s="18"/>
      <c r="I3" s="19"/>
      <c r="J3" s="19"/>
      <c r="K3" s="20"/>
      <c r="L3" s="20"/>
      <c r="M3" s="21"/>
      <c r="N3" s="21"/>
      <c r="O3" s="76"/>
      <c r="P3" s="20"/>
      <c r="Q3" s="21"/>
      <c r="R3" s="21"/>
      <c r="S3" s="76"/>
      <c r="T3" s="20"/>
      <c r="U3" s="20"/>
      <c r="V3" s="21"/>
      <c r="W3" s="21"/>
      <c r="X3" s="21"/>
    </row>
    <row r="4" spans="1:25" x14ac:dyDescent="0.25">
      <c r="A4" s="15" t="s">
        <v>608</v>
      </c>
      <c r="B4" s="22"/>
      <c r="C4" s="23"/>
      <c r="D4" s="23"/>
      <c r="E4" s="18"/>
      <c r="F4" s="18"/>
      <c r="G4" s="18"/>
      <c r="H4" s="18"/>
      <c r="I4" s="19">
        <v>0</v>
      </c>
      <c r="J4" s="19"/>
      <c r="K4" s="20">
        <v>0</v>
      </c>
      <c r="L4" s="20"/>
      <c r="M4" s="21"/>
      <c r="N4" s="21"/>
      <c r="O4" s="76"/>
      <c r="P4" s="178" t="s">
        <v>601</v>
      </c>
      <c r="Q4" s="179"/>
      <c r="R4" s="179"/>
      <c r="S4" s="179"/>
      <c r="T4" s="179"/>
      <c r="U4" s="179"/>
      <c r="V4" s="179"/>
      <c r="W4" s="179"/>
      <c r="X4" s="180"/>
    </row>
    <row r="5" spans="1:25" ht="15.75" thickBot="1" x14ac:dyDescent="0.3">
      <c r="A5" s="24"/>
      <c r="B5" s="25"/>
      <c r="C5" s="26"/>
      <c r="D5" s="26"/>
      <c r="E5" s="27"/>
      <c r="F5" s="27"/>
      <c r="G5" s="27"/>
      <c r="H5" s="27"/>
      <c r="I5" s="28"/>
      <c r="J5" s="28"/>
      <c r="K5" s="29"/>
      <c r="L5" s="29"/>
      <c r="M5" s="30"/>
      <c r="N5" s="30"/>
      <c r="O5" s="77"/>
      <c r="P5" s="181"/>
      <c r="Q5" s="182"/>
      <c r="R5" s="182"/>
      <c r="S5" s="182"/>
      <c r="T5" s="182"/>
      <c r="U5" s="182"/>
      <c r="V5" s="182"/>
      <c r="W5" s="182"/>
      <c r="X5" s="183"/>
    </row>
    <row r="6" spans="1:25" ht="75" x14ac:dyDescent="0.25">
      <c r="A6" s="31" t="s">
        <v>0</v>
      </c>
      <c r="B6" s="32" t="s">
        <v>1</v>
      </c>
      <c r="C6" s="33" t="s">
        <v>414</v>
      </c>
      <c r="D6" s="33" t="s">
        <v>2</v>
      </c>
      <c r="E6" s="34" t="s">
        <v>3</v>
      </c>
      <c r="F6" s="34" t="s">
        <v>4</v>
      </c>
      <c r="G6" s="34" t="s">
        <v>5</v>
      </c>
      <c r="H6" s="34" t="s">
        <v>5</v>
      </c>
      <c r="I6" s="35" t="s">
        <v>6</v>
      </c>
      <c r="J6" s="32" t="s">
        <v>10</v>
      </c>
      <c r="K6" s="172" t="s">
        <v>7</v>
      </c>
      <c r="L6" s="32" t="s">
        <v>11</v>
      </c>
      <c r="M6" s="173" t="s">
        <v>8</v>
      </c>
      <c r="N6" s="32" t="s">
        <v>8</v>
      </c>
      <c r="O6" s="78" t="s">
        <v>545</v>
      </c>
      <c r="P6" s="92" t="s">
        <v>592</v>
      </c>
      <c r="Q6" s="92" t="s">
        <v>594</v>
      </c>
      <c r="R6" s="92" t="s">
        <v>595</v>
      </c>
      <c r="S6" s="92" t="s">
        <v>596</v>
      </c>
      <c r="T6" s="92" t="s">
        <v>597</v>
      </c>
      <c r="U6" s="93" t="s">
        <v>598</v>
      </c>
      <c r="V6" s="92" t="s">
        <v>599</v>
      </c>
      <c r="W6" s="92" t="s">
        <v>604</v>
      </c>
      <c r="X6" s="92" t="s">
        <v>600</v>
      </c>
    </row>
    <row r="7" spans="1:25" x14ac:dyDescent="0.25">
      <c r="A7" s="36" t="s">
        <v>9</v>
      </c>
      <c r="B7" s="37"/>
      <c r="C7" s="38"/>
      <c r="D7" s="38"/>
      <c r="E7" s="39"/>
      <c r="F7" s="39"/>
      <c r="G7" s="40" t="s">
        <v>10</v>
      </c>
      <c r="H7" s="40" t="s">
        <v>11</v>
      </c>
      <c r="I7" s="41" t="s">
        <v>12</v>
      </c>
      <c r="J7" s="174" t="s">
        <v>585</v>
      </c>
      <c r="K7" s="175" t="s">
        <v>12</v>
      </c>
      <c r="L7" s="174" t="s">
        <v>589</v>
      </c>
      <c r="M7" s="176" t="s">
        <v>12</v>
      </c>
      <c r="N7" s="174" t="s">
        <v>589</v>
      </c>
      <c r="O7" s="177" t="s">
        <v>546</v>
      </c>
      <c r="P7" s="94" t="s">
        <v>593</v>
      </c>
      <c r="Q7" s="94" t="s">
        <v>593</v>
      </c>
      <c r="R7" s="94" t="s">
        <v>593</v>
      </c>
      <c r="S7" s="94" t="s">
        <v>593</v>
      </c>
      <c r="T7" s="94" t="s">
        <v>593</v>
      </c>
      <c r="U7" s="95" t="s">
        <v>593</v>
      </c>
      <c r="V7" s="94"/>
      <c r="W7" s="94"/>
      <c r="X7" s="94"/>
    </row>
    <row r="8" spans="1:25" x14ac:dyDescent="0.25">
      <c r="A8" s="42"/>
      <c r="B8" s="43"/>
      <c r="C8" s="44"/>
      <c r="D8" s="44"/>
      <c r="E8" s="45"/>
      <c r="F8" s="45"/>
      <c r="G8" s="45"/>
      <c r="H8" s="45"/>
      <c r="I8" s="89" t="s">
        <v>588</v>
      </c>
      <c r="J8" s="89" t="s">
        <v>586</v>
      </c>
      <c r="K8" s="90" t="s">
        <v>588</v>
      </c>
      <c r="L8" s="90" t="s">
        <v>587</v>
      </c>
      <c r="M8" s="46"/>
      <c r="N8" s="46"/>
      <c r="O8" s="79"/>
      <c r="P8" s="96"/>
      <c r="Q8" s="96"/>
      <c r="R8" s="96"/>
      <c r="S8" s="96"/>
      <c r="T8" s="96"/>
      <c r="U8" s="96"/>
      <c r="V8" s="96"/>
      <c r="W8" s="96"/>
      <c r="X8" s="96"/>
    </row>
    <row r="9" spans="1:25" x14ac:dyDescent="0.25">
      <c r="A9" s="47" t="s">
        <v>13</v>
      </c>
      <c r="B9" s="48"/>
      <c r="C9" s="49"/>
      <c r="D9" s="49"/>
      <c r="E9" s="50"/>
      <c r="F9" s="50"/>
      <c r="G9" s="50"/>
      <c r="H9" s="50"/>
      <c r="I9" s="51"/>
      <c r="J9" s="51"/>
      <c r="K9" s="52"/>
      <c r="L9" s="52"/>
      <c r="M9" s="53"/>
      <c r="N9" s="53"/>
      <c r="O9" s="80"/>
      <c r="P9" s="165"/>
      <c r="Q9" s="165"/>
      <c r="R9" s="165"/>
      <c r="S9" s="165"/>
      <c r="T9" s="165"/>
      <c r="U9" s="165"/>
      <c r="V9" s="165"/>
      <c r="W9" s="165"/>
      <c r="X9" s="165"/>
    </row>
    <row r="10" spans="1:25" x14ac:dyDescent="0.25">
      <c r="A10" s="47"/>
      <c r="B10" s="48"/>
      <c r="C10" s="49"/>
      <c r="D10" s="49"/>
      <c r="E10" s="50"/>
      <c r="F10" s="50"/>
      <c r="G10" s="50"/>
      <c r="H10" s="50"/>
      <c r="I10" s="51"/>
      <c r="J10" s="51"/>
      <c r="K10" s="52"/>
      <c r="L10" s="52"/>
      <c r="M10" s="53"/>
      <c r="N10" s="53"/>
      <c r="O10" s="80"/>
      <c r="P10" s="166"/>
      <c r="Q10" s="166"/>
      <c r="R10" s="166"/>
      <c r="S10" s="166"/>
      <c r="T10" s="166"/>
      <c r="U10" s="166"/>
      <c r="V10" s="166"/>
      <c r="W10" s="166"/>
      <c r="X10" s="167"/>
      <c r="Y10" s="91"/>
    </row>
    <row r="11" spans="1:25" x14ac:dyDescent="0.25">
      <c r="A11" s="54" t="s">
        <v>14</v>
      </c>
      <c r="B11" s="48"/>
      <c r="C11" s="49"/>
      <c r="D11" s="49"/>
      <c r="E11" s="50"/>
      <c r="F11" s="50"/>
      <c r="G11" s="50"/>
      <c r="H11" s="50"/>
      <c r="I11" s="51"/>
      <c r="J11" s="51"/>
      <c r="K11" s="52"/>
      <c r="L11" s="52"/>
      <c r="M11" s="53"/>
      <c r="N11" s="53"/>
      <c r="O11" s="80"/>
      <c r="P11" s="166"/>
      <c r="Q11" s="166"/>
      <c r="R11" s="166"/>
      <c r="S11" s="166"/>
      <c r="T11" s="166"/>
      <c r="U11" s="166"/>
      <c r="V11" s="166"/>
      <c r="W11" s="166"/>
      <c r="X11" s="166"/>
    </row>
    <row r="12" spans="1:25" x14ac:dyDescent="0.25">
      <c r="A12" s="97" t="s">
        <v>15</v>
      </c>
      <c r="B12" s="98">
        <v>3</v>
      </c>
      <c r="C12" s="99" t="s">
        <v>415</v>
      </c>
      <c r="D12" s="99" t="s">
        <v>16</v>
      </c>
      <c r="E12" s="100" t="s">
        <v>17</v>
      </c>
      <c r="F12" s="101" t="s">
        <v>18</v>
      </c>
      <c r="G12" s="101" t="s">
        <v>540</v>
      </c>
      <c r="H12" s="102"/>
      <c r="I12" s="103">
        <v>1361250</v>
      </c>
      <c r="J12" s="103">
        <f>CEILING((I12*138.2/130),100)</f>
        <v>1447200</v>
      </c>
      <c r="K12" s="103">
        <v>0</v>
      </c>
      <c r="L12" s="103">
        <f>CEILING((K12*131.5/126.8),100)</f>
        <v>0</v>
      </c>
      <c r="M12" s="104">
        <f>I12+K12</f>
        <v>1361250</v>
      </c>
      <c r="N12" s="104">
        <f>J12+L12</f>
        <v>1447200</v>
      </c>
      <c r="O12" s="105" t="s">
        <v>541</v>
      </c>
      <c r="P12" s="166" t="s">
        <v>603</v>
      </c>
      <c r="Q12" s="166" t="s">
        <v>603</v>
      </c>
      <c r="R12" s="166" t="s">
        <v>603</v>
      </c>
      <c r="S12" s="166" t="s">
        <v>603</v>
      </c>
      <c r="T12" s="166" t="s">
        <v>603</v>
      </c>
      <c r="U12" s="166" t="s">
        <v>603</v>
      </c>
      <c r="V12" s="166" t="s">
        <v>605</v>
      </c>
      <c r="W12" s="166" t="s">
        <v>603</v>
      </c>
      <c r="X12" s="166"/>
    </row>
    <row r="13" spans="1:25" x14ac:dyDescent="0.25">
      <c r="A13" s="97" t="s">
        <v>20</v>
      </c>
      <c r="B13" s="98">
        <v>1</v>
      </c>
      <c r="C13" s="99" t="s">
        <v>417</v>
      </c>
      <c r="D13" s="99" t="s">
        <v>16</v>
      </c>
      <c r="E13" s="106" t="s">
        <v>21</v>
      </c>
      <c r="F13" s="107" t="s">
        <v>22</v>
      </c>
      <c r="G13" s="107"/>
      <c r="H13" s="108"/>
      <c r="I13" s="103">
        <v>0</v>
      </c>
      <c r="J13" s="103">
        <f t="shared" ref="J13:J75" si="0">CEILING((I13*138.2/130),100)</f>
        <v>0</v>
      </c>
      <c r="K13" s="103">
        <v>1298350</v>
      </c>
      <c r="L13" s="103">
        <f t="shared" ref="L13:L75" si="1">CEILING((K13*131.5/126.8),100)</f>
        <v>1346500</v>
      </c>
      <c r="M13" s="104">
        <f t="shared" ref="M13:M77" si="2">I13+K13</f>
        <v>1298350</v>
      </c>
      <c r="N13" s="104">
        <f t="shared" ref="N13:N75" si="3">J13+L13</f>
        <v>1346500</v>
      </c>
      <c r="O13" s="105" t="s">
        <v>542</v>
      </c>
      <c r="P13" s="166"/>
      <c r="Q13" s="166"/>
      <c r="R13" s="166"/>
      <c r="S13" s="166"/>
      <c r="T13" s="166"/>
      <c r="U13" s="166"/>
      <c r="V13" s="166"/>
      <c r="W13" s="166"/>
      <c r="X13" s="166"/>
    </row>
    <row r="14" spans="1:25" x14ac:dyDescent="0.25">
      <c r="A14" s="97" t="s">
        <v>23</v>
      </c>
      <c r="B14" s="98">
        <v>1</v>
      </c>
      <c r="C14" s="99" t="s">
        <v>417</v>
      </c>
      <c r="D14" s="99" t="s">
        <v>16</v>
      </c>
      <c r="E14" s="106" t="s">
        <v>24</v>
      </c>
      <c r="F14" s="107" t="s">
        <v>25</v>
      </c>
      <c r="G14" s="107" t="s">
        <v>26</v>
      </c>
      <c r="H14" s="108" t="s">
        <v>26</v>
      </c>
      <c r="I14" s="103">
        <v>25248760</v>
      </c>
      <c r="J14" s="103">
        <f t="shared" si="0"/>
        <v>26841400</v>
      </c>
      <c r="K14" s="103">
        <v>7150413</v>
      </c>
      <c r="L14" s="103">
        <f t="shared" si="1"/>
        <v>7415500</v>
      </c>
      <c r="M14" s="104">
        <f t="shared" si="2"/>
        <v>32399173</v>
      </c>
      <c r="N14" s="104">
        <f t="shared" si="3"/>
        <v>34256900</v>
      </c>
      <c r="O14" s="105" t="s">
        <v>542</v>
      </c>
      <c r="P14" s="166" t="s">
        <v>602</v>
      </c>
      <c r="Q14" s="166" t="s">
        <v>602</v>
      </c>
      <c r="R14" s="166" t="s">
        <v>603</v>
      </c>
      <c r="S14" s="166" t="s">
        <v>602</v>
      </c>
      <c r="T14" s="166" t="s">
        <v>603</v>
      </c>
      <c r="U14" s="166" t="s">
        <v>603</v>
      </c>
      <c r="V14" s="166" t="s">
        <v>605</v>
      </c>
      <c r="W14" s="166" t="s">
        <v>603</v>
      </c>
      <c r="X14" s="166"/>
    </row>
    <row r="15" spans="1:25" x14ac:dyDescent="0.25">
      <c r="A15" s="109" t="s">
        <v>27</v>
      </c>
      <c r="B15" s="98" t="s">
        <v>28</v>
      </c>
      <c r="C15" s="99"/>
      <c r="D15" s="99" t="s">
        <v>16</v>
      </c>
      <c r="E15" s="110" t="s">
        <v>7</v>
      </c>
      <c r="F15" s="111" t="s">
        <v>29</v>
      </c>
      <c r="G15" s="111"/>
      <c r="H15" s="112"/>
      <c r="I15" s="103">
        <v>0</v>
      </c>
      <c r="J15" s="103">
        <f t="shared" si="0"/>
        <v>0</v>
      </c>
      <c r="K15" s="103">
        <v>32231</v>
      </c>
      <c r="L15" s="103">
        <f t="shared" si="1"/>
        <v>33500</v>
      </c>
      <c r="M15" s="104">
        <f t="shared" si="2"/>
        <v>32231</v>
      </c>
      <c r="N15" s="104">
        <f t="shared" si="3"/>
        <v>33500</v>
      </c>
      <c r="O15" s="105" t="s">
        <v>542</v>
      </c>
      <c r="P15" s="166"/>
      <c r="Q15" s="166"/>
      <c r="R15" s="166"/>
      <c r="S15" s="166"/>
      <c r="T15" s="166"/>
      <c r="U15" s="166"/>
      <c r="V15" s="166"/>
      <c r="W15" s="166"/>
      <c r="X15" s="166"/>
    </row>
    <row r="16" spans="1:25" x14ac:dyDescent="0.25">
      <c r="A16" s="109" t="s">
        <v>30</v>
      </c>
      <c r="B16" s="98"/>
      <c r="C16" s="99"/>
      <c r="D16" s="99" t="s">
        <v>16</v>
      </c>
      <c r="E16" s="110" t="s">
        <v>31</v>
      </c>
      <c r="F16" s="111" t="s">
        <v>29</v>
      </c>
      <c r="G16" s="111"/>
      <c r="H16" s="112"/>
      <c r="I16" s="103">
        <v>57850</v>
      </c>
      <c r="J16" s="103">
        <f t="shared" si="0"/>
        <v>61500</v>
      </c>
      <c r="K16" s="103">
        <v>0</v>
      </c>
      <c r="L16" s="103">
        <f t="shared" si="1"/>
        <v>0</v>
      </c>
      <c r="M16" s="104">
        <f t="shared" si="2"/>
        <v>57850</v>
      </c>
      <c r="N16" s="104">
        <f t="shared" si="3"/>
        <v>61500</v>
      </c>
      <c r="O16" s="105" t="s">
        <v>542</v>
      </c>
      <c r="P16" s="166"/>
      <c r="Q16" s="166"/>
      <c r="R16" s="166"/>
      <c r="S16" s="166"/>
      <c r="T16" s="166"/>
      <c r="U16" s="166"/>
      <c r="V16" s="166"/>
      <c r="W16" s="166"/>
      <c r="X16" s="166"/>
    </row>
    <row r="17" spans="1:24" x14ac:dyDescent="0.25">
      <c r="A17" s="113" t="s">
        <v>32</v>
      </c>
      <c r="B17" s="98"/>
      <c r="C17" s="99"/>
      <c r="D17" s="99" t="s">
        <v>16</v>
      </c>
      <c r="E17" s="100" t="s">
        <v>33</v>
      </c>
      <c r="F17" s="111" t="s">
        <v>29</v>
      </c>
      <c r="G17" s="111"/>
      <c r="H17" s="112"/>
      <c r="I17" s="103">
        <v>0</v>
      </c>
      <c r="J17" s="103">
        <f t="shared" si="0"/>
        <v>0</v>
      </c>
      <c r="K17" s="103">
        <v>25600</v>
      </c>
      <c r="L17" s="103">
        <f t="shared" si="1"/>
        <v>26600</v>
      </c>
      <c r="M17" s="104">
        <f t="shared" si="2"/>
        <v>25600</v>
      </c>
      <c r="N17" s="104">
        <f t="shared" si="3"/>
        <v>26600</v>
      </c>
      <c r="O17" s="105" t="s">
        <v>542</v>
      </c>
      <c r="P17" s="166"/>
      <c r="Q17" s="166"/>
      <c r="R17" s="166"/>
      <c r="S17" s="166"/>
      <c r="T17" s="166"/>
      <c r="U17" s="166"/>
      <c r="V17" s="166"/>
      <c r="W17" s="166"/>
      <c r="X17" s="166"/>
    </row>
    <row r="18" spans="1:24" x14ac:dyDescent="0.25">
      <c r="A18" s="113" t="s">
        <v>34</v>
      </c>
      <c r="B18" s="98"/>
      <c r="C18" s="99" t="s">
        <v>418</v>
      </c>
      <c r="D18" s="99" t="s">
        <v>16</v>
      </c>
      <c r="E18" s="100" t="s">
        <v>35</v>
      </c>
      <c r="F18" s="111" t="s">
        <v>29</v>
      </c>
      <c r="G18" s="111"/>
      <c r="H18" s="112"/>
      <c r="I18" s="103">
        <v>57850</v>
      </c>
      <c r="J18" s="103">
        <f t="shared" si="0"/>
        <v>61500</v>
      </c>
      <c r="K18" s="103">
        <v>0</v>
      </c>
      <c r="L18" s="103">
        <f t="shared" si="1"/>
        <v>0</v>
      </c>
      <c r="M18" s="104">
        <f t="shared" si="2"/>
        <v>57850</v>
      </c>
      <c r="N18" s="104">
        <f t="shared" si="3"/>
        <v>61500</v>
      </c>
      <c r="O18" s="105" t="s">
        <v>542</v>
      </c>
      <c r="P18" s="166" t="s">
        <v>603</v>
      </c>
      <c r="Q18" s="166" t="s">
        <v>603</v>
      </c>
      <c r="R18" s="166" t="s">
        <v>603</v>
      </c>
      <c r="S18" s="166" t="s">
        <v>603</v>
      </c>
      <c r="T18" s="166" t="s">
        <v>603</v>
      </c>
      <c r="U18" s="166" t="s">
        <v>603</v>
      </c>
      <c r="V18" s="166" t="s">
        <v>605</v>
      </c>
      <c r="W18" s="166" t="s">
        <v>603</v>
      </c>
      <c r="X18" s="166"/>
    </row>
    <row r="19" spans="1:24" x14ac:dyDescent="0.25">
      <c r="A19" s="113" t="s">
        <v>34</v>
      </c>
      <c r="B19" s="98"/>
      <c r="C19" s="99" t="s">
        <v>418</v>
      </c>
      <c r="D19" s="99" t="s">
        <v>16</v>
      </c>
      <c r="E19" s="100" t="s">
        <v>36</v>
      </c>
      <c r="F19" s="111" t="s">
        <v>29</v>
      </c>
      <c r="G19" s="111"/>
      <c r="H19" s="112"/>
      <c r="I19" s="103">
        <v>0</v>
      </c>
      <c r="J19" s="103">
        <f t="shared" si="0"/>
        <v>0</v>
      </c>
      <c r="K19" s="103">
        <v>18000</v>
      </c>
      <c r="L19" s="103">
        <f t="shared" si="1"/>
        <v>18700</v>
      </c>
      <c r="M19" s="104">
        <f t="shared" si="2"/>
        <v>18000</v>
      </c>
      <c r="N19" s="104">
        <f t="shared" si="3"/>
        <v>18700</v>
      </c>
      <c r="O19" s="105" t="s">
        <v>542</v>
      </c>
      <c r="P19" s="166" t="s">
        <v>603</v>
      </c>
      <c r="Q19" s="166" t="s">
        <v>603</v>
      </c>
      <c r="R19" s="166" t="s">
        <v>603</v>
      </c>
      <c r="S19" s="166" t="s">
        <v>603</v>
      </c>
      <c r="T19" s="166" t="s">
        <v>603</v>
      </c>
      <c r="U19" s="166" t="s">
        <v>603</v>
      </c>
      <c r="V19" s="166" t="s">
        <v>605</v>
      </c>
      <c r="W19" s="166" t="s">
        <v>603</v>
      </c>
      <c r="X19" s="166"/>
    </row>
    <row r="20" spans="1:24" x14ac:dyDescent="0.25">
      <c r="A20" s="113" t="s">
        <v>37</v>
      </c>
      <c r="B20" s="98">
        <v>1</v>
      </c>
      <c r="C20" s="99" t="s">
        <v>419</v>
      </c>
      <c r="D20" s="99" t="s">
        <v>16</v>
      </c>
      <c r="E20" s="100" t="s">
        <v>38</v>
      </c>
      <c r="F20" s="111" t="s">
        <v>29</v>
      </c>
      <c r="G20" s="111"/>
      <c r="H20" s="112"/>
      <c r="I20" s="103">
        <v>712400</v>
      </c>
      <c r="J20" s="103">
        <f t="shared" si="0"/>
        <v>757400</v>
      </c>
      <c r="K20" s="103">
        <v>78500</v>
      </c>
      <c r="L20" s="103">
        <f t="shared" si="1"/>
        <v>81500</v>
      </c>
      <c r="M20" s="104">
        <f t="shared" si="2"/>
        <v>790900</v>
      </c>
      <c r="N20" s="104">
        <f t="shared" si="3"/>
        <v>838900</v>
      </c>
      <c r="O20" s="105" t="s">
        <v>542</v>
      </c>
      <c r="P20" s="166" t="s">
        <v>603</v>
      </c>
      <c r="Q20" s="166" t="s">
        <v>603</v>
      </c>
      <c r="R20" s="166" t="s">
        <v>603</v>
      </c>
      <c r="S20" s="166" t="s">
        <v>603</v>
      </c>
      <c r="T20" s="166" t="s">
        <v>603</v>
      </c>
      <c r="U20" s="166" t="s">
        <v>603</v>
      </c>
      <c r="V20" s="166" t="s">
        <v>605</v>
      </c>
      <c r="W20" s="166" t="s">
        <v>603</v>
      </c>
      <c r="X20" s="166"/>
    </row>
    <row r="21" spans="1:24" x14ac:dyDescent="0.25">
      <c r="A21" s="113" t="s">
        <v>39</v>
      </c>
      <c r="B21" s="98">
        <v>120</v>
      </c>
      <c r="C21" s="99" t="s">
        <v>420</v>
      </c>
      <c r="D21" s="99" t="s">
        <v>16</v>
      </c>
      <c r="E21" s="100" t="s">
        <v>40</v>
      </c>
      <c r="F21" s="111" t="s">
        <v>29</v>
      </c>
      <c r="G21" s="111"/>
      <c r="H21" s="112"/>
      <c r="I21" s="103"/>
      <c r="J21" s="103">
        <f t="shared" si="0"/>
        <v>0</v>
      </c>
      <c r="K21" s="103">
        <v>38850</v>
      </c>
      <c r="L21" s="103">
        <f t="shared" si="1"/>
        <v>40300</v>
      </c>
      <c r="M21" s="104">
        <f t="shared" si="2"/>
        <v>38850</v>
      </c>
      <c r="N21" s="104">
        <f t="shared" si="3"/>
        <v>40300</v>
      </c>
      <c r="O21" s="105" t="s">
        <v>542</v>
      </c>
      <c r="P21" s="166"/>
      <c r="Q21" s="166"/>
      <c r="R21" s="166"/>
      <c r="S21" s="166"/>
      <c r="T21" s="166"/>
      <c r="U21" s="166"/>
      <c r="V21" s="166"/>
      <c r="W21" s="166"/>
      <c r="X21" s="166"/>
    </row>
    <row r="22" spans="1:24" x14ac:dyDescent="0.25">
      <c r="A22" s="113" t="s">
        <v>41</v>
      </c>
      <c r="B22" s="98"/>
      <c r="C22" s="99"/>
      <c r="D22" s="99" t="s">
        <v>16</v>
      </c>
      <c r="E22" s="100" t="s">
        <v>42</v>
      </c>
      <c r="F22" s="111" t="s">
        <v>29</v>
      </c>
      <c r="G22" s="111"/>
      <c r="H22" s="112"/>
      <c r="I22" s="103">
        <v>31400</v>
      </c>
      <c r="J22" s="103">
        <f t="shared" si="0"/>
        <v>33400</v>
      </c>
      <c r="K22" s="103">
        <v>0</v>
      </c>
      <c r="L22" s="103">
        <f t="shared" si="1"/>
        <v>0</v>
      </c>
      <c r="M22" s="104">
        <f t="shared" si="2"/>
        <v>31400</v>
      </c>
      <c r="N22" s="104">
        <f t="shared" si="3"/>
        <v>33400</v>
      </c>
      <c r="O22" s="105" t="s">
        <v>542</v>
      </c>
      <c r="P22" s="166"/>
      <c r="Q22" s="166"/>
      <c r="R22" s="166"/>
      <c r="S22" s="166"/>
      <c r="T22" s="166"/>
      <c r="U22" s="166"/>
      <c r="V22" s="166"/>
      <c r="W22" s="166"/>
      <c r="X22" s="166"/>
    </row>
    <row r="23" spans="1:24" x14ac:dyDescent="0.25">
      <c r="A23" s="97" t="s">
        <v>43</v>
      </c>
      <c r="B23" s="98" t="s">
        <v>44</v>
      </c>
      <c r="C23" s="99" t="s">
        <v>421</v>
      </c>
      <c r="D23" s="99" t="s">
        <v>16</v>
      </c>
      <c r="E23" s="106" t="s">
        <v>45</v>
      </c>
      <c r="F23" s="111" t="s">
        <v>29</v>
      </c>
      <c r="G23" s="111"/>
      <c r="H23" s="112"/>
      <c r="I23" s="103">
        <v>385100</v>
      </c>
      <c r="J23" s="103">
        <f t="shared" si="0"/>
        <v>409400</v>
      </c>
      <c r="K23" s="103">
        <v>0</v>
      </c>
      <c r="L23" s="103">
        <f t="shared" si="1"/>
        <v>0</v>
      </c>
      <c r="M23" s="104">
        <f t="shared" si="2"/>
        <v>385100</v>
      </c>
      <c r="N23" s="104">
        <f t="shared" si="3"/>
        <v>409400</v>
      </c>
      <c r="O23" s="105" t="s">
        <v>542</v>
      </c>
      <c r="P23" s="166" t="s">
        <v>603</v>
      </c>
      <c r="Q23" s="166" t="s">
        <v>603</v>
      </c>
      <c r="R23" s="166" t="s">
        <v>603</v>
      </c>
      <c r="S23" s="166" t="s">
        <v>603</v>
      </c>
      <c r="T23" s="166" t="s">
        <v>609</v>
      </c>
      <c r="U23" s="166" t="s">
        <v>603</v>
      </c>
      <c r="V23" s="166" t="s">
        <v>605</v>
      </c>
      <c r="W23" s="166" t="s">
        <v>603</v>
      </c>
      <c r="X23" s="166" t="s">
        <v>610</v>
      </c>
    </row>
    <row r="24" spans="1:24" x14ac:dyDescent="0.25">
      <c r="A24" s="97" t="s">
        <v>46</v>
      </c>
      <c r="B24" s="98"/>
      <c r="C24" s="99" t="s">
        <v>416</v>
      </c>
      <c r="D24" s="99" t="s">
        <v>16</v>
      </c>
      <c r="E24" s="106" t="s">
        <v>47</v>
      </c>
      <c r="F24" s="111" t="s">
        <v>29</v>
      </c>
      <c r="G24" s="111"/>
      <c r="H24" s="112"/>
      <c r="I24" s="103">
        <v>282000</v>
      </c>
      <c r="J24" s="103">
        <f t="shared" si="0"/>
        <v>299800</v>
      </c>
      <c r="K24" s="103">
        <v>66000</v>
      </c>
      <c r="L24" s="103">
        <f t="shared" si="1"/>
        <v>68500</v>
      </c>
      <c r="M24" s="104">
        <f t="shared" si="2"/>
        <v>348000</v>
      </c>
      <c r="N24" s="104">
        <f t="shared" si="3"/>
        <v>368300</v>
      </c>
      <c r="O24" s="105" t="s">
        <v>541</v>
      </c>
      <c r="P24" s="166" t="s">
        <v>603</v>
      </c>
      <c r="Q24" s="166" t="s">
        <v>603</v>
      </c>
      <c r="R24" s="166" t="s">
        <v>603</v>
      </c>
      <c r="S24" s="166" t="s">
        <v>603</v>
      </c>
      <c r="T24" s="166" t="s">
        <v>603</v>
      </c>
      <c r="U24" s="166" t="s">
        <v>603</v>
      </c>
      <c r="V24" s="166" t="s">
        <v>605</v>
      </c>
      <c r="W24" s="166" t="s">
        <v>603</v>
      </c>
      <c r="X24" s="166"/>
    </row>
    <row r="25" spans="1:24" x14ac:dyDescent="0.25">
      <c r="A25" s="97" t="s">
        <v>533</v>
      </c>
      <c r="B25" s="98">
        <v>1</v>
      </c>
      <c r="C25" s="99" t="s">
        <v>454</v>
      </c>
      <c r="D25" s="99" t="s">
        <v>16</v>
      </c>
      <c r="E25" s="106" t="s">
        <v>48</v>
      </c>
      <c r="F25" s="111" t="s">
        <v>29</v>
      </c>
      <c r="G25" s="111"/>
      <c r="H25" s="112"/>
      <c r="I25" s="103">
        <v>282000</v>
      </c>
      <c r="J25" s="103">
        <f t="shared" si="0"/>
        <v>299800</v>
      </c>
      <c r="K25" s="103">
        <v>0</v>
      </c>
      <c r="L25" s="103">
        <f t="shared" si="1"/>
        <v>0</v>
      </c>
      <c r="M25" s="104">
        <f t="shared" si="2"/>
        <v>282000</v>
      </c>
      <c r="N25" s="104">
        <f t="shared" si="3"/>
        <v>299800</v>
      </c>
      <c r="O25" s="105" t="s">
        <v>541</v>
      </c>
      <c r="P25" s="166" t="s">
        <v>603</v>
      </c>
      <c r="Q25" s="166" t="s">
        <v>603</v>
      </c>
      <c r="R25" s="166" t="s">
        <v>603</v>
      </c>
      <c r="S25" s="166" t="s">
        <v>603</v>
      </c>
      <c r="T25" s="166" t="s">
        <v>603</v>
      </c>
      <c r="U25" s="166" t="s">
        <v>603</v>
      </c>
      <c r="V25" s="166" t="s">
        <v>605</v>
      </c>
      <c r="W25" s="166" t="s">
        <v>603</v>
      </c>
      <c r="X25" s="166"/>
    </row>
    <row r="26" spans="1:24" x14ac:dyDescent="0.25">
      <c r="A26" s="97" t="s">
        <v>534</v>
      </c>
      <c r="B26" s="98">
        <v>7</v>
      </c>
      <c r="C26" s="99" t="s">
        <v>460</v>
      </c>
      <c r="D26" s="99" t="s">
        <v>16</v>
      </c>
      <c r="E26" s="106" t="s">
        <v>49</v>
      </c>
      <c r="F26" s="111" t="s">
        <v>29</v>
      </c>
      <c r="G26" s="111"/>
      <c r="H26" s="112"/>
      <c r="I26" s="103">
        <v>214000</v>
      </c>
      <c r="J26" s="103">
        <f t="shared" si="0"/>
        <v>227500</v>
      </c>
      <c r="K26" s="103">
        <v>0</v>
      </c>
      <c r="L26" s="103">
        <f t="shared" si="1"/>
        <v>0</v>
      </c>
      <c r="M26" s="104">
        <f t="shared" si="2"/>
        <v>214000</v>
      </c>
      <c r="N26" s="104">
        <f t="shared" si="3"/>
        <v>227500</v>
      </c>
      <c r="O26" s="105" t="s">
        <v>541</v>
      </c>
      <c r="P26" s="166" t="s">
        <v>603</v>
      </c>
      <c r="Q26" s="166" t="s">
        <v>603</v>
      </c>
      <c r="R26" s="166" t="s">
        <v>603</v>
      </c>
      <c r="S26" s="166" t="s">
        <v>603</v>
      </c>
      <c r="T26" s="166" t="s">
        <v>603</v>
      </c>
      <c r="U26" s="166" t="s">
        <v>603</v>
      </c>
      <c r="V26" s="166" t="s">
        <v>605</v>
      </c>
      <c r="W26" s="166" t="s">
        <v>603</v>
      </c>
      <c r="X26" s="166"/>
    </row>
    <row r="27" spans="1:24" x14ac:dyDescent="0.25">
      <c r="A27" s="97" t="s">
        <v>50</v>
      </c>
      <c r="B27" s="98">
        <v>3</v>
      </c>
      <c r="C27" s="99" t="s">
        <v>422</v>
      </c>
      <c r="D27" s="99" t="s">
        <v>16</v>
      </c>
      <c r="E27" s="106" t="s">
        <v>51</v>
      </c>
      <c r="F27" s="111" t="s">
        <v>29</v>
      </c>
      <c r="G27" s="111"/>
      <c r="H27" s="112"/>
      <c r="I27" s="103">
        <v>145000</v>
      </c>
      <c r="J27" s="103">
        <f t="shared" si="0"/>
        <v>154200</v>
      </c>
      <c r="K27" s="103">
        <v>0</v>
      </c>
      <c r="L27" s="103">
        <f t="shared" si="1"/>
        <v>0</v>
      </c>
      <c r="M27" s="104">
        <f t="shared" si="2"/>
        <v>145000</v>
      </c>
      <c r="N27" s="104">
        <f t="shared" si="3"/>
        <v>154200</v>
      </c>
      <c r="O27" s="105" t="s">
        <v>541</v>
      </c>
      <c r="P27" s="166" t="s">
        <v>603</v>
      </c>
      <c r="Q27" s="166" t="s">
        <v>603</v>
      </c>
      <c r="R27" s="166" t="s">
        <v>603</v>
      </c>
      <c r="S27" s="166" t="s">
        <v>603</v>
      </c>
      <c r="T27" s="166" t="s">
        <v>603</v>
      </c>
      <c r="U27" s="166" t="s">
        <v>603</v>
      </c>
      <c r="V27" s="166" t="s">
        <v>605</v>
      </c>
      <c r="W27" s="166" t="s">
        <v>603</v>
      </c>
      <c r="X27" s="166"/>
    </row>
    <row r="28" spans="1:24" x14ac:dyDescent="0.25">
      <c r="A28" s="97" t="s">
        <v>39</v>
      </c>
      <c r="B28" s="98">
        <v>120</v>
      </c>
      <c r="C28" s="99" t="s">
        <v>420</v>
      </c>
      <c r="D28" s="99" t="s">
        <v>16</v>
      </c>
      <c r="E28" s="100" t="s">
        <v>52</v>
      </c>
      <c r="F28" s="107" t="s">
        <v>29</v>
      </c>
      <c r="G28" s="107"/>
      <c r="H28" s="108"/>
      <c r="I28" s="103">
        <v>350000</v>
      </c>
      <c r="J28" s="103">
        <f t="shared" si="0"/>
        <v>372100</v>
      </c>
      <c r="K28" s="103">
        <v>0</v>
      </c>
      <c r="L28" s="103">
        <f t="shared" si="1"/>
        <v>0</v>
      </c>
      <c r="M28" s="104">
        <f t="shared" si="2"/>
        <v>350000</v>
      </c>
      <c r="N28" s="104">
        <f t="shared" si="3"/>
        <v>372100</v>
      </c>
      <c r="O28" s="105" t="s">
        <v>541</v>
      </c>
      <c r="P28" s="166" t="s">
        <v>603</v>
      </c>
      <c r="Q28" s="166" t="s">
        <v>603</v>
      </c>
      <c r="R28" s="166" t="s">
        <v>603</v>
      </c>
      <c r="S28" s="166" t="s">
        <v>603</v>
      </c>
      <c r="T28" s="166" t="s">
        <v>603</v>
      </c>
      <c r="U28" s="166" t="s">
        <v>603</v>
      </c>
      <c r="V28" s="166" t="s">
        <v>605</v>
      </c>
      <c r="W28" s="166" t="s">
        <v>603</v>
      </c>
      <c r="X28" s="166"/>
    </row>
    <row r="29" spans="1:24" x14ac:dyDescent="0.25">
      <c r="A29" s="97" t="s">
        <v>53</v>
      </c>
      <c r="B29" s="98"/>
      <c r="C29" s="99"/>
      <c r="D29" s="99"/>
      <c r="E29" s="100" t="s">
        <v>54</v>
      </c>
      <c r="F29" s="114" t="s">
        <v>55</v>
      </c>
      <c r="G29" s="114"/>
      <c r="H29" s="115"/>
      <c r="I29" s="103">
        <v>25600</v>
      </c>
      <c r="J29" s="103">
        <f t="shared" si="0"/>
        <v>27300</v>
      </c>
      <c r="K29" s="103">
        <v>0</v>
      </c>
      <c r="L29" s="103">
        <f t="shared" si="1"/>
        <v>0</v>
      </c>
      <c r="M29" s="104">
        <f t="shared" si="2"/>
        <v>25600</v>
      </c>
      <c r="N29" s="104">
        <f t="shared" si="3"/>
        <v>27300</v>
      </c>
      <c r="O29" s="105" t="s">
        <v>542</v>
      </c>
      <c r="P29" s="166"/>
      <c r="Q29" s="166"/>
      <c r="R29" s="166"/>
      <c r="S29" s="166"/>
      <c r="T29" s="166"/>
      <c r="U29" s="166"/>
      <c r="V29" s="166"/>
      <c r="W29" s="166"/>
      <c r="X29" s="166"/>
    </row>
    <row r="30" spans="1:24" x14ac:dyDescent="0.25">
      <c r="A30" s="97" t="s">
        <v>53</v>
      </c>
      <c r="B30" s="98"/>
      <c r="C30" s="99"/>
      <c r="D30" s="99"/>
      <c r="E30" s="100" t="s">
        <v>56</v>
      </c>
      <c r="F30" s="114" t="s">
        <v>55</v>
      </c>
      <c r="G30" s="114"/>
      <c r="H30" s="115"/>
      <c r="I30" s="103">
        <v>0</v>
      </c>
      <c r="J30" s="103">
        <f t="shared" si="0"/>
        <v>0</v>
      </c>
      <c r="K30" s="103">
        <v>132230</v>
      </c>
      <c r="L30" s="103">
        <f t="shared" si="1"/>
        <v>137200</v>
      </c>
      <c r="M30" s="104">
        <f t="shared" si="2"/>
        <v>132230</v>
      </c>
      <c r="N30" s="104">
        <f t="shared" si="3"/>
        <v>137200</v>
      </c>
      <c r="O30" s="105" t="s">
        <v>542</v>
      </c>
      <c r="P30" s="166"/>
      <c r="Q30" s="166"/>
      <c r="R30" s="166"/>
      <c r="S30" s="166"/>
      <c r="T30" s="166"/>
      <c r="U30" s="166"/>
      <c r="V30" s="166"/>
      <c r="W30" s="166"/>
      <c r="X30" s="166"/>
    </row>
    <row r="31" spans="1:24" x14ac:dyDescent="0.25">
      <c r="A31" s="97" t="s">
        <v>57</v>
      </c>
      <c r="B31" s="98">
        <v>15</v>
      </c>
      <c r="C31" s="99" t="s">
        <v>423</v>
      </c>
      <c r="D31" s="99" t="s">
        <v>58</v>
      </c>
      <c r="E31" s="106" t="s">
        <v>59</v>
      </c>
      <c r="F31" s="114" t="s">
        <v>55</v>
      </c>
      <c r="G31" s="114" t="s">
        <v>540</v>
      </c>
      <c r="H31" s="115" t="s">
        <v>540</v>
      </c>
      <c r="I31" s="116">
        <v>1360000</v>
      </c>
      <c r="J31" s="103">
        <f t="shared" si="0"/>
        <v>1445800</v>
      </c>
      <c r="K31" s="103">
        <v>100000</v>
      </c>
      <c r="L31" s="103">
        <f t="shared" si="1"/>
        <v>103800</v>
      </c>
      <c r="M31" s="104">
        <f t="shared" si="2"/>
        <v>1460000</v>
      </c>
      <c r="N31" s="104">
        <f t="shared" si="3"/>
        <v>1549600</v>
      </c>
      <c r="O31" s="105" t="s">
        <v>542</v>
      </c>
      <c r="P31" s="166" t="s">
        <v>603</v>
      </c>
      <c r="Q31" s="166" t="s">
        <v>603</v>
      </c>
      <c r="R31" s="166" t="s">
        <v>603</v>
      </c>
      <c r="S31" s="166" t="s">
        <v>603</v>
      </c>
      <c r="T31" s="166" t="s">
        <v>603</v>
      </c>
      <c r="U31" s="166" t="s">
        <v>603</v>
      </c>
      <c r="V31" s="166" t="s">
        <v>605</v>
      </c>
      <c r="W31" s="166" t="s">
        <v>603</v>
      </c>
      <c r="X31" s="166"/>
    </row>
    <row r="32" spans="1:24" x14ac:dyDescent="0.25">
      <c r="A32" s="97" t="s">
        <v>57</v>
      </c>
      <c r="B32" s="98">
        <v>19</v>
      </c>
      <c r="C32" s="99" t="s">
        <v>423</v>
      </c>
      <c r="D32" s="99" t="s">
        <v>58</v>
      </c>
      <c r="E32" s="106" t="s">
        <v>59</v>
      </c>
      <c r="F32" s="117" t="s">
        <v>55</v>
      </c>
      <c r="G32" s="117" t="s">
        <v>540</v>
      </c>
      <c r="H32" s="118" t="s">
        <v>540</v>
      </c>
      <c r="I32" s="103">
        <v>1690000</v>
      </c>
      <c r="J32" s="103">
        <f t="shared" si="0"/>
        <v>1796600</v>
      </c>
      <c r="K32" s="103">
        <v>200000</v>
      </c>
      <c r="L32" s="103">
        <f t="shared" si="1"/>
        <v>207500</v>
      </c>
      <c r="M32" s="104">
        <f t="shared" si="2"/>
        <v>1890000</v>
      </c>
      <c r="N32" s="104">
        <f t="shared" si="3"/>
        <v>2004100</v>
      </c>
      <c r="O32" s="105" t="s">
        <v>542</v>
      </c>
      <c r="P32" s="166" t="s">
        <v>602</v>
      </c>
      <c r="Q32" s="166" t="s">
        <v>602</v>
      </c>
      <c r="R32" s="166" t="s">
        <v>603</v>
      </c>
      <c r="S32" s="166" t="s">
        <v>602</v>
      </c>
      <c r="T32" s="166" t="s">
        <v>603</v>
      </c>
      <c r="U32" s="166" t="s">
        <v>603</v>
      </c>
      <c r="V32" s="166" t="s">
        <v>605</v>
      </c>
      <c r="W32" s="166" t="s">
        <v>603</v>
      </c>
      <c r="X32" s="166"/>
    </row>
    <row r="33" spans="1:24" x14ac:dyDescent="0.25">
      <c r="A33" s="97" t="s">
        <v>57</v>
      </c>
      <c r="B33" s="98" t="s">
        <v>60</v>
      </c>
      <c r="C33" s="99" t="s">
        <v>423</v>
      </c>
      <c r="D33" s="99" t="s">
        <v>58</v>
      </c>
      <c r="E33" s="106" t="s">
        <v>59</v>
      </c>
      <c r="F33" s="117" t="s">
        <v>55</v>
      </c>
      <c r="G33" s="117" t="s">
        <v>540</v>
      </c>
      <c r="H33" s="118" t="s">
        <v>540</v>
      </c>
      <c r="I33" s="103">
        <v>1325000</v>
      </c>
      <c r="J33" s="103">
        <f t="shared" si="0"/>
        <v>1408600</v>
      </c>
      <c r="K33" s="103">
        <v>195000</v>
      </c>
      <c r="L33" s="103">
        <f t="shared" si="1"/>
        <v>202300</v>
      </c>
      <c r="M33" s="104">
        <f t="shared" si="2"/>
        <v>1520000</v>
      </c>
      <c r="N33" s="104">
        <f t="shared" si="3"/>
        <v>1610900</v>
      </c>
      <c r="O33" s="105" t="s">
        <v>542</v>
      </c>
      <c r="P33" s="166" t="s">
        <v>602</v>
      </c>
      <c r="Q33" s="166" t="s">
        <v>603</v>
      </c>
      <c r="R33" s="166" t="s">
        <v>603</v>
      </c>
      <c r="S33" s="166" t="s">
        <v>603</v>
      </c>
      <c r="T33" s="166" t="s">
        <v>603</v>
      </c>
      <c r="U33" s="166" t="s">
        <v>603</v>
      </c>
      <c r="V33" s="166" t="s">
        <v>605</v>
      </c>
      <c r="W33" s="166" t="s">
        <v>603</v>
      </c>
      <c r="X33" s="166"/>
    </row>
    <row r="34" spans="1:24" x14ac:dyDescent="0.25">
      <c r="A34" s="97" t="s">
        <v>57</v>
      </c>
      <c r="B34" s="98">
        <v>15</v>
      </c>
      <c r="C34" s="99" t="s">
        <v>423</v>
      </c>
      <c r="D34" s="99" t="s">
        <v>58</v>
      </c>
      <c r="E34" s="106" t="s">
        <v>61</v>
      </c>
      <c r="F34" s="117" t="s">
        <v>55</v>
      </c>
      <c r="G34" s="117"/>
      <c r="H34" s="118"/>
      <c r="I34" s="103">
        <v>132000</v>
      </c>
      <c r="J34" s="103">
        <f t="shared" si="0"/>
        <v>140400</v>
      </c>
      <c r="K34" s="103">
        <v>0</v>
      </c>
      <c r="L34" s="103">
        <f t="shared" si="1"/>
        <v>0</v>
      </c>
      <c r="M34" s="104">
        <f t="shared" si="2"/>
        <v>132000</v>
      </c>
      <c r="N34" s="104">
        <f t="shared" si="3"/>
        <v>140400</v>
      </c>
      <c r="O34" s="105" t="s">
        <v>542</v>
      </c>
      <c r="P34" s="166" t="s">
        <v>603</v>
      </c>
      <c r="Q34" s="166" t="s">
        <v>603</v>
      </c>
      <c r="R34" s="166" t="s">
        <v>603</v>
      </c>
      <c r="S34" s="166" t="s">
        <v>603</v>
      </c>
      <c r="T34" s="166" t="s">
        <v>603</v>
      </c>
      <c r="U34" s="166" t="s">
        <v>603</v>
      </c>
      <c r="V34" s="166" t="s">
        <v>605</v>
      </c>
      <c r="W34" s="166" t="s">
        <v>603</v>
      </c>
      <c r="X34" s="166"/>
    </row>
    <row r="35" spans="1:24" x14ac:dyDescent="0.25">
      <c r="A35" s="97" t="s">
        <v>62</v>
      </c>
      <c r="B35" s="98">
        <v>18</v>
      </c>
      <c r="C35" s="99" t="s">
        <v>424</v>
      </c>
      <c r="D35" s="99" t="s">
        <v>16</v>
      </c>
      <c r="E35" s="100" t="s">
        <v>63</v>
      </c>
      <c r="F35" s="114" t="s">
        <v>64</v>
      </c>
      <c r="G35" s="114"/>
      <c r="H35" s="115"/>
      <c r="I35" s="103">
        <v>987000</v>
      </c>
      <c r="J35" s="103">
        <f t="shared" si="0"/>
        <v>1049300</v>
      </c>
      <c r="K35" s="103">
        <v>0</v>
      </c>
      <c r="L35" s="103">
        <f t="shared" si="1"/>
        <v>0</v>
      </c>
      <c r="M35" s="104">
        <f t="shared" si="2"/>
        <v>987000</v>
      </c>
      <c r="N35" s="104">
        <f t="shared" si="3"/>
        <v>1049300</v>
      </c>
      <c r="O35" s="105" t="s">
        <v>541</v>
      </c>
      <c r="P35" s="166" t="s">
        <v>603</v>
      </c>
      <c r="Q35" s="166" t="s">
        <v>603</v>
      </c>
      <c r="R35" s="166" t="s">
        <v>603</v>
      </c>
      <c r="S35" s="166" t="s">
        <v>603</v>
      </c>
      <c r="T35" s="166" t="s">
        <v>603</v>
      </c>
      <c r="U35" s="166" t="s">
        <v>603</v>
      </c>
      <c r="V35" s="166" t="s">
        <v>605</v>
      </c>
      <c r="W35" s="166" t="s">
        <v>603</v>
      </c>
      <c r="X35" s="166"/>
    </row>
    <row r="36" spans="1:24" x14ac:dyDescent="0.25">
      <c r="A36" s="97" t="s">
        <v>65</v>
      </c>
      <c r="B36" s="98">
        <v>49</v>
      </c>
      <c r="C36" s="99" t="s">
        <v>425</v>
      </c>
      <c r="D36" s="99" t="s">
        <v>16</v>
      </c>
      <c r="E36" s="100" t="s">
        <v>543</v>
      </c>
      <c r="F36" s="114" t="s">
        <v>67</v>
      </c>
      <c r="G36" s="114"/>
      <c r="H36" s="115"/>
      <c r="I36" s="103">
        <v>300000</v>
      </c>
      <c r="J36" s="103">
        <f t="shared" si="0"/>
        <v>319000</v>
      </c>
      <c r="K36" s="103">
        <v>0</v>
      </c>
      <c r="L36" s="103">
        <f t="shared" si="1"/>
        <v>0</v>
      </c>
      <c r="M36" s="104">
        <v>300000</v>
      </c>
      <c r="N36" s="104">
        <f t="shared" si="3"/>
        <v>319000</v>
      </c>
      <c r="O36" s="105" t="s">
        <v>541</v>
      </c>
      <c r="P36" s="166" t="s">
        <v>603</v>
      </c>
      <c r="Q36" s="166" t="s">
        <v>603</v>
      </c>
      <c r="R36" s="166" t="s">
        <v>603</v>
      </c>
      <c r="S36" s="166" t="s">
        <v>603</v>
      </c>
      <c r="T36" s="166" t="s">
        <v>603</v>
      </c>
      <c r="U36" s="166" t="s">
        <v>603</v>
      </c>
      <c r="V36" s="166" t="s">
        <v>605</v>
      </c>
      <c r="W36" s="166" t="s">
        <v>611</v>
      </c>
      <c r="X36" s="166"/>
    </row>
    <row r="37" spans="1:24" x14ac:dyDescent="0.25">
      <c r="A37" s="97" t="s">
        <v>65</v>
      </c>
      <c r="B37" s="98">
        <v>50</v>
      </c>
      <c r="C37" s="99" t="s">
        <v>425</v>
      </c>
      <c r="D37" s="99" t="s">
        <v>16</v>
      </c>
      <c r="E37" s="100" t="s">
        <v>66</v>
      </c>
      <c r="F37" s="114" t="s">
        <v>67</v>
      </c>
      <c r="G37" s="114"/>
      <c r="H37" s="115"/>
      <c r="I37" s="103">
        <v>254000</v>
      </c>
      <c r="J37" s="103">
        <f t="shared" si="0"/>
        <v>270100</v>
      </c>
      <c r="K37" s="103">
        <v>0</v>
      </c>
      <c r="L37" s="103">
        <f t="shared" si="1"/>
        <v>0</v>
      </c>
      <c r="M37" s="104">
        <f t="shared" si="2"/>
        <v>254000</v>
      </c>
      <c r="N37" s="104">
        <f t="shared" si="3"/>
        <v>270100</v>
      </c>
      <c r="O37" s="105" t="s">
        <v>541</v>
      </c>
      <c r="P37" s="166" t="s">
        <v>603</v>
      </c>
      <c r="Q37" s="166" t="s">
        <v>603</v>
      </c>
      <c r="R37" s="166" t="s">
        <v>603</v>
      </c>
      <c r="S37" s="166" t="s">
        <v>603</v>
      </c>
      <c r="T37" s="166" t="s">
        <v>603</v>
      </c>
      <c r="U37" s="166" t="s">
        <v>603</v>
      </c>
      <c r="V37" s="166" t="s">
        <v>605</v>
      </c>
      <c r="W37" s="166" t="s">
        <v>611</v>
      </c>
      <c r="X37" s="166"/>
    </row>
    <row r="38" spans="1:24" x14ac:dyDescent="0.25">
      <c r="A38" s="113" t="s">
        <v>68</v>
      </c>
      <c r="B38" s="98">
        <v>98</v>
      </c>
      <c r="C38" s="99" t="s">
        <v>426</v>
      </c>
      <c r="D38" s="99" t="s">
        <v>16</v>
      </c>
      <c r="E38" s="100" t="s">
        <v>607</v>
      </c>
      <c r="F38" s="117" t="s">
        <v>69</v>
      </c>
      <c r="G38" s="117" t="s">
        <v>540</v>
      </c>
      <c r="H38" s="118"/>
      <c r="I38" s="103">
        <v>145200</v>
      </c>
      <c r="J38" s="103">
        <f t="shared" si="0"/>
        <v>154400</v>
      </c>
      <c r="K38" s="103">
        <v>0</v>
      </c>
      <c r="L38" s="103">
        <f t="shared" si="1"/>
        <v>0</v>
      </c>
      <c r="M38" s="104">
        <f t="shared" si="2"/>
        <v>145200</v>
      </c>
      <c r="N38" s="104">
        <f t="shared" si="3"/>
        <v>154400</v>
      </c>
      <c r="O38" s="105" t="s">
        <v>541</v>
      </c>
      <c r="P38" s="166" t="s">
        <v>603</v>
      </c>
      <c r="Q38" s="166" t="s">
        <v>603</v>
      </c>
      <c r="R38" s="166" t="s">
        <v>603</v>
      </c>
      <c r="S38" s="166" t="s">
        <v>603</v>
      </c>
      <c r="T38" s="166" t="s">
        <v>603</v>
      </c>
      <c r="U38" s="166" t="s">
        <v>603</v>
      </c>
      <c r="V38" s="166" t="s">
        <v>605</v>
      </c>
      <c r="W38" s="166" t="s">
        <v>612</v>
      </c>
      <c r="X38" s="166"/>
    </row>
    <row r="39" spans="1:24" x14ac:dyDescent="0.25">
      <c r="A39" s="109" t="s">
        <v>70</v>
      </c>
      <c r="B39" s="98" t="s">
        <v>71</v>
      </c>
      <c r="C39" s="99" t="s">
        <v>427</v>
      </c>
      <c r="D39" s="99" t="s">
        <v>16</v>
      </c>
      <c r="E39" s="100" t="s">
        <v>72</v>
      </c>
      <c r="F39" s="114" t="s">
        <v>73</v>
      </c>
      <c r="G39" s="111"/>
      <c r="H39" s="115"/>
      <c r="I39" s="103">
        <v>933000</v>
      </c>
      <c r="J39" s="103">
        <f t="shared" si="0"/>
        <v>991900</v>
      </c>
      <c r="K39" s="103">
        <v>0</v>
      </c>
      <c r="L39" s="103">
        <f t="shared" si="1"/>
        <v>0</v>
      </c>
      <c r="M39" s="104">
        <f t="shared" si="2"/>
        <v>933000</v>
      </c>
      <c r="N39" s="104">
        <f t="shared" si="3"/>
        <v>991900</v>
      </c>
      <c r="O39" s="105" t="s">
        <v>541</v>
      </c>
      <c r="P39" s="166" t="s">
        <v>603</v>
      </c>
      <c r="Q39" s="166" t="s">
        <v>603</v>
      </c>
      <c r="R39" s="166" t="s">
        <v>603</v>
      </c>
      <c r="S39" s="166" t="s">
        <v>603</v>
      </c>
      <c r="T39" s="166" t="s">
        <v>603</v>
      </c>
      <c r="U39" s="166" t="s">
        <v>603</v>
      </c>
      <c r="V39" s="166" t="s">
        <v>605</v>
      </c>
      <c r="W39" s="166" t="s">
        <v>603</v>
      </c>
      <c r="X39" s="166"/>
    </row>
    <row r="40" spans="1:24" x14ac:dyDescent="0.25">
      <c r="A40" s="109" t="s">
        <v>74</v>
      </c>
      <c r="B40" s="98">
        <v>78</v>
      </c>
      <c r="C40" s="99" t="s">
        <v>428</v>
      </c>
      <c r="D40" s="99" t="s">
        <v>16</v>
      </c>
      <c r="E40" s="110" t="s">
        <v>75</v>
      </c>
      <c r="F40" s="111" t="s">
        <v>76</v>
      </c>
      <c r="G40" s="111"/>
      <c r="H40" s="112"/>
      <c r="I40" s="103">
        <v>740000</v>
      </c>
      <c r="J40" s="103">
        <f t="shared" si="0"/>
        <v>786700</v>
      </c>
      <c r="K40" s="103">
        <v>0</v>
      </c>
      <c r="L40" s="103">
        <f t="shared" si="1"/>
        <v>0</v>
      </c>
      <c r="M40" s="104">
        <f t="shared" si="2"/>
        <v>740000</v>
      </c>
      <c r="N40" s="104">
        <f t="shared" si="3"/>
        <v>786700</v>
      </c>
      <c r="O40" s="105" t="s">
        <v>541</v>
      </c>
      <c r="P40" s="166" t="s">
        <v>603</v>
      </c>
      <c r="Q40" s="166" t="s">
        <v>603</v>
      </c>
      <c r="R40" s="166" t="s">
        <v>603</v>
      </c>
      <c r="S40" s="166" t="s">
        <v>603</v>
      </c>
      <c r="T40" s="166" t="s">
        <v>603</v>
      </c>
      <c r="U40" s="166" t="s">
        <v>603</v>
      </c>
      <c r="V40" s="166" t="s">
        <v>605</v>
      </c>
      <c r="W40" s="166" t="s">
        <v>603</v>
      </c>
      <c r="X40" s="166"/>
    </row>
    <row r="41" spans="1:24" x14ac:dyDescent="0.25">
      <c r="A41" s="119" t="s">
        <v>37</v>
      </c>
      <c r="B41" s="120">
        <v>4</v>
      </c>
      <c r="C41" s="121" t="s">
        <v>419</v>
      </c>
      <c r="D41" s="99" t="s">
        <v>16</v>
      </c>
      <c r="E41" s="122" t="s">
        <v>77</v>
      </c>
      <c r="F41" s="101" t="s">
        <v>78</v>
      </c>
      <c r="G41" s="101" t="s">
        <v>540</v>
      </c>
      <c r="H41" s="102"/>
      <c r="I41" s="103">
        <v>1724250</v>
      </c>
      <c r="J41" s="103">
        <f t="shared" si="0"/>
        <v>1833100</v>
      </c>
      <c r="K41" s="103">
        <v>211750</v>
      </c>
      <c r="L41" s="103">
        <f t="shared" si="1"/>
        <v>219600</v>
      </c>
      <c r="M41" s="104">
        <f t="shared" si="2"/>
        <v>1936000</v>
      </c>
      <c r="N41" s="104">
        <f t="shared" si="3"/>
        <v>2052700</v>
      </c>
      <c r="O41" s="105" t="s">
        <v>541</v>
      </c>
      <c r="P41" s="166" t="s">
        <v>602</v>
      </c>
      <c r="Q41" s="166" t="s">
        <v>602</v>
      </c>
      <c r="R41" s="166" t="s">
        <v>603</v>
      </c>
      <c r="S41" s="166" t="s">
        <v>603</v>
      </c>
      <c r="T41" s="166" t="s">
        <v>603</v>
      </c>
      <c r="U41" s="166" t="s">
        <v>603</v>
      </c>
      <c r="V41" s="166" t="s">
        <v>605</v>
      </c>
      <c r="W41" s="166" t="s">
        <v>603</v>
      </c>
      <c r="X41" s="166"/>
    </row>
    <row r="42" spans="1:24" x14ac:dyDescent="0.25">
      <c r="A42" s="113" t="s">
        <v>79</v>
      </c>
      <c r="B42" s="98">
        <v>10</v>
      </c>
      <c r="C42" s="99" t="s">
        <v>429</v>
      </c>
      <c r="D42" s="99" t="s">
        <v>16</v>
      </c>
      <c r="E42" s="100" t="s">
        <v>80</v>
      </c>
      <c r="F42" s="117" t="s">
        <v>81</v>
      </c>
      <c r="G42" s="117"/>
      <c r="H42" s="118"/>
      <c r="I42" s="103">
        <v>261000</v>
      </c>
      <c r="J42" s="103">
        <f t="shared" si="0"/>
        <v>277500</v>
      </c>
      <c r="K42" s="103">
        <v>0</v>
      </c>
      <c r="L42" s="103">
        <f t="shared" si="1"/>
        <v>0</v>
      </c>
      <c r="M42" s="104">
        <f t="shared" si="2"/>
        <v>261000</v>
      </c>
      <c r="N42" s="104">
        <f t="shared" si="3"/>
        <v>277500</v>
      </c>
      <c r="O42" s="105" t="s">
        <v>541</v>
      </c>
      <c r="P42" s="166" t="s">
        <v>603</v>
      </c>
      <c r="Q42" s="166" t="s">
        <v>603</v>
      </c>
      <c r="R42" s="166" t="s">
        <v>603</v>
      </c>
      <c r="S42" s="166" t="s">
        <v>603</v>
      </c>
      <c r="T42" s="166" t="s">
        <v>609</v>
      </c>
      <c r="U42" s="166" t="s">
        <v>603</v>
      </c>
      <c r="V42" s="166" t="s">
        <v>605</v>
      </c>
      <c r="W42" s="166" t="s">
        <v>603</v>
      </c>
      <c r="X42" s="166"/>
    </row>
    <row r="43" spans="1:24" x14ac:dyDescent="0.25">
      <c r="A43" s="123" t="s">
        <v>82</v>
      </c>
      <c r="B43" s="98">
        <v>25</v>
      </c>
      <c r="C43" s="99" t="s">
        <v>430</v>
      </c>
      <c r="D43" s="99" t="s">
        <v>16</v>
      </c>
      <c r="E43" s="100" t="s">
        <v>83</v>
      </c>
      <c r="F43" s="117" t="s">
        <v>84</v>
      </c>
      <c r="G43" s="117"/>
      <c r="H43" s="118"/>
      <c r="I43" s="103">
        <v>248000</v>
      </c>
      <c r="J43" s="103">
        <f t="shared" si="0"/>
        <v>263700</v>
      </c>
      <c r="K43" s="103">
        <v>0</v>
      </c>
      <c r="L43" s="103">
        <f t="shared" si="1"/>
        <v>0</v>
      </c>
      <c r="M43" s="104">
        <f t="shared" si="2"/>
        <v>248000</v>
      </c>
      <c r="N43" s="104">
        <f t="shared" si="3"/>
        <v>263700</v>
      </c>
      <c r="O43" s="105" t="s">
        <v>541</v>
      </c>
      <c r="P43" s="166" t="s">
        <v>603</v>
      </c>
      <c r="Q43" s="166" t="s">
        <v>603</v>
      </c>
      <c r="R43" s="166" t="s">
        <v>603</v>
      </c>
      <c r="S43" s="166" t="s">
        <v>603</v>
      </c>
      <c r="T43" s="166" t="s">
        <v>603</v>
      </c>
      <c r="U43" s="166" t="s">
        <v>603</v>
      </c>
      <c r="V43" s="166" t="s">
        <v>605</v>
      </c>
      <c r="W43" s="166" t="s">
        <v>603</v>
      </c>
      <c r="X43" s="166"/>
    </row>
    <row r="44" spans="1:24" x14ac:dyDescent="0.25">
      <c r="A44" s="109" t="s">
        <v>85</v>
      </c>
      <c r="B44" s="120">
        <v>18</v>
      </c>
      <c r="C44" s="124" t="s">
        <v>431</v>
      </c>
      <c r="D44" s="99" t="s">
        <v>16</v>
      </c>
      <c r="E44" s="125" t="s">
        <v>86</v>
      </c>
      <c r="F44" s="101" t="s">
        <v>87</v>
      </c>
      <c r="G44" s="101" t="s">
        <v>88</v>
      </c>
      <c r="H44" s="102"/>
      <c r="I44" s="103">
        <v>861000</v>
      </c>
      <c r="J44" s="103">
        <f t="shared" si="0"/>
        <v>915400</v>
      </c>
      <c r="K44" s="103">
        <v>0</v>
      </c>
      <c r="L44" s="103">
        <f t="shared" si="1"/>
        <v>0</v>
      </c>
      <c r="M44" s="104">
        <f t="shared" si="2"/>
        <v>861000</v>
      </c>
      <c r="N44" s="104">
        <f t="shared" si="3"/>
        <v>915400</v>
      </c>
      <c r="O44" s="105" t="s">
        <v>541</v>
      </c>
      <c r="P44" s="166" t="s">
        <v>603</v>
      </c>
      <c r="Q44" s="166" t="s">
        <v>603</v>
      </c>
      <c r="R44" s="166" t="s">
        <v>603</v>
      </c>
      <c r="S44" s="166" t="s">
        <v>603</v>
      </c>
      <c r="T44" s="166" t="s">
        <v>603</v>
      </c>
      <c r="U44" s="166" t="s">
        <v>603</v>
      </c>
      <c r="V44" s="166" t="s">
        <v>605</v>
      </c>
      <c r="W44" s="166" t="s">
        <v>603</v>
      </c>
      <c r="X44" s="166"/>
    </row>
    <row r="45" spans="1:24" x14ac:dyDescent="0.25">
      <c r="A45" s="113" t="s">
        <v>74</v>
      </c>
      <c r="B45" s="98" t="s">
        <v>89</v>
      </c>
      <c r="C45" s="99" t="s">
        <v>432</v>
      </c>
      <c r="D45" s="99" t="s">
        <v>16</v>
      </c>
      <c r="E45" s="126" t="s">
        <v>90</v>
      </c>
      <c r="F45" s="117" t="s">
        <v>91</v>
      </c>
      <c r="G45" s="117"/>
      <c r="H45" s="118"/>
      <c r="I45" s="103">
        <v>165000</v>
      </c>
      <c r="J45" s="103">
        <f t="shared" si="0"/>
        <v>175500</v>
      </c>
      <c r="K45" s="103">
        <v>0</v>
      </c>
      <c r="L45" s="103">
        <f t="shared" si="1"/>
        <v>0</v>
      </c>
      <c r="M45" s="104">
        <f t="shared" si="2"/>
        <v>165000</v>
      </c>
      <c r="N45" s="104">
        <f t="shared" si="3"/>
        <v>175500</v>
      </c>
      <c r="O45" s="105" t="s">
        <v>541</v>
      </c>
      <c r="P45" s="166" t="s">
        <v>603</v>
      </c>
      <c r="Q45" s="166" t="s">
        <v>603</v>
      </c>
      <c r="R45" s="166" t="s">
        <v>603</v>
      </c>
      <c r="S45" s="166" t="s">
        <v>603</v>
      </c>
      <c r="T45" s="166" t="s">
        <v>603</v>
      </c>
      <c r="U45" s="166" t="s">
        <v>603</v>
      </c>
      <c r="V45" s="166" t="s">
        <v>605</v>
      </c>
      <c r="W45" s="166" t="s">
        <v>603</v>
      </c>
      <c r="X45" s="166"/>
    </row>
    <row r="46" spans="1:24" x14ac:dyDescent="0.25">
      <c r="A46" s="97" t="s">
        <v>92</v>
      </c>
      <c r="B46" s="98">
        <v>120</v>
      </c>
      <c r="C46" s="99" t="s">
        <v>433</v>
      </c>
      <c r="D46" s="99" t="s">
        <v>16</v>
      </c>
      <c r="E46" s="126" t="s">
        <v>93</v>
      </c>
      <c r="F46" s="114" t="s">
        <v>94</v>
      </c>
      <c r="G46" s="114"/>
      <c r="H46" s="115"/>
      <c r="I46" s="103">
        <v>305000</v>
      </c>
      <c r="J46" s="103">
        <f t="shared" si="0"/>
        <v>324300</v>
      </c>
      <c r="K46" s="103">
        <v>0</v>
      </c>
      <c r="L46" s="103">
        <f t="shared" si="1"/>
        <v>0</v>
      </c>
      <c r="M46" s="104">
        <f t="shared" si="2"/>
        <v>305000</v>
      </c>
      <c r="N46" s="104">
        <f t="shared" si="3"/>
        <v>324300</v>
      </c>
      <c r="O46" s="105" t="s">
        <v>541</v>
      </c>
      <c r="P46" s="166" t="s">
        <v>603</v>
      </c>
      <c r="Q46" s="166" t="s">
        <v>603</v>
      </c>
      <c r="R46" s="166" t="s">
        <v>603</v>
      </c>
      <c r="S46" s="166" t="s">
        <v>603</v>
      </c>
      <c r="T46" s="166" t="s">
        <v>603</v>
      </c>
      <c r="U46" s="166" t="s">
        <v>603</v>
      </c>
      <c r="V46" s="166" t="s">
        <v>605</v>
      </c>
      <c r="W46" s="166" t="s">
        <v>603</v>
      </c>
      <c r="X46" s="166"/>
    </row>
    <row r="47" spans="1:24" x14ac:dyDescent="0.25">
      <c r="A47" s="97" t="s">
        <v>95</v>
      </c>
      <c r="B47" s="98">
        <v>2</v>
      </c>
      <c r="C47" s="99" t="s">
        <v>434</v>
      </c>
      <c r="D47" s="99" t="s">
        <v>16</v>
      </c>
      <c r="E47" s="100" t="s">
        <v>96</v>
      </c>
      <c r="F47" s="114" t="s">
        <v>97</v>
      </c>
      <c r="G47" s="114" t="s">
        <v>540</v>
      </c>
      <c r="H47" s="115"/>
      <c r="I47" s="103">
        <v>1119250</v>
      </c>
      <c r="J47" s="103">
        <f t="shared" si="0"/>
        <v>1189900</v>
      </c>
      <c r="K47" s="103">
        <v>0</v>
      </c>
      <c r="L47" s="103">
        <f t="shared" si="1"/>
        <v>0</v>
      </c>
      <c r="M47" s="104">
        <f t="shared" si="2"/>
        <v>1119250</v>
      </c>
      <c r="N47" s="104">
        <f t="shared" si="3"/>
        <v>1189900</v>
      </c>
      <c r="O47" s="105" t="s">
        <v>541</v>
      </c>
      <c r="P47" s="166" t="s">
        <v>603</v>
      </c>
      <c r="Q47" s="166" t="s">
        <v>603</v>
      </c>
      <c r="R47" s="166" t="s">
        <v>603</v>
      </c>
      <c r="S47" s="166" t="s">
        <v>603</v>
      </c>
      <c r="T47" s="166" t="s">
        <v>603</v>
      </c>
      <c r="U47" s="166" t="s">
        <v>603</v>
      </c>
      <c r="V47" s="166" t="s">
        <v>605</v>
      </c>
      <c r="W47" s="166" t="s">
        <v>603</v>
      </c>
      <c r="X47" s="166"/>
    </row>
    <row r="48" spans="1:24" x14ac:dyDescent="0.25">
      <c r="A48" s="109" t="s">
        <v>98</v>
      </c>
      <c r="B48" s="98">
        <v>92</v>
      </c>
      <c r="C48" s="99" t="s">
        <v>435</v>
      </c>
      <c r="D48" s="99" t="s">
        <v>16</v>
      </c>
      <c r="E48" s="110" t="s">
        <v>99</v>
      </c>
      <c r="F48" s="127" t="s">
        <v>100</v>
      </c>
      <c r="G48" s="127" t="s">
        <v>540</v>
      </c>
      <c r="H48" s="128"/>
      <c r="I48" s="103">
        <v>3811500</v>
      </c>
      <c r="J48" s="103">
        <f t="shared" si="0"/>
        <v>4052000</v>
      </c>
      <c r="K48" s="103">
        <v>0</v>
      </c>
      <c r="L48" s="103">
        <f t="shared" si="1"/>
        <v>0</v>
      </c>
      <c r="M48" s="104">
        <f t="shared" si="2"/>
        <v>3811500</v>
      </c>
      <c r="N48" s="104">
        <f t="shared" si="3"/>
        <v>4052000</v>
      </c>
      <c r="O48" s="105" t="s">
        <v>541</v>
      </c>
      <c r="P48" s="166" t="s">
        <v>603</v>
      </c>
      <c r="Q48" s="166" t="s">
        <v>603</v>
      </c>
      <c r="R48" s="166" t="s">
        <v>603</v>
      </c>
      <c r="S48" s="166" t="s">
        <v>603</v>
      </c>
      <c r="T48" s="166" t="s">
        <v>603</v>
      </c>
      <c r="U48" s="166" t="s">
        <v>603</v>
      </c>
      <c r="V48" s="166" t="s">
        <v>605</v>
      </c>
      <c r="W48" s="166" t="s">
        <v>603</v>
      </c>
      <c r="X48" s="166"/>
    </row>
    <row r="49" spans="1:24" x14ac:dyDescent="0.25">
      <c r="A49" s="97" t="s">
        <v>98</v>
      </c>
      <c r="B49" s="98">
        <v>94</v>
      </c>
      <c r="C49" s="99" t="s">
        <v>435</v>
      </c>
      <c r="D49" s="99" t="s">
        <v>16</v>
      </c>
      <c r="E49" s="100" t="s">
        <v>101</v>
      </c>
      <c r="F49" s="114" t="s">
        <v>102</v>
      </c>
      <c r="G49" s="114" t="s">
        <v>540</v>
      </c>
      <c r="H49" s="115"/>
      <c r="I49" s="103">
        <v>2262700</v>
      </c>
      <c r="J49" s="103">
        <f t="shared" si="0"/>
        <v>2405500</v>
      </c>
      <c r="K49" s="103">
        <v>0</v>
      </c>
      <c r="L49" s="103">
        <f t="shared" si="1"/>
        <v>0</v>
      </c>
      <c r="M49" s="104">
        <f t="shared" si="2"/>
        <v>2262700</v>
      </c>
      <c r="N49" s="104">
        <f t="shared" si="3"/>
        <v>2405500</v>
      </c>
      <c r="O49" s="105" t="s">
        <v>541</v>
      </c>
      <c r="P49" s="166" t="s">
        <v>603</v>
      </c>
      <c r="Q49" s="166" t="s">
        <v>603</v>
      </c>
      <c r="R49" s="166" t="s">
        <v>603</v>
      </c>
      <c r="S49" s="166" t="s">
        <v>603</v>
      </c>
      <c r="T49" s="166" t="s">
        <v>603</v>
      </c>
      <c r="U49" s="166" t="s">
        <v>603</v>
      </c>
      <c r="V49" s="166" t="s">
        <v>605</v>
      </c>
      <c r="W49" s="166" t="s">
        <v>603</v>
      </c>
      <c r="X49" s="166"/>
    </row>
    <row r="50" spans="1:24" x14ac:dyDescent="0.25">
      <c r="A50" s="97" t="s">
        <v>103</v>
      </c>
      <c r="B50" s="98">
        <v>129</v>
      </c>
      <c r="C50" s="99" t="s">
        <v>436</v>
      </c>
      <c r="D50" s="129" t="s">
        <v>16</v>
      </c>
      <c r="E50" s="106" t="s">
        <v>104</v>
      </c>
      <c r="F50" s="130" t="s">
        <v>105</v>
      </c>
      <c r="G50" s="130"/>
      <c r="H50" s="131"/>
      <c r="I50" s="103">
        <v>195000</v>
      </c>
      <c r="J50" s="103">
        <f t="shared" si="0"/>
        <v>207300</v>
      </c>
      <c r="K50" s="103">
        <v>0</v>
      </c>
      <c r="L50" s="103">
        <f t="shared" si="1"/>
        <v>0</v>
      </c>
      <c r="M50" s="104">
        <f t="shared" si="2"/>
        <v>195000</v>
      </c>
      <c r="N50" s="104">
        <f t="shared" si="3"/>
        <v>207300</v>
      </c>
      <c r="O50" s="105" t="s">
        <v>541</v>
      </c>
      <c r="P50" s="166" t="s">
        <v>603</v>
      </c>
      <c r="Q50" s="166" t="s">
        <v>603</v>
      </c>
      <c r="R50" s="166" t="s">
        <v>603</v>
      </c>
      <c r="S50" s="166" t="s">
        <v>603</v>
      </c>
      <c r="T50" s="166" t="s">
        <v>613</v>
      </c>
      <c r="U50" s="166" t="s">
        <v>603</v>
      </c>
      <c r="V50" s="166" t="s">
        <v>605</v>
      </c>
      <c r="W50" s="166" t="s">
        <v>603</v>
      </c>
      <c r="X50" s="166"/>
    </row>
    <row r="51" spans="1:24" x14ac:dyDescent="0.25">
      <c r="A51" s="113" t="s">
        <v>106</v>
      </c>
      <c r="B51" s="98">
        <v>3</v>
      </c>
      <c r="C51" s="99" t="s">
        <v>418</v>
      </c>
      <c r="D51" s="99" t="s">
        <v>16</v>
      </c>
      <c r="E51" s="126" t="s">
        <v>107</v>
      </c>
      <c r="F51" s="114" t="s">
        <v>108</v>
      </c>
      <c r="G51" s="114"/>
      <c r="H51" s="115"/>
      <c r="I51" s="103">
        <v>913230</v>
      </c>
      <c r="J51" s="103">
        <f t="shared" si="0"/>
        <v>970900</v>
      </c>
      <c r="K51" s="103">
        <v>0</v>
      </c>
      <c r="L51" s="103">
        <f t="shared" si="1"/>
        <v>0</v>
      </c>
      <c r="M51" s="104">
        <f t="shared" si="2"/>
        <v>913230</v>
      </c>
      <c r="N51" s="104">
        <f t="shared" si="3"/>
        <v>970900</v>
      </c>
      <c r="O51" s="105" t="s">
        <v>542</v>
      </c>
      <c r="P51" s="166" t="s">
        <v>603</v>
      </c>
      <c r="Q51" s="166" t="s">
        <v>603</v>
      </c>
      <c r="R51" s="166" t="s">
        <v>603</v>
      </c>
      <c r="S51" s="166" t="s">
        <v>602</v>
      </c>
      <c r="T51" s="166" t="s">
        <v>603</v>
      </c>
      <c r="U51" s="166" t="s">
        <v>603</v>
      </c>
      <c r="V51" s="166" t="s">
        <v>605</v>
      </c>
      <c r="W51" s="166" t="s">
        <v>603</v>
      </c>
      <c r="X51" s="166"/>
    </row>
    <row r="52" spans="1:24" x14ac:dyDescent="0.25">
      <c r="A52" s="113" t="s">
        <v>106</v>
      </c>
      <c r="B52" s="98">
        <v>3</v>
      </c>
      <c r="C52" s="99" t="s">
        <v>418</v>
      </c>
      <c r="D52" s="99" t="s">
        <v>16</v>
      </c>
      <c r="E52" s="100" t="s">
        <v>109</v>
      </c>
      <c r="F52" s="114" t="s">
        <v>108</v>
      </c>
      <c r="G52" s="114"/>
      <c r="H52" s="115"/>
      <c r="I52" s="103">
        <v>189260</v>
      </c>
      <c r="J52" s="103">
        <f t="shared" si="0"/>
        <v>201200</v>
      </c>
      <c r="K52" s="103">
        <v>52100</v>
      </c>
      <c r="L52" s="103">
        <f t="shared" si="1"/>
        <v>54100</v>
      </c>
      <c r="M52" s="104">
        <f t="shared" si="2"/>
        <v>241360</v>
      </c>
      <c r="N52" s="104">
        <f t="shared" si="3"/>
        <v>255300</v>
      </c>
      <c r="O52" s="105" t="s">
        <v>542</v>
      </c>
      <c r="P52" s="166" t="s">
        <v>603</v>
      </c>
      <c r="Q52" s="166" t="s">
        <v>603</v>
      </c>
      <c r="R52" s="166" t="s">
        <v>603</v>
      </c>
      <c r="S52" s="166" t="s">
        <v>603</v>
      </c>
      <c r="T52" s="166" t="s">
        <v>603</v>
      </c>
      <c r="U52" s="166" t="s">
        <v>614</v>
      </c>
      <c r="V52" s="166" t="s">
        <v>615</v>
      </c>
      <c r="W52" s="166" t="s">
        <v>603</v>
      </c>
      <c r="X52" s="166" t="s">
        <v>616</v>
      </c>
    </row>
    <row r="53" spans="1:24" x14ac:dyDescent="0.25">
      <c r="A53" s="97" t="s">
        <v>110</v>
      </c>
      <c r="B53" s="98">
        <v>2</v>
      </c>
      <c r="C53" s="99" t="s">
        <v>437</v>
      </c>
      <c r="D53" s="99" t="s">
        <v>16</v>
      </c>
      <c r="E53" s="106" t="s">
        <v>111</v>
      </c>
      <c r="F53" s="107" t="s">
        <v>112</v>
      </c>
      <c r="G53" s="107"/>
      <c r="H53" s="108"/>
      <c r="I53" s="103">
        <v>730000</v>
      </c>
      <c r="J53" s="103">
        <f t="shared" si="0"/>
        <v>776100</v>
      </c>
      <c r="K53" s="103">
        <v>0</v>
      </c>
      <c r="L53" s="103">
        <f t="shared" si="1"/>
        <v>0</v>
      </c>
      <c r="M53" s="104">
        <f t="shared" si="2"/>
        <v>730000</v>
      </c>
      <c r="N53" s="104">
        <f t="shared" si="3"/>
        <v>776100</v>
      </c>
      <c r="O53" s="105" t="s">
        <v>541</v>
      </c>
      <c r="P53" s="166" t="s">
        <v>603</v>
      </c>
      <c r="Q53" s="166" t="s">
        <v>603</v>
      </c>
      <c r="R53" s="166" t="s">
        <v>603</v>
      </c>
      <c r="S53" s="166" t="s">
        <v>603</v>
      </c>
      <c r="T53" s="166" t="s">
        <v>603</v>
      </c>
      <c r="U53" s="166" t="s">
        <v>614</v>
      </c>
      <c r="V53" s="166" t="s">
        <v>615</v>
      </c>
      <c r="W53" s="166" t="s">
        <v>603</v>
      </c>
      <c r="X53" s="166" t="s">
        <v>617</v>
      </c>
    </row>
    <row r="54" spans="1:24" x14ac:dyDescent="0.25">
      <c r="A54" s="97" t="s">
        <v>113</v>
      </c>
      <c r="B54" s="98">
        <v>4</v>
      </c>
      <c r="C54" s="99" t="s">
        <v>437</v>
      </c>
      <c r="D54" s="99" t="s">
        <v>16</v>
      </c>
      <c r="E54" s="106" t="s">
        <v>114</v>
      </c>
      <c r="F54" s="117" t="s">
        <v>112</v>
      </c>
      <c r="G54" s="117"/>
      <c r="H54" s="118"/>
      <c r="I54" s="103">
        <v>294000</v>
      </c>
      <c r="J54" s="103">
        <f t="shared" si="0"/>
        <v>312600</v>
      </c>
      <c r="K54" s="103">
        <v>0</v>
      </c>
      <c r="L54" s="103">
        <f t="shared" si="1"/>
        <v>0</v>
      </c>
      <c r="M54" s="104">
        <f t="shared" si="2"/>
        <v>294000</v>
      </c>
      <c r="N54" s="104">
        <f t="shared" si="3"/>
        <v>312600</v>
      </c>
      <c r="O54" s="105" t="s">
        <v>541</v>
      </c>
      <c r="P54" s="166" t="s">
        <v>603</v>
      </c>
      <c r="Q54" s="166" t="s">
        <v>603</v>
      </c>
      <c r="R54" s="166" t="s">
        <v>603</v>
      </c>
      <c r="S54" s="166" t="s">
        <v>603</v>
      </c>
      <c r="T54" s="166" t="s">
        <v>603</v>
      </c>
      <c r="U54" s="166" t="s">
        <v>603</v>
      </c>
      <c r="V54" s="166" t="s">
        <v>605</v>
      </c>
      <c r="W54" s="166" t="s">
        <v>603</v>
      </c>
      <c r="X54" s="166"/>
    </row>
    <row r="55" spans="1:24" x14ac:dyDescent="0.25">
      <c r="A55" s="97" t="s">
        <v>116</v>
      </c>
      <c r="B55" s="98">
        <v>1</v>
      </c>
      <c r="C55" s="99" t="s">
        <v>438</v>
      </c>
      <c r="D55" s="99" t="s">
        <v>58</v>
      </c>
      <c r="E55" s="100" t="s">
        <v>117</v>
      </c>
      <c r="F55" s="114" t="s">
        <v>118</v>
      </c>
      <c r="G55" s="114"/>
      <c r="H55" s="115"/>
      <c r="I55" s="103">
        <v>174400</v>
      </c>
      <c r="J55" s="103">
        <f t="shared" si="0"/>
        <v>185500</v>
      </c>
      <c r="K55" s="103">
        <v>0</v>
      </c>
      <c r="L55" s="103">
        <f t="shared" si="1"/>
        <v>0</v>
      </c>
      <c r="M55" s="104">
        <f t="shared" si="2"/>
        <v>174400</v>
      </c>
      <c r="N55" s="104">
        <f t="shared" si="3"/>
        <v>185500</v>
      </c>
      <c r="O55" s="105" t="s">
        <v>542</v>
      </c>
      <c r="P55" s="166" t="s">
        <v>603</v>
      </c>
      <c r="Q55" s="166" t="s">
        <v>603</v>
      </c>
      <c r="R55" s="166" t="s">
        <v>603</v>
      </c>
      <c r="S55" s="166" t="s">
        <v>603</v>
      </c>
      <c r="T55" s="166" t="s">
        <v>603</v>
      </c>
      <c r="U55" s="166" t="s">
        <v>603</v>
      </c>
      <c r="V55" s="166" t="s">
        <v>605</v>
      </c>
      <c r="W55" s="166" t="s">
        <v>603</v>
      </c>
      <c r="X55" s="166"/>
    </row>
    <row r="56" spans="1:24" x14ac:dyDescent="0.25">
      <c r="A56" s="97" t="s">
        <v>119</v>
      </c>
      <c r="B56" s="98">
        <v>12</v>
      </c>
      <c r="C56" s="99" t="s">
        <v>439</v>
      </c>
      <c r="D56" s="124" t="s">
        <v>120</v>
      </c>
      <c r="E56" s="100" t="s">
        <v>115</v>
      </c>
      <c r="F56" s="114" t="s">
        <v>121</v>
      </c>
      <c r="G56" s="114"/>
      <c r="H56" s="115"/>
      <c r="I56" s="103">
        <v>281000</v>
      </c>
      <c r="J56" s="103">
        <f t="shared" si="0"/>
        <v>298800</v>
      </c>
      <c r="K56" s="103">
        <v>0</v>
      </c>
      <c r="L56" s="103">
        <f t="shared" si="1"/>
        <v>0</v>
      </c>
      <c r="M56" s="104">
        <f t="shared" si="2"/>
        <v>281000</v>
      </c>
      <c r="N56" s="104">
        <f t="shared" si="3"/>
        <v>298800</v>
      </c>
      <c r="O56" s="105" t="s">
        <v>541</v>
      </c>
      <c r="P56" s="166" t="s">
        <v>603</v>
      </c>
      <c r="Q56" s="166" t="s">
        <v>603</v>
      </c>
      <c r="R56" s="166" t="s">
        <v>603</v>
      </c>
      <c r="S56" s="166" t="s">
        <v>603</v>
      </c>
      <c r="T56" s="166" t="s">
        <v>603</v>
      </c>
      <c r="U56" s="166" t="s">
        <v>603</v>
      </c>
      <c r="V56" s="166" t="s">
        <v>605</v>
      </c>
      <c r="W56" s="166" t="s">
        <v>603</v>
      </c>
      <c r="X56" s="166"/>
    </row>
    <row r="57" spans="1:24" x14ac:dyDescent="0.25">
      <c r="A57" s="97" t="s">
        <v>122</v>
      </c>
      <c r="B57" s="98" t="s">
        <v>123</v>
      </c>
      <c r="C57" s="99" t="s">
        <v>440</v>
      </c>
      <c r="D57" s="99" t="s">
        <v>58</v>
      </c>
      <c r="E57" s="100" t="s">
        <v>124</v>
      </c>
      <c r="F57" s="117" t="s">
        <v>125</v>
      </c>
      <c r="G57" s="117"/>
      <c r="H57" s="118"/>
      <c r="I57" s="103">
        <v>660000</v>
      </c>
      <c r="J57" s="103">
        <f t="shared" si="0"/>
        <v>701700</v>
      </c>
      <c r="K57" s="103">
        <v>0</v>
      </c>
      <c r="L57" s="103">
        <f t="shared" si="1"/>
        <v>0</v>
      </c>
      <c r="M57" s="104">
        <f t="shared" si="2"/>
        <v>660000</v>
      </c>
      <c r="N57" s="104">
        <f t="shared" si="3"/>
        <v>701700</v>
      </c>
      <c r="O57" s="105" t="s">
        <v>541</v>
      </c>
      <c r="P57" s="166" t="s">
        <v>603</v>
      </c>
      <c r="Q57" s="166" t="s">
        <v>603</v>
      </c>
      <c r="R57" s="166" t="s">
        <v>603</v>
      </c>
      <c r="S57" s="166" t="s">
        <v>603</v>
      </c>
      <c r="T57" s="166" t="s">
        <v>603</v>
      </c>
      <c r="U57" s="166" t="s">
        <v>603</v>
      </c>
      <c r="V57" s="166" t="s">
        <v>605</v>
      </c>
      <c r="W57" s="166" t="s">
        <v>603</v>
      </c>
      <c r="X57" s="166"/>
    </row>
    <row r="58" spans="1:24" x14ac:dyDescent="0.25">
      <c r="A58" s="132" t="s">
        <v>126</v>
      </c>
      <c r="B58" s="98">
        <v>20</v>
      </c>
      <c r="C58" s="99" t="s">
        <v>441</v>
      </c>
      <c r="D58" s="99" t="s">
        <v>16</v>
      </c>
      <c r="E58" s="110" t="s">
        <v>409</v>
      </c>
      <c r="F58" s="117" t="s">
        <v>127</v>
      </c>
      <c r="G58" s="117"/>
      <c r="H58" s="118"/>
      <c r="I58" s="103">
        <v>2293000</v>
      </c>
      <c r="J58" s="103">
        <f t="shared" si="0"/>
        <v>2437700</v>
      </c>
      <c r="K58" s="103">
        <v>0</v>
      </c>
      <c r="L58" s="103">
        <f t="shared" si="1"/>
        <v>0</v>
      </c>
      <c r="M58" s="104">
        <f t="shared" si="2"/>
        <v>2293000</v>
      </c>
      <c r="N58" s="104">
        <f t="shared" si="3"/>
        <v>2437700</v>
      </c>
      <c r="O58" s="105" t="s">
        <v>541</v>
      </c>
      <c r="P58" s="166" t="s">
        <v>603</v>
      </c>
      <c r="Q58" s="166" t="s">
        <v>603</v>
      </c>
      <c r="R58" s="166" t="s">
        <v>603</v>
      </c>
      <c r="S58" s="166" t="s">
        <v>603</v>
      </c>
      <c r="T58" s="166" t="s">
        <v>603</v>
      </c>
      <c r="U58" s="166" t="s">
        <v>613</v>
      </c>
      <c r="V58" s="166" t="s">
        <v>613</v>
      </c>
      <c r="W58" s="166" t="s">
        <v>603</v>
      </c>
      <c r="X58" s="166"/>
    </row>
    <row r="59" spans="1:24" x14ac:dyDescent="0.25">
      <c r="A59" s="113" t="s">
        <v>128</v>
      </c>
      <c r="B59" s="98">
        <v>3</v>
      </c>
      <c r="C59" s="99" t="s">
        <v>442</v>
      </c>
      <c r="D59" s="99" t="s">
        <v>16</v>
      </c>
      <c r="E59" s="100" t="s">
        <v>115</v>
      </c>
      <c r="F59" s="117" t="s">
        <v>129</v>
      </c>
      <c r="G59" s="117"/>
      <c r="H59" s="118"/>
      <c r="I59" s="103">
        <v>241000</v>
      </c>
      <c r="J59" s="103">
        <f t="shared" si="0"/>
        <v>256300</v>
      </c>
      <c r="K59" s="103">
        <v>0</v>
      </c>
      <c r="L59" s="103">
        <f t="shared" si="1"/>
        <v>0</v>
      </c>
      <c r="M59" s="104">
        <f t="shared" si="2"/>
        <v>241000</v>
      </c>
      <c r="N59" s="104">
        <f t="shared" si="3"/>
        <v>256300</v>
      </c>
      <c r="O59" s="105" t="s">
        <v>541</v>
      </c>
      <c r="P59" s="166" t="s">
        <v>603</v>
      </c>
      <c r="Q59" s="166" t="s">
        <v>603</v>
      </c>
      <c r="R59" s="166" t="s">
        <v>603</v>
      </c>
      <c r="S59" s="166" t="s">
        <v>603</v>
      </c>
      <c r="T59" s="166" t="s">
        <v>603</v>
      </c>
      <c r="U59" s="166" t="s">
        <v>602</v>
      </c>
      <c r="V59" s="166" t="s">
        <v>615</v>
      </c>
      <c r="W59" s="166" t="s">
        <v>611</v>
      </c>
      <c r="X59" s="166"/>
    </row>
    <row r="60" spans="1:24" x14ac:dyDescent="0.25">
      <c r="A60" s="113" t="s">
        <v>128</v>
      </c>
      <c r="B60" s="98">
        <v>5</v>
      </c>
      <c r="C60" s="99" t="s">
        <v>442</v>
      </c>
      <c r="D60" s="99" t="s">
        <v>16</v>
      </c>
      <c r="E60" s="100" t="s">
        <v>115</v>
      </c>
      <c r="F60" s="117" t="s">
        <v>130</v>
      </c>
      <c r="G60" s="117"/>
      <c r="H60" s="118"/>
      <c r="I60" s="103">
        <v>297000</v>
      </c>
      <c r="J60" s="103">
        <f t="shared" si="0"/>
        <v>315800</v>
      </c>
      <c r="K60" s="103">
        <v>0</v>
      </c>
      <c r="L60" s="103">
        <f t="shared" si="1"/>
        <v>0</v>
      </c>
      <c r="M60" s="104">
        <f t="shared" si="2"/>
        <v>297000</v>
      </c>
      <c r="N60" s="104">
        <f t="shared" si="3"/>
        <v>315800</v>
      </c>
      <c r="O60" s="105" t="s">
        <v>541</v>
      </c>
      <c r="P60" s="166" t="s">
        <v>603</v>
      </c>
      <c r="Q60" s="166" t="s">
        <v>603</v>
      </c>
      <c r="R60" s="166" t="s">
        <v>603</v>
      </c>
      <c r="S60" s="166" t="s">
        <v>603</v>
      </c>
      <c r="T60" s="166" t="s">
        <v>603</v>
      </c>
      <c r="U60" s="166" t="s">
        <v>602</v>
      </c>
      <c r="V60" s="166" t="s">
        <v>615</v>
      </c>
      <c r="W60" s="166" t="s">
        <v>611</v>
      </c>
      <c r="X60" s="166"/>
    </row>
    <row r="61" spans="1:24" x14ac:dyDescent="0.25">
      <c r="A61" s="97" t="s">
        <v>131</v>
      </c>
      <c r="B61" s="98">
        <v>20</v>
      </c>
      <c r="C61" s="99" t="s">
        <v>443</v>
      </c>
      <c r="D61" s="99" t="s">
        <v>16</v>
      </c>
      <c r="E61" s="106" t="s">
        <v>132</v>
      </c>
      <c r="F61" s="117" t="s">
        <v>133</v>
      </c>
      <c r="G61" s="117"/>
      <c r="H61" s="118"/>
      <c r="I61" s="103">
        <v>149000</v>
      </c>
      <c r="J61" s="103">
        <f t="shared" si="0"/>
        <v>158400</v>
      </c>
      <c r="K61" s="103">
        <v>0</v>
      </c>
      <c r="L61" s="103">
        <f t="shared" si="1"/>
        <v>0</v>
      </c>
      <c r="M61" s="104">
        <f t="shared" si="2"/>
        <v>149000</v>
      </c>
      <c r="N61" s="104">
        <f t="shared" si="3"/>
        <v>158400</v>
      </c>
      <c r="O61" s="105" t="s">
        <v>541</v>
      </c>
      <c r="P61" s="166" t="s">
        <v>603</v>
      </c>
      <c r="Q61" s="166" t="s">
        <v>603</v>
      </c>
      <c r="R61" s="166" t="s">
        <v>603</v>
      </c>
      <c r="S61" s="166" t="s">
        <v>603</v>
      </c>
      <c r="T61" s="166" t="s">
        <v>603</v>
      </c>
      <c r="U61" s="166" t="s">
        <v>603</v>
      </c>
      <c r="V61" s="166" t="s">
        <v>605</v>
      </c>
      <c r="W61" s="166" t="s">
        <v>611</v>
      </c>
      <c r="X61" s="166"/>
    </row>
    <row r="62" spans="1:24" x14ac:dyDescent="0.25">
      <c r="A62" s="113" t="s">
        <v>131</v>
      </c>
      <c r="B62" s="98">
        <v>22</v>
      </c>
      <c r="C62" s="99" t="s">
        <v>443</v>
      </c>
      <c r="D62" s="99" t="s">
        <v>16</v>
      </c>
      <c r="E62" s="100" t="s">
        <v>132</v>
      </c>
      <c r="F62" s="117" t="s">
        <v>134</v>
      </c>
      <c r="G62" s="117"/>
      <c r="H62" s="118"/>
      <c r="I62" s="103">
        <v>149000</v>
      </c>
      <c r="J62" s="103">
        <f t="shared" si="0"/>
        <v>158400</v>
      </c>
      <c r="K62" s="103">
        <v>0</v>
      </c>
      <c r="L62" s="103">
        <f t="shared" si="1"/>
        <v>0</v>
      </c>
      <c r="M62" s="104">
        <f t="shared" si="2"/>
        <v>149000</v>
      </c>
      <c r="N62" s="104">
        <f t="shared" si="3"/>
        <v>158400</v>
      </c>
      <c r="O62" s="105" t="s">
        <v>541</v>
      </c>
      <c r="P62" s="166" t="s">
        <v>603</v>
      </c>
      <c r="Q62" s="166" t="s">
        <v>603</v>
      </c>
      <c r="R62" s="166" t="s">
        <v>603</v>
      </c>
      <c r="S62" s="166" t="s">
        <v>603</v>
      </c>
      <c r="T62" s="166" t="s">
        <v>603</v>
      </c>
      <c r="U62" s="166" t="s">
        <v>603</v>
      </c>
      <c r="V62" s="166" t="s">
        <v>605</v>
      </c>
      <c r="W62" s="166" t="s">
        <v>611</v>
      </c>
      <c r="X62" s="166"/>
    </row>
    <row r="63" spans="1:24" x14ac:dyDescent="0.25">
      <c r="A63" s="113" t="s">
        <v>135</v>
      </c>
      <c r="B63" s="98">
        <v>33</v>
      </c>
      <c r="C63" s="99" t="s">
        <v>444</v>
      </c>
      <c r="D63" s="99" t="s">
        <v>16</v>
      </c>
      <c r="E63" s="126" t="s">
        <v>115</v>
      </c>
      <c r="F63" s="117" t="s">
        <v>136</v>
      </c>
      <c r="G63" s="117"/>
      <c r="H63" s="118"/>
      <c r="I63" s="103">
        <v>142000</v>
      </c>
      <c r="J63" s="103">
        <f t="shared" si="0"/>
        <v>151000</v>
      </c>
      <c r="K63" s="103">
        <v>0</v>
      </c>
      <c r="L63" s="103">
        <f t="shared" si="1"/>
        <v>0</v>
      </c>
      <c r="M63" s="104">
        <f t="shared" si="2"/>
        <v>142000</v>
      </c>
      <c r="N63" s="104">
        <f t="shared" si="3"/>
        <v>151000</v>
      </c>
      <c r="O63" s="105" t="s">
        <v>541</v>
      </c>
      <c r="P63" s="166" t="s">
        <v>603</v>
      </c>
      <c r="Q63" s="166" t="s">
        <v>603</v>
      </c>
      <c r="R63" s="166" t="s">
        <v>603</v>
      </c>
      <c r="S63" s="166" t="s">
        <v>603</v>
      </c>
      <c r="T63" s="166" t="s">
        <v>603</v>
      </c>
      <c r="U63" s="166" t="s">
        <v>603</v>
      </c>
      <c r="V63" s="166" t="s">
        <v>605</v>
      </c>
      <c r="W63" s="166" t="s">
        <v>603</v>
      </c>
      <c r="X63" s="166"/>
    </row>
    <row r="64" spans="1:24" x14ac:dyDescent="0.25">
      <c r="A64" s="113" t="s">
        <v>137</v>
      </c>
      <c r="B64" s="98">
        <v>17</v>
      </c>
      <c r="C64" s="99" t="s">
        <v>445</v>
      </c>
      <c r="D64" s="99" t="s">
        <v>16</v>
      </c>
      <c r="E64" s="126" t="s">
        <v>115</v>
      </c>
      <c r="F64" s="117" t="s">
        <v>138</v>
      </c>
      <c r="G64" s="117"/>
      <c r="H64" s="118"/>
      <c r="I64" s="103">
        <v>174000</v>
      </c>
      <c r="J64" s="103">
        <f t="shared" si="0"/>
        <v>185000</v>
      </c>
      <c r="K64" s="103">
        <v>0</v>
      </c>
      <c r="L64" s="103">
        <f t="shared" si="1"/>
        <v>0</v>
      </c>
      <c r="M64" s="104">
        <f t="shared" si="2"/>
        <v>174000</v>
      </c>
      <c r="N64" s="104">
        <f t="shared" si="3"/>
        <v>185000</v>
      </c>
      <c r="O64" s="105" t="s">
        <v>541</v>
      </c>
      <c r="P64" s="166" t="s">
        <v>603</v>
      </c>
      <c r="Q64" s="166" t="s">
        <v>603</v>
      </c>
      <c r="R64" s="166" t="s">
        <v>603</v>
      </c>
      <c r="S64" s="166" t="s">
        <v>603</v>
      </c>
      <c r="T64" s="166" t="s">
        <v>603</v>
      </c>
      <c r="U64" s="166" t="s">
        <v>603</v>
      </c>
      <c r="V64" s="166" t="s">
        <v>605</v>
      </c>
      <c r="W64" s="166" t="s">
        <v>603</v>
      </c>
      <c r="X64" s="166"/>
    </row>
    <row r="65" spans="1:24" x14ac:dyDescent="0.25">
      <c r="A65" s="97" t="s">
        <v>357</v>
      </c>
      <c r="B65" s="98" t="s">
        <v>536</v>
      </c>
      <c r="C65" s="99" t="s">
        <v>532</v>
      </c>
      <c r="D65" s="99" t="s">
        <v>58</v>
      </c>
      <c r="E65" s="100" t="s">
        <v>552</v>
      </c>
      <c r="F65" s="111" t="s">
        <v>141</v>
      </c>
      <c r="G65" s="114"/>
      <c r="H65" s="115"/>
      <c r="I65" s="103">
        <v>2700000</v>
      </c>
      <c r="J65" s="103">
        <f t="shared" si="0"/>
        <v>2870400</v>
      </c>
      <c r="K65" s="103">
        <v>942000</v>
      </c>
      <c r="L65" s="103">
        <f t="shared" si="1"/>
        <v>977000</v>
      </c>
      <c r="M65" s="104">
        <f>I65+K65</f>
        <v>3642000</v>
      </c>
      <c r="N65" s="104">
        <f t="shared" si="3"/>
        <v>3847400</v>
      </c>
      <c r="O65" s="105" t="s">
        <v>541</v>
      </c>
      <c r="P65" s="166" t="s">
        <v>603</v>
      </c>
      <c r="Q65" s="166" t="s">
        <v>603</v>
      </c>
      <c r="R65" s="166" t="s">
        <v>603</v>
      </c>
      <c r="S65" s="166" t="s">
        <v>603</v>
      </c>
      <c r="T65" s="166" t="s">
        <v>603</v>
      </c>
      <c r="U65" s="166" t="s">
        <v>602</v>
      </c>
      <c r="V65" s="166" t="s">
        <v>603</v>
      </c>
      <c r="W65" s="166" t="s">
        <v>603</v>
      </c>
      <c r="X65" s="166" t="s">
        <v>618</v>
      </c>
    </row>
    <row r="66" spans="1:24" x14ac:dyDescent="0.25">
      <c r="A66" s="97" t="s">
        <v>357</v>
      </c>
      <c r="B66" s="98">
        <v>2</v>
      </c>
      <c r="C66" s="99" t="s">
        <v>531</v>
      </c>
      <c r="D66" s="99" t="s">
        <v>58</v>
      </c>
      <c r="E66" s="100" t="s">
        <v>627</v>
      </c>
      <c r="F66" s="107" t="s">
        <v>411</v>
      </c>
      <c r="G66" s="111"/>
      <c r="H66" s="112"/>
      <c r="I66" s="103">
        <v>4915000</v>
      </c>
      <c r="J66" s="103">
        <f t="shared" si="0"/>
        <v>5225100</v>
      </c>
      <c r="K66" s="103">
        <v>1185000</v>
      </c>
      <c r="L66" s="103">
        <f t="shared" si="1"/>
        <v>1229000</v>
      </c>
      <c r="M66" s="104">
        <f>I66+K66</f>
        <v>6100000</v>
      </c>
      <c r="N66" s="104">
        <f t="shared" si="3"/>
        <v>6454100</v>
      </c>
      <c r="O66" s="105" t="s">
        <v>541</v>
      </c>
      <c r="P66" s="166" t="s">
        <v>603</v>
      </c>
      <c r="Q66" s="166" t="s">
        <v>603</v>
      </c>
      <c r="R66" s="166" t="s">
        <v>603</v>
      </c>
      <c r="S66" s="166" t="s">
        <v>603</v>
      </c>
      <c r="T66" s="166" t="s">
        <v>603</v>
      </c>
      <c r="U66" s="166" t="s">
        <v>603</v>
      </c>
      <c r="V66" s="166" t="s">
        <v>605</v>
      </c>
      <c r="W66" s="166" t="s">
        <v>603</v>
      </c>
      <c r="X66" s="166" t="s">
        <v>618</v>
      </c>
    </row>
    <row r="67" spans="1:24" x14ac:dyDescent="0.25">
      <c r="A67" s="97" t="s">
        <v>412</v>
      </c>
      <c r="B67" s="98">
        <v>10</v>
      </c>
      <c r="C67" s="99" t="s">
        <v>530</v>
      </c>
      <c r="D67" s="99" t="s">
        <v>58</v>
      </c>
      <c r="E67" s="100" t="s">
        <v>413</v>
      </c>
      <c r="F67" s="107" t="s">
        <v>411</v>
      </c>
      <c r="G67" s="111"/>
      <c r="H67" s="112"/>
      <c r="I67" s="103">
        <v>700000</v>
      </c>
      <c r="J67" s="103">
        <f t="shared" si="0"/>
        <v>744200</v>
      </c>
      <c r="K67" s="103">
        <v>0</v>
      </c>
      <c r="L67" s="103">
        <f t="shared" si="1"/>
        <v>0</v>
      </c>
      <c r="M67" s="104">
        <f>I67+K67</f>
        <v>700000</v>
      </c>
      <c r="N67" s="104">
        <f t="shared" si="3"/>
        <v>744200</v>
      </c>
      <c r="O67" s="105" t="s">
        <v>541</v>
      </c>
      <c r="P67" s="166" t="s">
        <v>603</v>
      </c>
      <c r="Q67" s="166" t="s">
        <v>603</v>
      </c>
      <c r="R67" s="166" t="s">
        <v>603</v>
      </c>
      <c r="S67" s="166" t="s">
        <v>603</v>
      </c>
      <c r="T67" s="166" t="s">
        <v>603</v>
      </c>
      <c r="U67" s="166" t="s">
        <v>603</v>
      </c>
      <c r="V67" s="166" t="s">
        <v>605</v>
      </c>
      <c r="W67" s="166" t="s">
        <v>603</v>
      </c>
      <c r="X67" s="166"/>
    </row>
    <row r="68" spans="1:24" x14ac:dyDescent="0.25">
      <c r="A68" s="97" t="s">
        <v>139</v>
      </c>
      <c r="B68" s="98">
        <v>3</v>
      </c>
      <c r="C68" s="99" t="s">
        <v>446</v>
      </c>
      <c r="D68" s="99" t="s">
        <v>16</v>
      </c>
      <c r="E68" s="106" t="s">
        <v>140</v>
      </c>
      <c r="F68" s="117" t="s">
        <v>141</v>
      </c>
      <c r="G68" s="133"/>
      <c r="H68" s="134"/>
      <c r="I68" s="103">
        <v>257000</v>
      </c>
      <c r="J68" s="103">
        <f t="shared" si="0"/>
        <v>273300</v>
      </c>
      <c r="K68" s="103">
        <v>0</v>
      </c>
      <c r="L68" s="103">
        <f t="shared" si="1"/>
        <v>0</v>
      </c>
      <c r="M68" s="104">
        <f t="shared" si="2"/>
        <v>257000</v>
      </c>
      <c r="N68" s="104">
        <f t="shared" si="3"/>
        <v>273300</v>
      </c>
      <c r="O68" s="105" t="s">
        <v>541</v>
      </c>
      <c r="P68" s="166" t="s">
        <v>603</v>
      </c>
      <c r="Q68" s="166" t="s">
        <v>603</v>
      </c>
      <c r="R68" s="166" t="s">
        <v>603</v>
      </c>
      <c r="S68" s="166" t="s">
        <v>603</v>
      </c>
      <c r="T68" s="166" t="s">
        <v>603</v>
      </c>
      <c r="U68" s="166" t="s">
        <v>603</v>
      </c>
      <c r="V68" s="166" t="s">
        <v>605</v>
      </c>
      <c r="W68" s="166" t="s">
        <v>603</v>
      </c>
      <c r="X68" s="166"/>
    </row>
    <row r="69" spans="1:24" x14ac:dyDescent="0.25">
      <c r="A69" s="97" t="s">
        <v>139</v>
      </c>
      <c r="B69" s="98">
        <v>3</v>
      </c>
      <c r="C69" s="99" t="s">
        <v>446</v>
      </c>
      <c r="D69" s="99" t="s">
        <v>16</v>
      </c>
      <c r="E69" s="106" t="s">
        <v>142</v>
      </c>
      <c r="F69" s="117" t="s">
        <v>141</v>
      </c>
      <c r="G69" s="133"/>
      <c r="H69" s="134"/>
      <c r="I69" s="103">
        <v>32000</v>
      </c>
      <c r="J69" s="103">
        <f t="shared" si="0"/>
        <v>34100</v>
      </c>
      <c r="K69" s="103">
        <v>0</v>
      </c>
      <c r="L69" s="103">
        <f t="shared" si="1"/>
        <v>0</v>
      </c>
      <c r="M69" s="104">
        <f t="shared" si="2"/>
        <v>32000</v>
      </c>
      <c r="N69" s="104">
        <f t="shared" si="3"/>
        <v>34100</v>
      </c>
      <c r="O69" s="105" t="s">
        <v>541</v>
      </c>
      <c r="P69" s="166"/>
      <c r="Q69" s="166"/>
      <c r="R69" s="166"/>
      <c r="S69" s="166"/>
      <c r="T69" s="166"/>
      <c r="U69" s="166"/>
      <c r="V69" s="166"/>
      <c r="W69" s="166"/>
      <c r="X69" s="166"/>
    </row>
    <row r="70" spans="1:24" x14ac:dyDescent="0.25">
      <c r="A70" s="97" t="s">
        <v>37</v>
      </c>
      <c r="B70" s="98">
        <v>3</v>
      </c>
      <c r="C70" s="99" t="s">
        <v>419</v>
      </c>
      <c r="D70" s="99" t="s">
        <v>16</v>
      </c>
      <c r="E70" s="106" t="s">
        <v>553</v>
      </c>
      <c r="F70" s="117" t="s">
        <v>554</v>
      </c>
      <c r="G70" s="133"/>
      <c r="H70" s="134"/>
      <c r="I70" s="103">
        <v>450000</v>
      </c>
      <c r="J70" s="103">
        <f t="shared" si="0"/>
        <v>478400</v>
      </c>
      <c r="K70" s="103"/>
      <c r="L70" s="103">
        <f t="shared" si="1"/>
        <v>0</v>
      </c>
      <c r="M70" s="104">
        <f t="shared" si="2"/>
        <v>450000</v>
      </c>
      <c r="N70" s="104">
        <f t="shared" si="3"/>
        <v>478400</v>
      </c>
      <c r="O70" s="105" t="s">
        <v>541</v>
      </c>
      <c r="P70" s="166"/>
      <c r="Q70" s="166"/>
      <c r="R70" s="166"/>
      <c r="S70" s="166"/>
      <c r="T70" s="166"/>
      <c r="U70" s="166"/>
      <c r="V70" s="166"/>
      <c r="W70" s="166"/>
      <c r="X70" s="166" t="s">
        <v>619</v>
      </c>
    </row>
    <row r="71" spans="1:24" x14ac:dyDescent="0.25">
      <c r="A71" s="97" t="s">
        <v>217</v>
      </c>
      <c r="B71" s="98">
        <v>216</v>
      </c>
      <c r="C71" s="99" t="s">
        <v>494</v>
      </c>
      <c r="D71" s="99" t="s">
        <v>16</v>
      </c>
      <c r="E71" s="106" t="s">
        <v>556</v>
      </c>
      <c r="F71" s="130" t="s">
        <v>557</v>
      </c>
      <c r="G71" s="133"/>
      <c r="H71" s="134"/>
      <c r="I71" s="103">
        <v>17656307</v>
      </c>
      <c r="J71" s="103">
        <f t="shared" si="0"/>
        <v>18770100</v>
      </c>
      <c r="K71" s="103">
        <v>0</v>
      </c>
      <c r="L71" s="103">
        <f t="shared" si="1"/>
        <v>0</v>
      </c>
      <c r="M71" s="104">
        <f>I71+K71</f>
        <v>17656307</v>
      </c>
      <c r="N71" s="104">
        <f t="shared" si="3"/>
        <v>18770100</v>
      </c>
      <c r="O71" s="105" t="s">
        <v>541</v>
      </c>
      <c r="P71" s="166" t="s">
        <v>602</v>
      </c>
      <c r="Q71" s="166" t="s">
        <v>602</v>
      </c>
      <c r="R71" s="166" t="s">
        <v>603</v>
      </c>
      <c r="S71" s="166" t="s">
        <v>602</v>
      </c>
      <c r="T71" s="166" t="s">
        <v>603</v>
      </c>
      <c r="U71" s="166" t="s">
        <v>603</v>
      </c>
      <c r="V71" s="166" t="s">
        <v>605</v>
      </c>
      <c r="W71" s="166" t="s">
        <v>612</v>
      </c>
      <c r="X71" s="166"/>
    </row>
    <row r="72" spans="1:24" x14ac:dyDescent="0.25">
      <c r="A72" s="97" t="s">
        <v>143</v>
      </c>
      <c r="B72" s="98">
        <v>121</v>
      </c>
      <c r="C72" s="99" t="s">
        <v>447</v>
      </c>
      <c r="D72" s="99" t="s">
        <v>58</v>
      </c>
      <c r="E72" s="100" t="s">
        <v>144</v>
      </c>
      <c r="F72" s="114" t="s">
        <v>145</v>
      </c>
      <c r="G72" s="114"/>
      <c r="H72" s="115"/>
      <c r="I72" s="103">
        <v>933000</v>
      </c>
      <c r="J72" s="103">
        <f t="shared" si="0"/>
        <v>991900</v>
      </c>
      <c r="K72" s="103">
        <v>0</v>
      </c>
      <c r="L72" s="103">
        <f t="shared" si="1"/>
        <v>0</v>
      </c>
      <c r="M72" s="104">
        <f t="shared" si="2"/>
        <v>933000</v>
      </c>
      <c r="N72" s="104">
        <f t="shared" si="3"/>
        <v>991900</v>
      </c>
      <c r="O72" s="105" t="s">
        <v>541</v>
      </c>
      <c r="P72" s="166" t="s">
        <v>602</v>
      </c>
      <c r="Q72" s="166" t="s">
        <v>603</v>
      </c>
      <c r="R72" s="166" t="s">
        <v>603</v>
      </c>
      <c r="S72" s="166" t="s">
        <v>603</v>
      </c>
      <c r="T72" s="166" t="s">
        <v>603</v>
      </c>
      <c r="U72" s="166" t="s">
        <v>603</v>
      </c>
      <c r="V72" s="166" t="s">
        <v>605</v>
      </c>
      <c r="W72" s="166" t="s">
        <v>603</v>
      </c>
      <c r="X72" s="166"/>
    </row>
    <row r="73" spans="1:24" x14ac:dyDescent="0.25">
      <c r="A73" s="97" t="s">
        <v>146</v>
      </c>
      <c r="B73" s="98">
        <v>9</v>
      </c>
      <c r="C73" s="99" t="s">
        <v>448</v>
      </c>
      <c r="D73" s="99" t="s">
        <v>16</v>
      </c>
      <c r="E73" s="106" t="s">
        <v>144</v>
      </c>
      <c r="F73" s="117" t="s">
        <v>145</v>
      </c>
      <c r="G73" s="133"/>
      <c r="H73" s="134"/>
      <c r="I73" s="103">
        <v>6867000</v>
      </c>
      <c r="J73" s="103">
        <f t="shared" si="0"/>
        <v>7300200</v>
      </c>
      <c r="K73" s="103">
        <v>0</v>
      </c>
      <c r="L73" s="103">
        <f t="shared" si="1"/>
        <v>0</v>
      </c>
      <c r="M73" s="104">
        <f t="shared" si="2"/>
        <v>6867000</v>
      </c>
      <c r="N73" s="104">
        <f t="shared" si="3"/>
        <v>7300200</v>
      </c>
      <c r="O73" s="105" t="s">
        <v>541</v>
      </c>
      <c r="P73" s="166" t="s">
        <v>602</v>
      </c>
      <c r="Q73" s="166" t="s">
        <v>602</v>
      </c>
      <c r="R73" s="166" t="s">
        <v>603</v>
      </c>
      <c r="S73" s="166" t="s">
        <v>602</v>
      </c>
      <c r="T73" s="166" t="s">
        <v>603</v>
      </c>
      <c r="U73" s="166" t="s">
        <v>603</v>
      </c>
      <c r="V73" s="166" t="s">
        <v>605</v>
      </c>
      <c r="W73" s="166" t="s">
        <v>603</v>
      </c>
      <c r="X73" s="166"/>
    </row>
    <row r="74" spans="1:24" x14ac:dyDescent="0.25">
      <c r="A74" s="97" t="s">
        <v>147</v>
      </c>
      <c r="B74" s="98"/>
      <c r="C74" s="99"/>
      <c r="D74" s="99" t="s">
        <v>16</v>
      </c>
      <c r="E74" s="106" t="s">
        <v>148</v>
      </c>
      <c r="F74" s="107" t="s">
        <v>149</v>
      </c>
      <c r="G74" s="107"/>
      <c r="H74" s="108"/>
      <c r="I74" s="103">
        <v>6225600</v>
      </c>
      <c r="J74" s="103">
        <f t="shared" si="0"/>
        <v>6618300</v>
      </c>
      <c r="K74" s="103">
        <v>256200</v>
      </c>
      <c r="L74" s="103">
        <f t="shared" si="1"/>
        <v>265700</v>
      </c>
      <c r="M74" s="104">
        <f t="shared" si="2"/>
        <v>6481800</v>
      </c>
      <c r="N74" s="104">
        <f t="shared" si="3"/>
        <v>6884000</v>
      </c>
      <c r="O74" s="105" t="s">
        <v>542</v>
      </c>
      <c r="P74" s="166"/>
      <c r="Q74" s="166"/>
      <c r="R74" s="166"/>
      <c r="S74" s="166"/>
      <c r="T74" s="166" t="s">
        <v>603</v>
      </c>
      <c r="U74" s="166" t="s">
        <v>603</v>
      </c>
      <c r="V74" s="166" t="s">
        <v>605</v>
      </c>
      <c r="W74" s="166" t="s">
        <v>603</v>
      </c>
      <c r="X74" s="166"/>
    </row>
    <row r="75" spans="1:24" x14ac:dyDescent="0.25">
      <c r="A75" s="97" t="s">
        <v>150</v>
      </c>
      <c r="B75" s="98" t="s">
        <v>151</v>
      </c>
      <c r="C75" s="99"/>
      <c r="D75" s="99" t="s">
        <v>16</v>
      </c>
      <c r="E75" s="106" t="s">
        <v>152</v>
      </c>
      <c r="F75" s="107" t="s">
        <v>153</v>
      </c>
      <c r="G75" s="107"/>
      <c r="H75" s="108"/>
      <c r="I75" s="103">
        <v>224800</v>
      </c>
      <c r="J75" s="103">
        <f t="shared" si="0"/>
        <v>239000</v>
      </c>
      <c r="K75" s="103">
        <v>0</v>
      </c>
      <c r="L75" s="103">
        <f t="shared" si="1"/>
        <v>0</v>
      </c>
      <c r="M75" s="104">
        <f t="shared" si="2"/>
        <v>224800</v>
      </c>
      <c r="N75" s="104">
        <f t="shared" si="3"/>
        <v>239000</v>
      </c>
      <c r="O75" s="105" t="s">
        <v>542</v>
      </c>
      <c r="P75" s="166"/>
      <c r="Q75" s="166"/>
      <c r="R75" s="166"/>
      <c r="S75" s="166"/>
      <c r="T75" s="166"/>
      <c r="U75" s="166"/>
      <c r="V75" s="166"/>
      <c r="W75" s="166"/>
      <c r="X75" s="166"/>
    </row>
    <row r="76" spans="1:24" x14ac:dyDescent="0.25">
      <c r="A76" s="97" t="s">
        <v>154</v>
      </c>
      <c r="B76" s="98"/>
      <c r="C76" s="99" t="s">
        <v>442</v>
      </c>
      <c r="D76" s="99" t="s">
        <v>16</v>
      </c>
      <c r="E76" s="106" t="s">
        <v>155</v>
      </c>
      <c r="F76" s="107" t="s">
        <v>156</v>
      </c>
      <c r="G76" s="107"/>
      <c r="H76" s="108"/>
      <c r="I76" s="103">
        <v>428100</v>
      </c>
      <c r="J76" s="103">
        <f t="shared" ref="J76:J139" si="4">CEILING((I76*138.2/130),100)</f>
        <v>455200</v>
      </c>
      <c r="K76" s="103">
        <v>0</v>
      </c>
      <c r="L76" s="103">
        <f t="shared" ref="L76:L139" si="5">CEILING((K76*131.5/126.8),100)</f>
        <v>0</v>
      </c>
      <c r="M76" s="104">
        <f t="shared" si="2"/>
        <v>428100</v>
      </c>
      <c r="N76" s="104">
        <f t="shared" ref="N76:N139" si="6">J76+L76</f>
        <v>455200</v>
      </c>
      <c r="O76" s="105" t="s">
        <v>542</v>
      </c>
      <c r="P76" s="166"/>
      <c r="Q76" s="166"/>
      <c r="R76" s="166"/>
      <c r="S76" s="166"/>
      <c r="T76" s="166"/>
      <c r="U76" s="166"/>
      <c r="V76" s="166"/>
      <c r="W76" s="166"/>
      <c r="X76" s="166"/>
    </row>
    <row r="77" spans="1:24" x14ac:dyDescent="0.25">
      <c r="A77" s="113" t="s">
        <v>157</v>
      </c>
      <c r="B77" s="98"/>
      <c r="C77" s="99"/>
      <c r="D77" s="99" t="s">
        <v>16</v>
      </c>
      <c r="E77" s="100" t="s">
        <v>158</v>
      </c>
      <c r="F77" s="114" t="s">
        <v>159</v>
      </c>
      <c r="G77" s="114"/>
      <c r="H77" s="115"/>
      <c r="I77" s="103">
        <v>123000</v>
      </c>
      <c r="J77" s="103">
        <f t="shared" si="4"/>
        <v>130800</v>
      </c>
      <c r="K77" s="103">
        <v>0</v>
      </c>
      <c r="L77" s="103">
        <f t="shared" si="5"/>
        <v>0</v>
      </c>
      <c r="M77" s="104">
        <f t="shared" si="2"/>
        <v>123000</v>
      </c>
      <c r="N77" s="104">
        <f t="shared" si="6"/>
        <v>130800</v>
      </c>
      <c r="O77" s="105" t="s">
        <v>541</v>
      </c>
      <c r="P77" s="166"/>
      <c r="Q77" s="166"/>
      <c r="R77" s="166"/>
      <c r="S77" s="166"/>
      <c r="T77" s="166"/>
      <c r="U77" s="166"/>
      <c r="V77" s="166"/>
      <c r="W77" s="166"/>
      <c r="X77" s="166"/>
    </row>
    <row r="78" spans="1:24" x14ac:dyDescent="0.25">
      <c r="A78" s="113" t="s">
        <v>160</v>
      </c>
      <c r="B78" s="98"/>
      <c r="C78" s="99" t="s">
        <v>449</v>
      </c>
      <c r="D78" s="99" t="s">
        <v>16</v>
      </c>
      <c r="E78" s="100" t="s">
        <v>161</v>
      </c>
      <c r="F78" s="114" t="s">
        <v>159</v>
      </c>
      <c r="G78" s="114"/>
      <c r="H78" s="115"/>
      <c r="I78" s="103">
        <v>78000</v>
      </c>
      <c r="J78" s="103">
        <f t="shared" si="4"/>
        <v>83000</v>
      </c>
      <c r="K78" s="103">
        <v>0</v>
      </c>
      <c r="L78" s="103">
        <f t="shared" si="5"/>
        <v>0</v>
      </c>
      <c r="M78" s="104">
        <f t="shared" ref="M78:M133" si="7">I78+K78</f>
        <v>78000</v>
      </c>
      <c r="N78" s="104">
        <f t="shared" si="6"/>
        <v>83000</v>
      </c>
      <c r="O78" s="105" t="s">
        <v>541</v>
      </c>
      <c r="P78" s="166"/>
      <c r="Q78" s="166"/>
      <c r="R78" s="166"/>
      <c r="S78" s="166"/>
      <c r="T78" s="166"/>
      <c r="U78" s="166"/>
      <c r="V78" s="166"/>
      <c r="W78" s="166"/>
      <c r="X78" s="166"/>
    </row>
    <row r="79" spans="1:24" x14ac:dyDescent="0.25">
      <c r="A79" s="113" t="s">
        <v>162</v>
      </c>
      <c r="B79" s="98">
        <v>3</v>
      </c>
      <c r="C79" s="99" t="s">
        <v>450</v>
      </c>
      <c r="D79" s="99" t="s">
        <v>16</v>
      </c>
      <c r="E79" s="100" t="s">
        <v>163</v>
      </c>
      <c r="F79" s="114" t="s">
        <v>159</v>
      </c>
      <c r="G79" s="114"/>
      <c r="H79" s="115"/>
      <c r="I79" s="103">
        <v>30000</v>
      </c>
      <c r="J79" s="103">
        <f t="shared" si="4"/>
        <v>31900</v>
      </c>
      <c r="K79" s="103">
        <v>0</v>
      </c>
      <c r="L79" s="103">
        <f t="shared" si="5"/>
        <v>0</v>
      </c>
      <c r="M79" s="104">
        <f t="shared" si="7"/>
        <v>30000</v>
      </c>
      <c r="N79" s="104">
        <f t="shared" si="6"/>
        <v>31900</v>
      </c>
      <c r="O79" s="105" t="s">
        <v>541</v>
      </c>
      <c r="P79" s="166"/>
      <c r="Q79" s="166"/>
      <c r="R79" s="166"/>
      <c r="S79" s="166"/>
      <c r="T79" s="166"/>
      <c r="U79" s="166"/>
      <c r="V79" s="166"/>
      <c r="W79" s="166"/>
      <c r="X79" s="166"/>
    </row>
    <row r="80" spans="1:24" x14ac:dyDescent="0.25">
      <c r="A80" s="119" t="s">
        <v>164</v>
      </c>
      <c r="B80" s="98">
        <v>38</v>
      </c>
      <c r="C80" s="99" t="s">
        <v>451</v>
      </c>
      <c r="D80" s="99" t="s">
        <v>16</v>
      </c>
      <c r="E80" s="125" t="s">
        <v>165</v>
      </c>
      <c r="F80" s="101" t="s">
        <v>166</v>
      </c>
      <c r="G80" s="101" t="s">
        <v>26</v>
      </c>
      <c r="H80" s="102"/>
      <c r="I80" s="103">
        <v>15436000</v>
      </c>
      <c r="J80" s="103">
        <f t="shared" si="4"/>
        <v>16409700</v>
      </c>
      <c r="K80" s="103">
        <v>0</v>
      </c>
      <c r="L80" s="103">
        <f t="shared" si="5"/>
        <v>0</v>
      </c>
      <c r="M80" s="104">
        <f t="shared" si="7"/>
        <v>15436000</v>
      </c>
      <c r="N80" s="104">
        <f t="shared" si="6"/>
        <v>16409700</v>
      </c>
      <c r="O80" s="105" t="s">
        <v>541</v>
      </c>
      <c r="P80" s="166" t="s">
        <v>602</v>
      </c>
      <c r="Q80" s="166" t="s">
        <v>602</v>
      </c>
      <c r="R80" s="166" t="s">
        <v>603</v>
      </c>
      <c r="S80" s="166" t="s">
        <v>603</v>
      </c>
      <c r="T80" s="166" t="s">
        <v>603</v>
      </c>
      <c r="U80" s="166" t="s">
        <v>603</v>
      </c>
      <c r="V80" s="166" t="s">
        <v>605</v>
      </c>
      <c r="W80" s="166" t="s">
        <v>612</v>
      </c>
      <c r="X80" s="166"/>
    </row>
    <row r="81" spans="1:24" x14ac:dyDescent="0.25">
      <c r="A81" s="119" t="s">
        <v>37</v>
      </c>
      <c r="B81" s="98">
        <v>4</v>
      </c>
      <c r="C81" s="99" t="s">
        <v>419</v>
      </c>
      <c r="D81" s="99" t="s">
        <v>16</v>
      </c>
      <c r="E81" s="110" t="s">
        <v>167</v>
      </c>
      <c r="F81" s="111" t="s">
        <v>168</v>
      </c>
      <c r="G81" s="111"/>
      <c r="H81" s="112"/>
      <c r="I81" s="103">
        <v>297000</v>
      </c>
      <c r="J81" s="103">
        <f t="shared" si="4"/>
        <v>315800</v>
      </c>
      <c r="K81" s="103">
        <v>22000</v>
      </c>
      <c r="L81" s="103">
        <f t="shared" si="5"/>
        <v>22900</v>
      </c>
      <c r="M81" s="104">
        <f t="shared" si="7"/>
        <v>319000</v>
      </c>
      <c r="N81" s="104">
        <f t="shared" si="6"/>
        <v>338700</v>
      </c>
      <c r="O81" s="105" t="s">
        <v>541</v>
      </c>
      <c r="P81" s="166" t="s">
        <v>602</v>
      </c>
      <c r="Q81" s="166" t="s">
        <v>602</v>
      </c>
      <c r="R81" s="166" t="s">
        <v>603</v>
      </c>
      <c r="S81" s="166" t="s">
        <v>603</v>
      </c>
      <c r="T81" s="166" t="s">
        <v>603</v>
      </c>
      <c r="U81" s="166" t="s">
        <v>603</v>
      </c>
      <c r="V81" s="166" t="s">
        <v>605</v>
      </c>
      <c r="W81" s="166" t="s">
        <v>603</v>
      </c>
      <c r="X81" s="166"/>
    </row>
    <row r="82" spans="1:24" x14ac:dyDescent="0.25">
      <c r="A82" s="97" t="s">
        <v>110</v>
      </c>
      <c r="B82" s="98" t="s">
        <v>44</v>
      </c>
      <c r="C82" s="99" t="s">
        <v>437</v>
      </c>
      <c r="D82" s="99" t="s">
        <v>16</v>
      </c>
      <c r="E82" s="100" t="s">
        <v>569</v>
      </c>
      <c r="F82" s="114" t="s">
        <v>169</v>
      </c>
      <c r="G82" s="114"/>
      <c r="H82" s="115"/>
      <c r="I82" s="103">
        <v>325000</v>
      </c>
      <c r="J82" s="103">
        <f t="shared" si="4"/>
        <v>345500</v>
      </c>
      <c r="K82" s="103">
        <v>0</v>
      </c>
      <c r="L82" s="103">
        <f t="shared" si="5"/>
        <v>0</v>
      </c>
      <c r="M82" s="104">
        <f t="shared" si="7"/>
        <v>325000</v>
      </c>
      <c r="N82" s="104">
        <f t="shared" si="6"/>
        <v>345500</v>
      </c>
      <c r="O82" s="105" t="s">
        <v>541</v>
      </c>
      <c r="P82" s="166" t="s">
        <v>603</v>
      </c>
      <c r="Q82" s="166" t="s">
        <v>603</v>
      </c>
      <c r="R82" s="166" t="s">
        <v>603</v>
      </c>
      <c r="S82" s="166" t="s">
        <v>603</v>
      </c>
      <c r="T82" s="166" t="s">
        <v>603</v>
      </c>
      <c r="U82" s="166" t="s">
        <v>603</v>
      </c>
      <c r="V82" s="166" t="s">
        <v>605</v>
      </c>
      <c r="W82" s="166" t="s">
        <v>603</v>
      </c>
      <c r="X82" s="166"/>
    </row>
    <row r="83" spans="1:24" x14ac:dyDescent="0.25">
      <c r="A83" s="97" t="s">
        <v>170</v>
      </c>
      <c r="B83" s="98" t="s">
        <v>171</v>
      </c>
      <c r="C83" s="99" t="s">
        <v>452</v>
      </c>
      <c r="D83" s="99" t="s">
        <v>58</v>
      </c>
      <c r="E83" s="106" t="s">
        <v>570</v>
      </c>
      <c r="F83" s="107" t="s">
        <v>172</v>
      </c>
      <c r="G83" s="107"/>
      <c r="H83" s="108"/>
      <c r="I83" s="103">
        <v>153000</v>
      </c>
      <c r="J83" s="103">
        <f t="shared" si="4"/>
        <v>162700</v>
      </c>
      <c r="K83" s="103">
        <v>0</v>
      </c>
      <c r="L83" s="103">
        <f t="shared" si="5"/>
        <v>0</v>
      </c>
      <c r="M83" s="104">
        <f t="shared" si="7"/>
        <v>153000</v>
      </c>
      <c r="N83" s="104">
        <f t="shared" si="6"/>
        <v>162700</v>
      </c>
      <c r="O83" s="105" t="s">
        <v>541</v>
      </c>
      <c r="P83" s="166" t="s">
        <v>603</v>
      </c>
      <c r="Q83" s="166" t="s">
        <v>603</v>
      </c>
      <c r="R83" s="166" t="s">
        <v>603</v>
      </c>
      <c r="S83" s="166" t="s">
        <v>603</v>
      </c>
      <c r="T83" s="166" t="s">
        <v>603</v>
      </c>
      <c r="U83" s="166" t="s">
        <v>603</v>
      </c>
      <c r="V83" s="166" t="s">
        <v>605</v>
      </c>
      <c r="W83" s="166" t="s">
        <v>603</v>
      </c>
      <c r="X83" s="166"/>
    </row>
    <row r="84" spans="1:24" x14ac:dyDescent="0.25">
      <c r="A84" s="109" t="s">
        <v>110</v>
      </c>
      <c r="B84" s="98" t="s">
        <v>173</v>
      </c>
      <c r="C84" s="99" t="s">
        <v>437</v>
      </c>
      <c r="D84" s="99" t="s">
        <v>16</v>
      </c>
      <c r="E84" s="122" t="s">
        <v>174</v>
      </c>
      <c r="F84" s="101" t="s">
        <v>175</v>
      </c>
      <c r="G84" s="101"/>
      <c r="H84" s="102"/>
      <c r="I84" s="103">
        <v>161000</v>
      </c>
      <c r="J84" s="103">
        <f t="shared" si="4"/>
        <v>171200</v>
      </c>
      <c r="K84" s="103">
        <v>0</v>
      </c>
      <c r="L84" s="103">
        <f t="shared" si="5"/>
        <v>0</v>
      </c>
      <c r="M84" s="104">
        <f t="shared" si="7"/>
        <v>161000</v>
      </c>
      <c r="N84" s="104">
        <f t="shared" si="6"/>
        <v>171200</v>
      </c>
      <c r="O84" s="105" t="s">
        <v>541</v>
      </c>
      <c r="P84" s="166" t="s">
        <v>603</v>
      </c>
      <c r="Q84" s="166" t="s">
        <v>603</v>
      </c>
      <c r="R84" s="166" t="s">
        <v>603</v>
      </c>
      <c r="S84" s="166" t="s">
        <v>602</v>
      </c>
      <c r="T84" s="166" t="s">
        <v>603</v>
      </c>
      <c r="U84" s="166" t="s">
        <v>603</v>
      </c>
      <c r="V84" s="166" t="s">
        <v>605</v>
      </c>
      <c r="W84" s="166" t="s">
        <v>603</v>
      </c>
      <c r="X84" s="166"/>
    </row>
    <row r="85" spans="1:24" x14ac:dyDescent="0.25">
      <c r="A85" s="109" t="s">
        <v>176</v>
      </c>
      <c r="B85" s="98">
        <v>2</v>
      </c>
      <c r="C85" s="99" t="s">
        <v>417</v>
      </c>
      <c r="D85" s="99" t="s">
        <v>16</v>
      </c>
      <c r="E85" s="125" t="s">
        <v>177</v>
      </c>
      <c r="F85" s="101" t="s">
        <v>178</v>
      </c>
      <c r="G85" s="101" t="s">
        <v>26</v>
      </c>
      <c r="H85" s="102" t="s">
        <v>26</v>
      </c>
      <c r="I85" s="103">
        <v>16797500</v>
      </c>
      <c r="J85" s="103">
        <f t="shared" si="4"/>
        <v>17857100</v>
      </c>
      <c r="K85" s="103">
        <v>828100</v>
      </c>
      <c r="L85" s="103">
        <f t="shared" si="5"/>
        <v>858800</v>
      </c>
      <c r="M85" s="104">
        <f t="shared" si="7"/>
        <v>17625600</v>
      </c>
      <c r="N85" s="104">
        <f t="shared" si="6"/>
        <v>18715900</v>
      </c>
      <c r="O85" s="105" t="s">
        <v>542</v>
      </c>
      <c r="P85" s="166" t="s">
        <v>602</v>
      </c>
      <c r="Q85" s="166" t="s">
        <v>602</v>
      </c>
      <c r="R85" s="166" t="s">
        <v>603</v>
      </c>
      <c r="S85" s="166" t="s">
        <v>602</v>
      </c>
      <c r="T85" s="166" t="s">
        <v>603</v>
      </c>
      <c r="U85" s="166" t="s">
        <v>603</v>
      </c>
      <c r="V85" s="166" t="s">
        <v>605</v>
      </c>
      <c r="W85" s="166" t="s">
        <v>603</v>
      </c>
      <c r="X85" s="166"/>
    </row>
    <row r="86" spans="1:24" x14ac:dyDescent="0.25">
      <c r="A86" s="97" t="s">
        <v>179</v>
      </c>
      <c r="B86" s="98">
        <v>1</v>
      </c>
      <c r="C86" s="99" t="s">
        <v>453</v>
      </c>
      <c r="D86" s="99" t="s">
        <v>16</v>
      </c>
      <c r="E86" s="106" t="s">
        <v>547</v>
      </c>
      <c r="F86" s="107" t="s">
        <v>180</v>
      </c>
      <c r="G86" s="107" t="s">
        <v>540</v>
      </c>
      <c r="H86" s="108" t="s">
        <v>540</v>
      </c>
      <c r="I86" s="103">
        <v>8367150</v>
      </c>
      <c r="J86" s="103">
        <f t="shared" si="4"/>
        <v>8895000</v>
      </c>
      <c r="K86" s="103">
        <v>653400</v>
      </c>
      <c r="L86" s="103">
        <f t="shared" si="5"/>
        <v>677700</v>
      </c>
      <c r="M86" s="104">
        <f t="shared" si="7"/>
        <v>9020550</v>
      </c>
      <c r="N86" s="104">
        <f t="shared" si="6"/>
        <v>9572700</v>
      </c>
      <c r="O86" s="105" t="s">
        <v>541</v>
      </c>
      <c r="P86" s="166" t="s">
        <v>602</v>
      </c>
      <c r="Q86" s="166" t="s">
        <v>602</v>
      </c>
      <c r="R86" s="166" t="s">
        <v>603</v>
      </c>
      <c r="S86" s="166" t="s">
        <v>602</v>
      </c>
      <c r="T86" s="166" t="s">
        <v>603</v>
      </c>
      <c r="U86" s="166" t="s">
        <v>603</v>
      </c>
      <c r="V86" s="166" t="s">
        <v>605</v>
      </c>
      <c r="W86" s="166" t="s">
        <v>603</v>
      </c>
      <c r="X86" s="166"/>
    </row>
    <row r="87" spans="1:24" x14ac:dyDescent="0.25">
      <c r="A87" s="109" t="s">
        <v>181</v>
      </c>
      <c r="B87" s="98">
        <v>1</v>
      </c>
      <c r="C87" s="99" t="s">
        <v>454</v>
      </c>
      <c r="D87" s="99" t="s">
        <v>16</v>
      </c>
      <c r="E87" s="110" t="s">
        <v>182</v>
      </c>
      <c r="F87" s="111" t="s">
        <v>183</v>
      </c>
      <c r="G87" s="111" t="s">
        <v>540</v>
      </c>
      <c r="H87" s="112" t="s">
        <v>540</v>
      </c>
      <c r="I87" s="103">
        <v>4138200</v>
      </c>
      <c r="J87" s="103">
        <f t="shared" si="4"/>
        <v>4399300</v>
      </c>
      <c r="K87" s="103">
        <v>363000</v>
      </c>
      <c r="L87" s="103">
        <f t="shared" si="5"/>
        <v>376500</v>
      </c>
      <c r="M87" s="104">
        <f t="shared" si="7"/>
        <v>4501200</v>
      </c>
      <c r="N87" s="104">
        <f t="shared" si="6"/>
        <v>4775800</v>
      </c>
      <c r="O87" s="105" t="s">
        <v>541</v>
      </c>
      <c r="P87" s="166" t="s">
        <v>602</v>
      </c>
      <c r="Q87" s="166" t="s">
        <v>603</v>
      </c>
      <c r="R87" s="166" t="s">
        <v>603</v>
      </c>
      <c r="S87" s="166" t="s">
        <v>602</v>
      </c>
      <c r="T87" s="166" t="s">
        <v>603</v>
      </c>
      <c r="U87" s="166" t="s">
        <v>603</v>
      </c>
      <c r="V87" s="166" t="s">
        <v>605</v>
      </c>
      <c r="W87" s="166" t="s">
        <v>603</v>
      </c>
      <c r="X87" s="166"/>
    </row>
    <row r="88" spans="1:24" x14ac:dyDescent="0.25">
      <c r="A88" s="97" t="s">
        <v>184</v>
      </c>
      <c r="B88" s="120">
        <v>11</v>
      </c>
      <c r="C88" s="124" t="s">
        <v>455</v>
      </c>
      <c r="D88" s="99" t="s">
        <v>58</v>
      </c>
      <c r="E88" s="100" t="s">
        <v>185</v>
      </c>
      <c r="F88" s="114" t="s">
        <v>186</v>
      </c>
      <c r="G88" s="114" t="s">
        <v>540</v>
      </c>
      <c r="H88" s="115" t="s">
        <v>540</v>
      </c>
      <c r="I88" s="103">
        <v>6316200</v>
      </c>
      <c r="J88" s="103">
        <f t="shared" si="4"/>
        <v>6714700</v>
      </c>
      <c r="K88" s="103">
        <v>429550</v>
      </c>
      <c r="L88" s="103">
        <f t="shared" si="5"/>
        <v>445500</v>
      </c>
      <c r="M88" s="104">
        <f t="shared" si="7"/>
        <v>6745750</v>
      </c>
      <c r="N88" s="104">
        <f t="shared" si="6"/>
        <v>7160200</v>
      </c>
      <c r="O88" s="105" t="s">
        <v>541</v>
      </c>
      <c r="P88" s="166" t="s">
        <v>603</v>
      </c>
      <c r="Q88" s="166" t="s">
        <v>603</v>
      </c>
      <c r="R88" s="166" t="s">
        <v>603</v>
      </c>
      <c r="S88" s="166" t="s">
        <v>602</v>
      </c>
      <c r="T88" s="166" t="s">
        <v>603</v>
      </c>
      <c r="U88" s="166" t="s">
        <v>603</v>
      </c>
      <c r="V88" s="166" t="s">
        <v>605</v>
      </c>
      <c r="W88" s="166" t="s">
        <v>603</v>
      </c>
      <c r="X88" s="166"/>
    </row>
    <row r="89" spans="1:24" x14ac:dyDescent="0.25">
      <c r="A89" s="97" t="s">
        <v>187</v>
      </c>
      <c r="B89" s="98">
        <v>2</v>
      </c>
      <c r="C89" s="99" t="s">
        <v>456</v>
      </c>
      <c r="D89" s="99" t="s">
        <v>188</v>
      </c>
      <c r="E89" s="126" t="s">
        <v>189</v>
      </c>
      <c r="F89" s="114" t="s">
        <v>190</v>
      </c>
      <c r="G89" s="114"/>
      <c r="H89" s="115"/>
      <c r="I89" s="103">
        <v>0</v>
      </c>
      <c r="J89" s="103">
        <f t="shared" si="4"/>
        <v>0</v>
      </c>
      <c r="K89" s="103">
        <v>91000</v>
      </c>
      <c r="L89" s="103">
        <f t="shared" si="5"/>
        <v>94400</v>
      </c>
      <c r="M89" s="104">
        <f t="shared" si="7"/>
        <v>91000</v>
      </c>
      <c r="N89" s="104">
        <f t="shared" si="6"/>
        <v>94400</v>
      </c>
      <c r="O89" s="105" t="s">
        <v>541</v>
      </c>
      <c r="P89" s="166" t="s">
        <v>603</v>
      </c>
      <c r="Q89" s="166" t="s">
        <v>603</v>
      </c>
      <c r="R89" s="166" t="s">
        <v>603</v>
      </c>
      <c r="S89" s="166" t="s">
        <v>603</v>
      </c>
      <c r="T89" s="166" t="s">
        <v>603</v>
      </c>
      <c r="U89" s="166" t="s">
        <v>603</v>
      </c>
      <c r="V89" s="166" t="s">
        <v>605</v>
      </c>
      <c r="W89" s="166" t="s">
        <v>603</v>
      </c>
      <c r="X89" s="166"/>
    </row>
    <row r="90" spans="1:24" x14ac:dyDescent="0.25">
      <c r="A90" s="97" t="s">
        <v>191</v>
      </c>
      <c r="B90" s="98" t="s">
        <v>192</v>
      </c>
      <c r="C90" s="99" t="s">
        <v>457</v>
      </c>
      <c r="D90" s="124" t="s">
        <v>120</v>
      </c>
      <c r="E90" s="100" t="s">
        <v>193</v>
      </c>
      <c r="F90" s="114" t="s">
        <v>190</v>
      </c>
      <c r="G90" s="114"/>
      <c r="H90" s="115"/>
      <c r="I90" s="103">
        <v>0</v>
      </c>
      <c r="J90" s="103">
        <f t="shared" si="4"/>
        <v>0</v>
      </c>
      <c r="K90" s="103">
        <v>91000</v>
      </c>
      <c r="L90" s="103">
        <f t="shared" si="5"/>
        <v>94400</v>
      </c>
      <c r="M90" s="104">
        <f t="shared" si="7"/>
        <v>91000</v>
      </c>
      <c r="N90" s="104">
        <f t="shared" si="6"/>
        <v>94400</v>
      </c>
      <c r="O90" s="105" t="s">
        <v>541</v>
      </c>
      <c r="P90" s="166" t="s">
        <v>603</v>
      </c>
      <c r="Q90" s="166" t="s">
        <v>603</v>
      </c>
      <c r="R90" s="166" t="s">
        <v>603</v>
      </c>
      <c r="S90" s="166" t="s">
        <v>603</v>
      </c>
      <c r="T90" s="166" t="s">
        <v>603</v>
      </c>
      <c r="U90" s="166" t="s">
        <v>603</v>
      </c>
      <c r="V90" s="166" t="s">
        <v>605</v>
      </c>
      <c r="W90" s="166" t="s">
        <v>603</v>
      </c>
      <c r="X90" s="166"/>
    </row>
    <row r="91" spans="1:24" x14ac:dyDescent="0.25">
      <c r="A91" s="97" t="s">
        <v>194</v>
      </c>
      <c r="B91" s="98" t="s">
        <v>123</v>
      </c>
      <c r="C91" s="99" t="s">
        <v>458</v>
      </c>
      <c r="D91" s="99" t="s">
        <v>195</v>
      </c>
      <c r="E91" s="100" t="s">
        <v>193</v>
      </c>
      <c r="F91" s="114" t="s">
        <v>190</v>
      </c>
      <c r="G91" s="114"/>
      <c r="H91" s="115"/>
      <c r="I91" s="103">
        <v>0</v>
      </c>
      <c r="J91" s="103">
        <f t="shared" si="4"/>
        <v>0</v>
      </c>
      <c r="K91" s="103">
        <v>91000</v>
      </c>
      <c r="L91" s="103">
        <f t="shared" si="5"/>
        <v>94400</v>
      </c>
      <c r="M91" s="104">
        <f t="shared" si="7"/>
        <v>91000</v>
      </c>
      <c r="N91" s="104">
        <f t="shared" si="6"/>
        <v>94400</v>
      </c>
      <c r="O91" s="105" t="s">
        <v>541</v>
      </c>
      <c r="P91" s="166" t="s">
        <v>603</v>
      </c>
      <c r="Q91" s="166" t="s">
        <v>603</v>
      </c>
      <c r="R91" s="166" t="s">
        <v>603</v>
      </c>
      <c r="S91" s="166" t="s">
        <v>603</v>
      </c>
      <c r="T91" s="166" t="s">
        <v>603</v>
      </c>
      <c r="U91" s="166" t="s">
        <v>603</v>
      </c>
      <c r="V91" s="166" t="s">
        <v>605</v>
      </c>
      <c r="W91" s="166" t="s">
        <v>603</v>
      </c>
      <c r="X91" s="166"/>
    </row>
    <row r="92" spans="1:24" x14ac:dyDescent="0.25">
      <c r="A92" s="132" t="s">
        <v>571</v>
      </c>
      <c r="B92" s="120">
        <v>8</v>
      </c>
      <c r="C92" s="124" t="s">
        <v>416</v>
      </c>
      <c r="D92" s="99" t="s">
        <v>16</v>
      </c>
      <c r="E92" s="122" t="s">
        <v>573</v>
      </c>
      <c r="F92" s="101" t="s">
        <v>196</v>
      </c>
      <c r="G92" s="101"/>
      <c r="H92" s="102"/>
      <c r="I92" s="103">
        <v>2322000</v>
      </c>
      <c r="J92" s="103">
        <f t="shared" si="4"/>
        <v>2468500</v>
      </c>
      <c r="K92" s="103">
        <v>0</v>
      </c>
      <c r="L92" s="103">
        <f t="shared" si="5"/>
        <v>0</v>
      </c>
      <c r="M92" s="104">
        <f t="shared" si="7"/>
        <v>2322000</v>
      </c>
      <c r="N92" s="104">
        <f t="shared" si="6"/>
        <v>2468500</v>
      </c>
      <c r="O92" s="105" t="s">
        <v>541</v>
      </c>
      <c r="P92" s="166" t="s">
        <v>603</v>
      </c>
      <c r="Q92" s="166" t="s">
        <v>603</v>
      </c>
      <c r="R92" s="166" t="s">
        <v>603</v>
      </c>
      <c r="S92" s="166" t="s">
        <v>602</v>
      </c>
      <c r="T92" s="166" t="s">
        <v>603</v>
      </c>
      <c r="U92" s="166" t="s">
        <v>603</v>
      </c>
      <c r="V92" s="166" t="s">
        <v>605</v>
      </c>
      <c r="W92" s="166" t="s">
        <v>603</v>
      </c>
      <c r="X92" s="166"/>
    </row>
    <row r="93" spans="1:24" x14ac:dyDescent="0.25">
      <c r="A93" s="97" t="s">
        <v>19</v>
      </c>
      <c r="B93" s="98">
        <v>4</v>
      </c>
      <c r="C93" s="99" t="s">
        <v>416</v>
      </c>
      <c r="D93" s="99" t="s">
        <v>16</v>
      </c>
      <c r="E93" s="100" t="s">
        <v>574</v>
      </c>
      <c r="F93" s="114" t="s">
        <v>196</v>
      </c>
      <c r="G93" s="114"/>
      <c r="H93" s="115"/>
      <c r="I93" s="103">
        <v>731000</v>
      </c>
      <c r="J93" s="103">
        <f t="shared" si="4"/>
        <v>777200</v>
      </c>
      <c r="K93" s="103">
        <v>0</v>
      </c>
      <c r="L93" s="103">
        <f t="shared" si="5"/>
        <v>0</v>
      </c>
      <c r="M93" s="104">
        <f t="shared" si="7"/>
        <v>731000</v>
      </c>
      <c r="N93" s="104">
        <f t="shared" si="6"/>
        <v>777200</v>
      </c>
      <c r="O93" s="105" t="s">
        <v>541</v>
      </c>
      <c r="P93" s="166" t="s">
        <v>603</v>
      </c>
      <c r="Q93" s="166" t="s">
        <v>603</v>
      </c>
      <c r="R93" s="166" t="s">
        <v>603</v>
      </c>
      <c r="S93" s="166" t="s">
        <v>603</v>
      </c>
      <c r="T93" s="166" t="s">
        <v>603</v>
      </c>
      <c r="U93" s="166" t="s">
        <v>603</v>
      </c>
      <c r="V93" s="166" t="s">
        <v>605</v>
      </c>
      <c r="W93" s="166" t="s">
        <v>603</v>
      </c>
      <c r="X93" s="166"/>
    </row>
    <row r="94" spans="1:24" x14ac:dyDescent="0.25">
      <c r="A94" s="97" t="s">
        <v>19</v>
      </c>
      <c r="B94" s="98">
        <v>5</v>
      </c>
      <c r="C94" s="99" t="s">
        <v>416</v>
      </c>
      <c r="D94" s="99" t="s">
        <v>16</v>
      </c>
      <c r="E94" s="100" t="s">
        <v>197</v>
      </c>
      <c r="F94" s="114" t="s">
        <v>196</v>
      </c>
      <c r="G94" s="114"/>
      <c r="H94" s="115"/>
      <c r="I94" s="103">
        <v>505000</v>
      </c>
      <c r="J94" s="103">
        <f t="shared" si="4"/>
        <v>536900</v>
      </c>
      <c r="K94" s="103">
        <v>0</v>
      </c>
      <c r="L94" s="103">
        <f t="shared" si="5"/>
        <v>0</v>
      </c>
      <c r="M94" s="104">
        <f t="shared" si="7"/>
        <v>505000</v>
      </c>
      <c r="N94" s="104">
        <f t="shared" si="6"/>
        <v>536900</v>
      </c>
      <c r="O94" s="105" t="s">
        <v>541</v>
      </c>
      <c r="P94" s="166" t="s">
        <v>603</v>
      </c>
      <c r="Q94" s="166" t="s">
        <v>603</v>
      </c>
      <c r="R94" s="166" t="s">
        <v>603</v>
      </c>
      <c r="S94" s="166" t="s">
        <v>603</v>
      </c>
      <c r="T94" s="166" t="s">
        <v>603</v>
      </c>
      <c r="U94" s="166" t="s">
        <v>603</v>
      </c>
      <c r="V94" s="166" t="s">
        <v>605</v>
      </c>
      <c r="W94" s="166" t="s">
        <v>603</v>
      </c>
      <c r="X94" s="166"/>
    </row>
    <row r="95" spans="1:24" x14ac:dyDescent="0.25">
      <c r="A95" s="97" t="s">
        <v>198</v>
      </c>
      <c r="B95" s="98">
        <v>1</v>
      </c>
      <c r="C95" s="99" t="s">
        <v>459</v>
      </c>
      <c r="D95" s="99" t="s">
        <v>16</v>
      </c>
      <c r="E95" s="106" t="s">
        <v>572</v>
      </c>
      <c r="F95" s="107" t="s">
        <v>199</v>
      </c>
      <c r="G95" s="107"/>
      <c r="H95" s="108"/>
      <c r="I95" s="103">
        <v>1001000</v>
      </c>
      <c r="J95" s="103">
        <f t="shared" si="4"/>
        <v>1064200</v>
      </c>
      <c r="K95" s="103">
        <v>0</v>
      </c>
      <c r="L95" s="103">
        <f t="shared" si="5"/>
        <v>0</v>
      </c>
      <c r="M95" s="104">
        <f t="shared" si="7"/>
        <v>1001000</v>
      </c>
      <c r="N95" s="104">
        <f t="shared" si="6"/>
        <v>1064200</v>
      </c>
      <c r="O95" s="105" t="s">
        <v>541</v>
      </c>
      <c r="P95" s="166" t="s">
        <v>603</v>
      </c>
      <c r="Q95" s="166" t="s">
        <v>603</v>
      </c>
      <c r="R95" s="166" t="s">
        <v>603</v>
      </c>
      <c r="S95" s="166" t="s">
        <v>602</v>
      </c>
      <c r="T95" s="166" t="s">
        <v>603</v>
      </c>
      <c r="U95" s="166" t="s">
        <v>603</v>
      </c>
      <c r="V95" s="166" t="s">
        <v>605</v>
      </c>
      <c r="W95" s="166" t="s">
        <v>603</v>
      </c>
      <c r="X95" s="166"/>
    </row>
    <row r="96" spans="1:24" x14ac:dyDescent="0.25">
      <c r="A96" s="119" t="s">
        <v>200</v>
      </c>
      <c r="B96" s="98" t="s">
        <v>201</v>
      </c>
      <c r="C96" s="99" t="s">
        <v>460</v>
      </c>
      <c r="D96" s="99" t="s">
        <v>16</v>
      </c>
      <c r="E96" s="125" t="s">
        <v>575</v>
      </c>
      <c r="F96" s="101" t="s">
        <v>202</v>
      </c>
      <c r="G96" s="101"/>
      <c r="H96" s="102"/>
      <c r="I96" s="103">
        <v>642000</v>
      </c>
      <c r="J96" s="103">
        <f t="shared" si="4"/>
        <v>682500</v>
      </c>
      <c r="K96" s="103">
        <v>0</v>
      </c>
      <c r="L96" s="103">
        <f t="shared" si="5"/>
        <v>0</v>
      </c>
      <c r="M96" s="104">
        <f t="shared" si="7"/>
        <v>642000</v>
      </c>
      <c r="N96" s="104">
        <f t="shared" si="6"/>
        <v>682500</v>
      </c>
      <c r="O96" s="105" t="s">
        <v>541</v>
      </c>
      <c r="P96" s="166" t="s">
        <v>603</v>
      </c>
      <c r="Q96" s="166" t="s">
        <v>603</v>
      </c>
      <c r="R96" s="166" t="s">
        <v>603</v>
      </c>
      <c r="S96" s="166" t="s">
        <v>603</v>
      </c>
      <c r="T96" s="166" t="s">
        <v>603</v>
      </c>
      <c r="U96" s="166" t="s">
        <v>603</v>
      </c>
      <c r="V96" s="166" t="s">
        <v>605</v>
      </c>
      <c r="W96" s="166" t="s">
        <v>603</v>
      </c>
      <c r="X96" s="166"/>
    </row>
    <row r="97" spans="1:24" x14ac:dyDescent="0.25">
      <c r="A97" s="109" t="s">
        <v>200</v>
      </c>
      <c r="B97" s="98">
        <v>5</v>
      </c>
      <c r="C97" s="99" t="s">
        <v>460</v>
      </c>
      <c r="D97" s="99" t="s">
        <v>16</v>
      </c>
      <c r="E97" s="110" t="s">
        <v>576</v>
      </c>
      <c r="F97" s="111" t="s">
        <v>202</v>
      </c>
      <c r="G97" s="111"/>
      <c r="H97" s="112"/>
      <c r="I97" s="103">
        <v>915000</v>
      </c>
      <c r="J97" s="103">
        <f t="shared" si="4"/>
        <v>972800</v>
      </c>
      <c r="K97" s="103">
        <v>0</v>
      </c>
      <c r="L97" s="103">
        <f t="shared" si="5"/>
        <v>0</v>
      </c>
      <c r="M97" s="104">
        <f t="shared" si="7"/>
        <v>915000</v>
      </c>
      <c r="N97" s="104">
        <f t="shared" si="6"/>
        <v>972800</v>
      </c>
      <c r="O97" s="105" t="s">
        <v>541</v>
      </c>
      <c r="P97" s="166" t="s">
        <v>603</v>
      </c>
      <c r="Q97" s="166" t="s">
        <v>603</v>
      </c>
      <c r="R97" s="166" t="s">
        <v>603</v>
      </c>
      <c r="S97" s="166" t="s">
        <v>603</v>
      </c>
      <c r="T97" s="166" t="s">
        <v>603</v>
      </c>
      <c r="U97" s="166" t="s">
        <v>603</v>
      </c>
      <c r="V97" s="166" t="s">
        <v>605</v>
      </c>
      <c r="W97" s="166" t="s">
        <v>603</v>
      </c>
      <c r="X97" s="166"/>
    </row>
    <row r="98" spans="1:24" x14ac:dyDescent="0.25">
      <c r="A98" s="109" t="s">
        <v>200</v>
      </c>
      <c r="B98" s="98">
        <v>7</v>
      </c>
      <c r="C98" s="99" t="s">
        <v>460</v>
      </c>
      <c r="D98" s="99" t="s">
        <v>16</v>
      </c>
      <c r="E98" s="110" t="s">
        <v>577</v>
      </c>
      <c r="F98" s="111" t="s">
        <v>202</v>
      </c>
      <c r="G98" s="111"/>
      <c r="H98" s="112"/>
      <c r="I98" s="103">
        <v>642000</v>
      </c>
      <c r="J98" s="103">
        <f t="shared" si="4"/>
        <v>682500</v>
      </c>
      <c r="K98" s="103">
        <v>0</v>
      </c>
      <c r="L98" s="103">
        <f t="shared" si="5"/>
        <v>0</v>
      </c>
      <c r="M98" s="104">
        <f t="shared" si="7"/>
        <v>642000</v>
      </c>
      <c r="N98" s="104">
        <f t="shared" si="6"/>
        <v>682500</v>
      </c>
      <c r="O98" s="105" t="s">
        <v>541</v>
      </c>
      <c r="P98" s="166" t="s">
        <v>603</v>
      </c>
      <c r="Q98" s="166" t="s">
        <v>603</v>
      </c>
      <c r="R98" s="166" t="s">
        <v>603</v>
      </c>
      <c r="S98" s="166" t="s">
        <v>603</v>
      </c>
      <c r="T98" s="166" t="s">
        <v>603</v>
      </c>
      <c r="U98" s="166" t="s">
        <v>603</v>
      </c>
      <c r="V98" s="166" t="s">
        <v>605</v>
      </c>
      <c r="W98" s="166" t="s">
        <v>603</v>
      </c>
      <c r="X98" s="166"/>
    </row>
    <row r="99" spans="1:24" x14ac:dyDescent="0.25">
      <c r="A99" s="109" t="s">
        <v>15</v>
      </c>
      <c r="B99" s="98">
        <v>2</v>
      </c>
      <c r="C99" s="99" t="s">
        <v>415</v>
      </c>
      <c r="D99" s="99" t="s">
        <v>16</v>
      </c>
      <c r="E99" s="125" t="s">
        <v>578</v>
      </c>
      <c r="F99" s="101" t="s">
        <v>203</v>
      </c>
      <c r="G99" s="101"/>
      <c r="H99" s="102"/>
      <c r="I99" s="103">
        <v>2129000</v>
      </c>
      <c r="J99" s="103">
        <f t="shared" si="4"/>
        <v>2263300</v>
      </c>
      <c r="K99" s="103">
        <v>0</v>
      </c>
      <c r="L99" s="103">
        <f t="shared" si="5"/>
        <v>0</v>
      </c>
      <c r="M99" s="104">
        <f t="shared" si="7"/>
        <v>2129000</v>
      </c>
      <c r="N99" s="104">
        <f t="shared" si="6"/>
        <v>2263300</v>
      </c>
      <c r="O99" s="105" t="s">
        <v>541</v>
      </c>
      <c r="P99" s="166" t="s">
        <v>603</v>
      </c>
      <c r="Q99" s="166" t="s">
        <v>603</v>
      </c>
      <c r="R99" s="166" t="s">
        <v>603</v>
      </c>
      <c r="S99" s="166" t="s">
        <v>602</v>
      </c>
      <c r="T99" s="166" t="s">
        <v>603</v>
      </c>
      <c r="U99" s="166" t="s">
        <v>603</v>
      </c>
      <c r="V99" s="166" t="s">
        <v>605</v>
      </c>
      <c r="W99" s="166" t="s">
        <v>603</v>
      </c>
      <c r="X99" s="166"/>
    </row>
    <row r="100" spans="1:24" x14ac:dyDescent="0.25">
      <c r="A100" s="97" t="s">
        <v>204</v>
      </c>
      <c r="B100" s="98" t="s">
        <v>205</v>
      </c>
      <c r="C100" s="99"/>
      <c r="D100" s="99" t="s">
        <v>58</v>
      </c>
      <c r="E100" s="100" t="s">
        <v>206</v>
      </c>
      <c r="F100" s="114" t="s">
        <v>207</v>
      </c>
      <c r="G100" s="114"/>
      <c r="H100" s="115"/>
      <c r="I100" s="103">
        <v>345000</v>
      </c>
      <c r="J100" s="103">
        <f t="shared" si="4"/>
        <v>366800</v>
      </c>
      <c r="K100" s="103">
        <v>0</v>
      </c>
      <c r="L100" s="103">
        <f t="shared" si="5"/>
        <v>0</v>
      </c>
      <c r="M100" s="104">
        <f t="shared" si="7"/>
        <v>345000</v>
      </c>
      <c r="N100" s="104">
        <f t="shared" si="6"/>
        <v>366800</v>
      </c>
      <c r="O100" s="105" t="s">
        <v>541</v>
      </c>
      <c r="P100" s="166" t="s">
        <v>603</v>
      </c>
      <c r="Q100" s="166" t="s">
        <v>603</v>
      </c>
      <c r="R100" s="166" t="s">
        <v>603</v>
      </c>
      <c r="S100" s="166" t="s">
        <v>603</v>
      </c>
      <c r="T100" s="166" t="s">
        <v>603</v>
      </c>
      <c r="U100" s="166" t="s">
        <v>602</v>
      </c>
      <c r="V100" s="166" t="s">
        <v>605</v>
      </c>
      <c r="W100" s="166" t="s">
        <v>603</v>
      </c>
      <c r="X100" s="166"/>
    </row>
    <row r="101" spans="1:24" x14ac:dyDescent="0.25">
      <c r="A101" s="97" t="s">
        <v>50</v>
      </c>
      <c r="B101" s="98">
        <v>3</v>
      </c>
      <c r="C101" s="99" t="s">
        <v>461</v>
      </c>
      <c r="D101" s="99" t="s">
        <v>16</v>
      </c>
      <c r="E101" s="106" t="s">
        <v>579</v>
      </c>
      <c r="F101" s="107" t="s">
        <v>207</v>
      </c>
      <c r="G101" s="107"/>
      <c r="H101" s="108"/>
      <c r="I101" s="103">
        <v>1451000</v>
      </c>
      <c r="J101" s="103">
        <f t="shared" si="4"/>
        <v>1542600</v>
      </c>
      <c r="K101" s="103">
        <v>0</v>
      </c>
      <c r="L101" s="103">
        <f t="shared" si="5"/>
        <v>0</v>
      </c>
      <c r="M101" s="104">
        <f t="shared" si="7"/>
        <v>1451000</v>
      </c>
      <c r="N101" s="104">
        <f t="shared" si="6"/>
        <v>1542600</v>
      </c>
      <c r="O101" s="105" t="s">
        <v>541</v>
      </c>
      <c r="P101" s="166" t="s">
        <v>603</v>
      </c>
      <c r="Q101" s="166" t="s">
        <v>603</v>
      </c>
      <c r="R101" s="166" t="s">
        <v>603</v>
      </c>
      <c r="S101" s="166" t="s">
        <v>603</v>
      </c>
      <c r="T101" s="166" t="s">
        <v>603</v>
      </c>
      <c r="U101" s="166" t="s">
        <v>603</v>
      </c>
      <c r="V101" s="166" t="s">
        <v>605</v>
      </c>
      <c r="W101" s="166" t="s">
        <v>603</v>
      </c>
      <c r="X101" s="166"/>
    </row>
    <row r="102" spans="1:24" x14ac:dyDescent="0.25">
      <c r="A102" s="97" t="s">
        <v>208</v>
      </c>
      <c r="B102" s="98">
        <v>4</v>
      </c>
      <c r="C102" s="99" t="s">
        <v>462</v>
      </c>
      <c r="D102" s="99" t="s">
        <v>188</v>
      </c>
      <c r="E102" s="106" t="s">
        <v>580</v>
      </c>
      <c r="F102" s="107" t="s">
        <v>209</v>
      </c>
      <c r="G102" s="107"/>
      <c r="H102" s="108"/>
      <c r="I102" s="103">
        <v>360000</v>
      </c>
      <c r="J102" s="103">
        <f t="shared" si="4"/>
        <v>382800</v>
      </c>
      <c r="K102" s="103">
        <v>0</v>
      </c>
      <c r="L102" s="103">
        <f t="shared" si="5"/>
        <v>0</v>
      </c>
      <c r="M102" s="104">
        <f t="shared" si="7"/>
        <v>360000</v>
      </c>
      <c r="N102" s="104">
        <f t="shared" si="6"/>
        <v>382800</v>
      </c>
      <c r="O102" s="105" t="s">
        <v>541</v>
      </c>
      <c r="P102" s="166" t="s">
        <v>603</v>
      </c>
      <c r="Q102" s="166" t="s">
        <v>603</v>
      </c>
      <c r="R102" s="166" t="s">
        <v>603</v>
      </c>
      <c r="S102" s="166" t="s">
        <v>602</v>
      </c>
      <c r="T102" s="166" t="s">
        <v>603</v>
      </c>
      <c r="U102" s="166" t="s">
        <v>603</v>
      </c>
      <c r="V102" s="166" t="s">
        <v>605</v>
      </c>
      <c r="W102" s="166" t="s">
        <v>603</v>
      </c>
      <c r="X102" s="166"/>
    </row>
    <row r="103" spans="1:24" x14ac:dyDescent="0.25">
      <c r="A103" s="97" t="s">
        <v>194</v>
      </c>
      <c r="B103" s="98">
        <v>13</v>
      </c>
      <c r="C103" s="99" t="s">
        <v>458</v>
      </c>
      <c r="D103" s="99" t="s">
        <v>195</v>
      </c>
      <c r="E103" s="106" t="s">
        <v>581</v>
      </c>
      <c r="F103" s="107" t="s">
        <v>209</v>
      </c>
      <c r="G103" s="107"/>
      <c r="H103" s="108"/>
      <c r="I103" s="103">
        <v>397000</v>
      </c>
      <c r="J103" s="103">
        <f t="shared" si="4"/>
        <v>422100</v>
      </c>
      <c r="K103" s="103">
        <v>0</v>
      </c>
      <c r="L103" s="103">
        <f t="shared" si="5"/>
        <v>0</v>
      </c>
      <c r="M103" s="104">
        <f t="shared" si="7"/>
        <v>397000</v>
      </c>
      <c r="N103" s="104">
        <f t="shared" si="6"/>
        <v>422100</v>
      </c>
      <c r="O103" s="105" t="s">
        <v>541</v>
      </c>
      <c r="P103" s="166" t="s">
        <v>603</v>
      </c>
      <c r="Q103" s="166" t="s">
        <v>603</v>
      </c>
      <c r="R103" s="166" t="s">
        <v>603</v>
      </c>
      <c r="S103" s="166" t="s">
        <v>603</v>
      </c>
      <c r="T103" s="166" t="s">
        <v>603</v>
      </c>
      <c r="U103" s="166" t="s">
        <v>603</v>
      </c>
      <c r="V103" s="166" t="s">
        <v>605</v>
      </c>
      <c r="W103" s="166" t="s">
        <v>603</v>
      </c>
      <c r="X103" s="166"/>
    </row>
    <row r="104" spans="1:24" x14ac:dyDescent="0.25">
      <c r="A104" s="109" t="s">
        <v>68</v>
      </c>
      <c r="B104" s="98">
        <v>84</v>
      </c>
      <c r="C104" s="99" t="s">
        <v>463</v>
      </c>
      <c r="D104" s="99" t="s">
        <v>16</v>
      </c>
      <c r="E104" s="110" t="s">
        <v>582</v>
      </c>
      <c r="F104" s="111" t="s">
        <v>210</v>
      </c>
      <c r="G104" s="111" t="s">
        <v>540</v>
      </c>
      <c r="H104" s="112"/>
      <c r="I104" s="103">
        <v>13375000</v>
      </c>
      <c r="J104" s="103">
        <f t="shared" si="4"/>
        <v>14218700</v>
      </c>
      <c r="K104" s="103">
        <v>0</v>
      </c>
      <c r="L104" s="103">
        <f t="shared" si="5"/>
        <v>0</v>
      </c>
      <c r="M104" s="104">
        <f t="shared" si="7"/>
        <v>13375000</v>
      </c>
      <c r="N104" s="104">
        <f t="shared" si="6"/>
        <v>14218700</v>
      </c>
      <c r="O104" s="105" t="s">
        <v>542</v>
      </c>
      <c r="P104" s="166" t="s">
        <v>602</v>
      </c>
      <c r="Q104" s="166" t="s">
        <v>602</v>
      </c>
      <c r="R104" s="166" t="s">
        <v>603</v>
      </c>
      <c r="S104" s="166" t="s">
        <v>603</v>
      </c>
      <c r="T104" s="166" t="s">
        <v>603</v>
      </c>
      <c r="U104" s="166" t="s">
        <v>603</v>
      </c>
      <c r="V104" s="166" t="s">
        <v>605</v>
      </c>
      <c r="W104" s="166" t="s">
        <v>612</v>
      </c>
      <c r="X104" s="166"/>
    </row>
    <row r="105" spans="1:24" x14ac:dyDescent="0.25">
      <c r="A105" s="109" t="s">
        <v>211</v>
      </c>
      <c r="B105" s="98" t="s">
        <v>28</v>
      </c>
      <c r="C105" s="99" t="s">
        <v>464</v>
      </c>
      <c r="D105" s="99" t="s">
        <v>16</v>
      </c>
      <c r="E105" s="110" t="s">
        <v>212</v>
      </c>
      <c r="F105" s="111" t="s">
        <v>213</v>
      </c>
      <c r="G105" s="111" t="s">
        <v>540</v>
      </c>
      <c r="H105" s="112"/>
      <c r="I105" s="103">
        <v>150000</v>
      </c>
      <c r="J105" s="103">
        <f t="shared" si="4"/>
        <v>159500</v>
      </c>
      <c r="K105" s="103">
        <v>0</v>
      </c>
      <c r="L105" s="103">
        <f t="shared" si="5"/>
        <v>0</v>
      </c>
      <c r="M105" s="104">
        <f t="shared" si="7"/>
        <v>150000</v>
      </c>
      <c r="N105" s="104">
        <f t="shared" si="6"/>
        <v>159500</v>
      </c>
      <c r="O105" s="105" t="s">
        <v>542</v>
      </c>
      <c r="P105" s="166" t="s">
        <v>606</v>
      </c>
      <c r="Q105" s="166" t="s">
        <v>605</v>
      </c>
      <c r="R105" s="166" t="s">
        <v>605</v>
      </c>
      <c r="S105" s="166" t="s">
        <v>603</v>
      </c>
      <c r="T105" s="166" t="s">
        <v>603</v>
      </c>
      <c r="U105" s="166" t="s">
        <v>603</v>
      </c>
      <c r="V105" s="166" t="s">
        <v>605</v>
      </c>
      <c r="W105" s="166" t="s">
        <v>612</v>
      </c>
      <c r="X105" s="166"/>
    </row>
    <row r="106" spans="1:24" x14ac:dyDescent="0.25">
      <c r="A106" s="123" t="s">
        <v>214</v>
      </c>
      <c r="B106" s="98">
        <v>33</v>
      </c>
      <c r="C106" s="99" t="s">
        <v>465</v>
      </c>
      <c r="D106" s="99" t="s">
        <v>16</v>
      </c>
      <c r="E106" s="100" t="s">
        <v>215</v>
      </c>
      <c r="F106" s="114" t="s">
        <v>216</v>
      </c>
      <c r="G106" s="111" t="s">
        <v>540</v>
      </c>
      <c r="H106" s="115" t="s">
        <v>540</v>
      </c>
      <c r="I106" s="103">
        <v>3960000</v>
      </c>
      <c r="J106" s="103">
        <f t="shared" si="4"/>
        <v>4209800</v>
      </c>
      <c r="K106" s="103">
        <v>15000</v>
      </c>
      <c r="L106" s="103">
        <f t="shared" si="5"/>
        <v>15600</v>
      </c>
      <c r="M106" s="104">
        <f t="shared" si="7"/>
        <v>3975000</v>
      </c>
      <c r="N106" s="104">
        <f t="shared" si="6"/>
        <v>4225400</v>
      </c>
      <c r="O106" s="105" t="s">
        <v>542</v>
      </c>
      <c r="P106" s="166" t="s">
        <v>602</v>
      </c>
      <c r="Q106" s="166" t="s">
        <v>603</v>
      </c>
      <c r="R106" s="166" t="s">
        <v>603</v>
      </c>
      <c r="S106" s="166" t="s">
        <v>603</v>
      </c>
      <c r="T106" s="166" t="s">
        <v>603</v>
      </c>
      <c r="U106" s="166" t="s">
        <v>603</v>
      </c>
      <c r="V106" s="166" t="s">
        <v>605</v>
      </c>
      <c r="W106" s="166" t="s">
        <v>612</v>
      </c>
      <c r="X106" s="166"/>
    </row>
    <row r="107" spans="1:24" x14ac:dyDescent="0.25">
      <c r="A107" s="119" t="s">
        <v>217</v>
      </c>
      <c r="B107" s="98">
        <v>133</v>
      </c>
      <c r="C107" s="99" t="s">
        <v>466</v>
      </c>
      <c r="D107" s="99" t="s">
        <v>16</v>
      </c>
      <c r="E107" s="125" t="s">
        <v>583</v>
      </c>
      <c r="F107" s="101" t="s">
        <v>218</v>
      </c>
      <c r="G107" s="101" t="s">
        <v>540</v>
      </c>
      <c r="H107" s="102" t="s">
        <v>540</v>
      </c>
      <c r="I107" s="103">
        <v>23000000</v>
      </c>
      <c r="J107" s="103">
        <f t="shared" si="4"/>
        <v>24450800</v>
      </c>
      <c r="K107" s="103">
        <v>200000</v>
      </c>
      <c r="L107" s="103">
        <f t="shared" si="5"/>
        <v>207500</v>
      </c>
      <c r="M107" s="104">
        <f t="shared" si="7"/>
        <v>23200000</v>
      </c>
      <c r="N107" s="104">
        <f t="shared" si="6"/>
        <v>24658300</v>
      </c>
      <c r="O107" s="105" t="s">
        <v>542</v>
      </c>
      <c r="P107" s="166" t="s">
        <v>602</v>
      </c>
      <c r="Q107" s="166" t="s">
        <v>602</v>
      </c>
      <c r="R107" s="166" t="s">
        <v>603</v>
      </c>
      <c r="S107" s="166" t="s">
        <v>603</v>
      </c>
      <c r="T107" s="166" t="s">
        <v>603</v>
      </c>
      <c r="U107" s="166" t="s">
        <v>603</v>
      </c>
      <c r="V107" s="166" t="s">
        <v>605</v>
      </c>
      <c r="W107" s="166" t="s">
        <v>612</v>
      </c>
      <c r="X107" s="166"/>
    </row>
    <row r="108" spans="1:24" x14ac:dyDescent="0.25">
      <c r="A108" s="97" t="s">
        <v>219</v>
      </c>
      <c r="B108" s="98">
        <v>12</v>
      </c>
      <c r="C108" s="99" t="s">
        <v>467</v>
      </c>
      <c r="D108" s="99" t="s">
        <v>16</v>
      </c>
      <c r="E108" s="106" t="s">
        <v>220</v>
      </c>
      <c r="F108" s="107" t="s">
        <v>221</v>
      </c>
      <c r="G108" s="107"/>
      <c r="H108" s="108"/>
      <c r="I108" s="103">
        <v>297000</v>
      </c>
      <c r="J108" s="103">
        <f t="shared" si="4"/>
        <v>315800</v>
      </c>
      <c r="K108" s="103">
        <v>0</v>
      </c>
      <c r="L108" s="103">
        <f t="shared" si="5"/>
        <v>0</v>
      </c>
      <c r="M108" s="104">
        <f t="shared" si="7"/>
        <v>297000</v>
      </c>
      <c r="N108" s="104">
        <f t="shared" si="6"/>
        <v>315800</v>
      </c>
      <c r="O108" s="105" t="s">
        <v>541</v>
      </c>
      <c r="P108" s="166" t="s">
        <v>603</v>
      </c>
      <c r="Q108" s="166" t="s">
        <v>603</v>
      </c>
      <c r="R108" s="166" t="s">
        <v>603</v>
      </c>
      <c r="S108" s="166" t="s">
        <v>603</v>
      </c>
      <c r="T108" s="166" t="s">
        <v>603</v>
      </c>
      <c r="U108" s="166" t="s">
        <v>603</v>
      </c>
      <c r="V108" s="166" t="s">
        <v>605</v>
      </c>
      <c r="W108" s="166" t="s">
        <v>603</v>
      </c>
      <c r="X108" s="166"/>
    </row>
    <row r="109" spans="1:24" x14ac:dyDescent="0.25">
      <c r="A109" s="119" t="s">
        <v>222</v>
      </c>
      <c r="B109" s="98" t="s">
        <v>537</v>
      </c>
      <c r="C109" s="99" t="s">
        <v>468</v>
      </c>
      <c r="D109" s="99" t="s">
        <v>16</v>
      </c>
      <c r="E109" s="125" t="s">
        <v>538</v>
      </c>
      <c r="F109" s="101" t="s">
        <v>223</v>
      </c>
      <c r="G109" s="101"/>
      <c r="H109" s="102"/>
      <c r="I109" s="103">
        <v>4222000</v>
      </c>
      <c r="J109" s="103">
        <f t="shared" si="4"/>
        <v>4488400</v>
      </c>
      <c r="K109" s="103">
        <v>300000</v>
      </c>
      <c r="L109" s="103">
        <f t="shared" si="5"/>
        <v>311200</v>
      </c>
      <c r="M109" s="104">
        <f t="shared" si="7"/>
        <v>4522000</v>
      </c>
      <c r="N109" s="104">
        <f t="shared" si="6"/>
        <v>4799600</v>
      </c>
      <c r="O109" s="105" t="s">
        <v>541</v>
      </c>
      <c r="P109" s="166" t="s">
        <v>603</v>
      </c>
      <c r="Q109" s="166" t="s">
        <v>603</v>
      </c>
      <c r="R109" s="166" t="s">
        <v>603</v>
      </c>
      <c r="S109" s="166" t="s">
        <v>603</v>
      </c>
      <c r="T109" s="166" t="s">
        <v>603</v>
      </c>
      <c r="U109" s="166" t="s">
        <v>603</v>
      </c>
      <c r="V109" s="166" t="s">
        <v>605</v>
      </c>
      <c r="W109" s="166" t="s">
        <v>603</v>
      </c>
      <c r="X109" s="166"/>
    </row>
    <row r="110" spans="1:24" x14ac:dyDescent="0.25">
      <c r="A110" s="97" t="s">
        <v>224</v>
      </c>
      <c r="B110" s="98"/>
      <c r="C110" s="99"/>
      <c r="D110" s="99" t="s">
        <v>16</v>
      </c>
      <c r="E110" s="106" t="s">
        <v>225</v>
      </c>
      <c r="F110" s="107" t="s">
        <v>226</v>
      </c>
      <c r="G110" s="107"/>
      <c r="H110" s="108"/>
      <c r="I110" s="103">
        <v>0</v>
      </c>
      <c r="J110" s="103">
        <f t="shared" si="4"/>
        <v>0</v>
      </c>
      <c r="K110" s="103">
        <v>998350</v>
      </c>
      <c r="L110" s="103">
        <f t="shared" si="5"/>
        <v>1035400</v>
      </c>
      <c r="M110" s="104">
        <f t="shared" si="7"/>
        <v>998350</v>
      </c>
      <c r="N110" s="104">
        <f t="shared" si="6"/>
        <v>1035400</v>
      </c>
      <c r="O110" s="105" t="s">
        <v>542</v>
      </c>
      <c r="P110" s="166"/>
      <c r="Q110" s="166"/>
      <c r="R110" s="166"/>
      <c r="S110" s="166"/>
      <c r="T110" s="166"/>
      <c r="U110" s="166"/>
      <c r="V110" s="166"/>
      <c r="W110" s="166"/>
      <c r="X110" s="166"/>
    </row>
    <row r="111" spans="1:24" x14ac:dyDescent="0.25">
      <c r="A111" s="97" t="s">
        <v>227</v>
      </c>
      <c r="B111" s="98"/>
      <c r="C111" s="99"/>
      <c r="D111" s="99" t="s">
        <v>58</v>
      </c>
      <c r="E111" s="100" t="s">
        <v>228</v>
      </c>
      <c r="F111" s="114" t="s">
        <v>229</v>
      </c>
      <c r="G111" s="114"/>
      <c r="H111" s="115"/>
      <c r="I111" s="103">
        <v>84300</v>
      </c>
      <c r="J111" s="103">
        <f t="shared" si="4"/>
        <v>89700</v>
      </c>
      <c r="K111" s="103">
        <v>16500</v>
      </c>
      <c r="L111" s="103">
        <f t="shared" si="5"/>
        <v>17200</v>
      </c>
      <c r="M111" s="104">
        <f t="shared" si="7"/>
        <v>100800</v>
      </c>
      <c r="N111" s="104">
        <f t="shared" si="6"/>
        <v>106900</v>
      </c>
      <c r="O111" s="105" t="s">
        <v>542</v>
      </c>
      <c r="P111" s="166"/>
      <c r="Q111" s="166"/>
      <c r="R111" s="166"/>
      <c r="S111" s="166"/>
      <c r="T111" s="166"/>
      <c r="U111" s="166"/>
      <c r="V111" s="166"/>
      <c r="W111" s="166"/>
      <c r="X111" s="166"/>
    </row>
    <row r="112" spans="1:24" x14ac:dyDescent="0.25">
      <c r="A112" s="109" t="s">
        <v>230</v>
      </c>
      <c r="B112" s="98">
        <v>7</v>
      </c>
      <c r="C112" s="99" t="s">
        <v>469</v>
      </c>
      <c r="D112" s="99" t="s">
        <v>58</v>
      </c>
      <c r="E112" s="110" t="s">
        <v>231</v>
      </c>
      <c r="F112" s="111" t="s">
        <v>232</v>
      </c>
      <c r="G112" s="111"/>
      <c r="H112" s="112"/>
      <c r="I112" s="103">
        <v>406000</v>
      </c>
      <c r="J112" s="103">
        <f t="shared" si="4"/>
        <v>431700</v>
      </c>
      <c r="K112" s="103">
        <v>0</v>
      </c>
      <c r="L112" s="103">
        <f t="shared" si="5"/>
        <v>0</v>
      </c>
      <c r="M112" s="104">
        <f t="shared" si="7"/>
        <v>406000</v>
      </c>
      <c r="N112" s="104">
        <f t="shared" si="6"/>
        <v>431700</v>
      </c>
      <c r="O112" s="105" t="s">
        <v>541</v>
      </c>
      <c r="P112" s="166" t="s">
        <v>603</v>
      </c>
      <c r="Q112" s="166" t="s">
        <v>603</v>
      </c>
      <c r="R112" s="166" t="s">
        <v>603</v>
      </c>
      <c r="S112" s="166" t="s">
        <v>603</v>
      </c>
      <c r="T112" s="166" t="s">
        <v>603</v>
      </c>
      <c r="U112" s="166" t="s">
        <v>603</v>
      </c>
      <c r="V112" s="166" t="s">
        <v>605</v>
      </c>
      <c r="W112" s="166" t="s">
        <v>603</v>
      </c>
      <c r="X112" s="166"/>
    </row>
    <row r="113" spans="1:24" x14ac:dyDescent="0.25">
      <c r="A113" s="109" t="s">
        <v>230</v>
      </c>
      <c r="B113" s="98">
        <v>7</v>
      </c>
      <c r="C113" s="99" t="s">
        <v>469</v>
      </c>
      <c r="D113" s="99" t="s">
        <v>58</v>
      </c>
      <c r="E113" s="110" t="s">
        <v>233</v>
      </c>
      <c r="F113" s="111" t="s">
        <v>232</v>
      </c>
      <c r="G113" s="111"/>
      <c r="H113" s="112"/>
      <c r="I113" s="103">
        <v>110000</v>
      </c>
      <c r="J113" s="103">
        <f t="shared" si="4"/>
        <v>117000</v>
      </c>
      <c r="K113" s="103">
        <v>0</v>
      </c>
      <c r="L113" s="103">
        <f t="shared" si="5"/>
        <v>0</v>
      </c>
      <c r="M113" s="104">
        <f t="shared" si="7"/>
        <v>110000</v>
      </c>
      <c r="N113" s="104">
        <f t="shared" si="6"/>
        <v>117000</v>
      </c>
      <c r="O113" s="105" t="s">
        <v>541</v>
      </c>
      <c r="P113" s="166" t="s">
        <v>603</v>
      </c>
      <c r="Q113" s="166" t="s">
        <v>603</v>
      </c>
      <c r="R113" s="166" t="s">
        <v>603</v>
      </c>
      <c r="S113" s="166" t="s">
        <v>603</v>
      </c>
      <c r="T113" s="166" t="s">
        <v>603</v>
      </c>
      <c r="U113" s="166" t="s">
        <v>603</v>
      </c>
      <c r="V113" s="166" t="s">
        <v>605</v>
      </c>
      <c r="W113" s="166" t="s">
        <v>603</v>
      </c>
      <c r="X113" s="166"/>
    </row>
    <row r="114" spans="1:24" x14ac:dyDescent="0.25">
      <c r="A114" s="109" t="s">
        <v>230</v>
      </c>
      <c r="B114" s="98" t="s">
        <v>234</v>
      </c>
      <c r="C114" s="99" t="s">
        <v>469</v>
      </c>
      <c r="D114" s="99" t="s">
        <v>58</v>
      </c>
      <c r="E114" s="110" t="s">
        <v>561</v>
      </c>
      <c r="F114" s="111" t="s">
        <v>232</v>
      </c>
      <c r="G114" s="111"/>
      <c r="H114" s="112"/>
      <c r="I114" s="103">
        <v>125000</v>
      </c>
      <c r="J114" s="103">
        <f t="shared" si="4"/>
        <v>132900</v>
      </c>
      <c r="K114" s="103">
        <v>0</v>
      </c>
      <c r="L114" s="103">
        <f t="shared" si="5"/>
        <v>0</v>
      </c>
      <c r="M114" s="104">
        <f t="shared" si="7"/>
        <v>125000</v>
      </c>
      <c r="N114" s="104">
        <f t="shared" si="6"/>
        <v>132900</v>
      </c>
      <c r="O114" s="105" t="s">
        <v>541</v>
      </c>
      <c r="P114" s="166" t="s">
        <v>603</v>
      </c>
      <c r="Q114" s="166" t="s">
        <v>603</v>
      </c>
      <c r="R114" s="166" t="s">
        <v>603</v>
      </c>
      <c r="S114" s="166" t="s">
        <v>603</v>
      </c>
      <c r="T114" s="166" t="s">
        <v>603</v>
      </c>
      <c r="U114" s="166" t="s">
        <v>603</v>
      </c>
      <c r="V114" s="166" t="s">
        <v>605</v>
      </c>
      <c r="W114" s="166" t="s">
        <v>603</v>
      </c>
      <c r="X114" s="166"/>
    </row>
    <row r="115" spans="1:24" x14ac:dyDescent="0.25">
      <c r="A115" s="109" t="s">
        <v>235</v>
      </c>
      <c r="B115" s="98" t="s">
        <v>535</v>
      </c>
      <c r="C115" s="99" t="s">
        <v>470</v>
      </c>
      <c r="D115" s="99" t="s">
        <v>16</v>
      </c>
      <c r="E115" s="122" t="s">
        <v>236</v>
      </c>
      <c r="F115" s="101" t="s">
        <v>232</v>
      </c>
      <c r="G115" s="101"/>
      <c r="H115" s="102"/>
      <c r="I115" s="103">
        <v>837000</v>
      </c>
      <c r="J115" s="103">
        <f t="shared" si="4"/>
        <v>889800</v>
      </c>
      <c r="K115" s="103">
        <v>0</v>
      </c>
      <c r="L115" s="103">
        <f t="shared" si="5"/>
        <v>0</v>
      </c>
      <c r="M115" s="104">
        <f t="shared" si="7"/>
        <v>837000</v>
      </c>
      <c r="N115" s="104">
        <f t="shared" si="6"/>
        <v>889800</v>
      </c>
      <c r="O115" s="105" t="s">
        <v>541</v>
      </c>
      <c r="P115" s="166" t="s">
        <v>603</v>
      </c>
      <c r="Q115" s="166" t="s">
        <v>603</v>
      </c>
      <c r="R115" s="166" t="s">
        <v>603</v>
      </c>
      <c r="S115" s="166" t="s">
        <v>603</v>
      </c>
      <c r="T115" s="166" t="s">
        <v>603</v>
      </c>
      <c r="U115" s="166" t="s">
        <v>603</v>
      </c>
      <c r="V115" s="166" t="s">
        <v>605</v>
      </c>
      <c r="W115" s="166" t="s">
        <v>620</v>
      </c>
      <c r="X115" s="166"/>
    </row>
    <row r="116" spans="1:24" x14ac:dyDescent="0.25">
      <c r="A116" s="97" t="s">
        <v>237</v>
      </c>
      <c r="B116" s="98"/>
      <c r="C116" s="99"/>
      <c r="D116" s="99" t="s">
        <v>58</v>
      </c>
      <c r="E116" s="100" t="s">
        <v>238</v>
      </c>
      <c r="F116" s="114" t="s">
        <v>232</v>
      </c>
      <c r="G116" s="114"/>
      <c r="H116" s="115"/>
      <c r="I116" s="103">
        <v>293000</v>
      </c>
      <c r="J116" s="103">
        <f t="shared" si="4"/>
        <v>311500</v>
      </c>
      <c r="K116" s="103">
        <v>33000</v>
      </c>
      <c r="L116" s="103">
        <f t="shared" si="5"/>
        <v>34300</v>
      </c>
      <c r="M116" s="104">
        <f t="shared" si="7"/>
        <v>326000</v>
      </c>
      <c r="N116" s="104">
        <f t="shared" si="6"/>
        <v>345800</v>
      </c>
      <c r="O116" s="105" t="s">
        <v>541</v>
      </c>
      <c r="P116" s="166"/>
      <c r="Q116" s="166"/>
      <c r="R116" s="166"/>
      <c r="S116" s="166"/>
      <c r="T116" s="166"/>
      <c r="U116" s="166"/>
      <c r="V116" s="166"/>
      <c r="W116" s="166"/>
      <c r="X116" s="166"/>
    </row>
    <row r="117" spans="1:24" x14ac:dyDescent="0.25">
      <c r="A117" s="97" t="s">
        <v>239</v>
      </c>
      <c r="B117" s="98" t="s">
        <v>240</v>
      </c>
      <c r="C117" s="99" t="s">
        <v>471</v>
      </c>
      <c r="D117" s="99" t="s">
        <v>241</v>
      </c>
      <c r="E117" s="100" t="s">
        <v>242</v>
      </c>
      <c r="F117" s="130" t="s">
        <v>243</v>
      </c>
      <c r="G117" s="107"/>
      <c r="H117" s="108"/>
      <c r="I117" s="103">
        <v>49600</v>
      </c>
      <c r="J117" s="103">
        <f t="shared" si="4"/>
        <v>52800</v>
      </c>
      <c r="K117" s="103">
        <v>0</v>
      </c>
      <c r="L117" s="103">
        <f t="shared" si="5"/>
        <v>0</v>
      </c>
      <c r="M117" s="104">
        <f t="shared" si="7"/>
        <v>49600</v>
      </c>
      <c r="N117" s="104">
        <f t="shared" si="6"/>
        <v>52800</v>
      </c>
      <c r="O117" s="105" t="s">
        <v>542</v>
      </c>
      <c r="P117" s="166" t="s">
        <v>603</v>
      </c>
      <c r="Q117" s="166" t="s">
        <v>603</v>
      </c>
      <c r="R117" s="166" t="s">
        <v>603</v>
      </c>
      <c r="S117" s="166" t="s">
        <v>603</v>
      </c>
      <c r="T117" s="166" t="s">
        <v>603</v>
      </c>
      <c r="U117" s="166" t="s">
        <v>603</v>
      </c>
      <c r="V117" s="166" t="s">
        <v>605</v>
      </c>
      <c r="W117" s="166" t="s">
        <v>603</v>
      </c>
      <c r="X117" s="166"/>
    </row>
    <row r="118" spans="1:24" x14ac:dyDescent="0.25">
      <c r="A118" s="97" t="s">
        <v>244</v>
      </c>
      <c r="B118" s="98">
        <v>31</v>
      </c>
      <c r="C118" s="99" t="s">
        <v>472</v>
      </c>
      <c r="D118" s="99" t="s">
        <v>16</v>
      </c>
      <c r="E118" s="106" t="s">
        <v>245</v>
      </c>
      <c r="F118" s="130" t="s">
        <v>246</v>
      </c>
      <c r="G118" s="107"/>
      <c r="H118" s="108"/>
      <c r="I118" s="103">
        <v>1283500</v>
      </c>
      <c r="J118" s="103">
        <f t="shared" si="4"/>
        <v>1364500</v>
      </c>
      <c r="K118" s="103">
        <v>0</v>
      </c>
      <c r="L118" s="103">
        <f t="shared" si="5"/>
        <v>0</v>
      </c>
      <c r="M118" s="104">
        <f t="shared" si="7"/>
        <v>1283500</v>
      </c>
      <c r="N118" s="104">
        <f t="shared" si="6"/>
        <v>1364500</v>
      </c>
      <c r="O118" s="105" t="s">
        <v>542</v>
      </c>
      <c r="P118" s="166" t="s">
        <v>603</v>
      </c>
      <c r="Q118" s="166" t="s">
        <v>603</v>
      </c>
      <c r="R118" s="166" t="s">
        <v>603</v>
      </c>
      <c r="S118" s="166" t="s">
        <v>603</v>
      </c>
      <c r="T118" s="166" t="s">
        <v>603</v>
      </c>
      <c r="U118" s="166" t="s">
        <v>603</v>
      </c>
      <c r="V118" s="166" t="s">
        <v>605</v>
      </c>
      <c r="W118" s="166" t="s">
        <v>611</v>
      </c>
      <c r="X118" s="166"/>
    </row>
    <row r="119" spans="1:24" x14ac:dyDescent="0.25">
      <c r="A119" s="113" t="s">
        <v>247</v>
      </c>
      <c r="B119" s="98">
        <v>94</v>
      </c>
      <c r="C119" s="99" t="s">
        <v>473</v>
      </c>
      <c r="D119" s="99" t="s">
        <v>16</v>
      </c>
      <c r="E119" s="100" t="s">
        <v>248</v>
      </c>
      <c r="F119" s="130" t="s">
        <v>249</v>
      </c>
      <c r="G119" s="107"/>
      <c r="H119" s="108"/>
      <c r="I119" s="103">
        <v>254600</v>
      </c>
      <c r="J119" s="103">
        <f t="shared" si="4"/>
        <v>270700</v>
      </c>
      <c r="K119" s="103">
        <v>0</v>
      </c>
      <c r="L119" s="103">
        <f t="shared" si="5"/>
        <v>0</v>
      </c>
      <c r="M119" s="104">
        <f t="shared" si="7"/>
        <v>254600</v>
      </c>
      <c r="N119" s="104">
        <f t="shared" si="6"/>
        <v>270700</v>
      </c>
      <c r="O119" s="105" t="s">
        <v>542</v>
      </c>
      <c r="P119" s="166" t="s">
        <v>603</v>
      </c>
      <c r="Q119" s="166" t="s">
        <v>603</v>
      </c>
      <c r="R119" s="166" t="s">
        <v>603</v>
      </c>
      <c r="S119" s="166" t="s">
        <v>603</v>
      </c>
      <c r="T119" s="166" t="s">
        <v>603</v>
      </c>
      <c r="U119" s="166" t="s">
        <v>603</v>
      </c>
      <c r="V119" s="166" t="s">
        <v>605</v>
      </c>
      <c r="W119" s="166" t="s">
        <v>603</v>
      </c>
      <c r="X119" s="166"/>
    </row>
    <row r="120" spans="1:24" x14ac:dyDescent="0.25">
      <c r="A120" s="119" t="s">
        <v>217</v>
      </c>
      <c r="B120" s="98">
        <v>146</v>
      </c>
      <c r="C120" s="99" t="s">
        <v>474</v>
      </c>
      <c r="D120" s="99" t="s">
        <v>16</v>
      </c>
      <c r="E120" s="135" t="s">
        <v>250</v>
      </c>
      <c r="F120" s="130" t="s">
        <v>251</v>
      </c>
      <c r="G120" s="111" t="s">
        <v>540</v>
      </c>
      <c r="H120" s="108"/>
      <c r="I120" s="103">
        <v>11325000</v>
      </c>
      <c r="J120" s="103">
        <f t="shared" si="4"/>
        <v>12039400</v>
      </c>
      <c r="K120" s="103">
        <v>0</v>
      </c>
      <c r="L120" s="103">
        <f t="shared" si="5"/>
        <v>0</v>
      </c>
      <c r="M120" s="104">
        <f t="shared" si="7"/>
        <v>11325000</v>
      </c>
      <c r="N120" s="104">
        <f t="shared" si="6"/>
        <v>12039400</v>
      </c>
      <c r="O120" s="105" t="s">
        <v>542</v>
      </c>
      <c r="P120" s="166" t="s">
        <v>603</v>
      </c>
      <c r="Q120" s="166" t="s">
        <v>602</v>
      </c>
      <c r="R120" s="166" t="s">
        <v>621</v>
      </c>
      <c r="S120" s="166" t="s">
        <v>603</v>
      </c>
      <c r="T120" s="166" t="s">
        <v>603</v>
      </c>
      <c r="U120" s="166" t="s">
        <v>603</v>
      </c>
      <c r="V120" s="166" t="s">
        <v>605</v>
      </c>
      <c r="W120" s="166" t="s">
        <v>612</v>
      </c>
      <c r="X120" s="166"/>
    </row>
    <row r="121" spans="1:24" x14ac:dyDescent="0.25">
      <c r="A121" s="97" t="s">
        <v>252</v>
      </c>
      <c r="B121" s="98">
        <v>13</v>
      </c>
      <c r="C121" s="99" t="s">
        <v>475</v>
      </c>
      <c r="D121" s="99" t="s">
        <v>188</v>
      </c>
      <c r="E121" s="136" t="s">
        <v>253</v>
      </c>
      <c r="F121" s="130" t="s">
        <v>254</v>
      </c>
      <c r="G121" s="111" t="s">
        <v>540</v>
      </c>
      <c r="H121" s="108"/>
      <c r="I121" s="103">
        <v>1685000</v>
      </c>
      <c r="J121" s="103">
        <f t="shared" si="4"/>
        <v>1791300</v>
      </c>
      <c r="K121" s="103">
        <v>0</v>
      </c>
      <c r="L121" s="103">
        <f t="shared" si="5"/>
        <v>0</v>
      </c>
      <c r="M121" s="104">
        <f t="shared" si="7"/>
        <v>1685000</v>
      </c>
      <c r="N121" s="104">
        <f t="shared" si="6"/>
        <v>1791300</v>
      </c>
      <c r="O121" s="105" t="s">
        <v>542</v>
      </c>
      <c r="P121" s="166" t="s">
        <v>603</v>
      </c>
      <c r="Q121" s="166" t="s">
        <v>603</v>
      </c>
      <c r="R121" s="166" t="s">
        <v>603</v>
      </c>
      <c r="S121" s="166" t="s">
        <v>603</v>
      </c>
      <c r="T121" s="166" t="s">
        <v>603</v>
      </c>
      <c r="U121" s="166" t="s">
        <v>603</v>
      </c>
      <c r="V121" s="166" t="s">
        <v>605</v>
      </c>
      <c r="W121" s="166" t="s">
        <v>612</v>
      </c>
      <c r="X121" s="166"/>
    </row>
    <row r="122" spans="1:24" x14ac:dyDescent="0.25">
      <c r="A122" s="97" t="s">
        <v>252</v>
      </c>
      <c r="B122" s="98">
        <v>53</v>
      </c>
      <c r="C122" s="99" t="s">
        <v>476</v>
      </c>
      <c r="D122" s="99" t="s">
        <v>58</v>
      </c>
      <c r="E122" s="136" t="s">
        <v>253</v>
      </c>
      <c r="F122" s="130" t="s">
        <v>255</v>
      </c>
      <c r="G122" s="111" t="s">
        <v>540</v>
      </c>
      <c r="H122" s="108"/>
      <c r="I122" s="103">
        <v>1840000</v>
      </c>
      <c r="J122" s="103">
        <f t="shared" si="4"/>
        <v>1956100</v>
      </c>
      <c r="K122" s="103">
        <v>0</v>
      </c>
      <c r="L122" s="103">
        <f t="shared" si="5"/>
        <v>0</v>
      </c>
      <c r="M122" s="104">
        <f t="shared" si="7"/>
        <v>1840000</v>
      </c>
      <c r="N122" s="104">
        <f t="shared" si="6"/>
        <v>1956100</v>
      </c>
      <c r="O122" s="105" t="s">
        <v>542</v>
      </c>
      <c r="P122" s="166" t="s">
        <v>603</v>
      </c>
      <c r="Q122" s="166" t="s">
        <v>603</v>
      </c>
      <c r="R122" s="166" t="s">
        <v>603</v>
      </c>
      <c r="S122" s="166" t="s">
        <v>603</v>
      </c>
      <c r="T122" s="166" t="s">
        <v>603</v>
      </c>
      <c r="U122" s="166" t="s">
        <v>603</v>
      </c>
      <c r="V122" s="166" t="s">
        <v>605</v>
      </c>
      <c r="W122" s="166" t="s">
        <v>612</v>
      </c>
      <c r="X122" s="166"/>
    </row>
    <row r="123" spans="1:24" x14ac:dyDescent="0.25">
      <c r="A123" s="97" t="s">
        <v>256</v>
      </c>
      <c r="B123" s="98">
        <v>11</v>
      </c>
      <c r="C123" s="99" t="s">
        <v>477</v>
      </c>
      <c r="D123" s="99" t="s">
        <v>195</v>
      </c>
      <c r="E123" s="137" t="s">
        <v>257</v>
      </c>
      <c r="F123" s="130" t="s">
        <v>258</v>
      </c>
      <c r="G123" s="111" t="s">
        <v>540</v>
      </c>
      <c r="H123" s="108"/>
      <c r="I123" s="103">
        <v>2700000</v>
      </c>
      <c r="J123" s="103">
        <f t="shared" si="4"/>
        <v>2870400</v>
      </c>
      <c r="K123" s="103">
        <v>0</v>
      </c>
      <c r="L123" s="103">
        <f t="shared" si="5"/>
        <v>0</v>
      </c>
      <c r="M123" s="104">
        <f t="shared" si="7"/>
        <v>2700000</v>
      </c>
      <c r="N123" s="104">
        <f t="shared" si="6"/>
        <v>2870400</v>
      </c>
      <c r="O123" s="105" t="s">
        <v>542</v>
      </c>
      <c r="P123" s="166" t="s">
        <v>603</v>
      </c>
      <c r="Q123" s="166" t="s">
        <v>603</v>
      </c>
      <c r="R123" s="166" t="s">
        <v>603</v>
      </c>
      <c r="S123" s="166" t="s">
        <v>603</v>
      </c>
      <c r="T123" s="166" t="s">
        <v>603</v>
      </c>
      <c r="U123" s="166" t="s">
        <v>603</v>
      </c>
      <c r="V123" s="166" t="s">
        <v>605</v>
      </c>
      <c r="W123" s="166" t="s">
        <v>612</v>
      </c>
      <c r="X123" s="166"/>
    </row>
    <row r="124" spans="1:24" x14ac:dyDescent="0.25">
      <c r="A124" s="97" t="s">
        <v>259</v>
      </c>
      <c r="B124" s="98" t="s">
        <v>539</v>
      </c>
      <c r="C124" s="99" t="s">
        <v>478</v>
      </c>
      <c r="D124" s="99" t="s">
        <v>195</v>
      </c>
      <c r="E124" s="136" t="s">
        <v>253</v>
      </c>
      <c r="F124" s="130" t="s">
        <v>258</v>
      </c>
      <c r="G124" s="111" t="s">
        <v>540</v>
      </c>
      <c r="H124" s="108"/>
      <c r="I124" s="103">
        <v>3125000</v>
      </c>
      <c r="J124" s="103">
        <f t="shared" si="4"/>
        <v>3322200</v>
      </c>
      <c r="K124" s="103">
        <v>0</v>
      </c>
      <c r="L124" s="103">
        <f t="shared" si="5"/>
        <v>0</v>
      </c>
      <c r="M124" s="104">
        <f t="shared" si="7"/>
        <v>3125000</v>
      </c>
      <c r="N124" s="104">
        <f t="shared" si="6"/>
        <v>3322200</v>
      </c>
      <c r="O124" s="105" t="s">
        <v>542</v>
      </c>
      <c r="P124" s="166" t="s">
        <v>603</v>
      </c>
      <c r="Q124" s="166" t="s">
        <v>603</v>
      </c>
      <c r="R124" s="166" t="s">
        <v>603</v>
      </c>
      <c r="S124" s="166" t="s">
        <v>603</v>
      </c>
      <c r="T124" s="166" t="s">
        <v>603</v>
      </c>
      <c r="U124" s="166" t="s">
        <v>603</v>
      </c>
      <c r="V124" s="166" t="s">
        <v>605</v>
      </c>
      <c r="W124" s="166" t="s">
        <v>612</v>
      </c>
      <c r="X124" s="166"/>
    </row>
    <row r="125" spans="1:24" x14ac:dyDescent="0.25">
      <c r="A125" s="119" t="s">
        <v>260</v>
      </c>
      <c r="B125" s="98">
        <v>101</v>
      </c>
      <c r="C125" s="99" t="s">
        <v>479</v>
      </c>
      <c r="D125" s="99" t="s">
        <v>16</v>
      </c>
      <c r="E125" s="138" t="s">
        <v>261</v>
      </c>
      <c r="F125" s="130" t="s">
        <v>262</v>
      </c>
      <c r="G125" s="111" t="s">
        <v>540</v>
      </c>
      <c r="H125" s="108"/>
      <c r="I125" s="103">
        <v>10870000</v>
      </c>
      <c r="J125" s="103">
        <f t="shared" si="4"/>
        <v>11555700</v>
      </c>
      <c r="K125" s="103">
        <v>0</v>
      </c>
      <c r="L125" s="103">
        <f t="shared" si="5"/>
        <v>0</v>
      </c>
      <c r="M125" s="104">
        <f t="shared" si="7"/>
        <v>10870000</v>
      </c>
      <c r="N125" s="104">
        <f t="shared" si="6"/>
        <v>11555700</v>
      </c>
      <c r="O125" s="105" t="s">
        <v>542</v>
      </c>
      <c r="P125" s="166" t="s">
        <v>603</v>
      </c>
      <c r="Q125" s="166" t="s">
        <v>602</v>
      </c>
      <c r="R125" s="166" t="s">
        <v>621</v>
      </c>
      <c r="S125" s="166" t="s">
        <v>603</v>
      </c>
      <c r="T125" s="166" t="s">
        <v>603</v>
      </c>
      <c r="U125" s="166" t="s">
        <v>603</v>
      </c>
      <c r="V125" s="166" t="s">
        <v>605</v>
      </c>
      <c r="W125" s="166" t="s">
        <v>612</v>
      </c>
      <c r="X125" s="166"/>
    </row>
    <row r="126" spans="1:24" x14ac:dyDescent="0.25">
      <c r="A126" s="119" t="s">
        <v>263</v>
      </c>
      <c r="B126" s="98">
        <v>28</v>
      </c>
      <c r="C126" s="99" t="s">
        <v>480</v>
      </c>
      <c r="D126" s="99" t="s">
        <v>16</v>
      </c>
      <c r="E126" s="122" t="s">
        <v>264</v>
      </c>
      <c r="F126" s="130" t="s">
        <v>265</v>
      </c>
      <c r="G126" s="111" t="s">
        <v>540</v>
      </c>
      <c r="H126" s="108"/>
      <c r="I126" s="103">
        <v>10860000</v>
      </c>
      <c r="J126" s="103">
        <f t="shared" si="4"/>
        <v>11545100</v>
      </c>
      <c r="K126" s="103">
        <v>0</v>
      </c>
      <c r="L126" s="103">
        <f t="shared" si="5"/>
        <v>0</v>
      </c>
      <c r="M126" s="104">
        <f t="shared" si="7"/>
        <v>10860000</v>
      </c>
      <c r="N126" s="104">
        <f t="shared" si="6"/>
        <v>11545100</v>
      </c>
      <c r="O126" s="105" t="s">
        <v>542</v>
      </c>
      <c r="P126" s="166" t="s">
        <v>603</v>
      </c>
      <c r="Q126" s="166" t="s">
        <v>602</v>
      </c>
      <c r="R126" s="166" t="s">
        <v>621</v>
      </c>
      <c r="S126" s="166" t="s">
        <v>603</v>
      </c>
      <c r="T126" s="166" t="s">
        <v>603</v>
      </c>
      <c r="U126" s="166" t="s">
        <v>603</v>
      </c>
      <c r="V126" s="166" t="s">
        <v>605</v>
      </c>
      <c r="W126" s="166" t="s">
        <v>612</v>
      </c>
      <c r="X126" s="166"/>
    </row>
    <row r="127" spans="1:24" x14ac:dyDescent="0.25">
      <c r="A127" s="132" t="s">
        <v>219</v>
      </c>
      <c r="B127" s="98">
        <v>92</v>
      </c>
      <c r="C127" s="99" t="s">
        <v>481</v>
      </c>
      <c r="D127" s="99" t="s">
        <v>16</v>
      </c>
      <c r="E127" s="125" t="s">
        <v>266</v>
      </c>
      <c r="F127" s="130" t="s">
        <v>267</v>
      </c>
      <c r="G127" s="111" t="s">
        <v>540</v>
      </c>
      <c r="H127" s="108"/>
      <c r="I127" s="103">
        <v>2600000</v>
      </c>
      <c r="J127" s="103">
        <f t="shared" si="4"/>
        <v>2764000</v>
      </c>
      <c r="K127" s="103">
        <v>0</v>
      </c>
      <c r="L127" s="103">
        <f t="shared" si="5"/>
        <v>0</v>
      </c>
      <c r="M127" s="104">
        <f t="shared" si="7"/>
        <v>2600000</v>
      </c>
      <c r="N127" s="104">
        <f t="shared" si="6"/>
        <v>2764000</v>
      </c>
      <c r="O127" s="105" t="s">
        <v>542</v>
      </c>
      <c r="P127" s="166" t="s">
        <v>603</v>
      </c>
      <c r="Q127" s="166" t="s">
        <v>602</v>
      </c>
      <c r="R127" s="166" t="s">
        <v>621</v>
      </c>
      <c r="S127" s="166" t="s">
        <v>603</v>
      </c>
      <c r="T127" s="166" t="s">
        <v>603</v>
      </c>
      <c r="U127" s="166" t="s">
        <v>603</v>
      </c>
      <c r="V127" s="166" t="s">
        <v>605</v>
      </c>
      <c r="W127" s="166" t="s">
        <v>612</v>
      </c>
      <c r="X127" s="166"/>
    </row>
    <row r="128" spans="1:24" x14ac:dyDescent="0.25">
      <c r="A128" s="132" t="s">
        <v>268</v>
      </c>
      <c r="B128" s="98">
        <v>1</v>
      </c>
      <c r="C128" s="99" t="s">
        <v>482</v>
      </c>
      <c r="D128" s="99" t="s">
        <v>16</v>
      </c>
      <c r="E128" s="125" t="s">
        <v>269</v>
      </c>
      <c r="F128" s="130" t="s">
        <v>270</v>
      </c>
      <c r="G128" s="111" t="s">
        <v>540</v>
      </c>
      <c r="H128" s="108"/>
      <c r="I128" s="103">
        <v>4685000</v>
      </c>
      <c r="J128" s="103">
        <f t="shared" si="4"/>
        <v>4980600</v>
      </c>
      <c r="K128" s="103">
        <v>10000</v>
      </c>
      <c r="L128" s="103">
        <f t="shared" si="5"/>
        <v>10400</v>
      </c>
      <c r="M128" s="104">
        <f t="shared" si="7"/>
        <v>4695000</v>
      </c>
      <c r="N128" s="104">
        <f t="shared" si="6"/>
        <v>4991000</v>
      </c>
      <c r="O128" s="105" t="s">
        <v>542</v>
      </c>
      <c r="P128" s="166" t="s">
        <v>603</v>
      </c>
      <c r="Q128" s="166" t="s">
        <v>603</v>
      </c>
      <c r="R128" s="166" t="s">
        <v>603</v>
      </c>
      <c r="S128" s="166" t="s">
        <v>603</v>
      </c>
      <c r="T128" s="166" t="s">
        <v>603</v>
      </c>
      <c r="U128" s="166" t="s">
        <v>603</v>
      </c>
      <c r="V128" s="166" t="s">
        <v>605</v>
      </c>
      <c r="W128" s="166" t="s">
        <v>612</v>
      </c>
      <c r="X128" s="166"/>
    </row>
    <row r="129" spans="1:24" x14ac:dyDescent="0.25">
      <c r="A129" s="109" t="s">
        <v>271</v>
      </c>
      <c r="B129" s="98">
        <v>1</v>
      </c>
      <c r="C129" s="99" t="s">
        <v>483</v>
      </c>
      <c r="D129" s="99" t="s">
        <v>16</v>
      </c>
      <c r="E129" s="125" t="s">
        <v>272</v>
      </c>
      <c r="F129" s="130" t="s">
        <v>273</v>
      </c>
      <c r="G129" s="111" t="s">
        <v>540</v>
      </c>
      <c r="H129" s="108"/>
      <c r="I129" s="103">
        <v>6250000</v>
      </c>
      <c r="J129" s="103">
        <f t="shared" si="4"/>
        <v>6644300</v>
      </c>
      <c r="K129" s="103">
        <v>0</v>
      </c>
      <c r="L129" s="103">
        <f t="shared" si="5"/>
        <v>0</v>
      </c>
      <c r="M129" s="104">
        <f t="shared" si="7"/>
        <v>6250000</v>
      </c>
      <c r="N129" s="104">
        <f t="shared" si="6"/>
        <v>6644300</v>
      </c>
      <c r="O129" s="105" t="s">
        <v>542</v>
      </c>
      <c r="P129" s="166" t="s">
        <v>603</v>
      </c>
      <c r="Q129" s="166" t="s">
        <v>603</v>
      </c>
      <c r="R129" s="166" t="s">
        <v>603</v>
      </c>
      <c r="S129" s="166" t="s">
        <v>603</v>
      </c>
      <c r="T129" s="166" t="s">
        <v>603</v>
      </c>
      <c r="U129" s="166" t="s">
        <v>603</v>
      </c>
      <c r="V129" s="166" t="s">
        <v>605</v>
      </c>
      <c r="W129" s="166" t="s">
        <v>612</v>
      </c>
      <c r="X129" s="166"/>
    </row>
    <row r="130" spans="1:24" x14ac:dyDescent="0.25">
      <c r="A130" s="132" t="s">
        <v>65</v>
      </c>
      <c r="B130" s="98">
        <v>1</v>
      </c>
      <c r="C130" s="99" t="s">
        <v>484</v>
      </c>
      <c r="D130" s="99" t="s">
        <v>16</v>
      </c>
      <c r="E130" s="125" t="s">
        <v>274</v>
      </c>
      <c r="F130" s="130" t="s">
        <v>275</v>
      </c>
      <c r="G130" s="111" t="s">
        <v>540</v>
      </c>
      <c r="H130" s="108"/>
      <c r="I130" s="103">
        <v>5465000</v>
      </c>
      <c r="J130" s="103">
        <f t="shared" si="4"/>
        <v>5809800</v>
      </c>
      <c r="K130" s="103">
        <v>0</v>
      </c>
      <c r="L130" s="103">
        <f t="shared" si="5"/>
        <v>0</v>
      </c>
      <c r="M130" s="104">
        <f t="shared" si="7"/>
        <v>5465000</v>
      </c>
      <c r="N130" s="104">
        <f t="shared" si="6"/>
        <v>5809800</v>
      </c>
      <c r="O130" s="105" t="s">
        <v>542</v>
      </c>
      <c r="P130" s="166" t="s">
        <v>603</v>
      </c>
      <c r="Q130" s="166" t="s">
        <v>603</v>
      </c>
      <c r="R130" s="166" t="s">
        <v>603</v>
      </c>
      <c r="S130" s="166" t="s">
        <v>603</v>
      </c>
      <c r="T130" s="166" t="s">
        <v>603</v>
      </c>
      <c r="U130" s="166" t="s">
        <v>603</v>
      </c>
      <c r="V130" s="166" t="s">
        <v>605</v>
      </c>
      <c r="W130" s="166" t="s">
        <v>612</v>
      </c>
      <c r="X130" s="166"/>
    </row>
    <row r="131" spans="1:24" x14ac:dyDescent="0.25">
      <c r="A131" s="119" t="s">
        <v>276</v>
      </c>
      <c r="B131" s="98"/>
      <c r="C131" s="99" t="s">
        <v>485</v>
      </c>
      <c r="D131" s="99" t="s">
        <v>16</v>
      </c>
      <c r="E131" s="125" t="s">
        <v>277</v>
      </c>
      <c r="F131" s="101" t="s">
        <v>278</v>
      </c>
      <c r="G131" s="101"/>
      <c r="H131" s="102"/>
      <c r="I131" s="103">
        <v>1549000</v>
      </c>
      <c r="J131" s="103">
        <f t="shared" si="4"/>
        <v>1646800</v>
      </c>
      <c r="K131" s="103">
        <v>0</v>
      </c>
      <c r="L131" s="103">
        <f t="shared" si="5"/>
        <v>0</v>
      </c>
      <c r="M131" s="104">
        <f t="shared" si="7"/>
        <v>1549000</v>
      </c>
      <c r="N131" s="104">
        <f t="shared" si="6"/>
        <v>1646800</v>
      </c>
      <c r="O131" s="105" t="s">
        <v>541</v>
      </c>
      <c r="P131" s="166" t="s">
        <v>603</v>
      </c>
      <c r="Q131" s="166" t="s">
        <v>603</v>
      </c>
      <c r="R131" s="166" t="s">
        <v>603</v>
      </c>
      <c r="S131" s="166" t="s">
        <v>603</v>
      </c>
      <c r="T131" s="166" t="s">
        <v>603</v>
      </c>
      <c r="U131" s="166" t="s">
        <v>603</v>
      </c>
      <c r="V131" s="166" t="s">
        <v>605</v>
      </c>
      <c r="W131" s="166" t="s">
        <v>603</v>
      </c>
      <c r="X131" s="166"/>
    </row>
    <row r="132" spans="1:24" x14ac:dyDescent="0.25">
      <c r="A132" s="119" t="s">
        <v>279</v>
      </c>
      <c r="B132" s="98" t="s">
        <v>280</v>
      </c>
      <c r="C132" s="99" t="s">
        <v>486</v>
      </c>
      <c r="D132" s="99" t="s">
        <v>16</v>
      </c>
      <c r="E132" s="125" t="s">
        <v>281</v>
      </c>
      <c r="F132" s="101" t="s">
        <v>278</v>
      </c>
      <c r="G132" s="101"/>
      <c r="H132" s="102"/>
      <c r="I132" s="103">
        <v>350000</v>
      </c>
      <c r="J132" s="103">
        <f t="shared" si="4"/>
        <v>372100</v>
      </c>
      <c r="K132" s="103">
        <v>0</v>
      </c>
      <c r="L132" s="103">
        <f t="shared" si="5"/>
        <v>0</v>
      </c>
      <c r="M132" s="104">
        <f t="shared" si="7"/>
        <v>350000</v>
      </c>
      <c r="N132" s="104">
        <f t="shared" si="6"/>
        <v>372100</v>
      </c>
      <c r="O132" s="105" t="s">
        <v>541</v>
      </c>
      <c r="P132" s="166" t="s">
        <v>603</v>
      </c>
      <c r="Q132" s="166" t="s">
        <v>603</v>
      </c>
      <c r="R132" s="166" t="s">
        <v>603</v>
      </c>
      <c r="S132" s="166" t="s">
        <v>603</v>
      </c>
      <c r="T132" s="166" t="s">
        <v>603</v>
      </c>
      <c r="U132" s="166" t="s">
        <v>603</v>
      </c>
      <c r="V132" s="166" t="s">
        <v>605</v>
      </c>
      <c r="W132" s="166" t="s">
        <v>603</v>
      </c>
      <c r="X132" s="166"/>
    </row>
    <row r="133" spans="1:24" x14ac:dyDescent="0.25">
      <c r="A133" s="97" t="s">
        <v>282</v>
      </c>
      <c r="B133" s="98" t="s">
        <v>283</v>
      </c>
      <c r="C133" s="99" t="s">
        <v>487</v>
      </c>
      <c r="D133" s="99" t="s">
        <v>16</v>
      </c>
      <c r="E133" s="126" t="s">
        <v>284</v>
      </c>
      <c r="F133" s="114" t="s">
        <v>278</v>
      </c>
      <c r="G133" s="114"/>
      <c r="H133" s="115"/>
      <c r="I133" s="103">
        <v>218000</v>
      </c>
      <c r="J133" s="103">
        <f t="shared" si="4"/>
        <v>231800</v>
      </c>
      <c r="K133" s="103">
        <v>0</v>
      </c>
      <c r="L133" s="103">
        <f t="shared" si="5"/>
        <v>0</v>
      </c>
      <c r="M133" s="104">
        <f t="shared" si="7"/>
        <v>218000</v>
      </c>
      <c r="N133" s="104">
        <f t="shared" si="6"/>
        <v>231800</v>
      </c>
      <c r="O133" s="105" t="s">
        <v>541</v>
      </c>
      <c r="P133" s="166" t="s">
        <v>603</v>
      </c>
      <c r="Q133" s="166" t="s">
        <v>603</v>
      </c>
      <c r="R133" s="166" t="s">
        <v>603</v>
      </c>
      <c r="S133" s="166" t="s">
        <v>603</v>
      </c>
      <c r="T133" s="166" t="s">
        <v>603</v>
      </c>
      <c r="U133" s="166" t="s">
        <v>603</v>
      </c>
      <c r="V133" s="166" t="s">
        <v>605</v>
      </c>
      <c r="W133" s="166" t="s">
        <v>603</v>
      </c>
      <c r="X133" s="166"/>
    </row>
    <row r="134" spans="1:24" x14ac:dyDescent="0.25">
      <c r="A134" s="97" t="s">
        <v>15</v>
      </c>
      <c r="B134" s="120" t="s">
        <v>285</v>
      </c>
      <c r="C134" s="124" t="s">
        <v>415</v>
      </c>
      <c r="D134" s="99" t="s">
        <v>16</v>
      </c>
      <c r="E134" s="100" t="s">
        <v>286</v>
      </c>
      <c r="F134" s="114" t="s">
        <v>278</v>
      </c>
      <c r="G134" s="114"/>
      <c r="H134" s="115"/>
      <c r="I134" s="103">
        <v>204000</v>
      </c>
      <c r="J134" s="103">
        <f t="shared" si="4"/>
        <v>216900</v>
      </c>
      <c r="K134" s="103">
        <v>0</v>
      </c>
      <c r="L134" s="103">
        <f t="shared" si="5"/>
        <v>0</v>
      </c>
      <c r="M134" s="104">
        <f t="shared" ref="M134:N183" si="8">I134+K134</f>
        <v>204000</v>
      </c>
      <c r="N134" s="104">
        <f t="shared" si="6"/>
        <v>216900</v>
      </c>
      <c r="O134" s="105" t="s">
        <v>541</v>
      </c>
      <c r="P134" s="166" t="s">
        <v>603</v>
      </c>
      <c r="Q134" s="166" t="s">
        <v>603</v>
      </c>
      <c r="R134" s="166" t="s">
        <v>603</v>
      </c>
      <c r="S134" s="166" t="s">
        <v>603</v>
      </c>
      <c r="T134" s="166" t="s">
        <v>603</v>
      </c>
      <c r="U134" s="166" t="s">
        <v>603</v>
      </c>
      <c r="V134" s="166" t="s">
        <v>605</v>
      </c>
      <c r="W134" s="166" t="s">
        <v>603</v>
      </c>
      <c r="X134" s="166"/>
    </row>
    <row r="135" spans="1:24" x14ac:dyDescent="0.25">
      <c r="A135" s="97" t="s">
        <v>15</v>
      </c>
      <c r="B135" s="98" t="s">
        <v>123</v>
      </c>
      <c r="C135" s="99" t="s">
        <v>415</v>
      </c>
      <c r="D135" s="99" t="s">
        <v>16</v>
      </c>
      <c r="E135" s="126" t="s">
        <v>287</v>
      </c>
      <c r="F135" s="114" t="s">
        <v>278</v>
      </c>
      <c r="G135" s="114"/>
      <c r="H135" s="115"/>
      <c r="I135" s="103">
        <v>161000</v>
      </c>
      <c r="J135" s="103">
        <f t="shared" si="4"/>
        <v>171200</v>
      </c>
      <c r="K135" s="103">
        <v>0</v>
      </c>
      <c r="L135" s="103">
        <f t="shared" si="5"/>
        <v>0</v>
      </c>
      <c r="M135" s="104">
        <f t="shared" si="8"/>
        <v>161000</v>
      </c>
      <c r="N135" s="104">
        <f t="shared" si="6"/>
        <v>171200</v>
      </c>
      <c r="O135" s="105" t="s">
        <v>541</v>
      </c>
      <c r="P135" s="166" t="s">
        <v>603</v>
      </c>
      <c r="Q135" s="166" t="s">
        <v>603</v>
      </c>
      <c r="R135" s="166" t="s">
        <v>603</v>
      </c>
      <c r="S135" s="166" t="s">
        <v>603</v>
      </c>
      <c r="T135" s="166" t="s">
        <v>603</v>
      </c>
      <c r="U135" s="166" t="s">
        <v>603</v>
      </c>
      <c r="V135" s="166" t="s">
        <v>605</v>
      </c>
      <c r="W135" s="166" t="s">
        <v>603</v>
      </c>
      <c r="X135" s="166"/>
    </row>
    <row r="136" spans="1:24" x14ac:dyDescent="0.25">
      <c r="A136" s="113" t="s">
        <v>82</v>
      </c>
      <c r="B136" s="98" t="s">
        <v>288</v>
      </c>
      <c r="C136" s="99" t="s">
        <v>488</v>
      </c>
      <c r="D136" s="99" t="s">
        <v>16</v>
      </c>
      <c r="E136" s="100" t="s">
        <v>289</v>
      </c>
      <c r="F136" s="114" t="s">
        <v>278</v>
      </c>
      <c r="G136" s="114"/>
      <c r="H136" s="115"/>
      <c r="I136" s="103">
        <v>434000</v>
      </c>
      <c r="J136" s="103">
        <f t="shared" si="4"/>
        <v>461400</v>
      </c>
      <c r="K136" s="103">
        <v>0</v>
      </c>
      <c r="L136" s="103">
        <f t="shared" si="5"/>
        <v>0</v>
      </c>
      <c r="M136" s="104">
        <f t="shared" si="8"/>
        <v>434000</v>
      </c>
      <c r="N136" s="104">
        <f t="shared" si="6"/>
        <v>461400</v>
      </c>
      <c r="O136" s="105" t="s">
        <v>541</v>
      </c>
      <c r="P136" s="166" t="s">
        <v>603</v>
      </c>
      <c r="Q136" s="166" t="s">
        <v>603</v>
      </c>
      <c r="R136" s="166" t="s">
        <v>603</v>
      </c>
      <c r="S136" s="166" t="s">
        <v>603</v>
      </c>
      <c r="T136" s="166" t="s">
        <v>603</v>
      </c>
      <c r="U136" s="166" t="s">
        <v>603</v>
      </c>
      <c r="V136" s="166" t="s">
        <v>605</v>
      </c>
      <c r="W136" s="166" t="s">
        <v>603</v>
      </c>
      <c r="X136" s="166"/>
    </row>
    <row r="137" spans="1:24" x14ac:dyDescent="0.25">
      <c r="A137" s="97" t="s">
        <v>143</v>
      </c>
      <c r="B137" s="98" t="s">
        <v>290</v>
      </c>
      <c r="C137" s="99" t="s">
        <v>489</v>
      </c>
      <c r="D137" s="99" t="s">
        <v>58</v>
      </c>
      <c r="E137" s="100" t="s">
        <v>291</v>
      </c>
      <c r="F137" s="114" t="s">
        <v>278</v>
      </c>
      <c r="G137" s="114"/>
      <c r="H137" s="115"/>
      <c r="I137" s="103">
        <v>218000</v>
      </c>
      <c r="J137" s="103">
        <f t="shared" si="4"/>
        <v>231800</v>
      </c>
      <c r="K137" s="103">
        <v>0</v>
      </c>
      <c r="L137" s="103">
        <f t="shared" si="5"/>
        <v>0</v>
      </c>
      <c r="M137" s="104">
        <f t="shared" si="8"/>
        <v>218000</v>
      </c>
      <c r="N137" s="104">
        <f t="shared" si="6"/>
        <v>231800</v>
      </c>
      <c r="O137" s="105" t="s">
        <v>541</v>
      </c>
      <c r="P137" s="166" t="s">
        <v>603</v>
      </c>
      <c r="Q137" s="166" t="s">
        <v>603</v>
      </c>
      <c r="R137" s="166" t="s">
        <v>603</v>
      </c>
      <c r="S137" s="166" t="s">
        <v>603</v>
      </c>
      <c r="T137" s="166" t="s">
        <v>603</v>
      </c>
      <c r="U137" s="166" t="s">
        <v>603</v>
      </c>
      <c r="V137" s="166" t="s">
        <v>605</v>
      </c>
      <c r="W137" s="166" t="s">
        <v>603</v>
      </c>
      <c r="X137" s="166"/>
    </row>
    <row r="138" spans="1:24" x14ac:dyDescent="0.25">
      <c r="A138" s="97" t="s">
        <v>50</v>
      </c>
      <c r="B138" s="98" t="s">
        <v>292</v>
      </c>
      <c r="C138" s="99" t="s">
        <v>422</v>
      </c>
      <c r="D138" s="99" t="s">
        <v>58</v>
      </c>
      <c r="E138" s="100" t="s">
        <v>291</v>
      </c>
      <c r="F138" s="114" t="s">
        <v>278</v>
      </c>
      <c r="G138" s="114"/>
      <c r="H138" s="115"/>
      <c r="I138" s="103">
        <v>218000</v>
      </c>
      <c r="J138" s="103">
        <f t="shared" si="4"/>
        <v>231800</v>
      </c>
      <c r="K138" s="103">
        <v>0</v>
      </c>
      <c r="L138" s="103">
        <f t="shared" si="5"/>
        <v>0</v>
      </c>
      <c r="M138" s="104">
        <f t="shared" si="8"/>
        <v>218000</v>
      </c>
      <c r="N138" s="104">
        <f t="shared" si="6"/>
        <v>231800</v>
      </c>
      <c r="O138" s="105" t="s">
        <v>541</v>
      </c>
      <c r="P138" s="166" t="s">
        <v>603</v>
      </c>
      <c r="Q138" s="166" t="s">
        <v>603</v>
      </c>
      <c r="R138" s="166" t="s">
        <v>603</v>
      </c>
      <c r="S138" s="166" t="s">
        <v>603</v>
      </c>
      <c r="T138" s="166" t="s">
        <v>603</v>
      </c>
      <c r="U138" s="166" t="s">
        <v>603</v>
      </c>
      <c r="V138" s="166" t="s">
        <v>605</v>
      </c>
      <c r="W138" s="166" t="s">
        <v>603</v>
      </c>
      <c r="X138" s="166"/>
    </row>
    <row r="139" spans="1:24" x14ac:dyDescent="0.25">
      <c r="A139" s="97" t="s">
        <v>293</v>
      </c>
      <c r="B139" s="98" t="s">
        <v>294</v>
      </c>
      <c r="C139" s="99" t="s">
        <v>490</v>
      </c>
      <c r="D139" s="99" t="s">
        <v>16</v>
      </c>
      <c r="E139" s="106" t="s">
        <v>295</v>
      </c>
      <c r="F139" s="107" t="s">
        <v>278</v>
      </c>
      <c r="G139" s="107"/>
      <c r="H139" s="108"/>
      <c r="I139" s="103">
        <v>309000</v>
      </c>
      <c r="J139" s="103">
        <f t="shared" si="4"/>
        <v>328500</v>
      </c>
      <c r="K139" s="103">
        <v>0</v>
      </c>
      <c r="L139" s="103">
        <f t="shared" si="5"/>
        <v>0</v>
      </c>
      <c r="M139" s="104">
        <f t="shared" si="8"/>
        <v>309000</v>
      </c>
      <c r="N139" s="104">
        <f t="shared" si="6"/>
        <v>328500</v>
      </c>
      <c r="O139" s="105" t="s">
        <v>541</v>
      </c>
      <c r="P139" s="166" t="s">
        <v>603</v>
      </c>
      <c r="Q139" s="166" t="s">
        <v>603</v>
      </c>
      <c r="R139" s="166" t="s">
        <v>603</v>
      </c>
      <c r="S139" s="166" t="s">
        <v>603</v>
      </c>
      <c r="T139" s="166" t="s">
        <v>603</v>
      </c>
      <c r="U139" s="166" t="s">
        <v>603</v>
      </c>
      <c r="V139" s="166" t="s">
        <v>605</v>
      </c>
      <c r="W139" s="166" t="s">
        <v>603</v>
      </c>
      <c r="X139" s="166"/>
    </row>
    <row r="140" spans="1:24" x14ac:dyDescent="0.25">
      <c r="A140" s="97" t="s">
        <v>296</v>
      </c>
      <c r="B140" s="98">
        <v>2</v>
      </c>
      <c r="C140" s="99" t="s">
        <v>491</v>
      </c>
      <c r="D140" s="99" t="s">
        <v>16</v>
      </c>
      <c r="E140" s="106" t="s">
        <v>297</v>
      </c>
      <c r="F140" s="130" t="s">
        <v>298</v>
      </c>
      <c r="G140" s="130" t="s">
        <v>299</v>
      </c>
      <c r="H140" s="131"/>
      <c r="I140" s="103">
        <v>242000</v>
      </c>
      <c r="J140" s="103">
        <f t="shared" ref="J140:J147" si="9">CEILING((I140*138.2/130),100)</f>
        <v>257300</v>
      </c>
      <c r="K140" s="103">
        <v>0</v>
      </c>
      <c r="L140" s="103">
        <f t="shared" ref="L140:L147" si="10">CEILING((K140*131.5/126.8),100)</f>
        <v>0</v>
      </c>
      <c r="M140" s="104">
        <f t="shared" si="8"/>
        <v>242000</v>
      </c>
      <c r="N140" s="104">
        <f t="shared" ref="N140:N147" si="11">J140+L140</f>
        <v>257300</v>
      </c>
      <c r="O140" s="105" t="s">
        <v>541</v>
      </c>
      <c r="P140" s="166" t="s">
        <v>603</v>
      </c>
      <c r="Q140" s="166" t="s">
        <v>603</v>
      </c>
      <c r="R140" s="166" t="s">
        <v>603</v>
      </c>
      <c r="S140" s="166" t="s">
        <v>603</v>
      </c>
      <c r="T140" s="166" t="s">
        <v>603</v>
      </c>
      <c r="U140" s="166" t="s">
        <v>603</v>
      </c>
      <c r="V140" s="166" t="s">
        <v>605</v>
      </c>
      <c r="W140" s="166" t="s">
        <v>603</v>
      </c>
      <c r="X140" s="166"/>
    </row>
    <row r="141" spans="1:24" x14ac:dyDescent="0.25">
      <c r="A141" s="97" t="s">
        <v>300</v>
      </c>
      <c r="B141" s="98">
        <v>1</v>
      </c>
      <c r="C141" s="99" t="s">
        <v>492</v>
      </c>
      <c r="D141" s="99" t="s">
        <v>16</v>
      </c>
      <c r="E141" s="100" t="s">
        <v>301</v>
      </c>
      <c r="F141" s="130" t="s">
        <v>302</v>
      </c>
      <c r="G141" s="130"/>
      <c r="H141" s="134"/>
      <c r="I141" s="103">
        <v>361000</v>
      </c>
      <c r="J141" s="103">
        <f t="shared" si="9"/>
        <v>383800</v>
      </c>
      <c r="K141" s="103">
        <v>0</v>
      </c>
      <c r="L141" s="103">
        <f t="shared" si="10"/>
        <v>0</v>
      </c>
      <c r="M141" s="104">
        <f t="shared" si="8"/>
        <v>361000</v>
      </c>
      <c r="N141" s="104">
        <f t="shared" si="11"/>
        <v>383800</v>
      </c>
      <c r="O141" s="105" t="s">
        <v>541</v>
      </c>
      <c r="P141" s="166" t="s">
        <v>603</v>
      </c>
      <c r="Q141" s="166" t="s">
        <v>603</v>
      </c>
      <c r="R141" s="166" t="s">
        <v>603</v>
      </c>
      <c r="S141" s="166" t="s">
        <v>603</v>
      </c>
      <c r="T141" s="166" t="s">
        <v>613</v>
      </c>
      <c r="U141" s="166" t="s">
        <v>603</v>
      </c>
      <c r="V141" s="166" t="s">
        <v>605</v>
      </c>
      <c r="W141" s="166" t="s">
        <v>603</v>
      </c>
      <c r="X141" s="166"/>
    </row>
    <row r="142" spans="1:24" x14ac:dyDescent="0.25">
      <c r="A142" s="97" t="s">
        <v>300</v>
      </c>
      <c r="B142" s="98">
        <v>6</v>
      </c>
      <c r="C142" s="99" t="s">
        <v>492</v>
      </c>
      <c r="D142" s="99" t="s">
        <v>16</v>
      </c>
      <c r="E142" s="100" t="s">
        <v>551</v>
      </c>
      <c r="F142" s="130" t="s">
        <v>302</v>
      </c>
      <c r="G142" s="133"/>
      <c r="H142" s="134"/>
      <c r="I142" s="103">
        <v>602000</v>
      </c>
      <c r="J142" s="103">
        <f t="shared" si="9"/>
        <v>640000</v>
      </c>
      <c r="K142" s="103">
        <v>42000</v>
      </c>
      <c r="L142" s="103">
        <f t="shared" si="10"/>
        <v>43600</v>
      </c>
      <c r="M142" s="104">
        <f t="shared" si="8"/>
        <v>644000</v>
      </c>
      <c r="N142" s="104">
        <f t="shared" si="11"/>
        <v>683600</v>
      </c>
      <c r="O142" s="105" t="s">
        <v>541</v>
      </c>
      <c r="P142" s="166" t="s">
        <v>603</v>
      </c>
      <c r="Q142" s="166" t="s">
        <v>603</v>
      </c>
      <c r="R142" s="166" t="s">
        <v>603</v>
      </c>
      <c r="S142" s="166" t="s">
        <v>603</v>
      </c>
      <c r="T142" s="166" t="s">
        <v>602</v>
      </c>
      <c r="U142" s="166" t="s">
        <v>603</v>
      </c>
      <c r="V142" s="166" t="s">
        <v>605</v>
      </c>
      <c r="W142" s="166" t="s">
        <v>612</v>
      </c>
      <c r="X142" s="166"/>
    </row>
    <row r="143" spans="1:24" x14ac:dyDescent="0.25">
      <c r="A143" s="97" t="s">
        <v>303</v>
      </c>
      <c r="B143" s="98">
        <v>44</v>
      </c>
      <c r="C143" s="99" t="s">
        <v>493</v>
      </c>
      <c r="D143" s="99" t="s">
        <v>16</v>
      </c>
      <c r="E143" s="106" t="s">
        <v>304</v>
      </c>
      <c r="F143" s="130" t="s">
        <v>305</v>
      </c>
      <c r="G143" s="133"/>
      <c r="H143" s="134"/>
      <c r="I143" s="103">
        <v>1934700</v>
      </c>
      <c r="J143" s="103">
        <f t="shared" si="9"/>
        <v>2056800</v>
      </c>
      <c r="K143" s="103">
        <v>0</v>
      </c>
      <c r="L143" s="103">
        <f t="shared" si="10"/>
        <v>0</v>
      </c>
      <c r="M143" s="104">
        <f t="shared" si="8"/>
        <v>1934700</v>
      </c>
      <c r="N143" s="104">
        <f t="shared" si="11"/>
        <v>2056800</v>
      </c>
      <c r="O143" s="105" t="s">
        <v>542</v>
      </c>
      <c r="P143" s="166" t="s">
        <v>603</v>
      </c>
      <c r="Q143" s="166" t="s">
        <v>603</v>
      </c>
      <c r="R143" s="166" t="s">
        <v>603</v>
      </c>
      <c r="S143" s="166" t="s">
        <v>603</v>
      </c>
      <c r="T143" s="166" t="s">
        <v>603</v>
      </c>
      <c r="U143" s="166" t="s">
        <v>603</v>
      </c>
      <c r="V143" s="166" t="s">
        <v>605</v>
      </c>
      <c r="W143" s="166" t="s">
        <v>603</v>
      </c>
      <c r="X143" s="166"/>
    </row>
    <row r="144" spans="1:24" x14ac:dyDescent="0.25">
      <c r="A144" s="97" t="s">
        <v>217</v>
      </c>
      <c r="B144" s="98">
        <v>216</v>
      </c>
      <c r="C144" s="99" t="s">
        <v>494</v>
      </c>
      <c r="D144" s="99" t="s">
        <v>16</v>
      </c>
      <c r="E144" s="106" t="s">
        <v>306</v>
      </c>
      <c r="F144" s="130" t="s">
        <v>307</v>
      </c>
      <c r="G144" s="133"/>
      <c r="H144" s="134"/>
      <c r="I144" s="103">
        <v>0</v>
      </c>
      <c r="J144" s="103">
        <f t="shared" si="9"/>
        <v>0</v>
      </c>
      <c r="K144" s="103">
        <v>307500</v>
      </c>
      <c r="L144" s="103">
        <f t="shared" si="10"/>
        <v>318900</v>
      </c>
      <c r="M144" s="104">
        <f t="shared" si="8"/>
        <v>307500</v>
      </c>
      <c r="N144" s="104">
        <f t="shared" si="11"/>
        <v>318900</v>
      </c>
      <c r="O144" s="105" t="s">
        <v>542</v>
      </c>
      <c r="P144" s="166" t="s">
        <v>602</v>
      </c>
      <c r="Q144" s="166" t="s">
        <v>602</v>
      </c>
      <c r="R144" s="166" t="s">
        <v>603</v>
      </c>
      <c r="S144" s="166" t="s">
        <v>603</v>
      </c>
      <c r="T144" s="166" t="s">
        <v>603</v>
      </c>
      <c r="U144" s="166" t="s">
        <v>603</v>
      </c>
      <c r="V144" s="166" t="s">
        <v>605</v>
      </c>
      <c r="W144" s="166" t="s">
        <v>603</v>
      </c>
      <c r="X144" s="166"/>
    </row>
    <row r="145" spans="1:24" x14ac:dyDescent="0.25">
      <c r="A145" s="97" t="s">
        <v>308</v>
      </c>
      <c r="B145" s="98">
        <v>7</v>
      </c>
      <c r="C145" s="99" t="s">
        <v>442</v>
      </c>
      <c r="D145" s="99" t="s">
        <v>16</v>
      </c>
      <c r="E145" s="106" t="s">
        <v>309</v>
      </c>
      <c r="F145" s="122"/>
      <c r="G145" s="101"/>
      <c r="H145" s="118"/>
      <c r="I145" s="103">
        <v>601000</v>
      </c>
      <c r="J145" s="103">
        <f t="shared" si="9"/>
        <v>639000</v>
      </c>
      <c r="K145" s="103">
        <v>0</v>
      </c>
      <c r="L145" s="103">
        <f t="shared" si="10"/>
        <v>0</v>
      </c>
      <c r="M145" s="104">
        <f t="shared" si="8"/>
        <v>601000</v>
      </c>
      <c r="N145" s="104">
        <f t="shared" si="11"/>
        <v>639000</v>
      </c>
      <c r="O145" s="105" t="s">
        <v>541</v>
      </c>
      <c r="P145" s="166" t="s">
        <v>603</v>
      </c>
      <c r="Q145" s="166" t="s">
        <v>603</v>
      </c>
      <c r="R145" s="166" t="s">
        <v>603</v>
      </c>
      <c r="S145" s="166" t="s">
        <v>603</v>
      </c>
      <c r="T145" s="166" t="s">
        <v>603</v>
      </c>
      <c r="U145" s="166" t="s">
        <v>603</v>
      </c>
      <c r="V145" s="166" t="s">
        <v>605</v>
      </c>
      <c r="W145" s="166" t="s">
        <v>603</v>
      </c>
      <c r="X145" s="166"/>
    </row>
    <row r="146" spans="1:24" x14ac:dyDescent="0.25">
      <c r="A146" s="139" t="s">
        <v>191</v>
      </c>
      <c r="B146" s="98">
        <v>6</v>
      </c>
      <c r="C146" s="99" t="s">
        <v>495</v>
      </c>
      <c r="D146" s="124" t="s">
        <v>120</v>
      </c>
      <c r="E146" s="106" t="s">
        <v>310</v>
      </c>
      <c r="F146" s="133"/>
      <c r="G146" s="133"/>
      <c r="H146" s="133"/>
      <c r="I146" s="103">
        <v>467000</v>
      </c>
      <c r="J146" s="103">
        <f t="shared" si="9"/>
        <v>496500</v>
      </c>
      <c r="K146" s="103">
        <v>0</v>
      </c>
      <c r="L146" s="103">
        <f t="shared" si="10"/>
        <v>0</v>
      </c>
      <c r="M146" s="104">
        <f t="shared" si="8"/>
        <v>467000</v>
      </c>
      <c r="N146" s="104">
        <f t="shared" si="11"/>
        <v>496500</v>
      </c>
      <c r="O146" s="105" t="s">
        <v>541</v>
      </c>
      <c r="P146" s="166" t="s">
        <v>603</v>
      </c>
      <c r="Q146" s="166" t="s">
        <v>603</v>
      </c>
      <c r="R146" s="166" t="s">
        <v>603</v>
      </c>
      <c r="S146" s="166" t="s">
        <v>603</v>
      </c>
      <c r="T146" s="166" t="s">
        <v>609</v>
      </c>
      <c r="U146" s="166" t="s">
        <v>603</v>
      </c>
      <c r="V146" s="166" t="s">
        <v>605</v>
      </c>
      <c r="W146" s="166" t="s">
        <v>603</v>
      </c>
      <c r="X146" s="166"/>
    </row>
    <row r="147" spans="1:24" x14ac:dyDescent="0.25">
      <c r="A147" s="139" t="s">
        <v>311</v>
      </c>
      <c r="B147" s="98">
        <v>67</v>
      </c>
      <c r="C147" s="99" t="s">
        <v>529</v>
      </c>
      <c r="D147" s="99" t="s">
        <v>16</v>
      </c>
      <c r="E147" s="106" t="s">
        <v>312</v>
      </c>
      <c r="F147" s="133"/>
      <c r="G147" s="133"/>
      <c r="H147" s="133"/>
      <c r="I147" s="103">
        <v>0</v>
      </c>
      <c r="J147" s="103">
        <f t="shared" si="9"/>
        <v>0</v>
      </c>
      <c r="K147" s="103">
        <v>77000</v>
      </c>
      <c r="L147" s="103">
        <f t="shared" si="10"/>
        <v>79900</v>
      </c>
      <c r="M147" s="104">
        <f t="shared" si="8"/>
        <v>77000</v>
      </c>
      <c r="N147" s="104">
        <f t="shared" si="11"/>
        <v>79900</v>
      </c>
      <c r="O147" s="105" t="s">
        <v>541</v>
      </c>
      <c r="P147" s="166" t="s">
        <v>603</v>
      </c>
      <c r="Q147" s="166" t="s">
        <v>603</v>
      </c>
      <c r="R147" s="166" t="s">
        <v>603</v>
      </c>
      <c r="S147" s="166" t="s">
        <v>603</v>
      </c>
      <c r="T147" s="166" t="s">
        <v>609</v>
      </c>
      <c r="U147" s="166" t="s">
        <v>603</v>
      </c>
      <c r="V147" s="166" t="s">
        <v>605</v>
      </c>
      <c r="W147" s="166" t="s">
        <v>612</v>
      </c>
      <c r="X147" s="166"/>
    </row>
    <row r="148" spans="1:24" x14ac:dyDescent="0.25">
      <c r="A148" s="140"/>
      <c r="B148" s="98"/>
      <c r="C148" s="99"/>
      <c r="D148" s="99"/>
      <c r="E148" s="106"/>
      <c r="F148" s="106"/>
      <c r="G148" s="106"/>
      <c r="H148" s="106"/>
      <c r="I148" s="103"/>
      <c r="J148" s="103"/>
      <c r="K148" s="103"/>
      <c r="L148" s="103"/>
      <c r="M148" s="104"/>
      <c r="N148" s="104"/>
      <c r="O148" s="105"/>
      <c r="P148" s="166"/>
      <c r="Q148" s="166"/>
      <c r="R148" s="166"/>
      <c r="S148" s="166"/>
      <c r="T148" s="166"/>
      <c r="U148" s="166"/>
      <c r="V148" s="166"/>
      <c r="W148" s="166"/>
      <c r="X148" s="166"/>
    </row>
    <row r="149" spans="1:24" ht="15.75" thickBot="1" x14ac:dyDescent="0.3">
      <c r="A149" s="141" t="s">
        <v>313</v>
      </c>
      <c r="B149" s="142"/>
      <c r="C149" s="143"/>
      <c r="D149" s="143"/>
      <c r="E149" s="144" t="s">
        <v>314</v>
      </c>
      <c r="F149" s="144"/>
      <c r="G149" s="144"/>
      <c r="H149" s="144"/>
      <c r="I149" s="145">
        <f>SUBTOTAL(9,I11:I148)</f>
        <v>277430557</v>
      </c>
      <c r="J149" s="146">
        <f>SUBTOTAL(9,J11:J148)</f>
        <v>294936200</v>
      </c>
      <c r="K149" s="145">
        <f>SUBTOTAL(9,K12:K148)</f>
        <v>16550624</v>
      </c>
      <c r="L149" s="146">
        <f>SUBTOTAL(9,L12:L148)</f>
        <v>17165900</v>
      </c>
      <c r="M149" s="147">
        <f t="shared" si="8"/>
        <v>293981181</v>
      </c>
      <c r="N149" s="147">
        <f t="shared" si="8"/>
        <v>312102100</v>
      </c>
      <c r="O149" s="148"/>
      <c r="P149" s="166"/>
      <c r="Q149" s="166"/>
      <c r="R149" s="166"/>
      <c r="S149" s="166"/>
      <c r="T149" s="166"/>
      <c r="U149" s="166"/>
      <c r="V149" s="166"/>
      <c r="W149" s="166"/>
      <c r="X149" s="166"/>
    </row>
    <row r="150" spans="1:24" ht="15.75" thickTop="1" x14ac:dyDescent="0.25">
      <c r="A150" s="149"/>
      <c r="B150" s="150"/>
      <c r="C150" s="151"/>
      <c r="D150" s="151"/>
      <c r="E150" s="152"/>
      <c r="F150" s="152"/>
      <c r="G150" s="152"/>
      <c r="H150" s="152"/>
      <c r="I150" s="103">
        <v>0</v>
      </c>
      <c r="J150" s="103"/>
      <c r="K150" s="103">
        <v>0</v>
      </c>
      <c r="L150" s="103"/>
      <c r="M150" s="104">
        <f t="shared" si="8"/>
        <v>0</v>
      </c>
      <c r="N150" s="104"/>
      <c r="O150" s="105"/>
      <c r="P150" s="166"/>
      <c r="Q150" s="166"/>
      <c r="R150" s="166"/>
      <c r="S150" s="166"/>
      <c r="T150" s="166"/>
      <c r="U150" s="166"/>
      <c r="V150" s="166"/>
      <c r="W150" s="166"/>
      <c r="X150" s="166"/>
    </row>
    <row r="151" spans="1:24" x14ac:dyDescent="0.25">
      <c r="A151" s="153" t="s">
        <v>315</v>
      </c>
      <c r="B151" s="98"/>
      <c r="C151" s="99"/>
      <c r="D151" s="99"/>
      <c r="E151" s="100"/>
      <c r="F151" s="100"/>
      <c r="G151" s="100"/>
      <c r="H151" s="100"/>
      <c r="I151" s="103">
        <v>0</v>
      </c>
      <c r="J151" s="103"/>
      <c r="K151" s="103">
        <v>0</v>
      </c>
      <c r="L151" s="103"/>
      <c r="M151" s="104">
        <f t="shared" si="8"/>
        <v>0</v>
      </c>
      <c r="N151" s="104"/>
      <c r="O151" s="105"/>
      <c r="P151" s="166"/>
      <c r="Q151" s="166"/>
      <c r="R151" s="166"/>
      <c r="S151" s="166"/>
      <c r="T151" s="166"/>
      <c r="U151" s="166"/>
      <c r="V151" s="166"/>
      <c r="W151" s="166"/>
      <c r="X151" s="166"/>
    </row>
    <row r="152" spans="1:24" x14ac:dyDescent="0.25">
      <c r="A152" s="109" t="s">
        <v>316</v>
      </c>
      <c r="B152" s="98">
        <v>1</v>
      </c>
      <c r="C152" s="99" t="s">
        <v>496</v>
      </c>
      <c r="D152" s="99" t="s">
        <v>16</v>
      </c>
      <c r="E152" s="110" t="s">
        <v>317</v>
      </c>
      <c r="F152" s="111" t="s">
        <v>318</v>
      </c>
      <c r="G152" s="111" t="s">
        <v>540</v>
      </c>
      <c r="H152" s="112" t="s">
        <v>540</v>
      </c>
      <c r="I152" s="103">
        <v>4452800</v>
      </c>
      <c r="J152" s="103">
        <f t="shared" ref="J152:J194" si="12">CEILING((I152*138.2/130),100)</f>
        <v>4733700</v>
      </c>
      <c r="K152" s="103">
        <v>586850</v>
      </c>
      <c r="L152" s="103">
        <f t="shared" ref="L152:L194" si="13">CEILING((K152*131.5/126.8),100)</f>
        <v>608700</v>
      </c>
      <c r="M152" s="104">
        <f t="shared" si="8"/>
        <v>5039650</v>
      </c>
      <c r="N152" s="104">
        <f t="shared" si="8"/>
        <v>5342400</v>
      </c>
      <c r="O152" s="105" t="s">
        <v>541</v>
      </c>
      <c r="P152" s="166" t="s">
        <v>602</v>
      </c>
      <c r="Q152" s="166" t="s">
        <v>623</v>
      </c>
      <c r="R152" s="166" t="s">
        <v>623</v>
      </c>
      <c r="S152" s="166" t="s">
        <v>603</v>
      </c>
      <c r="T152" s="166" t="s">
        <v>603</v>
      </c>
      <c r="U152" s="166" t="s">
        <v>603</v>
      </c>
      <c r="V152" s="166" t="s">
        <v>605</v>
      </c>
      <c r="W152" s="166" t="s">
        <v>603</v>
      </c>
      <c r="X152" s="166"/>
    </row>
    <row r="153" spans="1:24" x14ac:dyDescent="0.25">
      <c r="A153" s="109" t="s">
        <v>319</v>
      </c>
      <c r="B153" s="98">
        <v>3</v>
      </c>
      <c r="C153" s="99" t="s">
        <v>497</v>
      </c>
      <c r="D153" s="99" t="s">
        <v>16</v>
      </c>
      <c r="E153" s="110" t="s">
        <v>320</v>
      </c>
      <c r="F153" s="111" t="s">
        <v>318</v>
      </c>
      <c r="G153" s="111" t="s">
        <v>540</v>
      </c>
      <c r="H153" s="112" t="s">
        <v>540</v>
      </c>
      <c r="I153" s="103">
        <v>2988700</v>
      </c>
      <c r="J153" s="103">
        <f t="shared" si="12"/>
        <v>3177300</v>
      </c>
      <c r="K153" s="103">
        <v>665500</v>
      </c>
      <c r="L153" s="103">
        <f t="shared" si="13"/>
        <v>690200</v>
      </c>
      <c r="M153" s="104">
        <f t="shared" si="8"/>
        <v>3654200</v>
      </c>
      <c r="N153" s="104">
        <f t="shared" si="8"/>
        <v>3867500</v>
      </c>
      <c r="O153" s="105" t="s">
        <v>541</v>
      </c>
      <c r="P153" s="166" t="s">
        <v>602</v>
      </c>
      <c r="Q153" t="s">
        <v>623</v>
      </c>
      <c r="R153" s="166" t="s">
        <v>623</v>
      </c>
      <c r="S153" s="166" t="s">
        <v>603</v>
      </c>
      <c r="T153" s="166" t="s">
        <v>603</v>
      </c>
      <c r="U153" s="166" t="s">
        <v>603</v>
      </c>
      <c r="V153" s="166" t="s">
        <v>605</v>
      </c>
      <c r="W153" s="166" t="s">
        <v>603</v>
      </c>
      <c r="X153" s="166"/>
    </row>
    <row r="154" spans="1:24" x14ac:dyDescent="0.25">
      <c r="A154" s="132" t="s">
        <v>321</v>
      </c>
      <c r="B154" s="98">
        <v>109</v>
      </c>
      <c r="C154" s="99" t="s">
        <v>498</v>
      </c>
      <c r="D154" s="99" t="s">
        <v>16</v>
      </c>
      <c r="E154" s="122" t="s">
        <v>567</v>
      </c>
      <c r="F154" s="101" t="s">
        <v>318</v>
      </c>
      <c r="G154" s="101" t="s">
        <v>540</v>
      </c>
      <c r="H154" s="102" t="s">
        <v>540</v>
      </c>
      <c r="I154" s="103">
        <v>1337050</v>
      </c>
      <c r="J154" s="103">
        <f t="shared" si="12"/>
        <v>1421400</v>
      </c>
      <c r="K154" s="103">
        <v>320650</v>
      </c>
      <c r="L154" s="103">
        <f t="shared" si="13"/>
        <v>332600</v>
      </c>
      <c r="M154" s="104">
        <f t="shared" si="8"/>
        <v>1657700</v>
      </c>
      <c r="N154" s="104">
        <f t="shared" si="8"/>
        <v>1754000</v>
      </c>
      <c r="O154" s="105" t="s">
        <v>541</v>
      </c>
      <c r="P154" s="166" t="s">
        <v>602</v>
      </c>
      <c r="Q154" s="166" t="s">
        <v>623</v>
      </c>
      <c r="R154" s="166" t="s">
        <v>623</v>
      </c>
      <c r="S154" s="166" t="s">
        <v>603</v>
      </c>
      <c r="T154" s="166" t="s">
        <v>603</v>
      </c>
      <c r="U154" s="166" t="s">
        <v>603</v>
      </c>
      <c r="V154" s="166" t="s">
        <v>605</v>
      </c>
      <c r="W154" s="166" t="s">
        <v>603</v>
      </c>
      <c r="X154" s="166"/>
    </row>
    <row r="155" spans="1:24" x14ac:dyDescent="0.25">
      <c r="A155" s="109" t="s">
        <v>322</v>
      </c>
      <c r="B155" s="98">
        <v>2</v>
      </c>
      <c r="C155" s="99" t="s">
        <v>499</v>
      </c>
      <c r="D155" s="99" t="s">
        <v>16</v>
      </c>
      <c r="E155" s="110" t="s">
        <v>323</v>
      </c>
      <c r="F155" s="111" t="s">
        <v>318</v>
      </c>
      <c r="G155" s="111" t="s">
        <v>540</v>
      </c>
      <c r="H155" s="112" t="s">
        <v>540</v>
      </c>
      <c r="I155" s="103">
        <v>2795100</v>
      </c>
      <c r="J155" s="103">
        <f t="shared" si="12"/>
        <v>2971500</v>
      </c>
      <c r="K155" s="103">
        <v>538450</v>
      </c>
      <c r="L155" s="103">
        <f t="shared" si="13"/>
        <v>558500</v>
      </c>
      <c r="M155" s="104">
        <f t="shared" si="8"/>
        <v>3333550</v>
      </c>
      <c r="N155" s="104">
        <f t="shared" si="8"/>
        <v>3530000</v>
      </c>
      <c r="O155" s="105" t="s">
        <v>541</v>
      </c>
      <c r="P155" s="166" t="s">
        <v>602</v>
      </c>
      <c r="Q155" s="166" t="s">
        <v>623</v>
      </c>
      <c r="R155" s="166" t="s">
        <v>623</v>
      </c>
      <c r="S155" s="166" t="s">
        <v>603</v>
      </c>
      <c r="T155" s="166" t="s">
        <v>603</v>
      </c>
      <c r="U155" s="166" t="s">
        <v>603</v>
      </c>
      <c r="V155" s="166" t="s">
        <v>605</v>
      </c>
      <c r="W155" s="166" t="s">
        <v>603</v>
      </c>
      <c r="X155" s="166"/>
    </row>
    <row r="156" spans="1:24" x14ac:dyDescent="0.25">
      <c r="A156" s="109" t="s">
        <v>324</v>
      </c>
      <c r="B156" s="98">
        <v>81</v>
      </c>
      <c r="C156" s="99" t="s">
        <v>500</v>
      </c>
      <c r="D156" s="99" t="s">
        <v>16</v>
      </c>
      <c r="E156" s="110" t="s">
        <v>568</v>
      </c>
      <c r="F156" s="111" t="s">
        <v>318</v>
      </c>
      <c r="G156" s="111" t="s">
        <v>540</v>
      </c>
      <c r="H156" s="112" t="s">
        <v>540</v>
      </c>
      <c r="I156" s="103">
        <v>3345650</v>
      </c>
      <c r="J156" s="103">
        <f t="shared" si="12"/>
        <v>3556700</v>
      </c>
      <c r="K156" s="103">
        <v>556600</v>
      </c>
      <c r="L156" s="103">
        <f t="shared" si="13"/>
        <v>577300</v>
      </c>
      <c r="M156" s="104">
        <f t="shared" si="8"/>
        <v>3902250</v>
      </c>
      <c r="N156" s="104">
        <f t="shared" si="8"/>
        <v>4134000</v>
      </c>
      <c r="O156" s="105" t="s">
        <v>541</v>
      </c>
      <c r="P156" s="166" t="s">
        <v>602</v>
      </c>
      <c r="Q156" s="166" t="s">
        <v>623</v>
      </c>
      <c r="R156" s="166" t="s">
        <v>623</v>
      </c>
      <c r="S156" s="166" t="s">
        <v>603</v>
      </c>
      <c r="T156" s="166" t="s">
        <v>603</v>
      </c>
      <c r="U156" s="166" t="s">
        <v>603</v>
      </c>
      <c r="V156" s="166" t="s">
        <v>605</v>
      </c>
      <c r="W156" s="166" t="s">
        <v>603</v>
      </c>
      <c r="X156" s="166"/>
    </row>
    <row r="157" spans="1:24" x14ac:dyDescent="0.25">
      <c r="A157" s="97" t="s">
        <v>325</v>
      </c>
      <c r="B157" s="98">
        <v>95</v>
      </c>
      <c r="C157" s="99" t="s">
        <v>501</v>
      </c>
      <c r="D157" s="99" t="s">
        <v>58</v>
      </c>
      <c r="E157" s="100" t="s">
        <v>624</v>
      </c>
      <c r="F157" s="114" t="s">
        <v>318</v>
      </c>
      <c r="G157" s="114"/>
      <c r="H157" s="115" t="s">
        <v>540</v>
      </c>
      <c r="I157" s="103">
        <v>0</v>
      </c>
      <c r="J157" s="103">
        <f t="shared" si="12"/>
        <v>0</v>
      </c>
      <c r="K157" s="103">
        <v>471900</v>
      </c>
      <c r="L157" s="103">
        <f t="shared" si="13"/>
        <v>489400</v>
      </c>
      <c r="M157" s="104">
        <f t="shared" si="8"/>
        <v>471900</v>
      </c>
      <c r="N157" s="104">
        <f t="shared" si="8"/>
        <v>489400</v>
      </c>
      <c r="O157" s="105" t="s">
        <v>541</v>
      </c>
      <c r="P157" s="166" t="s">
        <v>602</v>
      </c>
      <c r="Q157" s="166" t="s">
        <v>623</v>
      </c>
      <c r="R157" s="166" t="s">
        <v>623</v>
      </c>
      <c r="S157" s="166" t="s">
        <v>603</v>
      </c>
      <c r="T157" s="166" t="s">
        <v>603</v>
      </c>
      <c r="U157" s="166" t="s">
        <v>603</v>
      </c>
      <c r="V157" s="166" t="s">
        <v>605</v>
      </c>
      <c r="W157" s="166" t="s">
        <v>603</v>
      </c>
      <c r="X157" s="166"/>
    </row>
    <row r="158" spans="1:24" x14ac:dyDescent="0.25">
      <c r="A158" s="97" t="s">
        <v>326</v>
      </c>
      <c r="B158" s="98">
        <v>4</v>
      </c>
      <c r="C158" s="99" t="s">
        <v>502</v>
      </c>
      <c r="D158" s="99" t="s">
        <v>16</v>
      </c>
      <c r="E158" s="100" t="s">
        <v>327</v>
      </c>
      <c r="F158" s="114" t="s">
        <v>318</v>
      </c>
      <c r="G158" s="114" t="s">
        <v>540</v>
      </c>
      <c r="H158" s="115" t="s">
        <v>540</v>
      </c>
      <c r="I158" s="103">
        <v>3484800</v>
      </c>
      <c r="J158" s="103">
        <f t="shared" si="12"/>
        <v>3704700</v>
      </c>
      <c r="K158" s="103">
        <v>356950</v>
      </c>
      <c r="L158" s="103">
        <f t="shared" si="13"/>
        <v>370200</v>
      </c>
      <c r="M158" s="104">
        <f t="shared" si="8"/>
        <v>3841750</v>
      </c>
      <c r="N158" s="104">
        <f t="shared" si="8"/>
        <v>4074900</v>
      </c>
      <c r="O158" s="105" t="s">
        <v>541</v>
      </c>
      <c r="P158" s="166" t="s">
        <v>602</v>
      </c>
      <c r="Q158" s="166" t="s">
        <v>623</v>
      </c>
      <c r="R158" s="166" t="s">
        <v>623</v>
      </c>
      <c r="S158" s="166" t="s">
        <v>603</v>
      </c>
      <c r="T158" s="166" t="s">
        <v>603</v>
      </c>
      <c r="U158" s="166" t="s">
        <v>603</v>
      </c>
      <c r="V158" s="166" t="s">
        <v>605</v>
      </c>
      <c r="W158" s="166" t="s">
        <v>603</v>
      </c>
      <c r="X158" s="166"/>
    </row>
    <row r="159" spans="1:24" s="3" customFormat="1" x14ac:dyDescent="0.25">
      <c r="A159" s="97" t="s">
        <v>548</v>
      </c>
      <c r="B159" s="98">
        <v>19</v>
      </c>
      <c r="C159" s="99" t="s">
        <v>549</v>
      </c>
      <c r="D159" s="99" t="s">
        <v>16</v>
      </c>
      <c r="E159" s="100" t="s">
        <v>550</v>
      </c>
      <c r="F159" s="114" t="s">
        <v>318</v>
      </c>
      <c r="G159" s="114"/>
      <c r="H159" s="115"/>
      <c r="I159" s="103">
        <v>6000000</v>
      </c>
      <c r="J159" s="103">
        <f t="shared" si="12"/>
        <v>6378500</v>
      </c>
      <c r="K159" s="103">
        <v>883000</v>
      </c>
      <c r="L159" s="103">
        <f t="shared" si="13"/>
        <v>915800</v>
      </c>
      <c r="M159" s="104">
        <f t="shared" si="8"/>
        <v>6883000</v>
      </c>
      <c r="N159" s="104">
        <f t="shared" si="8"/>
        <v>7294300</v>
      </c>
      <c r="O159" s="105" t="s">
        <v>541</v>
      </c>
      <c r="P159" s="169" t="s">
        <v>602</v>
      </c>
      <c r="Q159" s="169" t="s">
        <v>623</v>
      </c>
      <c r="R159" s="169" t="s">
        <v>623</v>
      </c>
      <c r="S159" s="169" t="s">
        <v>602</v>
      </c>
      <c r="T159" s="169" t="s">
        <v>603</v>
      </c>
      <c r="U159" s="169" t="s">
        <v>603</v>
      </c>
      <c r="V159" s="169" t="s">
        <v>605</v>
      </c>
      <c r="W159" s="169" t="s">
        <v>603</v>
      </c>
      <c r="X159" s="169"/>
    </row>
    <row r="160" spans="1:24" x14ac:dyDescent="0.25">
      <c r="A160" s="132" t="s">
        <v>329</v>
      </c>
      <c r="B160" s="98">
        <v>14</v>
      </c>
      <c r="C160" s="99" t="s">
        <v>503</v>
      </c>
      <c r="D160" s="99" t="s">
        <v>16</v>
      </c>
      <c r="E160" s="122" t="s">
        <v>330</v>
      </c>
      <c r="F160" s="111" t="s">
        <v>328</v>
      </c>
      <c r="G160" s="114"/>
      <c r="H160" s="115"/>
      <c r="I160" s="103">
        <v>3601000</v>
      </c>
      <c r="J160" s="103">
        <f t="shared" si="12"/>
        <v>3828200</v>
      </c>
      <c r="K160" s="103">
        <v>754000</v>
      </c>
      <c r="L160" s="103">
        <f t="shared" si="13"/>
        <v>782000</v>
      </c>
      <c r="M160" s="104">
        <f t="shared" si="8"/>
        <v>4355000</v>
      </c>
      <c r="N160" s="104">
        <f t="shared" si="8"/>
        <v>4610200</v>
      </c>
      <c r="O160" s="105" t="s">
        <v>541</v>
      </c>
      <c r="P160" s="166" t="s">
        <v>602</v>
      </c>
      <c r="Q160" s="166" t="s">
        <v>623</v>
      </c>
      <c r="R160" s="166" t="s">
        <v>623</v>
      </c>
      <c r="S160" s="166" t="s">
        <v>602</v>
      </c>
      <c r="T160" s="166" t="s">
        <v>603</v>
      </c>
      <c r="U160" s="166" t="s">
        <v>603</v>
      </c>
      <c r="V160" s="166" t="s">
        <v>605</v>
      </c>
      <c r="W160" s="166" t="s">
        <v>603</v>
      </c>
      <c r="X160" s="166"/>
    </row>
    <row r="161" spans="1:24" x14ac:dyDescent="0.25">
      <c r="A161" s="109" t="s">
        <v>244</v>
      </c>
      <c r="B161" s="98">
        <v>4</v>
      </c>
      <c r="C161" s="99" t="s">
        <v>472</v>
      </c>
      <c r="D161" s="99" t="s">
        <v>16</v>
      </c>
      <c r="E161" s="110" t="s">
        <v>331</v>
      </c>
      <c r="F161" s="111" t="s">
        <v>328</v>
      </c>
      <c r="G161" s="114" t="s">
        <v>540</v>
      </c>
      <c r="H161" s="115" t="s">
        <v>540</v>
      </c>
      <c r="I161" s="103">
        <v>1579050</v>
      </c>
      <c r="J161" s="103">
        <f t="shared" si="12"/>
        <v>1678700</v>
      </c>
      <c r="K161" s="103">
        <v>266200</v>
      </c>
      <c r="L161" s="103">
        <f t="shared" si="13"/>
        <v>276100</v>
      </c>
      <c r="M161" s="104">
        <f t="shared" si="8"/>
        <v>1845250</v>
      </c>
      <c r="N161" s="104">
        <f t="shared" si="8"/>
        <v>1954800</v>
      </c>
      <c r="O161" s="105" t="s">
        <v>541</v>
      </c>
      <c r="P161" s="166" t="s">
        <v>602</v>
      </c>
      <c r="Q161" s="166" t="s">
        <v>623</v>
      </c>
      <c r="R161" s="166" t="s">
        <v>623</v>
      </c>
      <c r="S161" s="166" t="s">
        <v>603</v>
      </c>
      <c r="T161" s="166" t="s">
        <v>603</v>
      </c>
      <c r="U161" s="166" t="s">
        <v>603</v>
      </c>
      <c r="V161" s="166" t="s">
        <v>605</v>
      </c>
      <c r="W161" s="166" t="s">
        <v>603</v>
      </c>
      <c r="X161" s="166"/>
    </row>
    <row r="162" spans="1:24" x14ac:dyDescent="0.25">
      <c r="A162" s="109" t="s">
        <v>126</v>
      </c>
      <c r="B162" s="98">
        <v>20</v>
      </c>
      <c r="C162" s="99" t="s">
        <v>441</v>
      </c>
      <c r="D162" s="99" t="s">
        <v>16</v>
      </c>
      <c r="E162" s="110" t="s">
        <v>409</v>
      </c>
      <c r="F162" s="111" t="s">
        <v>328</v>
      </c>
      <c r="G162" s="114"/>
      <c r="H162" s="115"/>
      <c r="I162" s="103">
        <v>0</v>
      </c>
      <c r="J162" s="103">
        <f t="shared" si="12"/>
        <v>0</v>
      </c>
      <c r="K162" s="103">
        <v>790000</v>
      </c>
      <c r="L162" s="103">
        <f t="shared" si="13"/>
        <v>819300</v>
      </c>
      <c r="M162" s="104">
        <f t="shared" si="8"/>
        <v>790000</v>
      </c>
      <c r="N162" s="104">
        <f t="shared" si="8"/>
        <v>819300</v>
      </c>
      <c r="O162" s="105" t="s">
        <v>541</v>
      </c>
      <c r="P162" s="166"/>
      <c r="Q162" s="166" t="s">
        <v>623</v>
      </c>
      <c r="R162" s="166" t="s">
        <v>623</v>
      </c>
      <c r="S162" s="166" t="s">
        <v>603</v>
      </c>
      <c r="T162" s="166" t="s">
        <v>603</v>
      </c>
      <c r="U162" s="166" t="s">
        <v>602</v>
      </c>
      <c r="V162" s="166" t="s">
        <v>625</v>
      </c>
      <c r="W162" s="166" t="s">
        <v>603</v>
      </c>
      <c r="X162" s="166" t="s">
        <v>626</v>
      </c>
    </row>
    <row r="163" spans="1:24" x14ac:dyDescent="0.25">
      <c r="A163" s="109" t="s">
        <v>217</v>
      </c>
      <c r="B163" s="120">
        <v>244</v>
      </c>
      <c r="C163" s="124" t="s">
        <v>504</v>
      </c>
      <c r="D163" s="99" t="s">
        <v>16</v>
      </c>
      <c r="E163" s="110" t="s">
        <v>332</v>
      </c>
      <c r="F163" s="111" t="s">
        <v>328</v>
      </c>
      <c r="G163" s="114" t="s">
        <v>540</v>
      </c>
      <c r="H163" s="115" t="s">
        <v>540</v>
      </c>
      <c r="I163" s="103">
        <v>3018950</v>
      </c>
      <c r="J163" s="103">
        <f t="shared" si="12"/>
        <v>3209400</v>
      </c>
      <c r="K163" s="103">
        <v>465850</v>
      </c>
      <c r="L163" s="103">
        <f t="shared" si="13"/>
        <v>483200</v>
      </c>
      <c r="M163" s="104">
        <f t="shared" si="8"/>
        <v>3484800</v>
      </c>
      <c r="N163" s="104">
        <f t="shared" si="8"/>
        <v>3692600</v>
      </c>
      <c r="O163" s="105" t="s">
        <v>541</v>
      </c>
      <c r="P163" s="166" t="s">
        <v>602</v>
      </c>
      <c r="Q163" s="166" t="s">
        <v>623</v>
      </c>
      <c r="R163" s="166" t="s">
        <v>623</v>
      </c>
      <c r="S163" s="166" t="s">
        <v>602</v>
      </c>
      <c r="T163" s="166" t="s">
        <v>603</v>
      </c>
      <c r="U163" s="166" t="s">
        <v>603</v>
      </c>
      <c r="V163" s="166" t="s">
        <v>605</v>
      </c>
      <c r="W163" s="166" t="s">
        <v>603</v>
      </c>
      <c r="X163" s="166"/>
    </row>
    <row r="164" spans="1:24" x14ac:dyDescent="0.25">
      <c r="A164" s="109" t="s">
        <v>322</v>
      </c>
      <c r="B164" s="98">
        <v>4</v>
      </c>
      <c r="C164" s="99" t="s">
        <v>499</v>
      </c>
      <c r="D164" s="99" t="s">
        <v>16</v>
      </c>
      <c r="E164" s="110" t="s">
        <v>333</v>
      </c>
      <c r="F164" s="111" t="s">
        <v>328</v>
      </c>
      <c r="G164" s="114" t="s">
        <v>540</v>
      </c>
      <c r="H164" s="115" t="s">
        <v>540</v>
      </c>
      <c r="I164" s="103">
        <v>3623950</v>
      </c>
      <c r="J164" s="103">
        <f t="shared" si="12"/>
        <v>3852600</v>
      </c>
      <c r="K164" s="103">
        <v>732050</v>
      </c>
      <c r="L164" s="103">
        <f t="shared" si="13"/>
        <v>759200</v>
      </c>
      <c r="M164" s="104">
        <f t="shared" si="8"/>
        <v>4356000</v>
      </c>
      <c r="N164" s="104">
        <f t="shared" si="8"/>
        <v>4611800</v>
      </c>
      <c r="O164" s="105" t="s">
        <v>541</v>
      </c>
      <c r="P164" s="166" t="s">
        <v>602</v>
      </c>
      <c r="Q164" s="166" t="s">
        <v>623</v>
      </c>
      <c r="R164" s="166" t="s">
        <v>623</v>
      </c>
      <c r="S164" s="166" t="s">
        <v>603</v>
      </c>
      <c r="T164" s="166" t="s">
        <v>603</v>
      </c>
      <c r="U164" s="166" t="s">
        <v>603</v>
      </c>
      <c r="V164" s="166" t="s">
        <v>605</v>
      </c>
      <c r="W164" s="166" t="s">
        <v>603</v>
      </c>
      <c r="X164" s="166"/>
    </row>
    <row r="165" spans="1:24" x14ac:dyDescent="0.25">
      <c r="A165" s="109" t="s">
        <v>334</v>
      </c>
      <c r="B165" s="98">
        <v>22</v>
      </c>
      <c r="C165" s="99" t="s">
        <v>505</v>
      </c>
      <c r="D165" s="99" t="s">
        <v>16</v>
      </c>
      <c r="E165" s="110" t="s">
        <v>335</v>
      </c>
      <c r="F165" s="111" t="s">
        <v>328</v>
      </c>
      <c r="G165" s="114" t="s">
        <v>540</v>
      </c>
      <c r="H165" s="115" t="s">
        <v>540</v>
      </c>
      <c r="I165" s="103">
        <v>3436400</v>
      </c>
      <c r="J165" s="103">
        <f t="shared" si="12"/>
        <v>3653200</v>
      </c>
      <c r="K165" s="103">
        <v>611050</v>
      </c>
      <c r="L165" s="103">
        <f t="shared" si="13"/>
        <v>633700</v>
      </c>
      <c r="M165" s="104">
        <f t="shared" si="8"/>
        <v>4047450</v>
      </c>
      <c r="N165" s="104">
        <f t="shared" si="8"/>
        <v>4286900</v>
      </c>
      <c r="O165" s="105" t="s">
        <v>541</v>
      </c>
      <c r="P165" s="166" t="s">
        <v>602</v>
      </c>
      <c r="Q165" s="166" t="s">
        <v>623</v>
      </c>
      <c r="R165" s="166" t="s">
        <v>623</v>
      </c>
      <c r="S165" s="166" t="s">
        <v>603</v>
      </c>
      <c r="T165" s="166" t="s">
        <v>603</v>
      </c>
      <c r="U165" s="166" t="s">
        <v>603</v>
      </c>
      <c r="V165" s="166" t="s">
        <v>605</v>
      </c>
      <c r="W165" s="166" t="s">
        <v>603</v>
      </c>
      <c r="X165" s="166"/>
    </row>
    <row r="166" spans="1:24" x14ac:dyDescent="0.25">
      <c r="A166" s="109" t="s">
        <v>334</v>
      </c>
      <c r="B166" s="98" t="s">
        <v>565</v>
      </c>
      <c r="C166" s="99" t="s">
        <v>505</v>
      </c>
      <c r="D166" s="99" t="s">
        <v>16</v>
      </c>
      <c r="E166" s="110" t="s">
        <v>566</v>
      </c>
      <c r="F166" s="111" t="s">
        <v>328</v>
      </c>
      <c r="G166" s="114"/>
      <c r="H166" s="115"/>
      <c r="I166" s="103">
        <v>300000</v>
      </c>
      <c r="J166" s="103">
        <f t="shared" si="12"/>
        <v>319000</v>
      </c>
      <c r="K166" s="103">
        <v>121000</v>
      </c>
      <c r="L166" s="103">
        <f t="shared" si="13"/>
        <v>125500</v>
      </c>
      <c r="M166" s="104">
        <f t="shared" si="8"/>
        <v>421000</v>
      </c>
      <c r="N166" s="104">
        <f t="shared" si="8"/>
        <v>444500</v>
      </c>
      <c r="O166" s="105" t="s">
        <v>541</v>
      </c>
      <c r="P166" s="166"/>
      <c r="Q166" s="166" t="s">
        <v>623</v>
      </c>
      <c r="R166" s="166" t="s">
        <v>623</v>
      </c>
      <c r="S166" s="166" t="s">
        <v>603</v>
      </c>
      <c r="T166" s="166" t="s">
        <v>603</v>
      </c>
      <c r="U166" s="166" t="s">
        <v>603</v>
      </c>
      <c r="V166" s="166" t="s">
        <v>605</v>
      </c>
      <c r="W166" s="166" t="s">
        <v>603</v>
      </c>
      <c r="X166" s="166"/>
    </row>
    <row r="167" spans="1:24" x14ac:dyDescent="0.25">
      <c r="A167" s="109" t="s">
        <v>336</v>
      </c>
      <c r="B167" s="98">
        <v>18</v>
      </c>
      <c r="C167" s="99" t="s">
        <v>506</v>
      </c>
      <c r="D167" s="99" t="s">
        <v>16</v>
      </c>
      <c r="E167" s="110" t="s">
        <v>337</v>
      </c>
      <c r="F167" s="111" t="s">
        <v>328</v>
      </c>
      <c r="G167" s="114" t="s">
        <v>540</v>
      </c>
      <c r="H167" s="115" t="s">
        <v>540</v>
      </c>
      <c r="I167" s="103">
        <v>3133900</v>
      </c>
      <c r="J167" s="103">
        <f t="shared" si="12"/>
        <v>3331600</v>
      </c>
      <c r="K167" s="103">
        <v>544500</v>
      </c>
      <c r="L167" s="103">
        <f t="shared" si="13"/>
        <v>564700</v>
      </c>
      <c r="M167" s="104">
        <f t="shared" si="8"/>
        <v>3678400</v>
      </c>
      <c r="N167" s="104">
        <f t="shared" si="8"/>
        <v>3896300</v>
      </c>
      <c r="O167" s="105" t="s">
        <v>541</v>
      </c>
      <c r="P167" s="166" t="s">
        <v>602</v>
      </c>
      <c r="Q167" s="166" t="s">
        <v>623</v>
      </c>
      <c r="R167" s="166" t="s">
        <v>623</v>
      </c>
      <c r="S167" s="166" t="s">
        <v>603</v>
      </c>
      <c r="T167" s="166" t="s">
        <v>603</v>
      </c>
      <c r="U167" s="166" t="s">
        <v>603</v>
      </c>
      <c r="V167" s="166" t="s">
        <v>605</v>
      </c>
      <c r="W167" s="166" t="s">
        <v>603</v>
      </c>
      <c r="X167" s="166"/>
    </row>
    <row r="168" spans="1:24" x14ac:dyDescent="0.25">
      <c r="A168" s="109" t="s">
        <v>338</v>
      </c>
      <c r="B168" s="98">
        <v>37</v>
      </c>
      <c r="C168" s="99" t="s">
        <v>507</v>
      </c>
      <c r="D168" s="99" t="s">
        <v>16</v>
      </c>
      <c r="E168" s="122" t="s">
        <v>339</v>
      </c>
      <c r="F168" s="111" t="s">
        <v>328</v>
      </c>
      <c r="G168" s="114" t="s">
        <v>540</v>
      </c>
      <c r="H168" s="115" t="s">
        <v>540</v>
      </c>
      <c r="I168" s="103">
        <v>2498650</v>
      </c>
      <c r="J168" s="103">
        <f t="shared" si="12"/>
        <v>2656300</v>
      </c>
      <c r="K168" s="103">
        <v>508200</v>
      </c>
      <c r="L168" s="103">
        <f t="shared" si="13"/>
        <v>527100</v>
      </c>
      <c r="M168" s="104">
        <f t="shared" si="8"/>
        <v>3006850</v>
      </c>
      <c r="N168" s="104">
        <f t="shared" si="8"/>
        <v>3183400</v>
      </c>
      <c r="O168" s="105" t="s">
        <v>541</v>
      </c>
      <c r="P168" s="166" t="s">
        <v>602</v>
      </c>
      <c r="Q168" s="166" t="s">
        <v>623</v>
      </c>
      <c r="R168" s="166" t="s">
        <v>623</v>
      </c>
      <c r="S168" s="166" t="s">
        <v>603</v>
      </c>
      <c r="T168" s="166" t="s">
        <v>603</v>
      </c>
      <c r="U168" s="166" t="s">
        <v>603</v>
      </c>
      <c r="V168" s="166" t="s">
        <v>605</v>
      </c>
      <c r="W168" s="166" t="s">
        <v>603</v>
      </c>
      <c r="X168" s="166"/>
    </row>
    <row r="169" spans="1:24" x14ac:dyDescent="0.25">
      <c r="A169" s="109" t="s">
        <v>340</v>
      </c>
      <c r="B169" s="98">
        <v>1</v>
      </c>
      <c r="C169" s="99" t="s">
        <v>508</v>
      </c>
      <c r="D169" s="99" t="s">
        <v>16</v>
      </c>
      <c r="E169" s="110" t="s">
        <v>341</v>
      </c>
      <c r="F169" s="111" t="s">
        <v>328</v>
      </c>
      <c r="G169" s="114" t="s">
        <v>540</v>
      </c>
      <c r="H169" s="115" t="s">
        <v>540</v>
      </c>
      <c r="I169" s="103">
        <v>2831400</v>
      </c>
      <c r="J169" s="103">
        <f t="shared" si="12"/>
        <v>3010000</v>
      </c>
      <c r="K169" s="103">
        <v>623150</v>
      </c>
      <c r="L169" s="103">
        <f t="shared" si="13"/>
        <v>646300</v>
      </c>
      <c r="M169" s="104">
        <f t="shared" si="8"/>
        <v>3454550</v>
      </c>
      <c r="N169" s="104">
        <f t="shared" si="8"/>
        <v>3656300</v>
      </c>
      <c r="O169" s="105" t="s">
        <v>541</v>
      </c>
      <c r="P169" s="166" t="s">
        <v>602</v>
      </c>
      <c r="Q169" s="166" t="s">
        <v>623</v>
      </c>
      <c r="R169" s="166" t="s">
        <v>623</v>
      </c>
      <c r="S169" s="166" t="s">
        <v>602</v>
      </c>
      <c r="T169" s="166" t="s">
        <v>603</v>
      </c>
      <c r="U169" s="166" t="s">
        <v>603</v>
      </c>
      <c r="V169" s="166" t="s">
        <v>605</v>
      </c>
      <c r="W169" s="166" t="s">
        <v>603</v>
      </c>
      <c r="X169" s="166"/>
    </row>
    <row r="170" spans="1:24" x14ac:dyDescent="0.25">
      <c r="A170" s="109" t="s">
        <v>342</v>
      </c>
      <c r="B170" s="98">
        <v>1</v>
      </c>
      <c r="C170" s="99" t="s">
        <v>509</v>
      </c>
      <c r="D170" s="99" t="s">
        <v>16</v>
      </c>
      <c r="E170" s="110" t="s">
        <v>343</v>
      </c>
      <c r="F170" s="111" t="s">
        <v>328</v>
      </c>
      <c r="G170" s="114" t="s">
        <v>540</v>
      </c>
      <c r="H170" s="115" t="s">
        <v>540</v>
      </c>
      <c r="I170" s="103">
        <v>3097600</v>
      </c>
      <c r="J170" s="103">
        <f t="shared" si="12"/>
        <v>3293000</v>
      </c>
      <c r="K170" s="103">
        <v>550550</v>
      </c>
      <c r="L170" s="103">
        <f t="shared" si="13"/>
        <v>571000</v>
      </c>
      <c r="M170" s="104">
        <f t="shared" si="8"/>
        <v>3648150</v>
      </c>
      <c r="N170" s="104">
        <f t="shared" si="8"/>
        <v>3864000</v>
      </c>
      <c r="O170" s="105" t="s">
        <v>541</v>
      </c>
      <c r="P170" s="166" t="s">
        <v>602</v>
      </c>
      <c r="Q170" s="166" t="s">
        <v>623</v>
      </c>
      <c r="R170" s="166" t="s">
        <v>623</v>
      </c>
      <c r="S170" s="166" t="s">
        <v>602</v>
      </c>
      <c r="T170" s="166" t="s">
        <v>603</v>
      </c>
      <c r="U170" s="166" t="s">
        <v>603</v>
      </c>
      <c r="V170" s="166" t="s">
        <v>605</v>
      </c>
      <c r="W170" s="166" t="s">
        <v>603</v>
      </c>
      <c r="X170" s="166"/>
    </row>
    <row r="171" spans="1:24" x14ac:dyDescent="0.25">
      <c r="A171" s="109" t="s">
        <v>181</v>
      </c>
      <c r="B171" s="98">
        <v>3</v>
      </c>
      <c r="C171" s="99" t="s">
        <v>454</v>
      </c>
      <c r="D171" s="99" t="s">
        <v>16</v>
      </c>
      <c r="E171" s="110" t="s">
        <v>344</v>
      </c>
      <c r="F171" s="111" t="s">
        <v>328</v>
      </c>
      <c r="G171" s="114" t="s">
        <v>540</v>
      </c>
      <c r="H171" s="115" t="s">
        <v>540</v>
      </c>
      <c r="I171" s="103">
        <v>4452800</v>
      </c>
      <c r="J171" s="103">
        <f t="shared" si="12"/>
        <v>4733700</v>
      </c>
      <c r="K171" s="103">
        <v>862300</v>
      </c>
      <c r="L171" s="103">
        <f t="shared" si="13"/>
        <v>894300</v>
      </c>
      <c r="M171" s="104">
        <f t="shared" si="8"/>
        <v>5315100</v>
      </c>
      <c r="N171" s="104">
        <f t="shared" si="8"/>
        <v>5628000</v>
      </c>
      <c r="O171" s="105" t="s">
        <v>541</v>
      </c>
      <c r="P171" s="166" t="s">
        <v>602</v>
      </c>
      <c r="Q171" s="166" t="s">
        <v>623</v>
      </c>
      <c r="R171" s="166" t="s">
        <v>623</v>
      </c>
      <c r="S171" s="166" t="s">
        <v>602</v>
      </c>
      <c r="T171" s="166" t="s">
        <v>603</v>
      </c>
      <c r="U171" s="166" t="s">
        <v>603</v>
      </c>
      <c r="V171" s="166" t="s">
        <v>605</v>
      </c>
      <c r="W171" s="166" t="s">
        <v>603</v>
      </c>
      <c r="X171" s="166"/>
    </row>
    <row r="172" spans="1:24" x14ac:dyDescent="0.25">
      <c r="A172" s="109" t="s">
        <v>181</v>
      </c>
      <c r="B172" s="98">
        <v>5</v>
      </c>
      <c r="C172" s="99" t="s">
        <v>454</v>
      </c>
      <c r="D172" s="99" t="s">
        <v>16</v>
      </c>
      <c r="E172" s="110" t="s">
        <v>590</v>
      </c>
      <c r="F172" s="111" t="s">
        <v>328</v>
      </c>
      <c r="G172" s="114" t="s">
        <v>540</v>
      </c>
      <c r="H172" s="115" t="s">
        <v>540</v>
      </c>
      <c r="I172" s="103">
        <v>4356000</v>
      </c>
      <c r="J172" s="103">
        <f t="shared" si="12"/>
        <v>4630800</v>
      </c>
      <c r="K172" s="103">
        <v>798600</v>
      </c>
      <c r="L172" s="103">
        <f t="shared" si="13"/>
        <v>828300</v>
      </c>
      <c r="M172" s="104">
        <f t="shared" si="8"/>
        <v>5154600</v>
      </c>
      <c r="N172" s="104">
        <f t="shared" si="8"/>
        <v>5459100</v>
      </c>
      <c r="O172" s="105" t="s">
        <v>541</v>
      </c>
      <c r="P172" s="166" t="s">
        <v>602</v>
      </c>
      <c r="Q172" s="166" t="s">
        <v>623</v>
      </c>
      <c r="R172" s="166" t="s">
        <v>623</v>
      </c>
      <c r="S172" s="166" t="s">
        <v>602</v>
      </c>
      <c r="T172" s="166" t="s">
        <v>603</v>
      </c>
      <c r="U172" s="166" t="s">
        <v>603</v>
      </c>
      <c r="V172" s="166" t="s">
        <v>605</v>
      </c>
      <c r="W172" s="166" t="s">
        <v>603</v>
      </c>
      <c r="X172" s="166"/>
    </row>
    <row r="173" spans="1:24" x14ac:dyDescent="0.25">
      <c r="A173" s="97" t="s">
        <v>252</v>
      </c>
      <c r="B173" s="98">
        <v>20</v>
      </c>
      <c r="C173" s="99" t="s">
        <v>510</v>
      </c>
      <c r="D173" s="99" t="s">
        <v>58</v>
      </c>
      <c r="E173" s="100" t="s">
        <v>345</v>
      </c>
      <c r="F173" s="111" t="s">
        <v>328</v>
      </c>
      <c r="G173" s="114" t="s">
        <v>540</v>
      </c>
      <c r="H173" s="115" t="s">
        <v>540</v>
      </c>
      <c r="I173" s="103">
        <v>3049000</v>
      </c>
      <c r="J173" s="103">
        <f t="shared" si="12"/>
        <v>3241400</v>
      </c>
      <c r="K173" s="103">
        <v>496100</v>
      </c>
      <c r="L173" s="103">
        <f t="shared" si="13"/>
        <v>514500</v>
      </c>
      <c r="M173" s="104">
        <f t="shared" si="8"/>
        <v>3545100</v>
      </c>
      <c r="N173" s="104">
        <f t="shared" si="8"/>
        <v>3755900</v>
      </c>
      <c r="O173" s="105" t="s">
        <v>541</v>
      </c>
      <c r="P173" s="166" t="s">
        <v>602</v>
      </c>
      <c r="Q173" s="166" t="s">
        <v>623</v>
      </c>
      <c r="R173" s="166" t="s">
        <v>623</v>
      </c>
      <c r="S173" s="166" t="s">
        <v>603</v>
      </c>
      <c r="T173" s="166" t="s">
        <v>603</v>
      </c>
      <c r="U173" s="166" t="s">
        <v>603</v>
      </c>
      <c r="V173" s="166" t="s">
        <v>605</v>
      </c>
      <c r="W173" s="166" t="s">
        <v>603</v>
      </c>
      <c r="X173" s="166"/>
    </row>
    <row r="174" spans="1:24" x14ac:dyDescent="0.25">
      <c r="A174" s="97" t="s">
        <v>346</v>
      </c>
      <c r="B174" s="98" t="s">
        <v>123</v>
      </c>
      <c r="C174" s="99" t="s">
        <v>511</v>
      </c>
      <c r="D174" s="99" t="s">
        <v>58</v>
      </c>
      <c r="E174" s="100" t="s">
        <v>347</v>
      </c>
      <c r="F174" s="111" t="s">
        <v>328</v>
      </c>
      <c r="G174" s="114" t="s">
        <v>540</v>
      </c>
      <c r="H174" s="115" t="s">
        <v>540</v>
      </c>
      <c r="I174" s="103">
        <v>3049200</v>
      </c>
      <c r="J174" s="103">
        <f t="shared" si="12"/>
        <v>3241600</v>
      </c>
      <c r="K174" s="103">
        <v>586850</v>
      </c>
      <c r="L174" s="103">
        <f t="shared" si="13"/>
        <v>608700</v>
      </c>
      <c r="M174" s="104">
        <f t="shared" si="8"/>
        <v>3636050</v>
      </c>
      <c r="N174" s="104">
        <f t="shared" si="8"/>
        <v>3850300</v>
      </c>
      <c r="O174" s="105" t="s">
        <v>541</v>
      </c>
      <c r="P174" s="166" t="s">
        <v>602</v>
      </c>
      <c r="Q174" s="166" t="s">
        <v>623</v>
      </c>
      <c r="R174" s="166" t="s">
        <v>623</v>
      </c>
      <c r="S174" s="166" t="s">
        <v>603</v>
      </c>
      <c r="T174" s="166" t="s">
        <v>603</v>
      </c>
      <c r="U174" s="166" t="s">
        <v>603</v>
      </c>
      <c r="V174" s="166" t="s">
        <v>605</v>
      </c>
      <c r="W174" s="166" t="s">
        <v>603</v>
      </c>
      <c r="X174" s="166"/>
    </row>
    <row r="175" spans="1:24" x14ac:dyDescent="0.25">
      <c r="A175" s="97" t="s">
        <v>348</v>
      </c>
      <c r="B175" s="98">
        <v>10</v>
      </c>
      <c r="C175" s="99" t="s">
        <v>512</v>
      </c>
      <c r="D175" s="99" t="s">
        <v>195</v>
      </c>
      <c r="E175" s="100" t="s">
        <v>349</v>
      </c>
      <c r="F175" s="111" t="s">
        <v>328</v>
      </c>
      <c r="G175" s="114" t="s">
        <v>544</v>
      </c>
      <c r="H175" s="115" t="s">
        <v>540</v>
      </c>
      <c r="I175" s="103">
        <v>2220350</v>
      </c>
      <c r="J175" s="103">
        <f t="shared" si="12"/>
        <v>2360500</v>
      </c>
      <c r="K175" s="103">
        <v>399300</v>
      </c>
      <c r="L175" s="103">
        <f t="shared" si="13"/>
        <v>414200</v>
      </c>
      <c r="M175" s="104">
        <f t="shared" si="8"/>
        <v>2619650</v>
      </c>
      <c r="N175" s="104">
        <f t="shared" si="8"/>
        <v>2774700</v>
      </c>
      <c r="O175" s="105" t="s">
        <v>541</v>
      </c>
      <c r="P175" s="166" t="s">
        <v>602</v>
      </c>
      <c r="Q175" s="166" t="s">
        <v>623</v>
      </c>
      <c r="R175" s="166" t="s">
        <v>623</v>
      </c>
      <c r="S175" s="166" t="s">
        <v>603</v>
      </c>
      <c r="T175" s="166" t="s">
        <v>603</v>
      </c>
      <c r="U175" s="166" t="s">
        <v>603</v>
      </c>
      <c r="V175" s="166" t="s">
        <v>605</v>
      </c>
      <c r="W175" s="166" t="s">
        <v>603</v>
      </c>
      <c r="X175" s="166"/>
    </row>
    <row r="176" spans="1:24" x14ac:dyDescent="0.25">
      <c r="A176" s="97" t="s">
        <v>350</v>
      </c>
      <c r="B176" s="98">
        <v>7</v>
      </c>
      <c r="C176" s="99" t="s">
        <v>513</v>
      </c>
      <c r="D176" s="99" t="s">
        <v>351</v>
      </c>
      <c r="E176" s="100" t="s">
        <v>352</v>
      </c>
      <c r="F176" s="111" t="s">
        <v>328</v>
      </c>
      <c r="G176" s="114" t="s">
        <v>540</v>
      </c>
      <c r="H176" s="115" t="s">
        <v>540</v>
      </c>
      <c r="I176" s="103">
        <v>1228150</v>
      </c>
      <c r="J176" s="103">
        <f t="shared" si="12"/>
        <v>1305700</v>
      </c>
      <c r="K176" s="103">
        <v>369050</v>
      </c>
      <c r="L176" s="103">
        <f t="shared" si="13"/>
        <v>382800</v>
      </c>
      <c r="M176" s="104">
        <f t="shared" si="8"/>
        <v>1597200</v>
      </c>
      <c r="N176" s="104">
        <f t="shared" si="8"/>
        <v>1688500</v>
      </c>
      <c r="O176" s="105" t="s">
        <v>541</v>
      </c>
      <c r="P176" s="166" t="s">
        <v>602</v>
      </c>
      <c r="Q176" s="166" t="s">
        <v>623</v>
      </c>
      <c r="R176" s="166" t="s">
        <v>623</v>
      </c>
      <c r="S176" s="166" t="s">
        <v>603</v>
      </c>
      <c r="T176" s="166" t="s">
        <v>603</v>
      </c>
      <c r="U176" s="166" t="s">
        <v>603</v>
      </c>
      <c r="V176" s="166" t="s">
        <v>605</v>
      </c>
      <c r="W176" s="166" t="s">
        <v>603</v>
      </c>
      <c r="X176" s="166"/>
    </row>
    <row r="177" spans="1:33" x14ac:dyDescent="0.25">
      <c r="A177" s="97" t="s">
        <v>353</v>
      </c>
      <c r="B177" s="98">
        <v>47</v>
      </c>
      <c r="C177" s="99" t="s">
        <v>514</v>
      </c>
      <c r="D177" s="99" t="s">
        <v>351</v>
      </c>
      <c r="E177" s="100" t="s">
        <v>354</v>
      </c>
      <c r="F177" s="111" t="s">
        <v>328</v>
      </c>
      <c r="G177" s="114" t="s">
        <v>540</v>
      </c>
      <c r="H177" s="115" t="s">
        <v>540</v>
      </c>
      <c r="I177" s="103">
        <v>1591150</v>
      </c>
      <c r="J177" s="103">
        <f t="shared" si="12"/>
        <v>1691600</v>
      </c>
      <c r="K177" s="103">
        <v>235950</v>
      </c>
      <c r="L177" s="103">
        <f t="shared" si="13"/>
        <v>244700</v>
      </c>
      <c r="M177" s="104">
        <f t="shared" si="8"/>
        <v>1827100</v>
      </c>
      <c r="N177" s="104">
        <f t="shared" si="8"/>
        <v>1936300</v>
      </c>
      <c r="O177" s="105" t="s">
        <v>541</v>
      </c>
      <c r="P177" s="166" t="s">
        <v>602</v>
      </c>
      <c r="Q177" s="166" t="s">
        <v>623</v>
      </c>
      <c r="R177" s="166" t="s">
        <v>623</v>
      </c>
      <c r="S177" s="166" t="s">
        <v>603</v>
      </c>
      <c r="T177" s="166" t="s">
        <v>603</v>
      </c>
      <c r="U177" s="166" t="s">
        <v>603</v>
      </c>
      <c r="V177" s="166" t="s">
        <v>605</v>
      </c>
      <c r="W177" s="166" t="s">
        <v>603</v>
      </c>
      <c r="X177" s="166"/>
    </row>
    <row r="178" spans="1:33" x14ac:dyDescent="0.25">
      <c r="A178" s="97" t="s">
        <v>355</v>
      </c>
      <c r="B178" s="98">
        <v>226</v>
      </c>
      <c r="C178" s="99" t="s">
        <v>515</v>
      </c>
      <c r="D178" s="99" t="s">
        <v>58</v>
      </c>
      <c r="E178" s="100" t="s">
        <v>356</v>
      </c>
      <c r="F178" s="111" t="s">
        <v>328</v>
      </c>
      <c r="G178" s="114" t="s">
        <v>540</v>
      </c>
      <c r="H178" s="115" t="s">
        <v>540</v>
      </c>
      <c r="I178" s="103">
        <v>3847800</v>
      </c>
      <c r="J178" s="103">
        <f t="shared" si="12"/>
        <v>4090600</v>
      </c>
      <c r="K178" s="103">
        <v>792550</v>
      </c>
      <c r="L178" s="103">
        <f t="shared" si="13"/>
        <v>822000</v>
      </c>
      <c r="M178" s="104">
        <f t="shared" si="8"/>
        <v>4640350</v>
      </c>
      <c r="N178" s="104">
        <f t="shared" si="8"/>
        <v>4912600</v>
      </c>
      <c r="O178" s="105" t="s">
        <v>541</v>
      </c>
      <c r="P178" s="166" t="s">
        <v>602</v>
      </c>
      <c r="Q178" s="166" t="s">
        <v>623</v>
      </c>
      <c r="R178" s="166" t="s">
        <v>623</v>
      </c>
      <c r="S178" s="166" t="s">
        <v>603</v>
      </c>
      <c r="T178" s="166" t="s">
        <v>603</v>
      </c>
      <c r="U178" s="166" t="s">
        <v>603</v>
      </c>
      <c r="V178" s="166" t="s">
        <v>605</v>
      </c>
      <c r="W178" s="166" t="s">
        <v>603</v>
      </c>
      <c r="X178" s="166"/>
    </row>
    <row r="179" spans="1:33" x14ac:dyDescent="0.25">
      <c r="A179" s="97" t="s">
        <v>358</v>
      </c>
      <c r="B179" s="98">
        <v>28</v>
      </c>
      <c r="C179" s="99" t="s">
        <v>516</v>
      </c>
      <c r="D179" s="99" t="s">
        <v>188</v>
      </c>
      <c r="E179" s="100" t="s">
        <v>359</v>
      </c>
      <c r="F179" s="111" t="s">
        <v>328</v>
      </c>
      <c r="G179" s="114" t="s">
        <v>540</v>
      </c>
      <c r="H179" s="115" t="s">
        <v>540</v>
      </c>
      <c r="I179" s="103">
        <v>2897950</v>
      </c>
      <c r="J179" s="103">
        <f t="shared" si="12"/>
        <v>3080800</v>
      </c>
      <c r="K179" s="103">
        <v>338800</v>
      </c>
      <c r="L179" s="103">
        <f t="shared" si="13"/>
        <v>351400</v>
      </c>
      <c r="M179" s="104">
        <f t="shared" si="8"/>
        <v>3236750</v>
      </c>
      <c r="N179" s="104">
        <f t="shared" si="8"/>
        <v>3432200</v>
      </c>
      <c r="O179" s="105" t="s">
        <v>541</v>
      </c>
      <c r="P179" s="166" t="s">
        <v>602</v>
      </c>
      <c r="Q179" s="166" t="s">
        <v>623</v>
      </c>
      <c r="R179" s="166" t="s">
        <v>623</v>
      </c>
      <c r="S179" s="166" t="s">
        <v>603</v>
      </c>
      <c r="T179" s="166" t="s">
        <v>603</v>
      </c>
      <c r="U179" s="166" t="s">
        <v>603</v>
      </c>
      <c r="V179" s="166" t="s">
        <v>605</v>
      </c>
      <c r="W179" s="166" t="s">
        <v>603</v>
      </c>
      <c r="X179" s="166"/>
    </row>
    <row r="180" spans="1:33" x14ac:dyDescent="0.25">
      <c r="A180" s="97" t="s">
        <v>360</v>
      </c>
      <c r="B180" s="98">
        <v>103</v>
      </c>
      <c r="C180" s="99" t="s">
        <v>517</v>
      </c>
      <c r="D180" s="124" t="s">
        <v>120</v>
      </c>
      <c r="E180" s="100" t="s">
        <v>361</v>
      </c>
      <c r="F180" s="111" t="s">
        <v>328</v>
      </c>
      <c r="G180" s="114" t="s">
        <v>540</v>
      </c>
      <c r="H180" s="115" t="s">
        <v>540</v>
      </c>
      <c r="I180" s="103">
        <v>2541000</v>
      </c>
      <c r="J180" s="103">
        <f t="shared" si="12"/>
        <v>2701300</v>
      </c>
      <c r="K180" s="103">
        <v>290000</v>
      </c>
      <c r="L180" s="103">
        <f t="shared" si="13"/>
        <v>300800</v>
      </c>
      <c r="M180" s="104">
        <f t="shared" si="8"/>
        <v>2831000</v>
      </c>
      <c r="N180" s="104">
        <f t="shared" si="8"/>
        <v>3002100</v>
      </c>
      <c r="O180" s="105" t="s">
        <v>541</v>
      </c>
      <c r="P180" s="166" t="s">
        <v>602</v>
      </c>
      <c r="Q180" s="166" t="s">
        <v>623</v>
      </c>
      <c r="R180" s="166" t="s">
        <v>623</v>
      </c>
      <c r="S180" s="166" t="s">
        <v>603</v>
      </c>
      <c r="T180" s="166" t="s">
        <v>603</v>
      </c>
      <c r="U180" s="166" t="s">
        <v>603</v>
      </c>
      <c r="V180" s="166" t="s">
        <v>605</v>
      </c>
      <c r="W180" s="166" t="s">
        <v>603</v>
      </c>
      <c r="X180" s="166"/>
    </row>
    <row r="181" spans="1:33" x14ac:dyDescent="0.25">
      <c r="A181" s="97" t="s">
        <v>204</v>
      </c>
      <c r="B181" s="98" t="s">
        <v>362</v>
      </c>
      <c r="C181" s="99" t="s">
        <v>518</v>
      </c>
      <c r="D181" s="99" t="s">
        <v>241</v>
      </c>
      <c r="E181" s="100" t="s">
        <v>363</v>
      </c>
      <c r="F181" s="111" t="s">
        <v>328</v>
      </c>
      <c r="G181" s="114" t="s">
        <v>540</v>
      </c>
      <c r="H181" s="115" t="s">
        <v>540</v>
      </c>
      <c r="I181" s="103">
        <v>4815800</v>
      </c>
      <c r="J181" s="103">
        <f t="shared" si="12"/>
        <v>5119600</v>
      </c>
      <c r="K181" s="103">
        <v>629200</v>
      </c>
      <c r="L181" s="103">
        <f t="shared" si="13"/>
        <v>652600</v>
      </c>
      <c r="M181" s="104">
        <f t="shared" si="8"/>
        <v>5445000</v>
      </c>
      <c r="N181" s="104">
        <f t="shared" si="8"/>
        <v>5772200</v>
      </c>
      <c r="O181" s="105" t="s">
        <v>541</v>
      </c>
      <c r="P181" s="166" t="s">
        <v>602</v>
      </c>
      <c r="Q181" s="166" t="s">
        <v>623</v>
      </c>
      <c r="R181" s="166" t="s">
        <v>623</v>
      </c>
      <c r="S181" s="166" t="s">
        <v>603</v>
      </c>
      <c r="T181" s="166" t="s">
        <v>603</v>
      </c>
      <c r="U181" s="166" t="s">
        <v>603</v>
      </c>
      <c r="V181" s="166" t="s">
        <v>605</v>
      </c>
      <c r="W181" s="166" t="s">
        <v>603</v>
      </c>
      <c r="X181" s="166"/>
    </row>
    <row r="182" spans="1:33" x14ac:dyDescent="0.25">
      <c r="A182" s="97" t="s">
        <v>364</v>
      </c>
      <c r="B182" s="98">
        <v>14</v>
      </c>
      <c r="C182" s="99" t="s">
        <v>519</v>
      </c>
      <c r="D182" s="99" t="s">
        <v>16</v>
      </c>
      <c r="E182" s="106" t="s">
        <v>365</v>
      </c>
      <c r="F182" s="111" t="s">
        <v>328</v>
      </c>
      <c r="G182" s="114" t="s">
        <v>540</v>
      </c>
      <c r="H182" s="115" t="s">
        <v>540</v>
      </c>
      <c r="I182" s="103">
        <v>1560900</v>
      </c>
      <c r="J182" s="103">
        <f t="shared" si="12"/>
        <v>1659400</v>
      </c>
      <c r="K182" s="103">
        <v>405350</v>
      </c>
      <c r="L182" s="103">
        <f t="shared" si="13"/>
        <v>420400</v>
      </c>
      <c r="M182" s="104">
        <f t="shared" si="8"/>
        <v>1966250</v>
      </c>
      <c r="N182" s="104">
        <f t="shared" si="8"/>
        <v>2079800</v>
      </c>
      <c r="O182" s="105" t="s">
        <v>541</v>
      </c>
      <c r="P182" s="166" t="s">
        <v>602</v>
      </c>
      <c r="Q182" s="166" t="s">
        <v>623</v>
      </c>
      <c r="R182" s="166" t="s">
        <v>623</v>
      </c>
      <c r="S182" s="166" t="s">
        <v>603</v>
      </c>
      <c r="T182" s="166" t="s">
        <v>603</v>
      </c>
      <c r="U182" s="166" t="s">
        <v>603</v>
      </c>
      <c r="V182" s="166" t="s">
        <v>605</v>
      </c>
      <c r="W182" s="166" t="s">
        <v>603</v>
      </c>
      <c r="X182" s="166"/>
    </row>
    <row r="183" spans="1:33" x14ac:dyDescent="0.25">
      <c r="A183" s="97" t="s">
        <v>336</v>
      </c>
      <c r="B183" s="98">
        <v>18</v>
      </c>
      <c r="C183" s="99" t="s">
        <v>506</v>
      </c>
      <c r="D183" s="99" t="s">
        <v>16</v>
      </c>
      <c r="E183" s="106" t="s">
        <v>366</v>
      </c>
      <c r="F183" s="111" t="s">
        <v>328</v>
      </c>
      <c r="G183" s="114" t="s">
        <v>540</v>
      </c>
      <c r="H183" s="115" t="s">
        <v>540</v>
      </c>
      <c r="I183" s="103">
        <v>309760</v>
      </c>
      <c r="J183" s="103">
        <f t="shared" si="12"/>
        <v>329300</v>
      </c>
      <c r="K183" s="103">
        <v>121000</v>
      </c>
      <c r="L183" s="103">
        <f t="shared" si="13"/>
        <v>125500</v>
      </c>
      <c r="M183" s="104">
        <f t="shared" si="8"/>
        <v>430760</v>
      </c>
      <c r="N183" s="104">
        <f t="shared" si="8"/>
        <v>454800</v>
      </c>
      <c r="O183" s="105" t="s">
        <v>541</v>
      </c>
      <c r="P183" s="166" t="s">
        <v>602</v>
      </c>
      <c r="Q183" s="166" t="s">
        <v>623</v>
      </c>
      <c r="R183" s="166" t="s">
        <v>623</v>
      </c>
      <c r="S183" s="166" t="s">
        <v>603</v>
      </c>
      <c r="T183" s="166" t="s">
        <v>603</v>
      </c>
      <c r="U183" s="166" t="s">
        <v>603</v>
      </c>
      <c r="V183" s="166" t="s">
        <v>605</v>
      </c>
      <c r="W183" s="166" t="s">
        <v>603</v>
      </c>
      <c r="X183" s="166"/>
    </row>
    <row r="184" spans="1:33" x14ac:dyDescent="0.25">
      <c r="A184" s="97" t="s">
        <v>326</v>
      </c>
      <c r="B184" s="98">
        <v>2</v>
      </c>
      <c r="C184" s="99" t="s">
        <v>502</v>
      </c>
      <c r="D184" s="99" t="s">
        <v>16</v>
      </c>
      <c r="E184" s="106" t="s">
        <v>367</v>
      </c>
      <c r="F184" s="111" t="s">
        <v>328</v>
      </c>
      <c r="G184" s="114" t="s">
        <v>540</v>
      </c>
      <c r="H184" s="115" t="s">
        <v>540</v>
      </c>
      <c r="I184" s="103">
        <v>5808000</v>
      </c>
      <c r="J184" s="103">
        <f t="shared" si="12"/>
        <v>6174400</v>
      </c>
      <c r="K184" s="103">
        <v>1282600</v>
      </c>
      <c r="L184" s="103">
        <f t="shared" si="13"/>
        <v>1330200</v>
      </c>
      <c r="M184" s="104">
        <f t="shared" ref="M184:N208" si="14">I184+K184</f>
        <v>7090600</v>
      </c>
      <c r="N184" s="104">
        <f t="shared" si="14"/>
        <v>7504600</v>
      </c>
      <c r="O184" s="105" t="s">
        <v>541</v>
      </c>
      <c r="P184" s="166" t="s">
        <v>602</v>
      </c>
      <c r="Q184" s="166" t="s">
        <v>623</v>
      </c>
      <c r="R184" s="166" t="s">
        <v>623</v>
      </c>
      <c r="S184" s="166" t="s">
        <v>603</v>
      </c>
      <c r="T184" s="166" t="s">
        <v>603</v>
      </c>
      <c r="U184" s="166" t="s">
        <v>603</v>
      </c>
      <c r="V184" s="166" t="s">
        <v>605</v>
      </c>
      <c r="W184" s="166" t="s">
        <v>603</v>
      </c>
      <c r="X184" s="166"/>
    </row>
    <row r="185" spans="1:33" x14ac:dyDescent="0.25">
      <c r="A185" s="97" t="s">
        <v>355</v>
      </c>
      <c r="B185" s="98">
        <v>227</v>
      </c>
      <c r="C185" s="99" t="s">
        <v>515</v>
      </c>
      <c r="D185" s="99" t="s">
        <v>58</v>
      </c>
      <c r="E185" s="100" t="s">
        <v>368</v>
      </c>
      <c r="F185" s="111" t="s">
        <v>328</v>
      </c>
      <c r="G185" s="114" t="s">
        <v>540</v>
      </c>
      <c r="H185" s="115" t="s">
        <v>540</v>
      </c>
      <c r="I185" s="103">
        <v>2928000</v>
      </c>
      <c r="J185" s="103">
        <f t="shared" si="12"/>
        <v>3112700</v>
      </c>
      <c r="K185" s="103">
        <v>477950</v>
      </c>
      <c r="L185" s="103">
        <f t="shared" si="13"/>
        <v>495700</v>
      </c>
      <c r="M185" s="104">
        <f t="shared" si="14"/>
        <v>3405950</v>
      </c>
      <c r="N185" s="104">
        <f t="shared" si="14"/>
        <v>3608400</v>
      </c>
      <c r="O185" s="105" t="s">
        <v>541</v>
      </c>
      <c r="P185" s="166" t="s">
        <v>602</v>
      </c>
      <c r="Q185" s="166" t="s">
        <v>623</v>
      </c>
      <c r="R185" s="166" t="s">
        <v>623</v>
      </c>
      <c r="S185" s="166" t="s">
        <v>602</v>
      </c>
      <c r="T185" s="166" t="s">
        <v>603</v>
      </c>
      <c r="U185" s="166" t="s">
        <v>603</v>
      </c>
      <c r="V185" s="166" t="s">
        <v>605</v>
      </c>
      <c r="W185" s="166" t="s">
        <v>603</v>
      </c>
      <c r="X185" s="166"/>
    </row>
    <row r="186" spans="1:33" x14ac:dyDescent="0.25">
      <c r="A186" s="97" t="s">
        <v>369</v>
      </c>
      <c r="B186" s="98">
        <v>2</v>
      </c>
      <c r="C186" s="99" t="s">
        <v>520</v>
      </c>
      <c r="D186" s="99" t="s">
        <v>58</v>
      </c>
      <c r="E186" s="100" t="s">
        <v>370</v>
      </c>
      <c r="F186" s="111" t="s">
        <v>328</v>
      </c>
      <c r="G186" s="114" t="s">
        <v>540</v>
      </c>
      <c r="H186" s="112" t="s">
        <v>540</v>
      </c>
      <c r="I186" s="103">
        <v>7417300</v>
      </c>
      <c r="J186" s="103">
        <f t="shared" si="12"/>
        <v>7885200</v>
      </c>
      <c r="K186" s="103">
        <v>762300</v>
      </c>
      <c r="L186" s="103">
        <f t="shared" si="13"/>
        <v>790600</v>
      </c>
      <c r="M186" s="104">
        <f t="shared" si="14"/>
        <v>8179600</v>
      </c>
      <c r="N186" s="104">
        <f t="shared" si="14"/>
        <v>8675800</v>
      </c>
      <c r="O186" s="105" t="s">
        <v>541</v>
      </c>
      <c r="P186" s="166" t="s">
        <v>602</v>
      </c>
      <c r="Q186" s="166" t="s">
        <v>602</v>
      </c>
      <c r="R186" s="166" t="s">
        <v>623</v>
      </c>
      <c r="S186" s="166" t="s">
        <v>602</v>
      </c>
      <c r="T186" s="166" t="s">
        <v>603</v>
      </c>
      <c r="U186" s="166" t="s">
        <v>603</v>
      </c>
      <c r="V186" s="166" t="s">
        <v>605</v>
      </c>
      <c r="W186" s="166" t="s">
        <v>603</v>
      </c>
      <c r="X186" s="166"/>
    </row>
    <row r="187" spans="1:33" x14ac:dyDescent="0.25">
      <c r="A187" s="109" t="s">
        <v>371</v>
      </c>
      <c r="B187" s="98">
        <v>2</v>
      </c>
      <c r="C187" s="99" t="s">
        <v>521</v>
      </c>
      <c r="D187" s="99" t="s">
        <v>16</v>
      </c>
      <c r="E187" s="110" t="s">
        <v>372</v>
      </c>
      <c r="F187" s="111" t="s">
        <v>373</v>
      </c>
      <c r="G187" s="111" t="s">
        <v>540</v>
      </c>
      <c r="H187" s="112" t="s">
        <v>540</v>
      </c>
      <c r="I187" s="103">
        <v>2565200</v>
      </c>
      <c r="J187" s="103">
        <f t="shared" si="12"/>
        <v>2727100</v>
      </c>
      <c r="K187" s="103">
        <v>363000</v>
      </c>
      <c r="L187" s="103">
        <f t="shared" si="13"/>
        <v>376500</v>
      </c>
      <c r="M187" s="104">
        <f t="shared" si="14"/>
        <v>2928200</v>
      </c>
      <c r="N187" s="104">
        <f t="shared" si="14"/>
        <v>3103600</v>
      </c>
      <c r="O187" s="105" t="s">
        <v>541</v>
      </c>
      <c r="P187" s="166" t="s">
        <v>602</v>
      </c>
      <c r="Q187" s="166" t="s">
        <v>623</v>
      </c>
      <c r="R187" s="166" t="s">
        <v>623</v>
      </c>
      <c r="S187" s="166" t="s">
        <v>603</v>
      </c>
      <c r="T187" s="166" t="s">
        <v>603</v>
      </c>
      <c r="U187" s="166" t="s">
        <v>603</v>
      </c>
      <c r="V187" s="166" t="s">
        <v>605</v>
      </c>
      <c r="W187" s="166" t="s">
        <v>603</v>
      </c>
      <c r="X187" s="166"/>
    </row>
    <row r="188" spans="1:33" x14ac:dyDescent="0.25">
      <c r="A188" s="109" t="s">
        <v>374</v>
      </c>
      <c r="B188" s="98">
        <v>9</v>
      </c>
      <c r="C188" s="99" t="s">
        <v>522</v>
      </c>
      <c r="D188" s="99" t="s">
        <v>16</v>
      </c>
      <c r="E188" s="110" t="s">
        <v>375</v>
      </c>
      <c r="F188" s="111" t="s">
        <v>376</v>
      </c>
      <c r="G188" s="114" t="s">
        <v>540</v>
      </c>
      <c r="H188" s="115" t="s">
        <v>540</v>
      </c>
      <c r="I188" s="103">
        <v>4700850</v>
      </c>
      <c r="J188" s="103">
        <f t="shared" si="12"/>
        <v>4997400</v>
      </c>
      <c r="K188" s="103">
        <v>756250</v>
      </c>
      <c r="L188" s="103">
        <f t="shared" si="13"/>
        <v>784300</v>
      </c>
      <c r="M188" s="104">
        <f t="shared" si="14"/>
        <v>5457100</v>
      </c>
      <c r="N188" s="104">
        <f t="shared" si="14"/>
        <v>5781700</v>
      </c>
      <c r="O188" s="105" t="s">
        <v>541</v>
      </c>
      <c r="P188" s="166" t="s">
        <v>602</v>
      </c>
      <c r="Q188" s="166" t="s">
        <v>623</v>
      </c>
      <c r="R188" s="166" t="s">
        <v>623</v>
      </c>
      <c r="S188" s="166" t="s">
        <v>603</v>
      </c>
      <c r="T188" s="166" t="s">
        <v>603</v>
      </c>
      <c r="U188" s="166" t="s">
        <v>603</v>
      </c>
      <c r="V188" s="166" t="s">
        <v>605</v>
      </c>
      <c r="W188" s="166" t="s">
        <v>603</v>
      </c>
      <c r="X188" s="166"/>
    </row>
    <row r="189" spans="1:33" x14ac:dyDescent="0.25">
      <c r="A189" s="97" t="s">
        <v>377</v>
      </c>
      <c r="B189" s="98" t="s">
        <v>378</v>
      </c>
      <c r="C189" s="99" t="s">
        <v>523</v>
      </c>
      <c r="D189" s="99" t="s">
        <v>16</v>
      </c>
      <c r="E189" s="106" t="s">
        <v>564</v>
      </c>
      <c r="F189" s="111" t="s">
        <v>376</v>
      </c>
      <c r="G189" s="114" t="s">
        <v>540</v>
      </c>
      <c r="H189" s="115" t="s">
        <v>540</v>
      </c>
      <c r="I189" s="103">
        <v>14641000</v>
      </c>
      <c r="J189" s="103">
        <f t="shared" si="12"/>
        <v>15564600</v>
      </c>
      <c r="K189" s="103">
        <v>2081200</v>
      </c>
      <c r="L189" s="103">
        <f t="shared" si="13"/>
        <v>2158400</v>
      </c>
      <c r="M189" s="104">
        <f t="shared" si="14"/>
        <v>16722200</v>
      </c>
      <c r="N189" s="104">
        <f t="shared" si="14"/>
        <v>17723000</v>
      </c>
      <c r="O189" s="105" t="s">
        <v>541</v>
      </c>
      <c r="P189" s="166" t="s">
        <v>602</v>
      </c>
      <c r="Q189" s="166" t="s">
        <v>602</v>
      </c>
      <c r="R189" s="166" t="s">
        <v>603</v>
      </c>
      <c r="S189" s="166" t="s">
        <v>602</v>
      </c>
      <c r="T189" s="166" t="s">
        <v>603</v>
      </c>
      <c r="U189" s="166" t="s">
        <v>603</v>
      </c>
      <c r="V189" s="166" t="s">
        <v>605</v>
      </c>
      <c r="W189" s="166" t="s">
        <v>603</v>
      </c>
      <c r="X189" s="166"/>
    </row>
    <row r="190" spans="1:33" x14ac:dyDescent="0.25">
      <c r="A190" s="97" t="s">
        <v>122</v>
      </c>
      <c r="B190" s="98" t="s">
        <v>173</v>
      </c>
      <c r="C190" s="99" t="s">
        <v>440</v>
      </c>
      <c r="D190" s="99" t="s">
        <v>58</v>
      </c>
      <c r="E190" s="100" t="s">
        <v>379</v>
      </c>
      <c r="F190" s="114" t="s">
        <v>380</v>
      </c>
      <c r="G190" s="114" t="s">
        <v>540</v>
      </c>
      <c r="H190" s="115" t="s">
        <v>540</v>
      </c>
      <c r="I190" s="103">
        <v>988570</v>
      </c>
      <c r="J190" s="103">
        <f t="shared" si="12"/>
        <v>1051000</v>
      </c>
      <c r="K190" s="103">
        <v>102820</v>
      </c>
      <c r="L190" s="103">
        <f t="shared" si="13"/>
        <v>106700</v>
      </c>
      <c r="M190" s="104">
        <f t="shared" si="14"/>
        <v>1091390</v>
      </c>
      <c r="N190" s="104">
        <f t="shared" si="14"/>
        <v>1157700</v>
      </c>
      <c r="O190" s="105" t="s">
        <v>541</v>
      </c>
      <c r="P190" s="166" t="s">
        <v>603</v>
      </c>
      <c r="Q190" s="166" t="s">
        <v>603</v>
      </c>
      <c r="R190" s="166" t="s">
        <v>603</v>
      </c>
      <c r="S190" s="166" t="s">
        <v>602</v>
      </c>
      <c r="T190" s="166" t="s">
        <v>603</v>
      </c>
      <c r="U190" s="166" t="s">
        <v>603</v>
      </c>
      <c r="V190" s="166" t="s">
        <v>605</v>
      </c>
      <c r="W190" s="166" t="s">
        <v>603</v>
      </c>
      <c r="X190" s="166"/>
    </row>
    <row r="191" spans="1:33" x14ac:dyDescent="0.25">
      <c r="A191" s="109" t="s">
        <v>39</v>
      </c>
      <c r="B191" s="98">
        <v>122</v>
      </c>
      <c r="C191" s="99" t="s">
        <v>524</v>
      </c>
      <c r="D191" s="99" t="s">
        <v>16</v>
      </c>
      <c r="E191" s="110" t="s">
        <v>379</v>
      </c>
      <c r="F191" s="114" t="s">
        <v>381</v>
      </c>
      <c r="G191" s="111" t="s">
        <v>540</v>
      </c>
      <c r="H191" s="112" t="s">
        <v>540</v>
      </c>
      <c r="I191" s="103">
        <v>1167650</v>
      </c>
      <c r="J191" s="103">
        <f t="shared" si="12"/>
        <v>1241400</v>
      </c>
      <c r="K191" s="103">
        <v>102850</v>
      </c>
      <c r="L191" s="103">
        <f t="shared" si="13"/>
        <v>106700</v>
      </c>
      <c r="M191" s="104">
        <f t="shared" si="14"/>
        <v>1270500</v>
      </c>
      <c r="N191" s="104">
        <f t="shared" si="14"/>
        <v>1348100</v>
      </c>
      <c r="O191" s="105" t="s">
        <v>541</v>
      </c>
      <c r="P191" s="166" t="s">
        <v>603</v>
      </c>
      <c r="Q191" s="166" t="s">
        <v>603</v>
      </c>
      <c r="R191" s="166" t="s">
        <v>603</v>
      </c>
      <c r="S191" s="166" t="s">
        <v>602</v>
      </c>
      <c r="T191" s="166" t="s">
        <v>603</v>
      </c>
      <c r="U191" s="166" t="s">
        <v>603</v>
      </c>
      <c r="V191" s="166" t="s">
        <v>605</v>
      </c>
      <c r="W191" s="166" t="s">
        <v>603</v>
      </c>
      <c r="X191" s="166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:33" x14ac:dyDescent="0.25">
      <c r="A192" s="109" t="s">
        <v>563</v>
      </c>
      <c r="B192" s="98">
        <v>42</v>
      </c>
      <c r="C192" s="99" t="s">
        <v>559</v>
      </c>
      <c r="D192" s="99" t="s">
        <v>16</v>
      </c>
      <c r="E192" s="110" t="s">
        <v>560</v>
      </c>
      <c r="F192" s="114" t="s">
        <v>562</v>
      </c>
      <c r="G192" s="111" t="s">
        <v>591</v>
      </c>
      <c r="H192" s="112"/>
      <c r="I192" s="103">
        <v>2421250</v>
      </c>
      <c r="J192" s="103">
        <f t="shared" si="12"/>
        <v>2574000</v>
      </c>
      <c r="K192" s="103">
        <v>223500</v>
      </c>
      <c r="L192" s="103">
        <f t="shared" si="13"/>
        <v>231800</v>
      </c>
      <c r="M192" s="104">
        <f t="shared" si="14"/>
        <v>2644750</v>
      </c>
      <c r="N192" s="104">
        <f t="shared" si="14"/>
        <v>2805800</v>
      </c>
      <c r="O192" s="105" t="s">
        <v>541</v>
      </c>
      <c r="P192" s="170" t="s">
        <v>603</v>
      </c>
      <c r="Q192" s="166" t="s">
        <v>603</v>
      </c>
      <c r="R192" s="166" t="s">
        <v>603</v>
      </c>
      <c r="S192" s="166" t="s">
        <v>602</v>
      </c>
      <c r="T192" s="166" t="s">
        <v>603</v>
      </c>
      <c r="U192" s="166" t="s">
        <v>603</v>
      </c>
      <c r="V192" s="166" t="s">
        <v>605</v>
      </c>
      <c r="W192" s="166" t="s">
        <v>603</v>
      </c>
      <c r="X192" s="166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1:33" x14ac:dyDescent="0.25">
      <c r="A193" s="109" t="s">
        <v>219</v>
      </c>
      <c r="B193" s="98">
        <v>5</v>
      </c>
      <c r="C193" s="99" t="s">
        <v>525</v>
      </c>
      <c r="D193" s="99" t="s">
        <v>16</v>
      </c>
      <c r="E193" s="122" t="s">
        <v>382</v>
      </c>
      <c r="F193" s="114" t="s">
        <v>383</v>
      </c>
      <c r="G193" s="101" t="s">
        <v>540</v>
      </c>
      <c r="H193" s="102" t="s">
        <v>540</v>
      </c>
      <c r="I193" s="103">
        <v>1210000</v>
      </c>
      <c r="J193" s="103">
        <f t="shared" si="12"/>
        <v>1286400</v>
      </c>
      <c r="K193" s="103">
        <v>127050</v>
      </c>
      <c r="L193" s="103">
        <f t="shared" si="13"/>
        <v>131800</v>
      </c>
      <c r="M193" s="104">
        <f t="shared" si="14"/>
        <v>1337050</v>
      </c>
      <c r="N193" s="104">
        <f t="shared" si="14"/>
        <v>1418200</v>
      </c>
      <c r="O193" s="105" t="s">
        <v>541</v>
      </c>
      <c r="P193" s="166" t="s">
        <v>603</v>
      </c>
      <c r="Q193" s="166" t="s">
        <v>603</v>
      </c>
      <c r="R193" s="166" t="s">
        <v>603</v>
      </c>
      <c r="S193" s="166" t="s">
        <v>603</v>
      </c>
      <c r="T193" s="166" t="s">
        <v>603</v>
      </c>
      <c r="U193" s="166" t="s">
        <v>603</v>
      </c>
      <c r="V193" s="166" t="s">
        <v>605</v>
      </c>
      <c r="W193" s="166" t="s">
        <v>603</v>
      </c>
      <c r="X193" s="166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1:33" x14ac:dyDescent="0.25">
      <c r="A194" s="109" t="s">
        <v>98</v>
      </c>
      <c r="B194" s="98">
        <v>90</v>
      </c>
      <c r="C194" s="99" t="s">
        <v>526</v>
      </c>
      <c r="D194" s="99" t="s">
        <v>16</v>
      </c>
      <c r="E194" s="110" t="s">
        <v>379</v>
      </c>
      <c r="F194" s="114" t="s">
        <v>384</v>
      </c>
      <c r="G194" s="111" t="s">
        <v>540</v>
      </c>
      <c r="H194" s="112" t="s">
        <v>540</v>
      </c>
      <c r="I194" s="103">
        <v>1095050</v>
      </c>
      <c r="J194" s="103">
        <f t="shared" si="12"/>
        <v>1164200</v>
      </c>
      <c r="K194" s="103">
        <v>102850</v>
      </c>
      <c r="L194" s="103">
        <f t="shared" si="13"/>
        <v>106700</v>
      </c>
      <c r="M194" s="104">
        <f t="shared" si="14"/>
        <v>1197900</v>
      </c>
      <c r="N194" s="104">
        <f t="shared" si="14"/>
        <v>1270900</v>
      </c>
      <c r="O194" s="105" t="s">
        <v>541</v>
      </c>
      <c r="P194" s="166" t="s">
        <v>603</v>
      </c>
      <c r="Q194" s="166" t="s">
        <v>603</v>
      </c>
      <c r="R194" s="166" t="s">
        <v>603</v>
      </c>
      <c r="S194" s="166" t="s">
        <v>603</v>
      </c>
      <c r="T194" s="166" t="s">
        <v>603</v>
      </c>
      <c r="U194" s="166" t="s">
        <v>603</v>
      </c>
      <c r="V194" s="166" t="s">
        <v>605</v>
      </c>
      <c r="W194" s="166" t="s">
        <v>603</v>
      </c>
      <c r="X194" s="166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1:33" x14ac:dyDescent="0.25">
      <c r="A195" s="140"/>
      <c r="B195" s="154"/>
      <c r="C195" s="155"/>
      <c r="D195" s="155"/>
      <c r="E195" s="100"/>
      <c r="F195" s="100"/>
      <c r="G195" s="100"/>
      <c r="H195" s="100"/>
      <c r="I195" s="103"/>
      <c r="J195" s="103"/>
      <c r="K195" s="103"/>
      <c r="L195" s="103"/>
      <c r="M195" s="104"/>
      <c r="N195" s="104"/>
      <c r="O195" s="105"/>
      <c r="P195" s="166"/>
      <c r="Q195" s="166"/>
      <c r="R195" s="166"/>
      <c r="S195" s="166"/>
      <c r="T195" s="166"/>
      <c r="U195" s="166"/>
      <c r="V195" s="166"/>
      <c r="W195" s="166"/>
      <c r="X195" s="166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1:33" ht="15.75" thickBot="1" x14ac:dyDescent="0.3">
      <c r="A196" s="156" t="s">
        <v>385</v>
      </c>
      <c r="B196" s="157"/>
      <c r="C196" s="158"/>
      <c r="D196" s="158"/>
      <c r="E196" s="159"/>
      <c r="F196" s="159"/>
      <c r="G196" s="159"/>
      <c r="H196" s="159"/>
      <c r="I196" s="145">
        <f>SUBTOTAL(9,I152:I195)</f>
        <v>132387730</v>
      </c>
      <c r="J196" s="146">
        <f>SUBTOTAL(9,J152:J195)</f>
        <v>140740500</v>
      </c>
      <c r="K196" s="145">
        <f>SUBTOTAL(9,K152:K195)</f>
        <v>23053870</v>
      </c>
      <c r="L196" s="146">
        <f>SUBTOTAL(9,L152:L195)</f>
        <v>23910400</v>
      </c>
      <c r="M196" s="147">
        <f t="shared" si="14"/>
        <v>155441600</v>
      </c>
      <c r="N196" s="147">
        <f t="shared" si="14"/>
        <v>164650900</v>
      </c>
      <c r="O196" s="160"/>
      <c r="P196" s="166"/>
      <c r="Q196" s="166"/>
      <c r="R196" s="166"/>
      <c r="S196" s="166"/>
      <c r="T196" s="166"/>
      <c r="U196" s="166"/>
      <c r="V196" s="166"/>
      <c r="W196" s="166"/>
      <c r="X196" s="166"/>
    </row>
    <row r="197" spans="1:33" ht="15.75" thickTop="1" x14ac:dyDescent="0.25">
      <c r="A197" s="149"/>
      <c r="B197" s="161"/>
      <c r="C197" s="162"/>
      <c r="D197" s="162"/>
      <c r="E197" s="163"/>
      <c r="F197" s="163"/>
      <c r="G197" s="163"/>
      <c r="H197" s="163"/>
      <c r="I197" s="103">
        <v>0</v>
      </c>
      <c r="J197" s="103"/>
      <c r="K197" s="103">
        <v>0</v>
      </c>
      <c r="L197" s="103"/>
      <c r="M197" s="104">
        <f t="shared" si="14"/>
        <v>0</v>
      </c>
      <c r="N197" s="104"/>
      <c r="O197" s="105"/>
      <c r="P197" s="166"/>
      <c r="Q197" s="166"/>
      <c r="R197" s="166"/>
      <c r="S197" s="166"/>
      <c r="T197" s="166"/>
      <c r="U197" s="166"/>
      <c r="V197" s="166"/>
      <c r="W197" s="166"/>
      <c r="X197" s="166"/>
    </row>
    <row r="198" spans="1:33" x14ac:dyDescent="0.25">
      <c r="A198" s="164" t="s">
        <v>386</v>
      </c>
      <c r="B198" s="98"/>
      <c r="C198" s="99"/>
      <c r="D198" s="99"/>
      <c r="E198" s="100"/>
      <c r="F198" s="100"/>
      <c r="G198" s="100"/>
      <c r="H198" s="100"/>
      <c r="I198" s="103">
        <v>0</v>
      </c>
      <c r="J198" s="103"/>
      <c r="K198" s="103">
        <v>0</v>
      </c>
      <c r="L198" s="103"/>
      <c r="M198" s="104">
        <f t="shared" si="14"/>
        <v>0</v>
      </c>
      <c r="N198" s="104"/>
      <c r="O198" s="105"/>
      <c r="P198" s="166"/>
      <c r="Q198" s="166"/>
      <c r="R198" s="166"/>
      <c r="S198" s="166"/>
      <c r="T198" s="166"/>
      <c r="U198" s="166"/>
      <c r="V198" s="166"/>
      <c r="W198" s="166"/>
      <c r="X198" s="166"/>
    </row>
    <row r="199" spans="1:33" x14ac:dyDescent="0.25">
      <c r="A199" s="109" t="s">
        <v>388</v>
      </c>
      <c r="B199" s="98">
        <v>1</v>
      </c>
      <c r="C199" s="99" t="s">
        <v>523</v>
      </c>
      <c r="D199" s="99" t="s">
        <v>16</v>
      </c>
      <c r="E199" s="110" t="s">
        <v>389</v>
      </c>
      <c r="F199" s="111" t="s">
        <v>387</v>
      </c>
      <c r="G199" s="111" t="s">
        <v>540</v>
      </c>
      <c r="H199" s="112" t="s">
        <v>540</v>
      </c>
      <c r="I199" s="103">
        <v>17309050</v>
      </c>
      <c r="J199" s="103">
        <f t="shared" ref="J199:J208" si="15">CEILING((I199*138.2/130),100)</f>
        <v>18400900</v>
      </c>
      <c r="K199" s="103">
        <v>2826956</v>
      </c>
      <c r="L199" s="103">
        <f t="shared" ref="L199:L208" si="16">CEILING((K199*131.5/126.8),100)</f>
        <v>2931800</v>
      </c>
      <c r="M199" s="104">
        <f t="shared" si="14"/>
        <v>20136006</v>
      </c>
      <c r="N199" s="104">
        <f t="shared" si="14"/>
        <v>21332700</v>
      </c>
      <c r="O199" s="105" t="s">
        <v>541</v>
      </c>
      <c r="P199" s="166" t="s">
        <v>602</v>
      </c>
      <c r="Q199" s="166" t="s">
        <v>623</v>
      </c>
      <c r="R199" s="166" t="s">
        <v>623</v>
      </c>
      <c r="S199" s="166" t="s">
        <v>602</v>
      </c>
      <c r="T199" s="166" t="s">
        <v>603</v>
      </c>
      <c r="U199" s="166" t="s">
        <v>603</v>
      </c>
      <c r="V199" s="166" t="s">
        <v>605</v>
      </c>
      <c r="W199" s="166" t="s">
        <v>603</v>
      </c>
      <c r="X199" s="166"/>
    </row>
    <row r="200" spans="1:33" x14ac:dyDescent="0.25">
      <c r="A200" s="109" t="s">
        <v>390</v>
      </c>
      <c r="B200" s="98">
        <v>13</v>
      </c>
      <c r="C200" s="99" t="s">
        <v>460</v>
      </c>
      <c r="D200" s="99" t="s">
        <v>16</v>
      </c>
      <c r="E200" s="110" t="s">
        <v>558</v>
      </c>
      <c r="F200" s="111" t="s">
        <v>387</v>
      </c>
      <c r="G200" s="111"/>
      <c r="H200" s="112"/>
      <c r="I200" s="103"/>
      <c r="J200" s="103">
        <f t="shared" si="15"/>
        <v>0</v>
      </c>
      <c r="K200" s="103">
        <v>137544</v>
      </c>
      <c r="L200" s="103">
        <f t="shared" si="16"/>
        <v>142700</v>
      </c>
      <c r="M200" s="104">
        <f t="shared" si="14"/>
        <v>137544</v>
      </c>
      <c r="N200" s="104">
        <f t="shared" si="14"/>
        <v>142700</v>
      </c>
      <c r="O200" s="105" t="s">
        <v>541</v>
      </c>
      <c r="P200" s="166"/>
      <c r="Q200" s="166" t="s">
        <v>623</v>
      </c>
      <c r="R200" s="166" t="s">
        <v>623</v>
      </c>
      <c r="S200" s="166" t="s">
        <v>603</v>
      </c>
      <c r="T200" s="166" t="s">
        <v>603</v>
      </c>
      <c r="U200" s="166" t="s">
        <v>603</v>
      </c>
      <c r="V200" s="166" t="s">
        <v>605</v>
      </c>
      <c r="W200" s="166" t="s">
        <v>603</v>
      </c>
      <c r="X200" s="166"/>
    </row>
    <row r="201" spans="1:33" x14ac:dyDescent="0.25">
      <c r="A201" s="109" t="s">
        <v>390</v>
      </c>
      <c r="B201" s="98">
        <v>1</v>
      </c>
      <c r="C201" s="99" t="s">
        <v>460</v>
      </c>
      <c r="D201" s="99" t="s">
        <v>16</v>
      </c>
      <c r="E201" s="110" t="s">
        <v>391</v>
      </c>
      <c r="F201" s="111" t="s">
        <v>410</v>
      </c>
      <c r="G201" s="111"/>
      <c r="H201" s="112"/>
      <c r="I201" s="103">
        <v>424000</v>
      </c>
      <c r="J201" s="103">
        <f t="shared" si="15"/>
        <v>450800</v>
      </c>
      <c r="K201" s="103">
        <v>0</v>
      </c>
      <c r="L201" s="103">
        <f t="shared" si="16"/>
        <v>0</v>
      </c>
      <c r="M201" s="104">
        <f t="shared" si="14"/>
        <v>424000</v>
      </c>
      <c r="N201" s="104">
        <f t="shared" si="14"/>
        <v>450800</v>
      </c>
      <c r="O201" s="105" t="s">
        <v>541</v>
      </c>
      <c r="P201" s="166" t="s">
        <v>603</v>
      </c>
      <c r="Q201" s="166" t="s">
        <v>603</v>
      </c>
      <c r="R201" s="166" t="s">
        <v>603</v>
      </c>
      <c r="S201" s="166" t="s">
        <v>603</v>
      </c>
      <c r="T201" s="166" t="s">
        <v>603</v>
      </c>
      <c r="U201" s="166" t="s">
        <v>603</v>
      </c>
      <c r="V201" s="166" t="s">
        <v>605</v>
      </c>
      <c r="W201" s="166" t="s">
        <v>603</v>
      </c>
      <c r="X201" s="166"/>
    </row>
    <row r="202" spans="1:33" x14ac:dyDescent="0.25">
      <c r="A202" s="97" t="s">
        <v>392</v>
      </c>
      <c r="B202" s="98">
        <v>68</v>
      </c>
      <c r="C202" s="99" t="s">
        <v>527</v>
      </c>
      <c r="D202" s="99" t="s">
        <v>16</v>
      </c>
      <c r="E202" s="106" t="s">
        <v>393</v>
      </c>
      <c r="F202" s="111" t="s">
        <v>387</v>
      </c>
      <c r="G202" s="111" t="s">
        <v>540</v>
      </c>
      <c r="H202" s="112" t="s">
        <v>540</v>
      </c>
      <c r="I202" s="103">
        <v>9907900</v>
      </c>
      <c r="J202" s="103">
        <f t="shared" si="15"/>
        <v>10532900</v>
      </c>
      <c r="K202" s="103">
        <v>2127600</v>
      </c>
      <c r="L202" s="103">
        <f t="shared" si="16"/>
        <v>2206500</v>
      </c>
      <c r="M202" s="104">
        <f t="shared" si="14"/>
        <v>12035500</v>
      </c>
      <c r="N202" s="104">
        <f t="shared" si="14"/>
        <v>12739400</v>
      </c>
      <c r="O202" s="105" t="s">
        <v>541</v>
      </c>
      <c r="P202" s="166" t="s">
        <v>602</v>
      </c>
      <c r="Q202" s="166" t="s">
        <v>623</v>
      </c>
      <c r="R202" s="166" t="s">
        <v>623</v>
      </c>
      <c r="S202" s="166" t="s">
        <v>603</v>
      </c>
      <c r="T202" s="166" t="s">
        <v>603</v>
      </c>
      <c r="U202" s="166" t="s">
        <v>603</v>
      </c>
      <c r="V202" s="166" t="s">
        <v>605</v>
      </c>
      <c r="W202" s="166" t="s">
        <v>603</v>
      </c>
      <c r="X202" s="166"/>
    </row>
    <row r="203" spans="1:33" x14ac:dyDescent="0.25">
      <c r="A203" s="97" t="s">
        <v>394</v>
      </c>
      <c r="B203" s="98">
        <v>34</v>
      </c>
      <c r="C203" s="99" t="s">
        <v>528</v>
      </c>
      <c r="D203" s="155" t="s">
        <v>16</v>
      </c>
      <c r="E203" s="100" t="s">
        <v>395</v>
      </c>
      <c r="F203" s="111" t="s">
        <v>387</v>
      </c>
      <c r="G203" s="114" t="s">
        <v>540</v>
      </c>
      <c r="H203" s="115" t="s">
        <v>540</v>
      </c>
      <c r="I203" s="103">
        <v>2776950</v>
      </c>
      <c r="J203" s="103">
        <f t="shared" si="15"/>
        <v>2952200</v>
      </c>
      <c r="K203" s="103">
        <v>550550</v>
      </c>
      <c r="L203" s="103">
        <f t="shared" si="16"/>
        <v>571000</v>
      </c>
      <c r="M203" s="104">
        <f t="shared" si="14"/>
        <v>3327500</v>
      </c>
      <c r="N203" s="104">
        <f t="shared" si="14"/>
        <v>3523200</v>
      </c>
      <c r="O203" s="105" t="s">
        <v>541</v>
      </c>
      <c r="P203" s="166" t="s">
        <v>602</v>
      </c>
      <c r="Q203" s="166" t="s">
        <v>623</v>
      </c>
      <c r="R203" s="166" t="s">
        <v>623</v>
      </c>
      <c r="S203" s="166" t="s">
        <v>603</v>
      </c>
      <c r="T203" s="166" t="s">
        <v>603</v>
      </c>
      <c r="U203" s="166" t="s">
        <v>603</v>
      </c>
      <c r="V203" s="166" t="s">
        <v>605</v>
      </c>
      <c r="W203" s="166" t="s">
        <v>603</v>
      </c>
      <c r="X203" s="166"/>
    </row>
    <row r="204" spans="1:33" x14ac:dyDescent="0.25">
      <c r="A204" s="97" t="s">
        <v>392</v>
      </c>
      <c r="B204" s="98">
        <v>68</v>
      </c>
      <c r="C204" s="99" t="s">
        <v>527</v>
      </c>
      <c r="D204" s="99" t="s">
        <v>16</v>
      </c>
      <c r="E204" s="106" t="s">
        <v>396</v>
      </c>
      <c r="F204" s="107" t="s">
        <v>397</v>
      </c>
      <c r="G204" s="111" t="s">
        <v>540</v>
      </c>
      <c r="H204" s="112" t="s">
        <v>540</v>
      </c>
      <c r="I204" s="103">
        <v>19815750</v>
      </c>
      <c r="J204" s="103">
        <f t="shared" si="15"/>
        <v>21065700</v>
      </c>
      <c r="K204" s="103">
        <v>4255150</v>
      </c>
      <c r="L204" s="103">
        <f t="shared" si="16"/>
        <v>4412900</v>
      </c>
      <c r="M204" s="104">
        <f t="shared" si="14"/>
        <v>24070900</v>
      </c>
      <c r="N204" s="104">
        <f t="shared" si="14"/>
        <v>25478600</v>
      </c>
      <c r="O204" s="105" t="s">
        <v>541</v>
      </c>
      <c r="P204" s="166" t="s">
        <v>602</v>
      </c>
      <c r="Q204" s="166" t="s">
        <v>623</v>
      </c>
      <c r="R204" s="166" t="s">
        <v>623</v>
      </c>
      <c r="S204" s="166" t="s">
        <v>603</v>
      </c>
      <c r="T204" s="166" t="s">
        <v>603</v>
      </c>
      <c r="U204" s="166" t="s">
        <v>603</v>
      </c>
      <c r="V204" s="166" t="s">
        <v>605</v>
      </c>
      <c r="W204" s="166" t="s">
        <v>603</v>
      </c>
      <c r="X204" s="166"/>
    </row>
    <row r="205" spans="1:33" x14ac:dyDescent="0.25">
      <c r="A205" s="97" t="s">
        <v>398</v>
      </c>
      <c r="B205" s="98">
        <v>1</v>
      </c>
      <c r="C205" s="99" t="s">
        <v>448</v>
      </c>
      <c r="D205" s="99" t="s">
        <v>16</v>
      </c>
      <c r="E205" s="106" t="s">
        <v>555</v>
      </c>
      <c r="F205" s="107" t="s">
        <v>397</v>
      </c>
      <c r="G205" s="111"/>
      <c r="H205" s="112"/>
      <c r="I205" s="103">
        <v>19650000</v>
      </c>
      <c r="J205" s="103">
        <f t="shared" si="15"/>
        <v>20889500</v>
      </c>
      <c r="K205" s="103">
        <v>3000000</v>
      </c>
      <c r="L205" s="103">
        <f t="shared" si="16"/>
        <v>3111200</v>
      </c>
      <c r="M205" s="104">
        <f t="shared" si="14"/>
        <v>22650000</v>
      </c>
      <c r="N205" s="104">
        <f t="shared" si="14"/>
        <v>24000700</v>
      </c>
      <c r="O205" s="105" t="s">
        <v>541</v>
      </c>
      <c r="P205" s="166" t="s">
        <v>602</v>
      </c>
      <c r="Q205" s="166" t="s">
        <v>623</v>
      </c>
      <c r="R205" s="166" t="s">
        <v>623</v>
      </c>
      <c r="S205" s="166" t="s">
        <v>602</v>
      </c>
      <c r="T205" s="166" t="s">
        <v>603</v>
      </c>
      <c r="U205" s="166" t="s">
        <v>603</v>
      </c>
      <c r="V205" s="166" t="s">
        <v>605</v>
      </c>
      <c r="W205" s="166" t="s">
        <v>603</v>
      </c>
      <c r="X205" s="166"/>
    </row>
    <row r="206" spans="1:33" x14ac:dyDescent="0.25">
      <c r="A206" s="109" t="s">
        <v>399</v>
      </c>
      <c r="B206" s="98" t="s">
        <v>400</v>
      </c>
      <c r="C206" s="99" t="s">
        <v>448</v>
      </c>
      <c r="D206" s="99" t="s">
        <v>16</v>
      </c>
      <c r="E206" s="125" t="s">
        <v>401</v>
      </c>
      <c r="F206" s="101" t="s">
        <v>402</v>
      </c>
      <c r="G206" s="111" t="s">
        <v>540</v>
      </c>
      <c r="H206" s="112" t="s">
        <v>540</v>
      </c>
      <c r="I206" s="103">
        <v>60748050</v>
      </c>
      <c r="J206" s="103">
        <f t="shared" si="15"/>
        <v>64579900</v>
      </c>
      <c r="K206" s="103">
        <v>14271950</v>
      </c>
      <c r="L206" s="103">
        <f t="shared" si="16"/>
        <v>14801000</v>
      </c>
      <c r="M206" s="104">
        <f t="shared" si="14"/>
        <v>75020000</v>
      </c>
      <c r="N206" s="104">
        <f t="shared" si="14"/>
        <v>79380900</v>
      </c>
      <c r="O206" s="105" t="s">
        <v>541</v>
      </c>
      <c r="P206" s="166" t="s">
        <v>602</v>
      </c>
      <c r="Q206" s="166" t="s">
        <v>623</v>
      </c>
      <c r="R206" s="166" t="s">
        <v>623</v>
      </c>
      <c r="S206" s="166" t="s">
        <v>602</v>
      </c>
      <c r="T206" s="166" t="s">
        <v>603</v>
      </c>
      <c r="U206" s="166" t="s">
        <v>603</v>
      </c>
      <c r="V206" s="166" t="s">
        <v>605</v>
      </c>
      <c r="W206" s="166" t="s">
        <v>603</v>
      </c>
      <c r="X206" s="166"/>
    </row>
    <row r="207" spans="1:33" x14ac:dyDescent="0.25">
      <c r="A207" s="97" t="s">
        <v>403</v>
      </c>
      <c r="B207" s="98">
        <v>53</v>
      </c>
      <c r="C207" s="99" t="s">
        <v>452</v>
      </c>
      <c r="D207" s="99" t="s">
        <v>58</v>
      </c>
      <c r="E207" s="106" t="s">
        <v>404</v>
      </c>
      <c r="F207" s="101" t="s">
        <v>402</v>
      </c>
      <c r="G207" s="111" t="s">
        <v>540</v>
      </c>
      <c r="H207" s="112" t="s">
        <v>540</v>
      </c>
      <c r="I207" s="103">
        <v>6576350</v>
      </c>
      <c r="J207" s="103">
        <f t="shared" si="15"/>
        <v>6991200</v>
      </c>
      <c r="K207" s="103">
        <v>1609300</v>
      </c>
      <c r="L207" s="103">
        <f t="shared" si="16"/>
        <v>1669000</v>
      </c>
      <c r="M207" s="104">
        <f t="shared" si="14"/>
        <v>8185650</v>
      </c>
      <c r="N207" s="104">
        <f t="shared" si="14"/>
        <v>8660200</v>
      </c>
      <c r="O207" s="105" t="s">
        <v>541</v>
      </c>
      <c r="P207" s="166" t="s">
        <v>602</v>
      </c>
      <c r="Q207" s="166" t="s">
        <v>623</v>
      </c>
      <c r="R207" s="166" t="s">
        <v>623</v>
      </c>
      <c r="S207" s="166" t="s">
        <v>602</v>
      </c>
      <c r="T207" s="166" t="s">
        <v>603</v>
      </c>
      <c r="U207" s="166" t="s">
        <v>603</v>
      </c>
      <c r="V207" s="166" t="s">
        <v>605</v>
      </c>
      <c r="W207" s="166" t="s">
        <v>603</v>
      </c>
      <c r="X207" s="166"/>
    </row>
    <row r="208" spans="1:33" x14ac:dyDescent="0.25">
      <c r="A208" s="97" t="s">
        <v>403</v>
      </c>
      <c r="B208" s="98" t="s">
        <v>405</v>
      </c>
      <c r="C208" s="99" t="s">
        <v>452</v>
      </c>
      <c r="D208" s="99" t="s">
        <v>58</v>
      </c>
      <c r="E208" s="106" t="s">
        <v>406</v>
      </c>
      <c r="F208" s="101" t="s">
        <v>402</v>
      </c>
      <c r="G208" s="111" t="s">
        <v>540</v>
      </c>
      <c r="H208" s="112" t="s">
        <v>540</v>
      </c>
      <c r="I208" s="103">
        <v>1107150</v>
      </c>
      <c r="J208" s="103">
        <f t="shared" si="15"/>
        <v>1177000</v>
      </c>
      <c r="K208" s="103">
        <v>102850</v>
      </c>
      <c r="L208" s="103">
        <f t="shared" si="16"/>
        <v>106700</v>
      </c>
      <c r="M208" s="104">
        <f t="shared" si="14"/>
        <v>1210000</v>
      </c>
      <c r="N208" s="104">
        <f t="shared" si="14"/>
        <v>1283700</v>
      </c>
      <c r="O208" s="105" t="s">
        <v>541</v>
      </c>
      <c r="P208" s="166" t="s">
        <v>602</v>
      </c>
      <c r="Q208" s="166" t="s">
        <v>623</v>
      </c>
      <c r="R208" s="166" t="s">
        <v>623</v>
      </c>
      <c r="S208" s="166" t="s">
        <v>602</v>
      </c>
      <c r="T208" s="166" t="s">
        <v>603</v>
      </c>
      <c r="U208" s="166" t="s">
        <v>603</v>
      </c>
      <c r="V208" s="166" t="s">
        <v>605</v>
      </c>
      <c r="W208" s="166" t="s">
        <v>603</v>
      </c>
      <c r="X208" s="166"/>
    </row>
    <row r="209" spans="1:24" x14ac:dyDescent="0.25">
      <c r="A209" s="97"/>
      <c r="B209" s="98"/>
      <c r="C209" s="99"/>
      <c r="D209" s="99"/>
      <c r="E209" s="106"/>
      <c r="F209" s="101"/>
      <c r="G209" s="111"/>
      <c r="H209" s="102"/>
      <c r="I209" s="103"/>
      <c r="J209" s="103"/>
      <c r="K209" s="103"/>
      <c r="L209" s="103"/>
      <c r="M209" s="104"/>
      <c r="N209" s="104"/>
      <c r="O209" s="105"/>
      <c r="P209" s="168"/>
      <c r="Q209" s="168"/>
      <c r="R209" s="168"/>
      <c r="S209" s="168"/>
      <c r="T209" s="168"/>
      <c r="U209" s="168"/>
      <c r="V209" s="168"/>
      <c r="W209" s="168"/>
      <c r="X209" s="168"/>
    </row>
    <row r="210" spans="1:24" ht="15.75" thickBot="1" x14ac:dyDescent="0.3">
      <c r="A210" s="61" t="s">
        <v>407</v>
      </c>
      <c r="B210" s="62"/>
      <c r="C210" s="63"/>
      <c r="D210" s="63"/>
      <c r="E210" s="64"/>
      <c r="F210" s="64"/>
      <c r="G210" s="64"/>
      <c r="H210" s="64"/>
      <c r="I210" s="86">
        <f>SUBTOTAL(9,I199:I209)</f>
        <v>138315200</v>
      </c>
      <c r="J210" s="58">
        <f>SUBTOTAL(9,J199:J209)</f>
        <v>147040100</v>
      </c>
      <c r="K210" s="86">
        <f>SUBTOTAL(9,K199:K209)</f>
        <v>28881900</v>
      </c>
      <c r="L210" s="58">
        <f>SUBTOTAL(9,L199:L209)</f>
        <v>29952800</v>
      </c>
      <c r="M210" s="59">
        <f t="shared" ref="M210:N214" si="17">I210+K210</f>
        <v>167197100</v>
      </c>
      <c r="N210" s="59">
        <f t="shared" si="17"/>
        <v>176992900</v>
      </c>
      <c r="O210" s="83"/>
    </row>
    <row r="211" spans="1:24" ht="15.75" thickTop="1" x14ac:dyDescent="0.25">
      <c r="A211" s="60"/>
      <c r="B211" s="65"/>
      <c r="C211" s="66"/>
      <c r="D211" s="66"/>
      <c r="E211" s="67"/>
      <c r="F211" s="67"/>
      <c r="G211" s="67"/>
      <c r="H211" s="67"/>
      <c r="I211" s="55"/>
      <c r="J211" s="55"/>
      <c r="K211" s="55"/>
      <c r="L211" s="55"/>
      <c r="M211" s="56"/>
      <c r="N211" s="56"/>
      <c r="O211" s="81"/>
    </row>
    <row r="212" spans="1:24" x14ac:dyDescent="0.25">
      <c r="A212" s="68"/>
      <c r="B212" s="69"/>
      <c r="C212" s="70"/>
      <c r="D212" s="70"/>
      <c r="E212" s="71"/>
      <c r="F212" s="71"/>
      <c r="G212" s="71"/>
      <c r="H212" s="71"/>
      <c r="I212" s="55"/>
      <c r="J212" s="55"/>
      <c r="K212" s="55"/>
      <c r="L212" s="55"/>
      <c r="M212" s="56"/>
      <c r="N212" s="56"/>
      <c r="O212" s="81"/>
      <c r="R212" s="171" t="s">
        <v>622</v>
      </c>
      <c r="S212" s="171"/>
      <c r="T212" s="171"/>
    </row>
    <row r="213" spans="1:24" x14ac:dyDescent="0.25">
      <c r="A213" s="68"/>
      <c r="B213" s="69"/>
      <c r="C213" s="70"/>
      <c r="D213" s="70"/>
      <c r="E213" s="71"/>
      <c r="F213" s="71"/>
      <c r="G213" s="71"/>
      <c r="H213" s="71"/>
      <c r="I213" s="55"/>
      <c r="J213" s="55"/>
      <c r="K213" s="55"/>
      <c r="L213" s="55"/>
      <c r="M213" s="56"/>
      <c r="N213" s="56"/>
      <c r="O213" s="81"/>
    </row>
    <row r="214" spans="1:24" ht="15.75" thickBot="1" x14ac:dyDescent="0.3">
      <c r="A214" s="57" t="s">
        <v>408</v>
      </c>
      <c r="B214" s="72"/>
      <c r="C214" s="73"/>
      <c r="D214" s="73"/>
      <c r="E214" s="74"/>
      <c r="F214" s="74"/>
      <c r="G214" s="74"/>
      <c r="H214" s="74"/>
      <c r="I214" s="86">
        <f>I149+I196+I210</f>
        <v>548133487</v>
      </c>
      <c r="J214" s="58">
        <f>J149+J196+J210</f>
        <v>582716800</v>
      </c>
      <c r="K214" s="86">
        <f>K149+K196+K210</f>
        <v>68486394</v>
      </c>
      <c r="L214" s="58">
        <f>L149+L196+L210</f>
        <v>71029100</v>
      </c>
      <c r="M214" s="59">
        <f t="shared" si="17"/>
        <v>616619881</v>
      </c>
      <c r="N214" s="59">
        <f t="shared" si="17"/>
        <v>653745900</v>
      </c>
      <c r="O214" s="82"/>
    </row>
    <row r="215" spans="1:24" ht="15.75" thickTop="1" x14ac:dyDescent="0.25">
      <c r="A215" s="5"/>
      <c r="B215" s="6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7" t="s">
        <v>151</v>
      </c>
      <c r="N215" s="7">
        <f>J214+L214-N214</f>
        <v>0</v>
      </c>
      <c r="O215" s="84"/>
    </row>
    <row r="216" spans="1:24" x14ac:dyDescent="0.25">
      <c r="A216" s="5"/>
      <c r="B216" s="6"/>
      <c r="C216" s="5"/>
      <c r="D216" s="5"/>
      <c r="E216" s="5"/>
      <c r="F216" s="5"/>
      <c r="G216" s="5"/>
      <c r="H216" s="5"/>
      <c r="I216" s="5"/>
      <c r="J216" s="88" t="s">
        <v>151</v>
      </c>
      <c r="K216" s="5"/>
      <c r="L216" s="88" t="s">
        <v>151</v>
      </c>
      <c r="M216" s="7"/>
      <c r="N216" s="7"/>
      <c r="O216" s="84"/>
    </row>
    <row r="217" spans="1:24" x14ac:dyDescent="0.25">
      <c r="A217" s="5"/>
      <c r="B217" s="6"/>
      <c r="C217" s="5"/>
      <c r="D217" s="5"/>
      <c r="E217" s="5"/>
      <c r="F217" s="5"/>
      <c r="G217" s="5"/>
      <c r="H217" s="5"/>
      <c r="I217" s="5"/>
      <c r="J217" s="87" t="s">
        <v>151</v>
      </c>
      <c r="K217" s="5"/>
      <c r="L217" s="87" t="s">
        <v>151</v>
      </c>
      <c r="M217" s="7"/>
      <c r="N217" s="7"/>
      <c r="O217" s="84"/>
    </row>
    <row r="218" spans="1:24" x14ac:dyDescent="0.25">
      <c r="A218" s="5"/>
      <c r="B218" s="6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7"/>
      <c r="N218" s="7"/>
      <c r="O218" s="84"/>
    </row>
    <row r="219" spans="1:24" x14ac:dyDescent="0.25">
      <c r="A219" s="5"/>
      <c r="B219" s="6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7"/>
      <c r="N219" s="7"/>
      <c r="O219" s="84"/>
    </row>
    <row r="220" spans="1:24" x14ac:dyDescent="0.25">
      <c r="A220" s="5"/>
      <c r="B220" s="6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7"/>
      <c r="N220" s="7"/>
      <c r="O220" s="84"/>
    </row>
    <row r="221" spans="1:24" x14ac:dyDescent="0.25">
      <c r="A221" s="5"/>
      <c r="B221" s="6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7"/>
      <c r="N221" s="7"/>
      <c r="O221" s="84"/>
    </row>
    <row r="222" spans="1:24" x14ac:dyDescent="0.25">
      <c r="A222" s="5"/>
      <c r="B222" s="6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7"/>
      <c r="N222" s="7"/>
      <c r="O222" s="84"/>
    </row>
  </sheetData>
  <mergeCells count="1">
    <mergeCell ref="P4:X5"/>
  </mergeCells>
  <pageMargins left="0.7" right="0.7" top="0.75" bottom="0.75" header="0.3" footer="0.3"/>
  <pageSetup paperSize="9" orientation="portrait" horizontalDpi="429496729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7ea690-b434-4379-8897-3dd44089121b" xsi:nil="true"/>
    <lcf76f155ced4ddcb4097134ff3c332f xmlns="8d41fbc9-a0fb-4fad-945d-54dde2bb392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5CE82A45E7CD4CB8F2899D8BCE29DD" ma:contentTypeVersion="13" ma:contentTypeDescription="Een nieuw document maken." ma:contentTypeScope="" ma:versionID="2feb0e52f5ee592144ca8bf7cfe8b0bf">
  <xsd:schema xmlns:xsd="http://www.w3.org/2001/XMLSchema" xmlns:xs="http://www.w3.org/2001/XMLSchema" xmlns:p="http://schemas.microsoft.com/office/2006/metadata/properties" xmlns:ns2="8d41fbc9-a0fb-4fad-945d-54dde2bb3922" xmlns:ns3="b17ea690-b434-4379-8897-3dd44089121b" targetNamespace="http://schemas.microsoft.com/office/2006/metadata/properties" ma:root="true" ma:fieldsID="ea112de586bdeb67c9acd3186cc7be49" ns2:_="" ns3:_="">
    <xsd:import namespace="8d41fbc9-a0fb-4fad-945d-54dde2bb3922"/>
    <xsd:import namespace="b17ea690-b434-4379-8897-3dd4408912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1fbc9-a0fb-4fad-945d-54dde2bb39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7836b795-48ec-4c43-b157-be174a187c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7ea690-b434-4379-8897-3dd44089121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a1f387f-6549-4d3c-b2ef-3468ddc353c2}" ma:internalName="TaxCatchAll" ma:showField="CatchAllData" ma:web="b17ea690-b434-4379-8897-3dd4408912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219016-0C29-47E6-9C39-A67146B50C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0080F9-24B0-497B-AEEE-DCEDB9B4ED36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b17ea690-b434-4379-8897-3dd44089121b"/>
    <ds:schemaRef ds:uri="8d41fbc9-a0fb-4fad-945d-54dde2bb392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C42BE7A-04AD-4B6B-9A21-E05C23D50C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41fbc9-a0fb-4fad-945d-54dde2bb3922"/>
    <ds:schemaRef ds:uri="b17ea690-b434-4379-8897-3dd4408912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Blad2</vt:lpstr>
      <vt:lpstr>Blad1</vt:lpstr>
    </vt:vector>
  </TitlesOfParts>
  <Company>Nyenborgh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Lizette van der Laan</dc:creator>
  <cp:lastModifiedBy>John van der Woude</cp:lastModifiedBy>
  <cp:lastPrinted>2023-10-19T13:16:12Z</cp:lastPrinted>
  <dcterms:created xsi:type="dcterms:W3CDTF">2022-11-24T09:07:46Z</dcterms:created>
  <dcterms:modified xsi:type="dcterms:W3CDTF">2025-09-18T11:55:47Z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0x0101002B5CE82A45E7CD4CB8F2899D8BCE29DD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